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D:\jas\momentum_jas_sept\excel_data_input\"/>
    </mc:Choice>
  </mc:AlternateContent>
  <xr:revisionPtr revIDLastSave="0" documentId="13_ncr:1_{FF214C8F-42D9-41C0-AC5F-ED25072B7B72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tock List" sheetId="3" r:id="rId1"/>
    <sheet name="Index List" sheetId="5" r:id="rId2"/>
    <sheet name="Sector&amp;Industry" sheetId="4" r:id="rId3"/>
  </sheets>
  <externalReferences>
    <externalReference r:id="rId4"/>
    <externalReference r:id="rId5"/>
  </externalReferences>
  <definedNames>
    <definedName name="_xlnm._FilterDatabase" localSheetId="2" hidden="1">'Sector&amp;Industry'!$A$1:$H$228</definedName>
    <definedName name="_xlnm._FilterDatabase" localSheetId="0" hidden="1">'Stock List'!$A$1:$AB$4292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4292" i="3" l="1"/>
  <c r="Z4291" i="3"/>
  <c r="Z4290" i="3"/>
  <c r="Z4289" i="3"/>
  <c r="Z4288" i="3"/>
  <c r="Z4287" i="3"/>
  <c r="Z4286" i="3"/>
  <c r="Z4285" i="3"/>
  <c r="Z4284" i="3"/>
  <c r="Z4283" i="3"/>
  <c r="Z4282" i="3"/>
  <c r="Z4281" i="3"/>
  <c r="Z4280" i="3"/>
  <c r="Z4279" i="3"/>
  <c r="Z4278" i="3"/>
  <c r="Z4277" i="3"/>
  <c r="Z4276" i="3"/>
  <c r="Z4275" i="3"/>
  <c r="Z4274" i="3"/>
  <c r="Z4273" i="3"/>
  <c r="Z4272" i="3"/>
  <c r="Z4271" i="3"/>
  <c r="Z4270" i="3"/>
  <c r="Z4269" i="3"/>
  <c r="Z4268" i="3"/>
  <c r="Z4267" i="3"/>
  <c r="Z4266" i="3"/>
  <c r="Z4265" i="3"/>
  <c r="Z4264" i="3"/>
  <c r="Z4263" i="3"/>
  <c r="Z4262" i="3"/>
  <c r="Z4261" i="3"/>
  <c r="Z4260" i="3"/>
  <c r="Z4259" i="3"/>
  <c r="Z4258" i="3"/>
  <c r="Z4257" i="3"/>
  <c r="Z4256" i="3"/>
  <c r="Z4254" i="3"/>
  <c r="Z4253" i="3"/>
  <c r="Z4252" i="3"/>
  <c r="Z4251" i="3"/>
  <c r="Z4249" i="3"/>
  <c r="Z4248" i="3"/>
  <c r="Z4247" i="3"/>
  <c r="Z4246" i="3"/>
  <c r="Z4244" i="3"/>
  <c r="Z4242" i="3"/>
  <c r="Z4240" i="3"/>
  <c r="Z4237" i="3"/>
  <c r="Z4232" i="3"/>
  <c r="Z4227" i="3"/>
  <c r="Z4226" i="3"/>
  <c r="Z4225" i="3"/>
  <c r="Z4223" i="3"/>
  <c r="Z4217" i="3"/>
  <c r="Z4216" i="3"/>
  <c r="Z4215" i="3"/>
  <c r="Z4214" i="3"/>
  <c r="Z4213" i="3"/>
  <c r="Z4212" i="3"/>
  <c r="Z4211" i="3"/>
  <c r="Z4210" i="3"/>
  <c r="Z4207" i="3"/>
  <c r="Z4206" i="3"/>
  <c r="Z4204" i="3"/>
  <c r="Z4201" i="3"/>
  <c r="Z4200" i="3"/>
  <c r="Z4198" i="3"/>
  <c r="Z4196" i="3"/>
  <c r="Z4194" i="3"/>
  <c r="Z4193" i="3"/>
  <c r="Z4192" i="3"/>
  <c r="Z4190" i="3"/>
  <c r="Z4189" i="3"/>
  <c r="Z4187" i="3"/>
  <c r="Z4183" i="3"/>
  <c r="Z4182" i="3"/>
  <c r="Z4178" i="3"/>
  <c r="Z4177" i="3"/>
  <c r="Z4175" i="3"/>
  <c r="Z4174" i="3"/>
  <c r="Z4173" i="3"/>
  <c r="Z4172" i="3"/>
  <c r="Z4170" i="3"/>
  <c r="Z4169" i="3"/>
  <c r="Z4167" i="3"/>
  <c r="Z4164" i="3"/>
  <c r="Z4163" i="3"/>
  <c r="Z4160" i="3"/>
  <c r="Z4159" i="3"/>
  <c r="Z4157" i="3"/>
  <c r="Z4156" i="3"/>
  <c r="Z4148" i="3"/>
  <c r="Z4147" i="3"/>
  <c r="Z4144" i="3"/>
  <c r="Z4137" i="3"/>
  <c r="Z4135" i="3"/>
  <c r="Z4133" i="3"/>
  <c r="Z4131" i="3"/>
  <c r="Z4130" i="3"/>
  <c r="Z4129" i="3"/>
  <c r="Z4122" i="3"/>
  <c r="Z4121" i="3"/>
  <c r="Z4120" i="3"/>
  <c r="Z4118" i="3"/>
  <c r="Z4115" i="3"/>
  <c r="Z4107" i="3"/>
  <c r="Z4103" i="3"/>
  <c r="Z4102" i="3"/>
  <c r="Z4101" i="3"/>
  <c r="Z4088" i="3"/>
  <c r="Z4084" i="3"/>
  <c r="Z4083" i="3"/>
  <c r="Z4077" i="3"/>
  <c r="Z4075" i="3"/>
  <c r="Z4067" i="3"/>
  <c r="Z4065" i="3"/>
  <c r="Z4064" i="3"/>
  <c r="Z4053" i="3"/>
  <c r="Z4052" i="3"/>
  <c r="Z4038" i="3"/>
  <c r="Z4036" i="3"/>
  <c r="Z4018" i="3"/>
  <c r="Z4000" i="3"/>
  <c r="Z3990" i="3"/>
  <c r="Z3934" i="3"/>
  <c r="Z3931" i="3"/>
  <c r="Z3919" i="3"/>
  <c r="Z3918" i="3"/>
  <c r="Z3912" i="3"/>
  <c r="Z3909" i="3"/>
  <c r="Z3906" i="3"/>
  <c r="Z3905" i="3"/>
  <c r="Z3896" i="3"/>
  <c r="Z3895" i="3"/>
  <c r="Z3894" i="3"/>
  <c r="Z3893" i="3"/>
  <c r="Z3892" i="3"/>
  <c r="Z3891" i="3"/>
  <c r="Z3889" i="3"/>
  <c r="Z3887" i="3"/>
  <c r="Z3886" i="3"/>
  <c r="Z3885" i="3"/>
  <c r="Z3884" i="3"/>
  <c r="Z3883" i="3"/>
  <c r="Z3882" i="3"/>
  <c r="Z3881" i="3"/>
  <c r="Z3880" i="3"/>
  <c r="Z3879" i="3"/>
  <c r="Z3877" i="3"/>
  <c r="Z3875" i="3"/>
  <c r="Z3874" i="3"/>
  <c r="Z3873" i="3"/>
  <c r="Z3872" i="3"/>
  <c r="Z3871" i="3"/>
  <c r="Z3867" i="3"/>
  <c r="Z3863" i="3"/>
  <c r="Z3862" i="3"/>
  <c r="Z3861" i="3"/>
  <c r="Z3860" i="3"/>
  <c r="Z3857" i="3"/>
  <c r="Z3856" i="3"/>
  <c r="Z3855" i="3"/>
  <c r="Z3853" i="3"/>
  <c r="Z3845" i="3"/>
  <c r="Z3843" i="3"/>
  <c r="Z3824" i="3"/>
  <c r="Z3814" i="3"/>
  <c r="Z3806" i="3"/>
  <c r="Z3786" i="3"/>
  <c r="Z3780" i="3"/>
  <c r="Z3779" i="3"/>
  <c r="Z3770" i="3"/>
  <c r="Z3766" i="3"/>
  <c r="Z3761" i="3"/>
  <c r="Z3753" i="3"/>
  <c r="Z3751" i="3"/>
  <c r="Z3749" i="3"/>
  <c r="Z3744" i="3"/>
  <c r="Z3716" i="3"/>
  <c r="Z3707" i="3"/>
  <c r="Z3703" i="3"/>
  <c r="Z3700" i="3"/>
  <c r="Z3697" i="3"/>
  <c r="Z3687" i="3"/>
  <c r="Z3686" i="3"/>
  <c r="Z3678" i="3"/>
  <c r="Z3676" i="3"/>
  <c r="Z3674" i="3"/>
  <c r="Z3673" i="3"/>
  <c r="Z3658" i="3"/>
  <c r="Z3655" i="3"/>
  <c r="Z3652" i="3"/>
  <c r="Z3641" i="3"/>
  <c r="Z3635" i="3"/>
  <c r="Z3632" i="3"/>
  <c r="Z3627" i="3"/>
  <c r="Z3624" i="3"/>
  <c r="Z3622" i="3"/>
  <c r="Z3601" i="3"/>
  <c r="Z3597" i="3"/>
  <c r="Z3592" i="3"/>
  <c r="Z3588" i="3"/>
  <c r="Z3587" i="3"/>
  <c r="Z3575" i="3"/>
  <c r="Z3573" i="3"/>
  <c r="Z3559" i="3"/>
  <c r="Z3557" i="3"/>
  <c r="Z3553" i="3"/>
  <c r="Z3547" i="3"/>
  <c r="Z3545" i="3"/>
  <c r="Z3544" i="3"/>
  <c r="Z3535" i="3"/>
  <c r="Z3533" i="3"/>
  <c r="Z3531" i="3"/>
  <c r="Z3521" i="3"/>
  <c r="Z3514" i="3"/>
  <c r="Z3511" i="3"/>
  <c r="Z3508" i="3"/>
  <c r="Z3500" i="3"/>
  <c r="Z3492" i="3"/>
  <c r="Z3487" i="3"/>
  <c r="Z3486" i="3"/>
  <c r="Z3466" i="3"/>
  <c r="Z3465" i="3"/>
  <c r="Z3463" i="3"/>
  <c r="Z3455" i="3"/>
  <c r="Z3454" i="3"/>
  <c r="Z3453" i="3"/>
  <c r="Z3450" i="3"/>
  <c r="Z3448" i="3"/>
  <c r="Z3447" i="3"/>
  <c r="Z3444" i="3"/>
  <c r="Z3429" i="3"/>
  <c r="Z3407" i="3"/>
  <c r="Z3405" i="3"/>
  <c r="Z3403" i="3"/>
  <c r="Z3402" i="3"/>
  <c r="Z3401" i="3"/>
  <c r="Z3399" i="3"/>
  <c r="Z3397" i="3"/>
  <c r="Z3396" i="3"/>
  <c r="Z3373" i="3"/>
  <c r="Z3369" i="3"/>
  <c r="Z3368" i="3"/>
  <c r="Z3362" i="3"/>
  <c r="Z3355" i="3"/>
  <c r="Z3354" i="3"/>
  <c r="Z3347" i="3"/>
  <c r="Z3346" i="3"/>
  <c r="Z3341" i="3"/>
  <c r="Z3332" i="3"/>
  <c r="Z3330" i="3"/>
  <c r="Z3323" i="3"/>
  <c r="Z3313" i="3"/>
  <c r="Z3301" i="3"/>
  <c r="Z3293" i="3"/>
  <c r="Z3289" i="3"/>
  <c r="Z3276" i="3"/>
  <c r="Z3274" i="3"/>
  <c r="Z3272" i="3"/>
  <c r="Z3268" i="3"/>
  <c r="Z3264" i="3"/>
  <c r="Z3254" i="3"/>
  <c r="Z3251" i="3"/>
  <c r="Z3240" i="3"/>
  <c r="Z3234" i="3"/>
  <c r="Z3228" i="3"/>
  <c r="Z3217" i="3"/>
  <c r="Z3214" i="3"/>
  <c r="Z3212" i="3"/>
  <c r="Z3189" i="3"/>
  <c r="Z3187" i="3"/>
  <c r="Z3182" i="3"/>
  <c r="Z3180" i="3"/>
  <c r="Z3178" i="3"/>
  <c r="Z3167" i="3"/>
  <c r="Z3152" i="3"/>
  <c r="Z3151" i="3"/>
  <c r="Z3149" i="3"/>
  <c r="Z3143" i="3"/>
  <c r="Z3137" i="3"/>
  <c r="Z3133" i="3"/>
  <c r="Z3130" i="3"/>
  <c r="Z3123" i="3"/>
  <c r="Z3119" i="3"/>
  <c r="Z3118" i="3"/>
  <c r="Z3116" i="3"/>
  <c r="Z3108" i="3"/>
  <c r="Z3103" i="3"/>
  <c r="Z3099" i="3"/>
  <c r="Z3098" i="3"/>
  <c r="Z3096" i="3"/>
  <c r="Z3095" i="3"/>
  <c r="Z3081" i="3"/>
  <c r="Z3073" i="3"/>
  <c r="Z3070" i="3"/>
  <c r="Z3064" i="3"/>
  <c r="Z3058" i="3"/>
  <c r="Z3056" i="3"/>
  <c r="Z3049" i="3"/>
  <c r="Z3048" i="3"/>
  <c r="Z3047" i="3"/>
  <c r="Z3046" i="3"/>
  <c r="Z3041" i="3"/>
  <c r="Z3034" i="3"/>
  <c r="Z3033" i="3"/>
  <c r="Z3026" i="3"/>
  <c r="Z3021" i="3"/>
  <c r="Z3012" i="3"/>
  <c r="Z3009" i="3"/>
  <c r="Z2996" i="3"/>
  <c r="Z2983" i="3"/>
  <c r="Z2980" i="3"/>
  <c r="Z2977" i="3"/>
  <c r="Z2958" i="3"/>
  <c r="Z2946" i="3"/>
  <c r="Z2945" i="3"/>
  <c r="Z2935" i="3"/>
  <c r="Z2932" i="3"/>
  <c r="Z2930" i="3"/>
  <c r="Z2919" i="3"/>
  <c r="Z2898" i="3"/>
  <c r="Z2896" i="3"/>
  <c r="Z2891" i="3"/>
  <c r="Z2881" i="3"/>
  <c r="Z2878" i="3"/>
  <c r="Z2865" i="3"/>
  <c r="Z2863" i="3"/>
  <c r="Z2848" i="3"/>
  <c r="Z2846" i="3"/>
  <c r="Z2834" i="3"/>
  <c r="Z2824" i="3"/>
  <c r="Z2823" i="3"/>
  <c r="Z2821" i="3"/>
  <c r="Z2800" i="3"/>
  <c r="Z2797" i="3"/>
  <c r="Z2791" i="3"/>
  <c r="Z2790" i="3"/>
  <c r="Z2788" i="3"/>
  <c r="Z2773" i="3"/>
  <c r="Z2768" i="3"/>
  <c r="Z2764" i="3"/>
  <c r="Z2760" i="3"/>
  <c r="Z2755" i="3"/>
  <c r="Z2751" i="3"/>
  <c r="Z2742" i="3"/>
  <c r="Z2741" i="3"/>
  <c r="Z2737" i="3"/>
  <c r="Z2735" i="3"/>
  <c r="Z2731" i="3"/>
  <c r="Z2726" i="3"/>
  <c r="Z2725" i="3"/>
  <c r="Z2720" i="3"/>
  <c r="Z2718" i="3"/>
  <c r="Z2711" i="3"/>
  <c r="Z2707" i="3"/>
  <c r="Z2697" i="3"/>
  <c r="Z2695" i="3"/>
  <c r="Z2691" i="3"/>
  <c r="Z2690" i="3"/>
  <c r="Z2687" i="3"/>
  <c r="Z2686" i="3"/>
  <c r="Z2685" i="3"/>
  <c r="Z2683" i="3"/>
  <c r="Z2680" i="3"/>
  <c r="Z2679" i="3"/>
  <c r="Z2669" i="3"/>
  <c r="Z2667" i="3"/>
  <c r="Z2665" i="3"/>
  <c r="Z2664" i="3"/>
  <c r="Z2655" i="3"/>
  <c r="Z2653" i="3"/>
  <c r="Z2643" i="3"/>
  <c r="Z2635" i="3"/>
  <c r="Z2633" i="3"/>
  <c r="Z2631" i="3"/>
  <c r="Z2624" i="3"/>
  <c r="Z2619" i="3"/>
  <c r="Z2618" i="3"/>
  <c r="Z2616" i="3"/>
  <c r="Z2598" i="3"/>
  <c r="Z2597" i="3"/>
  <c r="Z2595" i="3"/>
  <c r="Z2593" i="3"/>
  <c r="Z2591" i="3"/>
  <c r="Z2585" i="3"/>
  <c r="Z2583" i="3"/>
  <c r="Z2579" i="3"/>
  <c r="Z2577" i="3"/>
  <c r="Z2576" i="3"/>
  <c r="Z2574" i="3"/>
  <c r="Z2572" i="3"/>
  <c r="Z2567" i="3"/>
  <c r="Z2566" i="3"/>
  <c r="Z2563" i="3"/>
  <c r="Z2557" i="3"/>
  <c r="Z2550" i="3"/>
  <c r="Z2548" i="3"/>
  <c r="Z2546" i="3"/>
  <c r="Z2545" i="3"/>
  <c r="Z2543" i="3"/>
  <c r="Z2520" i="3"/>
  <c r="Z2515" i="3"/>
  <c r="Z2513" i="3"/>
  <c r="Z2512" i="3"/>
  <c r="Z2508" i="3"/>
  <c r="Z2496" i="3"/>
  <c r="Z2493" i="3"/>
  <c r="Z2491" i="3"/>
  <c r="Z2490" i="3"/>
  <c r="Z2489" i="3"/>
  <c r="Z2487" i="3"/>
  <c r="Z2482" i="3"/>
  <c r="Z2481" i="3"/>
  <c r="Z2478" i="3"/>
  <c r="Z2474" i="3"/>
  <c r="Z2473" i="3"/>
  <c r="Z2471" i="3"/>
  <c r="Z2470" i="3"/>
  <c r="Z2467" i="3"/>
  <c r="Z2461" i="3"/>
  <c r="Z2456" i="3"/>
  <c r="Z2452" i="3"/>
  <c r="Z2451" i="3"/>
  <c r="Z2448" i="3"/>
  <c r="Z2443" i="3"/>
  <c r="Z2432" i="3"/>
  <c r="Z2419" i="3"/>
  <c r="Z2415" i="3"/>
  <c r="Z2408" i="3"/>
  <c r="Z2405" i="3"/>
  <c r="Z2404" i="3"/>
  <c r="Z2400" i="3"/>
  <c r="Z2396" i="3"/>
  <c r="Z2383" i="3"/>
  <c r="Z2380" i="3"/>
  <c r="Z2378" i="3"/>
  <c r="Z2369" i="3"/>
  <c r="Z2367" i="3"/>
  <c r="Z2364" i="3"/>
  <c r="Z2359" i="3"/>
  <c r="Z2350" i="3"/>
  <c r="Z2346" i="3"/>
  <c r="Z2343" i="3"/>
  <c r="Z2342" i="3"/>
  <c r="Z2341" i="3"/>
  <c r="Z2340" i="3"/>
  <c r="Z2338" i="3"/>
  <c r="Z2337" i="3"/>
  <c r="Z2333" i="3"/>
  <c r="Z2328" i="3"/>
  <c r="Z2323" i="3"/>
  <c r="Z2317" i="3"/>
  <c r="Z2315" i="3"/>
  <c r="Z2314" i="3"/>
  <c r="Z2309" i="3"/>
  <c r="Z2304" i="3"/>
  <c r="Z2299" i="3"/>
  <c r="Z2297" i="3"/>
  <c r="Z2283" i="3"/>
  <c r="Z2279" i="3"/>
  <c r="Z2277" i="3"/>
  <c r="Z2273" i="3"/>
  <c r="Z2271" i="3"/>
  <c r="Z2267" i="3"/>
  <c r="Z2264" i="3"/>
  <c r="Z2263" i="3"/>
  <c r="Z2262" i="3"/>
  <c r="Z2257" i="3"/>
  <c r="Z2239" i="3"/>
  <c r="Z2234" i="3"/>
  <c r="Z2230" i="3"/>
  <c r="Z2227" i="3"/>
  <c r="Z2222" i="3"/>
  <c r="Z2221" i="3"/>
  <c r="Z2220" i="3"/>
  <c r="Z2219" i="3"/>
  <c r="Z2217" i="3"/>
  <c r="Z2216" i="3"/>
  <c r="Z2213" i="3"/>
  <c r="Z2211" i="3"/>
  <c r="Z2209" i="3"/>
  <c r="Z2207" i="3"/>
  <c r="Z2199" i="3"/>
  <c r="Z2197" i="3"/>
  <c r="Z2193" i="3"/>
  <c r="Z2190" i="3"/>
  <c r="Z2188" i="3"/>
  <c r="Z2187" i="3"/>
  <c r="Z2185" i="3"/>
  <c r="Z2178" i="3"/>
  <c r="Z2175" i="3"/>
  <c r="Z2172" i="3"/>
  <c r="Z2171" i="3"/>
  <c r="Z2170" i="3"/>
  <c r="Z2167" i="3"/>
  <c r="Z2166" i="3"/>
  <c r="Z2163" i="3"/>
  <c r="Z2153" i="3"/>
  <c r="Z2149" i="3"/>
  <c r="Z2148" i="3"/>
  <c r="Z2143" i="3"/>
  <c r="Z2140" i="3"/>
  <c r="Z2138" i="3"/>
  <c r="Z2137" i="3"/>
  <c r="Z2136" i="3"/>
  <c r="Z2129" i="3"/>
  <c r="Z2125" i="3"/>
  <c r="Z2121" i="3"/>
  <c r="Z2119" i="3"/>
  <c r="Z2113" i="3"/>
  <c r="Z2109" i="3"/>
  <c r="Z2105" i="3"/>
  <c r="Z2102" i="3"/>
  <c r="Z2101" i="3"/>
  <c r="Z2094" i="3"/>
  <c r="Z2090" i="3"/>
  <c r="Z2081" i="3"/>
  <c r="Z2078" i="3"/>
  <c r="Z2077" i="3"/>
  <c r="Z2076" i="3"/>
  <c r="Z2067" i="3"/>
  <c r="Z2061" i="3"/>
  <c r="Z2060" i="3"/>
  <c r="Z2056" i="3"/>
  <c r="Z2054" i="3"/>
  <c r="Z2053" i="3"/>
  <c r="Z2051" i="3"/>
  <c r="Z2047" i="3"/>
  <c r="Z2045" i="3"/>
  <c r="Z2043" i="3"/>
  <c r="Z2041" i="3"/>
  <c r="Z2038" i="3"/>
  <c r="Z2037" i="3"/>
  <c r="Z2031" i="3"/>
  <c r="Z2025" i="3"/>
  <c r="Z2023" i="3"/>
  <c r="Z2019" i="3"/>
  <c r="Z2010" i="3"/>
  <c r="Z2004" i="3"/>
  <c r="Z1999" i="3"/>
  <c r="Z1996" i="3"/>
  <c r="Z1991" i="3"/>
  <c r="Z1988" i="3"/>
  <c r="Z1985" i="3"/>
  <c r="Z1981" i="3"/>
  <c r="Z1977" i="3"/>
  <c r="Z1975" i="3"/>
  <c r="Z1971" i="3"/>
  <c r="Z1965" i="3"/>
  <c r="Z1964" i="3"/>
  <c r="Z1963" i="3"/>
  <c r="Z1959" i="3"/>
  <c r="Z1958" i="3"/>
  <c r="Z1957" i="3"/>
  <c r="Z1956" i="3"/>
  <c r="Z1955" i="3"/>
  <c r="Z1953" i="3"/>
  <c r="Z1951" i="3"/>
  <c r="Z1950" i="3"/>
  <c r="Z1947" i="3"/>
  <c r="Z1941" i="3"/>
  <c r="Z1940" i="3"/>
  <c r="Z1937" i="3"/>
  <c r="Z1936" i="3"/>
  <c r="Z1934" i="3"/>
  <c r="Z1933" i="3"/>
  <c r="Z1932" i="3"/>
  <c r="Z1928" i="3"/>
  <c r="Z1927" i="3"/>
  <c r="Z1924" i="3"/>
  <c r="Z1923" i="3"/>
  <c r="Z1922" i="3"/>
  <c r="Z1921" i="3"/>
  <c r="Z1914" i="3"/>
  <c r="Z1910" i="3"/>
  <c r="Z1909" i="3"/>
  <c r="Z1907" i="3"/>
  <c r="Z1905" i="3"/>
  <c r="Z1899" i="3"/>
  <c r="Z1888" i="3"/>
  <c r="Z1887" i="3"/>
  <c r="Z1886" i="3"/>
  <c r="Z1884" i="3"/>
  <c r="Z1881" i="3"/>
  <c r="Z1878" i="3"/>
  <c r="Z1877" i="3"/>
  <c r="Z1874" i="3"/>
  <c r="Z1872" i="3"/>
  <c r="Z1870" i="3"/>
  <c r="Z1866" i="3"/>
  <c r="Z1862" i="3"/>
  <c r="Z1861" i="3"/>
  <c r="Z1860" i="3"/>
  <c r="Z1858" i="3"/>
  <c r="Z1856" i="3"/>
  <c r="Z1852" i="3"/>
  <c r="Z1850" i="3"/>
  <c r="Z1849" i="3"/>
  <c r="Z1848" i="3"/>
  <c r="Z1847" i="3"/>
  <c r="Z1845" i="3"/>
  <c r="Z1839" i="3"/>
  <c r="Z1837" i="3"/>
  <c r="Z1836" i="3"/>
  <c r="Z1833" i="3"/>
  <c r="Z1826" i="3"/>
  <c r="Z1825" i="3"/>
  <c r="Z1824" i="3"/>
  <c r="Z1823" i="3"/>
  <c r="Z1820" i="3"/>
  <c r="Z1817" i="3"/>
  <c r="Z1816" i="3"/>
  <c r="Z1814" i="3"/>
  <c r="Z1811" i="3"/>
  <c r="Z1810" i="3"/>
  <c r="Z1809" i="3"/>
  <c r="Z1806" i="3"/>
  <c r="Z1800" i="3"/>
  <c r="Z1798" i="3"/>
  <c r="Z1797" i="3"/>
  <c r="Z1795" i="3"/>
  <c r="Z1793" i="3"/>
  <c r="Z1787" i="3"/>
  <c r="Z1783" i="3"/>
  <c r="Z1782" i="3"/>
  <c r="Z1780" i="3"/>
  <c r="Z1777" i="3"/>
  <c r="Z1772" i="3"/>
  <c r="Z1767" i="3"/>
  <c r="Z1766" i="3"/>
  <c r="Z1761" i="3"/>
  <c r="Z1758" i="3"/>
  <c r="Z1756" i="3"/>
  <c r="Z1755" i="3"/>
  <c r="Z1751" i="3"/>
  <c r="Z1750" i="3"/>
  <c r="Z1749" i="3"/>
  <c r="Z1747" i="3"/>
  <c r="Z1746" i="3"/>
  <c r="Z1744" i="3"/>
  <c r="Z1743" i="3"/>
  <c r="Z1736" i="3"/>
  <c r="Z1734" i="3"/>
  <c r="Z1731" i="3"/>
  <c r="Z1730" i="3"/>
  <c r="Z1729" i="3"/>
  <c r="Z1725" i="3"/>
  <c r="Z1724" i="3"/>
  <c r="Z1723" i="3"/>
  <c r="Z1722" i="3"/>
  <c r="Z1718" i="3"/>
  <c r="Z1717" i="3"/>
  <c r="Z1716" i="3"/>
  <c r="Z1713" i="3"/>
  <c r="Z1710" i="3"/>
  <c r="Z1707" i="3"/>
  <c r="Z1704" i="3"/>
  <c r="Z1702" i="3"/>
  <c r="Z1700" i="3"/>
  <c r="Z1698" i="3"/>
  <c r="Z1697" i="3"/>
  <c r="Z1696" i="3"/>
  <c r="Z1694" i="3"/>
  <c r="Z1693" i="3"/>
  <c r="Z1692" i="3"/>
  <c r="Z1691" i="3"/>
  <c r="Z1686" i="3"/>
  <c r="Z1685" i="3"/>
  <c r="Z1683" i="3"/>
  <c r="Z1678" i="3"/>
  <c r="Z1677" i="3"/>
  <c r="Z1675" i="3"/>
  <c r="Z1673" i="3"/>
  <c r="Z1672" i="3"/>
  <c r="Z1671" i="3"/>
  <c r="Z1667" i="3"/>
  <c r="Z1666" i="3"/>
  <c r="Z1662" i="3"/>
  <c r="Z1661" i="3"/>
  <c r="Z1660" i="3"/>
  <c r="Z1659" i="3"/>
  <c r="Z1657" i="3"/>
  <c r="Z1654" i="3"/>
  <c r="Z1653" i="3"/>
  <c r="Z1652" i="3"/>
  <c r="Z1651" i="3"/>
  <c r="Z1650" i="3"/>
  <c r="Z1646" i="3"/>
  <c r="Z1645" i="3"/>
  <c r="Z1644" i="3"/>
  <c r="Z1643" i="3"/>
  <c r="Z1642" i="3"/>
  <c r="Z1641" i="3"/>
  <c r="Z1637" i="3"/>
  <c r="Z1636" i="3"/>
  <c r="Z1634" i="3"/>
  <c r="Z1633" i="3"/>
  <c r="Z1630" i="3"/>
  <c r="Z1628" i="3"/>
  <c r="Z1627" i="3"/>
  <c r="Z1624" i="3"/>
  <c r="Z1620" i="3"/>
  <c r="Z1619" i="3"/>
  <c r="Z1618" i="3"/>
  <c r="Z1617" i="3"/>
  <c r="Z1616" i="3"/>
  <c r="Z1615" i="3"/>
  <c r="Z1614" i="3"/>
  <c r="Z1613" i="3"/>
  <c r="Z1611" i="3"/>
  <c r="Z1610" i="3"/>
  <c r="Z1609" i="3"/>
  <c r="Z1605" i="3"/>
  <c r="Z1604" i="3"/>
  <c r="Z1601" i="3"/>
  <c r="Z1600" i="3"/>
  <c r="Z1593" i="3"/>
  <c r="Z1589" i="3"/>
  <c r="Z1588" i="3"/>
  <c r="Z1586" i="3"/>
  <c r="Z1585" i="3"/>
  <c r="Z1583" i="3"/>
  <c r="Z1580" i="3"/>
  <c r="Z1575" i="3"/>
  <c r="Z1570" i="3"/>
  <c r="Z1566" i="3"/>
  <c r="Z1565" i="3"/>
  <c r="Z1563" i="3"/>
  <c r="Z1562" i="3"/>
  <c r="Z1560" i="3"/>
  <c r="Z1554" i="3"/>
  <c r="Z1552" i="3"/>
  <c r="Z1550" i="3"/>
  <c r="Z1548" i="3"/>
  <c r="Z1547" i="3"/>
  <c r="Z1545" i="3"/>
  <c r="Z1541" i="3"/>
  <c r="Z1540" i="3"/>
  <c r="Z1538" i="3"/>
  <c r="Z1537" i="3"/>
  <c r="Z1536" i="3"/>
  <c r="Z1534" i="3"/>
  <c r="Z1533" i="3"/>
  <c r="Z1529" i="3"/>
  <c r="Z1528" i="3"/>
  <c r="Z1527" i="3"/>
  <c r="Z1524" i="3"/>
  <c r="Z1523" i="3"/>
  <c r="Z1521" i="3"/>
  <c r="Z1516" i="3"/>
  <c r="Z1515" i="3"/>
  <c r="Z1514" i="3"/>
  <c r="Z1513" i="3"/>
  <c r="Z1510" i="3"/>
  <c r="Z1509" i="3"/>
  <c r="Z1504" i="3"/>
  <c r="Z1503" i="3"/>
  <c r="Z1502" i="3"/>
  <c r="Z1500" i="3"/>
  <c r="Z1499" i="3"/>
  <c r="Z1498" i="3"/>
  <c r="Z1497" i="3"/>
  <c r="Z1492" i="3"/>
  <c r="Z1489" i="3"/>
  <c r="Z1488" i="3"/>
  <c r="Z1474" i="3"/>
  <c r="Z1472" i="3"/>
  <c r="Z1468" i="3"/>
  <c r="Z1466" i="3"/>
  <c r="Z1460" i="3"/>
  <c r="Z1458" i="3"/>
  <c r="Z1453" i="3"/>
  <c r="Z1451" i="3"/>
  <c r="Z1449" i="3"/>
  <c r="Z1448" i="3"/>
  <c r="Z1447" i="3"/>
  <c r="Z1445" i="3"/>
  <c r="Z1444" i="3"/>
  <c r="Z1442" i="3"/>
  <c r="Z1441" i="3"/>
  <c r="Z1440" i="3"/>
  <c r="Z1438" i="3"/>
  <c r="Z1436" i="3"/>
  <c r="Z1434" i="3"/>
  <c r="Z1433" i="3"/>
  <c r="Z1432" i="3"/>
  <c r="Z1431" i="3"/>
  <c r="Z1430" i="3"/>
  <c r="Z1429" i="3"/>
  <c r="Z1423" i="3"/>
  <c r="Z1422" i="3"/>
  <c r="Z1421" i="3"/>
  <c r="Z1419" i="3"/>
  <c r="Z1417" i="3"/>
  <c r="Z1416" i="3"/>
  <c r="Z1415" i="3"/>
  <c r="Z1413" i="3"/>
  <c r="Z1410" i="3"/>
  <c r="Z1409" i="3"/>
  <c r="Z1407" i="3"/>
  <c r="Z1406" i="3"/>
  <c r="Z1405" i="3"/>
  <c r="Z1404" i="3"/>
  <c r="Z1403" i="3"/>
  <c r="Z1399" i="3"/>
  <c r="Z1396" i="3"/>
  <c r="Z1394" i="3"/>
  <c r="Z1389" i="3"/>
  <c r="Z1380" i="3"/>
  <c r="Z1379" i="3"/>
  <c r="Z1378" i="3"/>
  <c r="Z1377" i="3"/>
  <c r="Z1375" i="3"/>
  <c r="Z1373" i="3"/>
  <c r="Z1372" i="3"/>
  <c r="Z1371" i="3"/>
  <c r="Z1368" i="3"/>
  <c r="Z1367" i="3"/>
  <c r="Z1365" i="3"/>
  <c r="Z1364" i="3"/>
  <c r="Z1363" i="3"/>
  <c r="Z1362" i="3"/>
  <c r="Z1361" i="3"/>
  <c r="Z1360" i="3"/>
  <c r="Z1356" i="3"/>
  <c r="Z1355" i="3"/>
  <c r="Z1354" i="3"/>
  <c r="Z1352" i="3"/>
  <c r="Z1351" i="3"/>
  <c r="Z1350" i="3"/>
  <c r="Z1349" i="3"/>
  <c r="Z1348" i="3"/>
  <c r="Z1346" i="3"/>
  <c r="Z1345" i="3"/>
  <c r="Z1344" i="3"/>
  <c r="Z1343" i="3"/>
  <c r="Z1339" i="3"/>
  <c r="Z1338" i="3"/>
  <c r="Z1334" i="3"/>
  <c r="Z1333" i="3"/>
  <c r="Z1332" i="3"/>
  <c r="Z1331" i="3"/>
  <c r="Z1327" i="3"/>
  <c r="Z1326" i="3"/>
  <c r="Z1322" i="3"/>
  <c r="Z1321" i="3"/>
  <c r="Z1318" i="3"/>
  <c r="Z1317" i="3"/>
  <c r="Z1316" i="3"/>
  <c r="Z1315" i="3"/>
  <c r="Z1313" i="3"/>
  <c r="Z1312" i="3"/>
  <c r="Z1311" i="3"/>
  <c r="Z1309" i="3"/>
  <c r="Z1308" i="3"/>
  <c r="Z1302" i="3"/>
  <c r="Z1299" i="3"/>
  <c r="Z1296" i="3"/>
  <c r="Z1295" i="3"/>
  <c r="Z1292" i="3"/>
  <c r="Z1288" i="3"/>
  <c r="Z1287" i="3"/>
  <c r="Z1286" i="3"/>
  <c r="Z1285" i="3"/>
  <c r="Z1283" i="3"/>
  <c r="Z1278" i="3"/>
  <c r="Z1277" i="3"/>
  <c r="Z1276" i="3"/>
  <c r="Z1275" i="3"/>
  <c r="Z1270" i="3"/>
  <c r="Z1269" i="3"/>
  <c r="Z1266" i="3"/>
  <c r="Z1264" i="3"/>
  <c r="Z1263" i="3"/>
  <c r="Z1262" i="3"/>
  <c r="Z1259" i="3"/>
  <c r="Z1257" i="3"/>
  <c r="Z1256" i="3"/>
  <c r="Z1255" i="3"/>
  <c r="Z1254" i="3"/>
  <c r="Z1253" i="3"/>
  <c r="Z1252" i="3"/>
  <c r="Z1251" i="3"/>
  <c r="Z1249" i="3"/>
  <c r="Z1248" i="3"/>
  <c r="Z1247" i="3"/>
  <c r="Z1246" i="3"/>
  <c r="Z1245" i="3"/>
  <c r="Z1242" i="3"/>
  <c r="Z1241" i="3"/>
  <c r="Z1238" i="3"/>
  <c r="Z1236" i="3"/>
  <c r="Z1234" i="3"/>
  <c r="Z1233" i="3"/>
  <c r="Z1232" i="3"/>
  <c r="Z1231" i="3"/>
  <c r="Z1230" i="3"/>
  <c r="Z1229" i="3"/>
  <c r="Z1227" i="3"/>
  <c r="Z1226" i="3"/>
  <c r="Z1225" i="3"/>
  <c r="Z1224" i="3"/>
  <c r="Z1223" i="3"/>
  <c r="Z1222" i="3"/>
  <c r="Z1221" i="3"/>
  <c r="Z1219" i="3"/>
  <c r="Z1216" i="3"/>
  <c r="Z1215" i="3"/>
  <c r="Z1211" i="3"/>
  <c r="Z1209" i="3"/>
  <c r="Z1208" i="3"/>
  <c r="Z1207" i="3"/>
  <c r="Z1205" i="3"/>
  <c r="Z1204" i="3"/>
  <c r="Z1201" i="3"/>
  <c r="Z1200" i="3"/>
  <c r="Z1199" i="3"/>
  <c r="Z1198" i="3"/>
  <c r="Z1194" i="3"/>
  <c r="Z1193" i="3"/>
  <c r="Z1191" i="3"/>
  <c r="Z1190" i="3"/>
  <c r="Z1189" i="3"/>
  <c r="Z1187" i="3"/>
  <c r="Z1181" i="3"/>
  <c r="Z1180" i="3"/>
  <c r="Z1176" i="3"/>
  <c r="Z1175" i="3"/>
  <c r="Z1173" i="3"/>
  <c r="Z1172" i="3"/>
  <c r="Z1171" i="3"/>
  <c r="Z1170" i="3"/>
  <c r="Z1169" i="3"/>
  <c r="Z1168" i="3"/>
  <c r="Z1167" i="3"/>
  <c r="Z1163" i="3"/>
  <c r="Z1160" i="3"/>
  <c r="Z1159" i="3"/>
  <c r="Z1158" i="3"/>
  <c r="Z1157" i="3"/>
  <c r="Z1156" i="3"/>
  <c r="Z1154" i="3"/>
  <c r="Z1153" i="3"/>
  <c r="Z1152" i="3"/>
  <c r="Z1150" i="3"/>
  <c r="Z1149" i="3"/>
  <c r="Z1148" i="3"/>
  <c r="Z1147" i="3"/>
  <c r="Z1146" i="3"/>
  <c r="Z1143" i="3"/>
  <c r="Z1141" i="3"/>
  <c r="Z1139" i="3"/>
  <c r="Z1135" i="3"/>
  <c r="Z1134" i="3"/>
  <c r="Z1133" i="3"/>
  <c r="Z1132" i="3"/>
  <c r="Z1129" i="3"/>
  <c r="Z1128" i="3"/>
  <c r="Z1124" i="3"/>
  <c r="Z1122" i="3"/>
  <c r="Z1120" i="3"/>
  <c r="Z1118" i="3"/>
  <c r="Z1117" i="3"/>
  <c r="Z1115" i="3"/>
  <c r="Z1114" i="3"/>
  <c r="Z1113" i="3"/>
  <c r="Z1112" i="3"/>
  <c r="Z1110" i="3"/>
  <c r="Z1107" i="3"/>
  <c r="Z1106" i="3"/>
  <c r="Z1105" i="3"/>
  <c r="Z1104" i="3"/>
  <c r="Z1102" i="3"/>
  <c r="Z1101" i="3"/>
  <c r="Z1100" i="3"/>
  <c r="Z1097" i="3"/>
  <c r="Z1096" i="3"/>
  <c r="Z1095" i="3"/>
  <c r="Z1094" i="3"/>
  <c r="Z1093" i="3"/>
  <c r="Z1092" i="3"/>
  <c r="Z1091" i="3"/>
  <c r="Z1088" i="3"/>
  <c r="Z1086" i="3"/>
  <c r="Z1085" i="3"/>
  <c r="Z1084" i="3"/>
  <c r="Z1082" i="3"/>
  <c r="Z1077" i="3"/>
  <c r="Z1076" i="3"/>
  <c r="Z1072" i="3"/>
  <c r="Z1071" i="3"/>
  <c r="Z1070" i="3"/>
  <c r="Z1069" i="3"/>
  <c r="Z1068" i="3"/>
  <c r="Z1067" i="3"/>
  <c r="Z1065" i="3"/>
  <c r="Z1062" i="3"/>
  <c r="Z1059" i="3"/>
  <c r="Z1058" i="3"/>
  <c r="Z1057" i="3"/>
  <c r="Z1055" i="3"/>
  <c r="Z1054" i="3"/>
  <c r="Z1052" i="3"/>
  <c r="Z1051" i="3"/>
  <c r="Z1048" i="3"/>
  <c r="Z1047" i="3"/>
  <c r="Z1046" i="3"/>
  <c r="Z1044" i="3"/>
  <c r="Z1039" i="3"/>
  <c r="Z1038" i="3"/>
  <c r="Z1037" i="3"/>
  <c r="Z1036" i="3"/>
  <c r="Z1035" i="3"/>
  <c r="Z1034" i="3"/>
  <c r="Z1033" i="3"/>
  <c r="Z1032" i="3"/>
  <c r="Z1031" i="3"/>
  <c r="Z1030" i="3"/>
  <c r="Z1029" i="3"/>
  <c r="Z1028" i="3"/>
  <c r="Z1025" i="3"/>
  <c r="Z1023" i="3"/>
  <c r="Z1022" i="3"/>
  <c r="Z1020" i="3"/>
  <c r="Z1017" i="3"/>
  <c r="Z1016" i="3"/>
  <c r="Z1015" i="3"/>
  <c r="Z1013" i="3"/>
  <c r="Z1012" i="3"/>
  <c r="Z1011" i="3"/>
  <c r="Z1009" i="3"/>
  <c r="Z1006" i="3"/>
  <c r="Z1005" i="3"/>
  <c r="Z1004" i="3"/>
  <c r="Z1001" i="3"/>
  <c r="Z999" i="3"/>
  <c r="Z998" i="3"/>
  <c r="Z997" i="3"/>
  <c r="Z996" i="3"/>
  <c r="Z992" i="3"/>
  <c r="Z991" i="3"/>
  <c r="Z990" i="3"/>
  <c r="Z989" i="3"/>
  <c r="Z987" i="3"/>
  <c r="Z986" i="3"/>
  <c r="Z985" i="3"/>
  <c r="Z982" i="3"/>
  <c r="Z981" i="3"/>
  <c r="Z979" i="3"/>
  <c r="Z978" i="3"/>
  <c r="Z976" i="3"/>
  <c r="Z975" i="3"/>
  <c r="Z974" i="3"/>
  <c r="Z970" i="3"/>
  <c r="Z969" i="3"/>
  <c r="Z967" i="3"/>
  <c r="Z966" i="3"/>
  <c r="Z965" i="3"/>
  <c r="Z963" i="3"/>
  <c r="Z962" i="3"/>
  <c r="Z961" i="3"/>
  <c r="Z958" i="3"/>
  <c r="Z956" i="3"/>
  <c r="Z955" i="3"/>
  <c r="Z952" i="3"/>
  <c r="Z947" i="3"/>
  <c r="Z946" i="3"/>
  <c r="Z943" i="3"/>
  <c r="Z940" i="3"/>
  <c r="Z938" i="3"/>
  <c r="Z935" i="3"/>
  <c r="Z934" i="3"/>
  <c r="Z933" i="3"/>
  <c r="Z931" i="3"/>
  <c r="Z929" i="3"/>
  <c r="Z928" i="3"/>
  <c r="Z927" i="3"/>
  <c r="Z925" i="3"/>
  <c r="Z923" i="3"/>
  <c r="Z922" i="3"/>
  <c r="Z921" i="3"/>
  <c r="Z920" i="3"/>
  <c r="Z918" i="3"/>
  <c r="Z916" i="3"/>
  <c r="Z914" i="3"/>
  <c r="Z913" i="3"/>
  <c r="Z912" i="3"/>
  <c r="Z910" i="3"/>
  <c r="Z909" i="3"/>
  <c r="Z907" i="3"/>
  <c r="Z906" i="3"/>
  <c r="Z905" i="3"/>
  <c r="Z901" i="3"/>
  <c r="Z900" i="3"/>
  <c r="Z899" i="3"/>
  <c r="Z898" i="3"/>
  <c r="Z897" i="3"/>
  <c r="Z896" i="3"/>
  <c r="Z895" i="3"/>
  <c r="Z894" i="3"/>
  <c r="Z893" i="3"/>
  <c r="Z892" i="3"/>
  <c r="Z891" i="3"/>
  <c r="Z890" i="3"/>
  <c r="Z889" i="3"/>
  <c r="Z888" i="3"/>
  <c r="Z887" i="3"/>
  <c r="Z884" i="3"/>
  <c r="Z882" i="3"/>
  <c r="Z881" i="3"/>
  <c r="Z879" i="3"/>
  <c r="Z878" i="3"/>
  <c r="Z877" i="3"/>
  <c r="Z871" i="3"/>
  <c r="Z870" i="3"/>
  <c r="Z869" i="3"/>
  <c r="Z868" i="3"/>
  <c r="Z867" i="3"/>
  <c r="Z866" i="3"/>
  <c r="Z865" i="3"/>
  <c r="Z864" i="3"/>
  <c r="Z863" i="3"/>
  <c r="Z862" i="3"/>
  <c r="Z861" i="3"/>
  <c r="Z860" i="3"/>
  <c r="Z859" i="3"/>
  <c r="Z858" i="3"/>
  <c r="Z857" i="3"/>
  <c r="Z856" i="3"/>
  <c r="Z855" i="3"/>
  <c r="Z853" i="3"/>
  <c r="Z849" i="3"/>
  <c r="Z848" i="3"/>
  <c r="Z847" i="3"/>
  <c r="Z846" i="3"/>
  <c r="Z845" i="3"/>
  <c r="Z844" i="3"/>
  <c r="Z843" i="3"/>
  <c r="Z841" i="3"/>
  <c r="Z839" i="3"/>
  <c r="Z835" i="3"/>
  <c r="Z832" i="3"/>
  <c r="Z831" i="3"/>
  <c r="Z827" i="3"/>
  <c r="Z826" i="3"/>
  <c r="Z825" i="3"/>
  <c r="Z824" i="3"/>
  <c r="Z820" i="3"/>
  <c r="Z819" i="3"/>
  <c r="Z818" i="3"/>
  <c r="Z816" i="3"/>
  <c r="Z815" i="3"/>
  <c r="Z814" i="3"/>
  <c r="Z813" i="3"/>
  <c r="Z812" i="3"/>
  <c r="Z811" i="3"/>
  <c r="Z810" i="3"/>
  <c r="Z809" i="3"/>
  <c r="Z808" i="3"/>
  <c r="Z807" i="3"/>
  <c r="Z806" i="3"/>
  <c r="Z805" i="3"/>
  <c r="Z804" i="3"/>
  <c r="Z803" i="3"/>
  <c r="Z802" i="3"/>
  <c r="Z801" i="3"/>
  <c r="Z800" i="3"/>
  <c r="Z799" i="3"/>
  <c r="Z798" i="3"/>
  <c r="Z797" i="3"/>
  <c r="Z795" i="3"/>
  <c r="Z794" i="3"/>
  <c r="Z792" i="3"/>
  <c r="Z790" i="3"/>
  <c r="Z788" i="3"/>
  <c r="Z787" i="3"/>
  <c r="Z785" i="3"/>
  <c r="Z783" i="3"/>
  <c r="Z782" i="3"/>
  <c r="Z781" i="3"/>
  <c r="Z779" i="3"/>
  <c r="Z778" i="3"/>
  <c r="Z776" i="3"/>
  <c r="Z774" i="3"/>
  <c r="Z773" i="3"/>
  <c r="Z772" i="3"/>
  <c r="Z771" i="3"/>
  <c r="Z768" i="3"/>
  <c r="Z767" i="3"/>
  <c r="Z763" i="3"/>
  <c r="Z762" i="3"/>
  <c r="Z760" i="3"/>
  <c r="Z758" i="3"/>
  <c r="Z757" i="3"/>
  <c r="Z756" i="3"/>
  <c r="Z755" i="3"/>
  <c r="Z754" i="3"/>
  <c r="Z753" i="3"/>
  <c r="Z752" i="3"/>
  <c r="Z748" i="3"/>
  <c r="Z747" i="3"/>
  <c r="Z746" i="3"/>
  <c r="Z745" i="3"/>
  <c r="Z744" i="3"/>
  <c r="Z742" i="3"/>
  <c r="Z741" i="3"/>
  <c r="Z739" i="3"/>
  <c r="Z738" i="3"/>
  <c r="Z736" i="3"/>
  <c r="Z735" i="3"/>
  <c r="Z734" i="3"/>
  <c r="Z733" i="3"/>
  <c r="Z732" i="3"/>
  <c r="Z731" i="3"/>
  <c r="Z730" i="3"/>
  <c r="Z728" i="3"/>
  <c r="Z727" i="3"/>
  <c r="Z726" i="3"/>
  <c r="Z724" i="3"/>
  <c r="Z722" i="3"/>
  <c r="Z720" i="3"/>
  <c r="Z718" i="3"/>
  <c r="Z716" i="3"/>
  <c r="Z714" i="3"/>
  <c r="Z713" i="3"/>
  <c r="Z712" i="3"/>
  <c r="Z711" i="3"/>
  <c r="Z710" i="3"/>
  <c r="Z708" i="3"/>
  <c r="Z707" i="3"/>
  <c r="Z706" i="3"/>
  <c r="Z704" i="3"/>
  <c r="Z703" i="3"/>
  <c r="Z702" i="3"/>
  <c r="Z701" i="3"/>
  <c r="Z700" i="3"/>
  <c r="Z699" i="3"/>
  <c r="Z697" i="3"/>
  <c r="Z696" i="3"/>
  <c r="Z694" i="3"/>
  <c r="Z693" i="3"/>
  <c r="Z691" i="3"/>
  <c r="Z690" i="3"/>
  <c r="Z689" i="3"/>
  <c r="Z688" i="3"/>
  <c r="Z687" i="3"/>
  <c r="Z686" i="3"/>
  <c r="Z685" i="3"/>
  <c r="Z684" i="3"/>
  <c r="Z683" i="3"/>
  <c r="Z682" i="3"/>
  <c r="Z681" i="3"/>
  <c r="Z680" i="3"/>
  <c r="Z679" i="3"/>
  <c r="Z678" i="3"/>
  <c r="Z677" i="3"/>
  <c r="Z676" i="3"/>
  <c r="Z675" i="3"/>
  <c r="Z674" i="3"/>
  <c r="Z671" i="3"/>
  <c r="Z669" i="3"/>
  <c r="Z668" i="3"/>
  <c r="Z667" i="3"/>
  <c r="Z665" i="3"/>
  <c r="Z664" i="3"/>
  <c r="Z663" i="3"/>
  <c r="Z661" i="3"/>
  <c r="Z660" i="3"/>
  <c r="Z658" i="3"/>
  <c r="Z657" i="3"/>
  <c r="Z656" i="3"/>
  <c r="Z655" i="3"/>
  <c r="Z654" i="3"/>
  <c r="Z653" i="3"/>
  <c r="Z651" i="3"/>
  <c r="Z650" i="3"/>
  <c r="Z649" i="3"/>
  <c r="Z648" i="3"/>
  <c r="Z647" i="3"/>
  <c r="Z646" i="3"/>
  <c r="Z645" i="3"/>
  <c r="Z644" i="3"/>
  <c r="Z643" i="3"/>
  <c r="Z642" i="3"/>
  <c r="Z641" i="3"/>
  <c r="Z640" i="3"/>
  <c r="Z637" i="3"/>
  <c r="Z635" i="3"/>
  <c r="Z632" i="3"/>
  <c r="Z631" i="3"/>
  <c r="Z630" i="3"/>
  <c r="Z627" i="3"/>
  <c r="Z626" i="3"/>
  <c r="Z624" i="3"/>
  <c r="Z623" i="3"/>
  <c r="Z622" i="3"/>
  <c r="Z621" i="3"/>
  <c r="Z620" i="3"/>
  <c r="Z619" i="3"/>
  <c r="Z618" i="3"/>
  <c r="Z617" i="3"/>
  <c r="Z614" i="3"/>
  <c r="Z613" i="3"/>
  <c r="Z611" i="3"/>
  <c r="Z608" i="3"/>
  <c r="Z606" i="3"/>
  <c r="Z605" i="3"/>
  <c r="Z604" i="3"/>
  <c r="Z602" i="3"/>
  <c r="Z601" i="3"/>
  <c r="Z599" i="3"/>
  <c r="Z596" i="3"/>
  <c r="Z594" i="3"/>
  <c r="Z592" i="3"/>
  <c r="Z591" i="3"/>
  <c r="Z590" i="3"/>
  <c r="Z589" i="3"/>
  <c r="Z588" i="3"/>
  <c r="Z587" i="3"/>
  <c r="Z586" i="3"/>
  <c r="Z585" i="3"/>
  <c r="Z584" i="3"/>
  <c r="Z583" i="3"/>
  <c r="Z582" i="3"/>
  <c r="Z581" i="3"/>
  <c r="Z580" i="3"/>
  <c r="Z579" i="3"/>
  <c r="Z578" i="3"/>
  <c r="Z577" i="3"/>
  <c r="Z576" i="3"/>
  <c r="Z575" i="3"/>
  <c r="Z574" i="3"/>
  <c r="Z573" i="3"/>
  <c r="Z571" i="3"/>
  <c r="Z570" i="3"/>
  <c r="Z568" i="3"/>
  <c r="Z567" i="3"/>
  <c r="Z566" i="3"/>
  <c r="Z565" i="3"/>
  <c r="Z564" i="3"/>
  <c r="Z563" i="3"/>
  <c r="Z562" i="3"/>
  <c r="Z561" i="3"/>
  <c r="Z560" i="3"/>
  <c r="Z559" i="3"/>
  <c r="Z558" i="3"/>
  <c r="Z557" i="3"/>
  <c r="Z556" i="3"/>
  <c r="Z555" i="3"/>
  <c r="Z554" i="3"/>
  <c r="Z553" i="3"/>
  <c r="Z552" i="3"/>
  <c r="Z551" i="3"/>
  <c r="Z550" i="3"/>
  <c r="Z548" i="3"/>
  <c r="Z547" i="3"/>
  <c r="Z546" i="3"/>
  <c r="Z545" i="3"/>
  <c r="Z544" i="3"/>
  <c r="Z543" i="3"/>
  <c r="Z542" i="3"/>
  <c r="Z541" i="3"/>
  <c r="Z540" i="3"/>
  <c r="Z539" i="3"/>
  <c r="Z537" i="3"/>
  <c r="Z536" i="3"/>
  <c r="Z535" i="3"/>
  <c r="Z534" i="3"/>
  <c r="Z531" i="3"/>
  <c r="Z529" i="3"/>
  <c r="Z528" i="3"/>
  <c r="Z527" i="3"/>
  <c r="Z526" i="3"/>
  <c r="Z525" i="3"/>
  <c r="Z524" i="3"/>
  <c r="Z522" i="3"/>
  <c r="Z521" i="3"/>
  <c r="Z520" i="3"/>
  <c r="Z519" i="3"/>
  <c r="Z518" i="3"/>
  <c r="Z517" i="3"/>
  <c r="Z516" i="3"/>
  <c r="Z515" i="3"/>
  <c r="Z514" i="3"/>
  <c r="Z513" i="3"/>
  <c r="Z512" i="3"/>
  <c r="Z511" i="3"/>
  <c r="Z510" i="3"/>
  <c r="Z509" i="3"/>
  <c r="Z508" i="3"/>
  <c r="Z506" i="3"/>
  <c r="Z504" i="3"/>
  <c r="Z503" i="3"/>
  <c r="Z502" i="3"/>
  <c r="Z501" i="3"/>
  <c r="Z499" i="3"/>
  <c r="Z498" i="3"/>
  <c r="Z497" i="3"/>
  <c r="Z496" i="3"/>
  <c r="Z495" i="3"/>
  <c r="Z494" i="3"/>
  <c r="Z493" i="3"/>
  <c r="Z492" i="3"/>
  <c r="Z491" i="3"/>
  <c r="Z490" i="3"/>
  <c r="Z489" i="3"/>
  <c r="Z488" i="3"/>
  <c r="Z487" i="3"/>
  <c r="Z485" i="3"/>
  <c r="Z484" i="3"/>
  <c r="Z483" i="3"/>
  <c r="Z482" i="3"/>
  <c r="Z481" i="3"/>
  <c r="Z480" i="3"/>
  <c r="Z479" i="3"/>
  <c r="Z478" i="3"/>
  <c r="Z477" i="3"/>
  <c r="Z476" i="3"/>
  <c r="Z475" i="3"/>
  <c r="Z474" i="3"/>
  <c r="Z473" i="3"/>
  <c r="Z472" i="3"/>
  <c r="Z471" i="3"/>
  <c r="Z470" i="3"/>
  <c r="Z469" i="3"/>
  <c r="Z468" i="3"/>
  <c r="Z467" i="3"/>
  <c r="Z466" i="3"/>
  <c r="Z464" i="3"/>
  <c r="Z461" i="3"/>
  <c r="Z460" i="3"/>
  <c r="Z459" i="3"/>
  <c r="Z458" i="3"/>
  <c r="Z457" i="3"/>
  <c r="Z455" i="3"/>
  <c r="Z454" i="3"/>
  <c r="Z453" i="3"/>
  <c r="Z452" i="3"/>
  <c r="Z451" i="3"/>
  <c r="Z450" i="3"/>
  <c r="Z449" i="3"/>
  <c r="Z445" i="3"/>
  <c r="Z444" i="3"/>
  <c r="Z443" i="3"/>
  <c r="Z440" i="3"/>
  <c r="Z439" i="3"/>
  <c r="Z437" i="3"/>
  <c r="Z436" i="3"/>
  <c r="Z435" i="3"/>
  <c r="Z434" i="3"/>
  <c r="Z433" i="3"/>
  <c r="Z432" i="3"/>
  <c r="Z431" i="3"/>
  <c r="Z430" i="3"/>
  <c r="Z429" i="3"/>
  <c r="Z428" i="3"/>
  <c r="Z427" i="3"/>
  <c r="Z426" i="3"/>
  <c r="Z424" i="3"/>
  <c r="Z423" i="3"/>
  <c r="Z422" i="3"/>
  <c r="Z421" i="3"/>
  <c r="Z420" i="3"/>
  <c r="Z419" i="3"/>
  <c r="Z417" i="3"/>
  <c r="Z415" i="3"/>
  <c r="Z414" i="3"/>
  <c r="Z413" i="3"/>
  <c r="Z412" i="3"/>
  <c r="Z411" i="3"/>
  <c r="Z410" i="3"/>
  <c r="Z409" i="3"/>
  <c r="Z408" i="3"/>
  <c r="Z407" i="3"/>
  <c r="Z405" i="3"/>
  <c r="Z404" i="3"/>
  <c r="Z403" i="3"/>
  <c r="Z402" i="3"/>
  <c r="Z401" i="3"/>
  <c r="Z399" i="3"/>
  <c r="Z398" i="3"/>
  <c r="Z397" i="3"/>
  <c r="Z396" i="3"/>
  <c r="Z395" i="3"/>
  <c r="Z394" i="3"/>
  <c r="Z393" i="3"/>
  <c r="Z392" i="3"/>
  <c r="Z391" i="3"/>
  <c r="Z390" i="3"/>
  <c r="Z389" i="3"/>
  <c r="Z388" i="3"/>
  <c r="Z387" i="3"/>
  <c r="Z386" i="3"/>
  <c r="Z385" i="3"/>
  <c r="Z384" i="3"/>
  <c r="Z383" i="3"/>
  <c r="Z382" i="3"/>
  <c r="Z381" i="3"/>
  <c r="Z380" i="3"/>
  <c r="Z378" i="3"/>
  <c r="Z377" i="3"/>
  <c r="Z376" i="3"/>
  <c r="Z374" i="3"/>
  <c r="Z372" i="3"/>
  <c r="Z371" i="3"/>
  <c r="Z370" i="3"/>
  <c r="Z369" i="3"/>
  <c r="Z368" i="3"/>
  <c r="Z367" i="3"/>
  <c r="Z366" i="3"/>
  <c r="Z365" i="3"/>
  <c r="Z364" i="3"/>
  <c r="Z363" i="3"/>
  <c r="Z362" i="3"/>
  <c r="Z361" i="3"/>
  <c r="Z360" i="3"/>
  <c r="Z359" i="3"/>
  <c r="Z358" i="3"/>
  <c r="Z357" i="3"/>
  <c r="Z356" i="3"/>
  <c r="Z353" i="3"/>
  <c r="Z352" i="3"/>
  <c r="Z350" i="3"/>
  <c r="Z349" i="3"/>
  <c r="Z348" i="3"/>
  <c r="Z347" i="3"/>
  <c r="Z346" i="3"/>
  <c r="Z345" i="3"/>
  <c r="Z344" i="3"/>
  <c r="Z342" i="3"/>
  <c r="Z341" i="3"/>
  <c r="Z340" i="3"/>
  <c r="Z339" i="3"/>
  <c r="Z338" i="3"/>
  <c r="Z337" i="3"/>
  <c r="Z336" i="3"/>
  <c r="Z335" i="3"/>
  <c r="Z334" i="3"/>
  <c r="Z333" i="3"/>
  <c r="Z332" i="3"/>
  <c r="Z329" i="3"/>
  <c r="Z328" i="3"/>
  <c r="Z327" i="3"/>
  <c r="Z326" i="3"/>
  <c r="Z325" i="3"/>
  <c r="Z323" i="3"/>
  <c r="Z322" i="3"/>
  <c r="Z321" i="3"/>
  <c r="Z319" i="3"/>
  <c r="Z318" i="3"/>
  <c r="Z317" i="3"/>
  <c r="Z316" i="3"/>
  <c r="Z315" i="3"/>
  <c r="Z314" i="3"/>
  <c r="Z313" i="3"/>
  <c r="Z312" i="3"/>
  <c r="Z311" i="3"/>
  <c r="Z310" i="3"/>
  <c r="Z309" i="3"/>
  <c r="Z308" i="3"/>
  <c r="Z307" i="3"/>
  <c r="Z306" i="3"/>
  <c r="Z305" i="3"/>
  <c r="Z304" i="3"/>
  <c r="Z303" i="3"/>
  <c r="Z302" i="3"/>
  <c r="Z301" i="3"/>
  <c r="Z299" i="3"/>
  <c r="Z298" i="3"/>
  <c r="Z297" i="3"/>
  <c r="Z296" i="3"/>
  <c r="Z295" i="3"/>
  <c r="Z294" i="3"/>
  <c r="Z293" i="3"/>
  <c r="Z292" i="3"/>
  <c r="Z291" i="3"/>
  <c r="Z290" i="3"/>
  <c r="Z289" i="3"/>
  <c r="Z288" i="3"/>
  <c r="Z287" i="3"/>
  <c r="Z286" i="3"/>
  <c r="Z284" i="3"/>
  <c r="Z283" i="3"/>
  <c r="Z282" i="3"/>
  <c r="Z281" i="3"/>
  <c r="Z279" i="3"/>
  <c r="Z277" i="3"/>
  <c r="Z276" i="3"/>
  <c r="Z275" i="3"/>
  <c r="Z274" i="3"/>
  <c r="Z273" i="3"/>
  <c r="Z271" i="3"/>
  <c r="Z270" i="3"/>
  <c r="Z269" i="3"/>
  <c r="Z268" i="3"/>
  <c r="Z267" i="3"/>
  <c r="Z266" i="3"/>
  <c r="Z264" i="3"/>
  <c r="Z263" i="3"/>
  <c r="Z262" i="3"/>
  <c r="Z261" i="3"/>
  <c r="Z260" i="3"/>
  <c r="Z259" i="3"/>
  <c r="Z258" i="3"/>
  <c r="Z257" i="3"/>
  <c r="Z256" i="3"/>
  <c r="Z255" i="3"/>
  <c r="Z254" i="3"/>
  <c r="Z253" i="3"/>
  <c r="Z252" i="3"/>
  <c r="Z251" i="3"/>
  <c r="Z250" i="3"/>
  <c r="Z249" i="3"/>
  <c r="Z248" i="3"/>
  <c r="Z247" i="3"/>
  <c r="Z246" i="3"/>
  <c r="Z245" i="3"/>
  <c r="Z244" i="3"/>
  <c r="Z243" i="3"/>
  <c r="Z242" i="3"/>
  <c r="Z241" i="3"/>
  <c r="Z240" i="3"/>
  <c r="Z239" i="3"/>
  <c r="Z238" i="3"/>
  <c r="Z237" i="3"/>
  <c r="Z236" i="3"/>
  <c r="Z235" i="3"/>
  <c r="Z234" i="3"/>
  <c r="Z233" i="3"/>
  <c r="Z232" i="3"/>
  <c r="Z231" i="3"/>
  <c r="Z230" i="3"/>
  <c r="Z229" i="3"/>
  <c r="Z228" i="3"/>
  <c r="Z227" i="3"/>
  <c r="Z226" i="3"/>
  <c r="Z225" i="3"/>
  <c r="Z224" i="3"/>
  <c r="Z223" i="3"/>
  <c r="Z222" i="3"/>
  <c r="Z221" i="3"/>
  <c r="Z220" i="3"/>
  <c r="Z219" i="3"/>
  <c r="Z218" i="3"/>
  <c r="Z217" i="3"/>
  <c r="Z216" i="3"/>
  <c r="Z215" i="3"/>
  <c r="Z214" i="3"/>
  <c r="Z213" i="3"/>
  <c r="Z212" i="3"/>
  <c r="Z211" i="3"/>
  <c r="Z210" i="3"/>
  <c r="Z209" i="3"/>
  <c r="Z208" i="3"/>
  <c r="Z207" i="3"/>
  <c r="Z206" i="3"/>
  <c r="Z205" i="3"/>
  <c r="Z204" i="3"/>
  <c r="Z203" i="3"/>
  <c r="Z202" i="3"/>
  <c r="Z201" i="3"/>
  <c r="Z199" i="3"/>
  <c r="Z198" i="3"/>
  <c r="Z197" i="3"/>
  <c r="Z196" i="3"/>
  <c r="Z195" i="3"/>
  <c r="Z194" i="3"/>
  <c r="Z193" i="3"/>
  <c r="Z192" i="3"/>
  <c r="Z191" i="3"/>
  <c r="Z190" i="3"/>
  <c r="Z189" i="3"/>
  <c r="Z188" i="3"/>
  <c r="Z187" i="3"/>
  <c r="Z186" i="3"/>
  <c r="Z185" i="3"/>
  <c r="Z184" i="3"/>
  <c r="Z183" i="3"/>
  <c r="Z182" i="3"/>
  <c r="Z181" i="3"/>
  <c r="Z180" i="3"/>
  <c r="Z179" i="3"/>
  <c r="Z178" i="3"/>
  <c r="Z177" i="3"/>
  <c r="Z176" i="3"/>
  <c r="Z175" i="3"/>
  <c r="Z174" i="3"/>
  <c r="Z172" i="3"/>
  <c r="Z171" i="3"/>
  <c r="Z170" i="3"/>
  <c r="Z169" i="3"/>
  <c r="Z168" i="3"/>
  <c r="Z167" i="3"/>
  <c r="Z166" i="3"/>
  <c r="Z164" i="3"/>
  <c r="Z163" i="3"/>
  <c r="Z162" i="3"/>
  <c r="Z161" i="3"/>
  <c r="Z160" i="3"/>
  <c r="Z159" i="3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7" i="3"/>
  <c r="Z126" i="3"/>
  <c r="Z125" i="3"/>
  <c r="Z124" i="3"/>
  <c r="Z123" i="3"/>
  <c r="Z122" i="3"/>
  <c r="Z121" i="3"/>
  <c r="Z120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7" i="3"/>
  <c r="Z86" i="3"/>
  <c r="Z85" i="3"/>
  <c r="Z84" i="3"/>
  <c r="Z83" i="3"/>
  <c r="Z82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Z3" i="3"/>
  <c r="Z2" i="3"/>
  <c r="A4292" i="3"/>
  <c r="AB4292" i="3" s="1"/>
  <c r="AB4265" i="3" l="1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64" i="3"/>
  <c r="E180" i="4"/>
  <c r="E181" i="4" s="1"/>
  <c r="E182" i="4" s="1"/>
  <c r="E183" i="4" s="1"/>
  <c r="E110" i="4"/>
  <c r="E111" i="4" s="1"/>
  <c r="E112" i="4" s="1"/>
  <c r="E113" i="4" s="1"/>
  <c r="E114" i="4" s="1"/>
  <c r="E115" i="4" s="1"/>
  <c r="E109" i="4"/>
  <c r="E105" i="4"/>
  <c r="E102" i="4"/>
  <c r="E98" i="4"/>
  <c r="E72" i="4"/>
  <c r="E70" i="4"/>
  <c r="E64" i="4"/>
  <c r="E56" i="4"/>
  <c r="E57" i="4" s="1"/>
  <c r="E58" i="4" s="1"/>
  <c r="E59" i="4" s="1"/>
  <c r="E60" i="4" s="1"/>
  <c r="E61" i="4" s="1"/>
  <c r="E62" i="4" s="1"/>
  <c r="E55" i="4"/>
  <c r="E54" i="4"/>
  <c r="E49" i="4"/>
  <c r="E47" i="4"/>
  <c r="E39" i="4"/>
  <c r="E40" i="4" s="1"/>
  <c r="E41" i="4" s="1"/>
  <c r="E42" i="4" s="1"/>
  <c r="E43" i="4" s="1"/>
  <c r="E44" i="4" s="1"/>
  <c r="E37" i="4"/>
  <c r="E36" i="4"/>
  <c r="E35" i="4"/>
  <c r="E33" i="4"/>
  <c r="E29" i="4"/>
  <c r="E25" i="4"/>
  <c r="E24" i="4"/>
  <c r="E23" i="4"/>
  <c r="E22" i="4"/>
  <c r="E21" i="4"/>
  <c r="E20" i="4"/>
  <c r="E19" i="4"/>
  <c r="E17" i="4"/>
  <c r="E15" i="4"/>
  <c r="E14" i="4"/>
  <c r="E12" i="4"/>
  <c r="E5" i="4"/>
  <c r="E6" i="4" s="1"/>
  <c r="E9" i="4" s="1"/>
  <c r="Y4259" i="3"/>
  <c r="Y4258" i="3"/>
  <c r="Y1877" i="3"/>
  <c r="Y4256" i="3"/>
  <c r="Y361" i="3"/>
  <c r="Y4254" i="3"/>
  <c r="Y73" i="3"/>
  <c r="Y4252" i="3"/>
  <c r="Y4251" i="3"/>
  <c r="Y733" i="3"/>
  <c r="Y591" i="3"/>
  <c r="Y176" i="3"/>
  <c r="Y131" i="3"/>
  <c r="Y4246" i="3"/>
  <c r="Y576" i="3"/>
  <c r="Y1030" i="3"/>
  <c r="Y683" i="3"/>
  <c r="Y4242" i="3"/>
  <c r="Y1730" i="3"/>
  <c r="Y1416" i="3"/>
  <c r="Y1094" i="3"/>
  <c r="Y383" i="3"/>
  <c r="Y4237" i="3"/>
  <c r="Y224" i="3"/>
  <c r="Y686" i="3"/>
  <c r="Y168" i="3"/>
  <c r="Y440" i="3"/>
  <c r="Y4232" i="3"/>
  <c r="Y762" i="3"/>
  <c r="Y4257" i="3"/>
  <c r="Y2221" i="3"/>
  <c r="Y868" i="3"/>
  <c r="Y4227" i="3"/>
  <c r="Y309" i="3"/>
  <c r="Y4225" i="3"/>
  <c r="Y1057" i="3"/>
  <c r="Y4223" i="3"/>
  <c r="Y91" i="3"/>
  <c r="Y642" i="3"/>
  <c r="Y164" i="3"/>
  <c r="Y1447" i="3"/>
  <c r="Y813" i="3"/>
  <c r="Y4217" i="3"/>
  <c r="Y4216" i="3"/>
  <c r="Y4215" i="3"/>
  <c r="Y4214" i="3"/>
  <c r="Y4213" i="3"/>
  <c r="Y4212" i="3"/>
  <c r="Y4211" i="3"/>
  <c r="Y4210" i="3"/>
  <c r="Y1407" i="3"/>
  <c r="Y1421" i="3"/>
  <c r="Y4207" i="3"/>
  <c r="Y4206" i="3"/>
  <c r="Y2980" i="3"/>
  <c r="Y4204" i="3"/>
  <c r="Y2474" i="3"/>
  <c r="Y839" i="3"/>
  <c r="Y4201" i="3"/>
  <c r="Y3814" i="3"/>
  <c r="Y3931" i="3"/>
  <c r="Y711" i="3"/>
  <c r="Y3716" i="3"/>
  <c r="Y3934" i="3"/>
  <c r="Y747" i="3"/>
  <c r="Y133" i="3"/>
  <c r="Y987" i="3"/>
  <c r="Y117" i="3"/>
  <c r="Y445" i="3"/>
  <c r="Y4190" i="3"/>
  <c r="Y2342" i="3"/>
  <c r="Y243" i="3"/>
  <c r="Y525" i="3"/>
  <c r="Y3738" i="3"/>
  <c r="H3738" i="3"/>
  <c r="Z3738" i="3" s="1"/>
  <c r="Y259" i="3"/>
  <c r="Y2680" i="3"/>
  <c r="Y794" i="3"/>
  <c r="Y2118" i="3"/>
  <c r="H2118" i="3"/>
  <c r="Z2118" i="3" s="1"/>
  <c r="Y139" i="3"/>
  <c r="Y3190" i="3"/>
  <c r="H3190" i="3"/>
  <c r="Z3190" i="3" s="1"/>
  <c r="Y900" i="3"/>
  <c r="Y4178" i="3"/>
  <c r="Y1375" i="3"/>
  <c r="Y1552" i="3"/>
  <c r="Y4175" i="3"/>
  <c r="Y864" i="3"/>
  <c r="Y664" i="3"/>
  <c r="Y4172" i="3"/>
  <c r="Y1345" i="3"/>
  <c r="Y449" i="3"/>
  <c r="Y650" i="3"/>
  <c r="Y192" i="3"/>
  <c r="Y4167" i="3"/>
  <c r="Y336" i="3"/>
  <c r="Y955" i="3"/>
  <c r="Y4164" i="3"/>
  <c r="Y4163" i="3"/>
  <c r="Y101" i="3"/>
  <c r="Y127" i="3"/>
  <c r="Y167" i="3"/>
  <c r="Y4159" i="3"/>
  <c r="Y771" i="3"/>
  <c r="Y1032" i="3"/>
  <c r="Y4156" i="3"/>
  <c r="Y1082" i="3"/>
  <c r="Y969" i="3"/>
  <c r="Y30" i="3"/>
  <c r="Y1068" i="3"/>
  <c r="Y2166" i="3"/>
  <c r="Y800" i="3"/>
  <c r="Y1233" i="3"/>
  <c r="Y4148" i="3"/>
  <c r="Y4147" i="3"/>
  <c r="Y1377" i="3"/>
  <c r="Y254" i="3"/>
  <c r="Y1733" i="3"/>
  <c r="H1733" i="3"/>
  <c r="Z1733" i="3" s="1"/>
  <c r="Y4255" i="3"/>
  <c r="H4255" i="3"/>
  <c r="Z4255" i="3" s="1"/>
  <c r="Y459" i="3"/>
  <c r="Y53" i="3"/>
  <c r="Y1012" i="3"/>
  <c r="Y687" i="3"/>
  <c r="Y1344" i="3"/>
  <c r="Y1724" i="3"/>
  <c r="Y1563" i="3"/>
  <c r="Y4135" i="3"/>
  <c r="Y2690" i="3"/>
  <c r="Y4133" i="3"/>
  <c r="Y263" i="3"/>
  <c r="Y137" i="3"/>
  <c r="Y179" i="3"/>
  <c r="Y1371" i="3"/>
  <c r="Y580" i="3"/>
  <c r="Y4253" i="3"/>
  <c r="Y1756" i="3"/>
  <c r="Y755" i="3"/>
  <c r="Y632" i="3"/>
  <c r="Y62" i="3"/>
  <c r="Y4121" i="3"/>
  <c r="Y4120" i="3"/>
  <c r="Y1492" i="3"/>
  <c r="Y4118" i="3"/>
  <c r="Y1662" i="3"/>
  <c r="Y1653" i="3"/>
  <c r="Y4115" i="3"/>
  <c r="Y3070" i="3"/>
  <c r="Y194" i="3"/>
  <c r="Y3323" i="3"/>
  <c r="Y2476" i="3"/>
  <c r="H2476" i="3"/>
  <c r="Z2476" i="3" s="1"/>
  <c r="Y1810" i="3"/>
  <c r="Y3885" i="3"/>
  <c r="Y4250" i="3"/>
  <c r="H4250" i="3"/>
  <c r="Z4250" i="3" s="1"/>
  <c r="Y3647" i="3"/>
  <c r="H3647" i="3"/>
  <c r="Z3647" i="3" s="1"/>
  <c r="Y4249" i="3"/>
  <c r="Y4248" i="3"/>
  <c r="Y4247" i="3"/>
  <c r="Y2947" i="3"/>
  <c r="H2947" i="3"/>
  <c r="Z2947" i="3" s="1"/>
  <c r="Y3837" i="3"/>
  <c r="H3837" i="3"/>
  <c r="Z3837" i="3" s="1"/>
  <c r="Y2579" i="3"/>
  <c r="Y4245" i="3"/>
  <c r="H4245" i="3"/>
  <c r="Z4245" i="3" s="1"/>
  <c r="Y4244" i="3"/>
  <c r="Y3673" i="3"/>
  <c r="Y3423" i="3"/>
  <c r="H3423" i="3"/>
  <c r="Z3423" i="3" s="1"/>
  <c r="Y3484" i="3"/>
  <c r="H3484" i="3"/>
  <c r="Z3484" i="3" s="1"/>
  <c r="Y4243" i="3"/>
  <c r="H4243" i="3"/>
  <c r="Z4243" i="3" s="1"/>
  <c r="Y3533" i="3"/>
  <c r="Y4241" i="3"/>
  <c r="H4241" i="3"/>
  <c r="Z4241" i="3" s="1"/>
  <c r="Y3703" i="3"/>
  <c r="Y2937" i="3"/>
  <c r="H2937" i="3"/>
  <c r="Z2937" i="3" s="1"/>
  <c r="Y2597" i="3"/>
  <c r="Y54" i="3"/>
  <c r="Y4240" i="3"/>
  <c r="Y4239" i="3"/>
  <c r="H4239" i="3"/>
  <c r="Z4239" i="3" s="1"/>
  <c r="Y3332" i="3"/>
  <c r="Y3500" i="3"/>
  <c r="Y4238" i="3"/>
  <c r="H4238" i="3"/>
  <c r="Z4238" i="3" s="1"/>
  <c r="Y4083" i="3"/>
  <c r="Y4236" i="3"/>
  <c r="H4236" i="3"/>
  <c r="Z4236" i="3" s="1"/>
  <c r="Y186" i="3"/>
  <c r="Y4235" i="3"/>
  <c r="H4235" i="3"/>
  <c r="Z4235" i="3" s="1"/>
  <c r="Y2041" i="3"/>
  <c r="Y2835" i="3"/>
  <c r="H2835" i="3"/>
  <c r="Z2835" i="3" s="1"/>
  <c r="Y3867" i="3"/>
  <c r="Y2262" i="3"/>
  <c r="Y4234" i="3"/>
  <c r="H4234" i="3"/>
  <c r="Z4234" i="3" s="1"/>
  <c r="Y4233" i="3"/>
  <c r="H4233" i="3"/>
  <c r="Z4233" i="3" s="1"/>
  <c r="Y2671" i="3"/>
  <c r="H2671" i="3"/>
  <c r="Z2671" i="3" s="1"/>
  <c r="Y4231" i="3"/>
  <c r="H4231" i="3"/>
  <c r="Z4231" i="3" s="1"/>
  <c r="Y4230" i="3"/>
  <c r="H4230" i="3"/>
  <c r="Z4230" i="3" s="1"/>
  <c r="Y153" i="3"/>
  <c r="Y1432" i="3"/>
  <c r="Y4229" i="3"/>
  <c r="H4229" i="3"/>
  <c r="Z4229" i="3" s="1"/>
  <c r="Y2598" i="3"/>
  <c r="Y4228" i="3"/>
  <c r="H4228" i="3"/>
  <c r="Z4228" i="3" s="1"/>
  <c r="Y3728" i="3"/>
  <c r="H3728" i="3"/>
  <c r="Z3728" i="3" s="1"/>
  <c r="Y2090" i="3"/>
  <c r="Y4226" i="3"/>
  <c r="Y4224" i="3"/>
  <c r="H4224" i="3"/>
  <c r="Z4224" i="3" s="1"/>
  <c r="Y1241" i="3"/>
  <c r="Y2577" i="3"/>
  <c r="Y2140" i="3"/>
  <c r="Y4222" i="3"/>
  <c r="H4222" i="3"/>
  <c r="Z4222" i="3" s="1"/>
  <c r="Y814" i="3"/>
  <c r="Y4221" i="3"/>
  <c r="H4221" i="3"/>
  <c r="Z4221" i="3" s="1"/>
  <c r="Y3157" i="3"/>
  <c r="H3157" i="3"/>
  <c r="Z3157" i="3" s="1"/>
  <c r="Y4220" i="3"/>
  <c r="H4220" i="3"/>
  <c r="Z4220" i="3" s="1"/>
  <c r="Y4219" i="3"/>
  <c r="H4219" i="3"/>
  <c r="Z4219" i="3" s="1"/>
  <c r="Y2612" i="3"/>
  <c r="H2612" i="3"/>
  <c r="Z2612" i="3" s="1"/>
  <c r="Y4218" i="3"/>
  <c r="H4218" i="3"/>
  <c r="Z4218" i="3" s="1"/>
  <c r="Y4209" i="3"/>
  <c r="H4209" i="3"/>
  <c r="Z4209" i="3" s="1"/>
  <c r="Y3702" i="3"/>
  <c r="H3702" i="3"/>
  <c r="Z3702" i="3" s="1"/>
  <c r="Y2635" i="3"/>
  <c r="Y4208" i="3"/>
  <c r="H4208" i="3"/>
  <c r="Z4208" i="3" s="1"/>
  <c r="Y4205" i="3"/>
  <c r="H4205" i="3"/>
  <c r="Z4205" i="3" s="1"/>
  <c r="Y2163" i="3"/>
  <c r="Y4203" i="3"/>
  <c r="H4203" i="3"/>
  <c r="Z4203" i="3" s="1"/>
  <c r="Y3622" i="3"/>
  <c r="Y4202" i="3"/>
  <c r="H4202" i="3"/>
  <c r="Z4202" i="3" s="1"/>
  <c r="Y4200" i="3"/>
  <c r="Y3832" i="3"/>
  <c r="H3832" i="3"/>
  <c r="Z3832" i="3" s="1"/>
  <c r="Y3455" i="3"/>
  <c r="Y2919" i="3"/>
  <c r="Y4199" i="3"/>
  <c r="H4199" i="3"/>
  <c r="Z4199" i="3" s="1"/>
  <c r="Y4036" i="3"/>
  <c r="Y3708" i="3"/>
  <c r="H3708" i="3"/>
  <c r="Z3708" i="3" s="1"/>
  <c r="Y4198" i="3"/>
  <c r="Y4197" i="3"/>
  <c r="H4197" i="3"/>
  <c r="Z4197" i="3" s="1"/>
  <c r="Y4196" i="3"/>
  <c r="Y4195" i="3"/>
  <c r="H4195" i="3"/>
  <c r="Z4195" i="3" s="1"/>
  <c r="Y4194" i="3"/>
  <c r="Y4193" i="3"/>
  <c r="Y4192" i="3"/>
  <c r="Y4191" i="3"/>
  <c r="H4191" i="3"/>
  <c r="Z4191" i="3" s="1"/>
  <c r="Y2685" i="3"/>
  <c r="Y4189" i="3"/>
  <c r="Y3233" i="3"/>
  <c r="H3233" i="3"/>
  <c r="Z3233" i="3" s="1"/>
  <c r="Y3681" i="3"/>
  <c r="H3681" i="3"/>
  <c r="Z3681" i="3" s="1"/>
  <c r="Y4188" i="3"/>
  <c r="H4188" i="3"/>
  <c r="Z4188" i="3" s="1"/>
  <c r="Y3432" i="3"/>
  <c r="H3432" i="3"/>
  <c r="Z3432" i="3" s="1"/>
  <c r="Y2813" i="3"/>
  <c r="H2813" i="3"/>
  <c r="Z2813" i="3" s="1"/>
  <c r="Y2314" i="3"/>
  <c r="Y4018" i="3"/>
  <c r="Y4187" i="3"/>
  <c r="Y4186" i="3"/>
  <c r="H4186" i="3"/>
  <c r="Z4186" i="3" s="1"/>
  <c r="Y2106" i="3"/>
  <c r="H2106" i="3"/>
  <c r="Z2106" i="3" s="1"/>
  <c r="Y3789" i="3"/>
  <c r="H3789" i="3"/>
  <c r="Z3789" i="3" s="1"/>
  <c r="Y1296" i="3"/>
  <c r="Y152" i="3"/>
  <c r="Y3824" i="3"/>
  <c r="Y2750" i="3"/>
  <c r="H2750" i="3"/>
  <c r="Z2750" i="3" s="1"/>
  <c r="Y3429" i="3"/>
  <c r="Y4185" i="3"/>
  <c r="H4185" i="3"/>
  <c r="Z4185" i="3" s="1"/>
  <c r="Y2585" i="3"/>
  <c r="Y3228" i="3"/>
  <c r="Y4184" i="3"/>
  <c r="H4184" i="3"/>
  <c r="Z4184" i="3" s="1"/>
  <c r="Y4183" i="3"/>
  <c r="Y4182" i="3"/>
  <c r="Y3216" i="3"/>
  <c r="H3216" i="3"/>
  <c r="Z3216" i="3" s="1"/>
  <c r="Y4181" i="3"/>
  <c r="H4181" i="3"/>
  <c r="Z4181" i="3" s="1"/>
  <c r="Y4000" i="3"/>
  <c r="Y4180" i="3"/>
  <c r="H4180" i="3"/>
  <c r="Z4180" i="3" s="1"/>
  <c r="Y4179" i="3"/>
  <c r="H4179" i="3"/>
  <c r="Z4179" i="3" s="1"/>
  <c r="Y4177" i="3"/>
  <c r="Y4176" i="3"/>
  <c r="H4176" i="3"/>
  <c r="Z4176" i="3" s="1"/>
  <c r="Y3148" i="3"/>
  <c r="H3148" i="3"/>
  <c r="Z3148" i="3" s="1"/>
  <c r="Y4174" i="3"/>
  <c r="Y4173" i="3"/>
  <c r="Y3579" i="3"/>
  <c r="H3579" i="3"/>
  <c r="Z3579" i="3" s="1"/>
  <c r="Y4171" i="3"/>
  <c r="H4171" i="3"/>
  <c r="Z4171" i="3" s="1"/>
  <c r="Y3990" i="3"/>
  <c r="Y4170" i="3"/>
  <c r="Y3493" i="3"/>
  <c r="H3493" i="3"/>
  <c r="Z3493" i="3" s="1"/>
  <c r="Y2369" i="3"/>
  <c r="Y4169" i="3"/>
  <c r="Y4168" i="3"/>
  <c r="H4168" i="3"/>
  <c r="Z4168" i="3" s="1"/>
  <c r="Y4166" i="3"/>
  <c r="H4166" i="3"/>
  <c r="Z4166" i="3" s="1"/>
  <c r="Y3034" i="3"/>
  <c r="Y2760" i="3"/>
  <c r="Y4165" i="3"/>
  <c r="H4165" i="3"/>
  <c r="Z4165" i="3" s="1"/>
  <c r="Y4162" i="3"/>
  <c r="H4162" i="3"/>
  <c r="Z4162" i="3" s="1"/>
  <c r="Y2674" i="3"/>
  <c r="H2674" i="3"/>
  <c r="Z2674" i="3" s="1"/>
  <c r="Y3133" i="3"/>
  <c r="Y906" i="3"/>
  <c r="Y2930" i="3"/>
  <c r="Y4161" i="3"/>
  <c r="H4161" i="3"/>
  <c r="Z4161" i="3" s="1"/>
  <c r="Y2632" i="3"/>
  <c r="H2632" i="3"/>
  <c r="Z2632" i="3" s="1"/>
  <c r="Y1985" i="3"/>
  <c r="Y3396" i="3"/>
  <c r="Y3178" i="3"/>
  <c r="Y2487" i="3"/>
  <c r="Y4160" i="3"/>
  <c r="Y2599" i="3"/>
  <c r="H2599" i="3"/>
  <c r="Z2599" i="3" s="1"/>
  <c r="Y1940" i="3"/>
  <c r="Y1687" i="3"/>
  <c r="H1687" i="3"/>
  <c r="Z1687" i="3" s="1"/>
  <c r="Y1912" i="3"/>
  <c r="H1912" i="3"/>
  <c r="Z1912" i="3" s="1"/>
  <c r="Y1476" i="3"/>
  <c r="H1476" i="3"/>
  <c r="Z1476" i="3" s="1"/>
  <c r="Y2075" i="3"/>
  <c r="H2075" i="3"/>
  <c r="Z2075" i="3" s="1"/>
  <c r="Y1103" i="3"/>
  <c r="H1103" i="3"/>
  <c r="Z1103" i="3" s="1"/>
  <c r="Y1337" i="3"/>
  <c r="H1337" i="3"/>
  <c r="Z1337" i="3" s="1"/>
  <c r="Y1792" i="3"/>
  <c r="H1792" i="3"/>
  <c r="Z1792" i="3" s="1"/>
  <c r="Y1879" i="3"/>
  <c r="H1879" i="3"/>
  <c r="Z1879" i="3" s="1"/>
  <c r="Y1745" i="3"/>
  <c r="H1745" i="3"/>
  <c r="Z1745" i="3" s="1"/>
  <c r="Y1520" i="3"/>
  <c r="H1520" i="3"/>
  <c r="Z1520" i="3" s="1"/>
  <c r="Y1243" i="3"/>
  <c r="H1243" i="3"/>
  <c r="Z1243" i="3" s="1"/>
  <c r="Y1459" i="3"/>
  <c r="H1459" i="3"/>
  <c r="Z1459" i="3" s="1"/>
  <c r="Y983" i="3"/>
  <c r="H983" i="3"/>
  <c r="Z983" i="3" s="1"/>
  <c r="Y1470" i="3"/>
  <c r="H1470" i="3"/>
  <c r="Z1470" i="3" s="1"/>
  <c r="Y1463" i="3"/>
  <c r="H1463" i="3"/>
  <c r="Z1463" i="3" s="1"/>
  <c r="Y1019" i="3"/>
  <c r="H1019" i="3"/>
  <c r="Z1019" i="3" s="1"/>
  <c r="Y1310" i="3"/>
  <c r="H1310" i="3"/>
  <c r="Z1310" i="3" s="1"/>
  <c r="Y942" i="3"/>
  <c r="H942" i="3"/>
  <c r="Z942" i="3" s="1"/>
  <c r="Y1374" i="3"/>
  <c r="H1374" i="3"/>
  <c r="Z1374" i="3" s="1"/>
  <c r="Y1621" i="3"/>
  <c r="H1621" i="3"/>
  <c r="Z1621" i="3" s="1"/>
  <c r="Y1488" i="3"/>
  <c r="Y1385" i="3"/>
  <c r="H1385" i="3"/>
  <c r="Z1385" i="3" s="1"/>
  <c r="Y1873" i="3"/>
  <c r="H1873" i="3"/>
  <c r="Z1873" i="3" s="1"/>
  <c r="Y1085" i="3"/>
  <c r="Y1108" i="3"/>
  <c r="H1108" i="3"/>
  <c r="Z1108" i="3" s="1"/>
  <c r="Y1213" i="3"/>
  <c r="H1213" i="3"/>
  <c r="Z1213" i="3" s="1"/>
  <c r="Y1155" i="3"/>
  <c r="H1155" i="3"/>
  <c r="Z1155" i="3" s="1"/>
  <c r="Y1242" i="3"/>
  <c r="Y1041" i="3"/>
  <c r="H1041" i="3"/>
  <c r="Z1041" i="3" s="1"/>
  <c r="Y1021" i="3"/>
  <c r="H1021" i="3"/>
  <c r="Z1021" i="3" s="1"/>
  <c r="Y988" i="3"/>
  <c r="H988" i="3"/>
  <c r="Z988" i="3" s="1"/>
  <c r="Y1004" i="3"/>
  <c r="Y954" i="3"/>
  <c r="H954" i="3"/>
  <c r="Z954" i="3" s="1"/>
  <c r="Y775" i="3"/>
  <c r="H775" i="3"/>
  <c r="Z775" i="3" s="1"/>
  <c r="Y879" i="3"/>
  <c r="Y2495" i="3"/>
  <c r="H2495" i="3"/>
  <c r="Z2495" i="3" s="1"/>
  <c r="Y963" i="3"/>
  <c r="Y923" i="3"/>
  <c r="Y986" i="3"/>
  <c r="Y737" i="3"/>
  <c r="H737" i="3"/>
  <c r="Z737" i="3" s="1"/>
  <c r="Y651" i="3"/>
  <c r="Y692" i="3"/>
  <c r="H692" i="3"/>
  <c r="Z692" i="3" s="1"/>
  <c r="Y1811" i="3"/>
  <c r="Y391" i="3"/>
  <c r="Y278" i="3"/>
  <c r="H278" i="3"/>
  <c r="Z278" i="3" s="1"/>
  <c r="Y312" i="3"/>
  <c r="Y202" i="3"/>
  <c r="Y3919" i="3"/>
  <c r="Y3918" i="3"/>
  <c r="Y114" i="3"/>
  <c r="Y45" i="3"/>
  <c r="Y9" i="3"/>
  <c r="Y8" i="3"/>
  <c r="Y3912" i="3"/>
  <c r="Y302" i="3"/>
  <c r="Y231" i="3"/>
  <c r="Y3909" i="3"/>
  <c r="Y66" i="3"/>
  <c r="Y4158" i="3"/>
  <c r="H4158" i="3"/>
  <c r="Z4158" i="3" s="1"/>
  <c r="Y193" i="3"/>
  <c r="Y3905" i="3"/>
  <c r="Y273" i="3"/>
  <c r="Y46" i="3"/>
  <c r="Y1876" i="3"/>
  <c r="H1876" i="3"/>
  <c r="Z1876" i="3" s="1"/>
  <c r="Y905" i="3"/>
  <c r="Y2434" i="3"/>
  <c r="H2434" i="3"/>
  <c r="Z2434" i="3" s="1"/>
  <c r="Y2127" i="3"/>
  <c r="H2127" i="3"/>
  <c r="Z2127" i="3" s="1"/>
  <c r="Y873" i="3"/>
  <c r="H873" i="3"/>
  <c r="Z873" i="3" s="1"/>
  <c r="Y1656" i="3"/>
  <c r="H1656" i="3"/>
  <c r="Z1656" i="3" s="1"/>
  <c r="Y3896" i="3"/>
  <c r="Y3895" i="3"/>
  <c r="Y3894" i="3"/>
  <c r="Y3893" i="3"/>
  <c r="Y3892" i="3"/>
  <c r="Y3891" i="3"/>
  <c r="Y491" i="3"/>
  <c r="Y3889" i="3"/>
  <c r="Y411" i="3"/>
  <c r="Y3887" i="3"/>
  <c r="Y3886" i="3"/>
  <c r="Y457" i="3"/>
  <c r="Y3884" i="3"/>
  <c r="Y3883" i="3"/>
  <c r="Y3882" i="3"/>
  <c r="Y3881" i="3"/>
  <c r="Y3880" i="3"/>
  <c r="Y3879" i="3"/>
  <c r="Y98" i="3"/>
  <c r="Y3877" i="3"/>
  <c r="Y161" i="3"/>
  <c r="Y3875" i="3"/>
  <c r="Y3874" i="3"/>
  <c r="Y3873" i="3"/>
  <c r="Y3872" i="3"/>
  <c r="Y3871" i="3"/>
  <c r="Y25" i="3"/>
  <c r="Y213" i="3"/>
  <c r="Y34" i="3"/>
  <c r="Y914" i="3"/>
  <c r="Y551" i="3"/>
  <c r="Y105" i="3"/>
  <c r="Y306" i="3"/>
  <c r="Y3863" i="3"/>
  <c r="Y3862" i="3"/>
  <c r="Y3861" i="3"/>
  <c r="Y3860" i="3"/>
  <c r="Y671" i="3"/>
  <c r="Y149" i="3"/>
  <c r="Y3857" i="3"/>
  <c r="Y412" i="3"/>
  <c r="Y3855" i="3"/>
  <c r="Y2443" i="3"/>
  <c r="Y3853" i="3"/>
  <c r="Y3138" i="3"/>
  <c r="H3138" i="3"/>
  <c r="Z3138" i="3" s="1"/>
  <c r="Y661" i="3"/>
  <c r="Y182" i="3"/>
  <c r="Y2257" i="3"/>
  <c r="Y1162" i="3"/>
  <c r="H1162" i="3"/>
  <c r="Z1162" i="3" s="1"/>
  <c r="Y855" i="3"/>
  <c r="Y1605" i="3"/>
  <c r="Y3845" i="3"/>
  <c r="Y968" i="3"/>
  <c r="H968" i="3"/>
  <c r="Z968" i="3" s="1"/>
  <c r="Y3175" i="3"/>
  <c r="H3175" i="3"/>
  <c r="Z3175" i="3" s="1"/>
  <c r="Y1920" i="3"/>
  <c r="H1920" i="3"/>
  <c r="Z1920" i="3" s="1"/>
  <c r="Y1947" i="3"/>
  <c r="Y3541" i="3"/>
  <c r="H3541" i="3"/>
  <c r="Z3541" i="3" s="1"/>
  <c r="Y2218" i="3"/>
  <c r="H2218" i="3"/>
  <c r="Z2218" i="3" s="1"/>
  <c r="Y2515" i="3"/>
  <c r="Y426" i="3"/>
  <c r="Y204" i="3"/>
  <c r="Y325" i="3"/>
  <c r="Y3834" i="3"/>
  <c r="Y4157" i="3"/>
  <c r="Y425" i="3"/>
  <c r="H425" i="3"/>
  <c r="Z425" i="3" s="1"/>
  <c r="Y3195" i="3"/>
  <c r="H3195" i="3"/>
  <c r="Z3195" i="3" s="1"/>
  <c r="Y3206" i="3"/>
  <c r="H3206" i="3"/>
  <c r="Z3206" i="3" s="1"/>
  <c r="Y343" i="3"/>
  <c r="H343" i="3"/>
  <c r="Z343" i="3" s="1"/>
  <c r="Y3112" i="3"/>
  <c r="H3112" i="3"/>
  <c r="Z3112" i="3" s="1"/>
  <c r="Y3144" i="3"/>
  <c r="H3144" i="3"/>
  <c r="Z3144" i="3" s="1"/>
  <c r="Y3322" i="3"/>
  <c r="H3322" i="3"/>
  <c r="Z3322" i="3" s="1"/>
  <c r="Y3515" i="3"/>
  <c r="H3515" i="3"/>
  <c r="Z3515" i="3" s="1"/>
  <c r="Y2" i="3"/>
  <c r="Y3128" i="3"/>
  <c r="H3128" i="3"/>
  <c r="Z3128" i="3" s="1"/>
  <c r="Y972" i="3"/>
  <c r="H972" i="3"/>
  <c r="Z972" i="3" s="1"/>
  <c r="Y2553" i="3"/>
  <c r="H2553" i="3"/>
  <c r="Z2553" i="3" s="1"/>
  <c r="Y3667" i="3"/>
  <c r="H3667" i="3"/>
  <c r="Z3667" i="3" s="1"/>
  <c r="Y1116" i="3"/>
  <c r="H1116" i="3"/>
  <c r="Z1116" i="3" s="1"/>
  <c r="Y950" i="3"/>
  <c r="H950" i="3"/>
  <c r="Z950" i="3" s="1"/>
  <c r="Y1858" i="3"/>
  <c r="Y3315" i="3"/>
  <c r="H3315" i="3"/>
  <c r="Z3315" i="3" s="1"/>
  <c r="Y3073" i="3"/>
  <c r="Y589" i="3"/>
  <c r="Y628" i="3"/>
  <c r="H628" i="3"/>
  <c r="Z628" i="3" s="1"/>
  <c r="Y3165" i="3"/>
  <c r="H3165" i="3"/>
  <c r="Z3165" i="3" s="1"/>
  <c r="Y3528" i="3"/>
  <c r="H3528" i="3"/>
  <c r="Z3528" i="3" s="1"/>
  <c r="Y3586" i="3"/>
  <c r="H3586" i="3"/>
  <c r="Z3586" i="3" s="1"/>
  <c r="Y171" i="3"/>
  <c r="Y2114" i="3"/>
  <c r="H2114" i="3"/>
  <c r="Z2114" i="3" s="1"/>
  <c r="Y3723" i="3"/>
  <c r="H3723" i="3"/>
  <c r="Z3723" i="3" s="1"/>
  <c r="Y3806" i="3"/>
  <c r="Y3255" i="3"/>
  <c r="H3255" i="3"/>
  <c r="Z3255" i="3" s="1"/>
  <c r="Y2066" i="3"/>
  <c r="H2066" i="3"/>
  <c r="Z2066" i="3" s="1"/>
  <c r="Y3803" i="3"/>
  <c r="Y3200" i="3"/>
  <c r="H3200" i="3"/>
  <c r="Z3200" i="3" s="1"/>
  <c r="Y1045" i="3"/>
  <c r="H1045" i="3"/>
  <c r="Z1045" i="3" s="1"/>
  <c r="Y2572" i="3"/>
  <c r="Y1482" i="3"/>
  <c r="H1482" i="3"/>
  <c r="Z1482" i="3" s="1"/>
  <c r="Y3273" i="3"/>
  <c r="H3273" i="3"/>
  <c r="Z3273" i="3" s="1"/>
  <c r="Y2162" i="3"/>
  <c r="H2162" i="3"/>
  <c r="Z2162" i="3" s="1"/>
  <c r="Y2145" i="3"/>
  <c r="H2145" i="3"/>
  <c r="Z2145" i="3" s="1"/>
  <c r="Y518" i="3"/>
  <c r="Y303" i="3"/>
  <c r="Y1460" i="3"/>
  <c r="Y2186" i="3"/>
  <c r="H2186" i="3"/>
  <c r="Z2186" i="3" s="1"/>
  <c r="Y3900" i="3"/>
  <c r="H3900" i="3"/>
  <c r="Z3900" i="3" s="1"/>
  <c r="Y100" i="3"/>
  <c r="Y3788" i="3"/>
  <c r="H3788" i="3"/>
  <c r="Z3788" i="3" s="1"/>
  <c r="Y2200" i="3"/>
  <c r="H2200" i="3"/>
  <c r="Z2200" i="3" s="1"/>
  <c r="Y2347" i="3"/>
  <c r="H2347" i="3"/>
  <c r="Z2347" i="3" s="1"/>
  <c r="Y196" i="3"/>
  <c r="Y1420" i="3"/>
  <c r="H1420" i="3"/>
  <c r="Z1420" i="3" s="1"/>
  <c r="Y624" i="3"/>
  <c r="Y3644" i="3"/>
  <c r="H3644" i="3"/>
  <c r="Z3644" i="3" s="1"/>
  <c r="Y1694" i="3"/>
  <c r="Y3780" i="3"/>
  <c r="Y3779" i="3"/>
  <c r="Y3111" i="3"/>
  <c r="H3111" i="3"/>
  <c r="Z3111" i="3" s="1"/>
  <c r="Y2588" i="3"/>
  <c r="H2588" i="3"/>
  <c r="Z2588" i="3" s="1"/>
  <c r="Y3665" i="3"/>
  <c r="H3665" i="3"/>
  <c r="Z3665" i="3" s="1"/>
  <c r="Y1757" i="3"/>
  <c r="H1757" i="3"/>
  <c r="Z1757" i="3" s="1"/>
  <c r="Y1570" i="3"/>
  <c r="Y357" i="3"/>
  <c r="Y3010" i="3"/>
  <c r="H3010" i="3"/>
  <c r="Z3010" i="3" s="1"/>
  <c r="Y1020" i="3"/>
  <c r="Y373" i="3"/>
  <c r="H373" i="3"/>
  <c r="Z373" i="3" s="1"/>
  <c r="Y1318" i="3"/>
  <c r="Y3657" i="3"/>
  <c r="H3657" i="3"/>
  <c r="Z3657" i="3" s="1"/>
  <c r="Y1562" i="3"/>
  <c r="Y1437" i="3"/>
  <c r="H1437" i="3"/>
  <c r="Z1437" i="3" s="1"/>
  <c r="Y2012" i="3"/>
  <c r="H2012" i="3"/>
  <c r="Z2012" i="3" s="1"/>
  <c r="Y563" i="3"/>
  <c r="Y1998" i="3"/>
  <c r="H1998" i="3"/>
  <c r="Z1998" i="3" s="1"/>
  <c r="Y2300" i="3"/>
  <c r="H2300" i="3"/>
  <c r="Z2300" i="3" s="1"/>
  <c r="Y3761" i="3"/>
  <c r="Y2543" i="3"/>
  <c r="Y1919" i="3"/>
  <c r="H1919" i="3"/>
  <c r="Z1919" i="3" s="1"/>
  <c r="Y3663" i="3"/>
  <c r="H3663" i="3"/>
  <c r="Z3663" i="3" s="1"/>
  <c r="Y2372" i="3"/>
  <c r="H2372" i="3"/>
  <c r="Z2372" i="3" s="1"/>
  <c r="Y2679" i="3"/>
  <c r="Y4155" i="3"/>
  <c r="H4155" i="3"/>
  <c r="Z4155" i="3" s="1"/>
  <c r="Y1369" i="3"/>
  <c r="H1369" i="3"/>
  <c r="Z1369" i="3" s="1"/>
  <c r="Y3753" i="3"/>
  <c r="Y3156" i="3"/>
  <c r="H3156" i="3"/>
  <c r="Z3156" i="3" s="1"/>
  <c r="Y3751" i="3"/>
  <c r="Y3652" i="3"/>
  <c r="Y3749" i="3"/>
  <c r="Y385" i="3"/>
  <c r="Y2829" i="3"/>
  <c r="H2829" i="3"/>
  <c r="Z2829" i="3" s="1"/>
  <c r="Y837" i="3"/>
  <c r="H837" i="3"/>
  <c r="Z837" i="3" s="1"/>
  <c r="Y2224" i="3"/>
  <c r="H2224" i="3"/>
  <c r="Z2224" i="3" s="1"/>
  <c r="Y3744" i="3"/>
  <c r="Y907" i="3"/>
  <c r="Y3511" i="3"/>
  <c r="Y1993" i="3"/>
  <c r="H1993" i="3"/>
  <c r="Z1993" i="3" s="1"/>
  <c r="Y1398" i="3"/>
  <c r="H1398" i="3"/>
  <c r="Z1398" i="3" s="1"/>
  <c r="Y3910" i="3"/>
  <c r="H3910" i="3"/>
  <c r="Z3910" i="3" s="1"/>
  <c r="Y1829" i="3"/>
  <c r="H1829" i="3"/>
  <c r="Z1829" i="3" s="1"/>
  <c r="Y602" i="3"/>
  <c r="Y1938" i="3"/>
  <c r="H1938" i="3"/>
  <c r="Z1938" i="3" s="1"/>
  <c r="Y1990" i="3"/>
  <c r="H1990" i="3"/>
  <c r="Z1990" i="3" s="1"/>
  <c r="Y3678" i="3"/>
  <c r="Y1370" i="3"/>
  <c r="H1370" i="3"/>
  <c r="Z1370" i="3" s="1"/>
  <c r="Y3636" i="3"/>
  <c r="H3636" i="3"/>
  <c r="Z3636" i="3" s="1"/>
  <c r="Y2776" i="3"/>
  <c r="H2776" i="3"/>
  <c r="Z2776" i="3" s="1"/>
  <c r="Y4154" i="3"/>
  <c r="H4154" i="3"/>
  <c r="Z4154" i="3" s="1"/>
  <c r="Y3850" i="3"/>
  <c r="H3850" i="3"/>
  <c r="Z3850" i="3" s="1"/>
  <c r="Y831" i="3"/>
  <c r="Y4153" i="3"/>
  <c r="H4153" i="3"/>
  <c r="Z4153" i="3" s="1"/>
  <c r="Y128" i="3"/>
  <c r="H128" i="3"/>
  <c r="Z128" i="3" s="1"/>
  <c r="Y1678" i="3"/>
  <c r="Y387" i="3"/>
  <c r="Y2153" i="3"/>
  <c r="Y3510" i="3"/>
  <c r="H3510" i="3"/>
  <c r="Z3510" i="3" s="1"/>
  <c r="Y1191" i="3"/>
  <c r="Y3549" i="3"/>
  <c r="H3549" i="3"/>
  <c r="Z3549" i="3" s="1"/>
  <c r="Y1864" i="3"/>
  <c r="H1864" i="3"/>
  <c r="Z1864" i="3" s="1"/>
  <c r="Y3967" i="3"/>
  <c r="H3967" i="3"/>
  <c r="Z3967" i="3" s="1"/>
  <c r="Y1555" i="3"/>
  <c r="H1555" i="3"/>
  <c r="Z1555" i="3" s="1"/>
  <c r="Y1435" i="3"/>
  <c r="H1435" i="3"/>
  <c r="Z1435" i="3" s="1"/>
  <c r="Y529" i="3"/>
  <c r="Y2157" i="3"/>
  <c r="H2157" i="3"/>
  <c r="Z2157" i="3" s="1"/>
  <c r="Y2494" i="3"/>
  <c r="H2494" i="3"/>
  <c r="Z2494" i="3" s="1"/>
  <c r="Y1095" i="3"/>
  <c r="Y3226" i="3"/>
  <c r="H3226" i="3"/>
  <c r="Z3226" i="3" s="1"/>
  <c r="Y3060" i="3"/>
  <c r="H3060" i="3"/>
  <c r="Z3060" i="3" s="1"/>
  <c r="Y314" i="3"/>
  <c r="Y3252" i="3"/>
  <c r="H3252" i="3"/>
  <c r="Z3252" i="3" s="1"/>
  <c r="Y3707" i="3"/>
  <c r="Y3999" i="3"/>
  <c r="H3999" i="3"/>
  <c r="Z3999" i="3" s="1"/>
  <c r="Y757" i="3"/>
  <c r="Y2482" i="3"/>
  <c r="Y4021" i="3"/>
  <c r="H4021" i="3"/>
  <c r="Z4021" i="3" s="1"/>
  <c r="Y1759" i="3"/>
  <c r="H1759" i="3"/>
  <c r="Z1759" i="3" s="1"/>
  <c r="Y947" i="3"/>
  <c r="Y4152" i="3"/>
  <c r="H4152" i="3"/>
  <c r="Z4152" i="3" s="1"/>
  <c r="Y1826" i="3"/>
  <c r="Y21" i="3"/>
  <c r="Y1701" i="3"/>
  <c r="H1701" i="3"/>
  <c r="Z1701" i="3" s="1"/>
  <c r="Y1289" i="3"/>
  <c r="H1289" i="3"/>
  <c r="Z1289" i="3" s="1"/>
  <c r="Y1852" i="3"/>
  <c r="Y732" i="3"/>
  <c r="Y4020" i="3"/>
  <c r="H4020" i="3"/>
  <c r="Z4020" i="3" s="1"/>
  <c r="Y2069" i="3"/>
  <c r="H2069" i="3"/>
  <c r="Z2069" i="3" s="1"/>
  <c r="Y3768" i="3"/>
  <c r="H3768" i="3"/>
  <c r="Z3768" i="3" s="1"/>
  <c r="Y1772" i="3"/>
  <c r="Y4151" i="3"/>
  <c r="H4151" i="3"/>
  <c r="Z4151" i="3" s="1"/>
  <c r="Y1291" i="3"/>
  <c r="H1291" i="3"/>
  <c r="Z1291" i="3" s="1"/>
  <c r="Y2642" i="3"/>
  <c r="H2642" i="3"/>
  <c r="Z2642" i="3" s="1"/>
  <c r="Y3686" i="3"/>
  <c r="Y96" i="3"/>
  <c r="Y2914" i="3"/>
  <c r="H2914" i="3"/>
  <c r="Z2914" i="3" s="1"/>
  <c r="Y4150" i="3"/>
  <c r="H4150" i="3"/>
  <c r="Z4150" i="3" s="1"/>
  <c r="Y2389" i="3"/>
  <c r="H2389" i="3"/>
  <c r="Z2389" i="3" s="1"/>
  <c r="Y743" i="3"/>
  <c r="H743" i="3"/>
  <c r="Z743" i="3" s="1"/>
  <c r="Y3831" i="3"/>
  <c r="H3831" i="3"/>
  <c r="Z3831" i="3" s="1"/>
  <c r="Y1514" i="3"/>
  <c r="Y4149" i="3"/>
  <c r="H4149" i="3"/>
  <c r="Z4149" i="3" s="1"/>
  <c r="Y2841" i="3"/>
  <c r="H2841" i="3"/>
  <c r="Z2841" i="3" s="1"/>
  <c r="Y3576" i="3"/>
  <c r="H3576" i="3"/>
  <c r="Z3576" i="3" s="1"/>
  <c r="Y2292" i="3"/>
  <c r="H2292" i="3"/>
  <c r="Z2292" i="3" s="1"/>
  <c r="Y3674" i="3"/>
  <c r="Y1008" i="3"/>
  <c r="H1008" i="3"/>
  <c r="Z1008" i="3" s="1"/>
  <c r="Y2316" i="3"/>
  <c r="H2316" i="3"/>
  <c r="Z2316" i="3" s="1"/>
  <c r="Y1834" i="3"/>
  <c r="H1834" i="3"/>
  <c r="Z1834" i="3" s="1"/>
  <c r="Y2204" i="3"/>
  <c r="H2204" i="3"/>
  <c r="Z2204" i="3" s="1"/>
  <c r="Y2122" i="3"/>
  <c r="H2122" i="3"/>
  <c r="Z2122" i="3" s="1"/>
  <c r="Y2155" i="3"/>
  <c r="H2155" i="3"/>
  <c r="Z2155" i="3" s="1"/>
  <c r="Y1569" i="3"/>
  <c r="H1569" i="3"/>
  <c r="Z1569" i="3" s="1"/>
  <c r="Y2305" i="3"/>
  <c r="H2305" i="3"/>
  <c r="Z2305" i="3" s="1"/>
  <c r="Y3811" i="3"/>
  <c r="H3811" i="3"/>
  <c r="Z3811" i="3" s="1"/>
  <c r="Y3605" i="3"/>
  <c r="H3605" i="3"/>
  <c r="Z3605" i="3" s="1"/>
  <c r="Y2376" i="3"/>
  <c r="H2376" i="3"/>
  <c r="Z2376" i="3" s="1"/>
  <c r="Y3052" i="3"/>
  <c r="H3052" i="3"/>
  <c r="Z3052" i="3" s="1"/>
  <c r="Y1907" i="3"/>
  <c r="Y2562" i="3"/>
  <c r="H2562" i="3"/>
  <c r="Z2562" i="3" s="1"/>
  <c r="Y608" i="3"/>
  <c r="Y2575" i="3"/>
  <c r="H2575" i="3"/>
  <c r="Z2575" i="3" s="1"/>
  <c r="Y1260" i="3"/>
  <c r="H1260" i="3"/>
  <c r="Z1260" i="3" s="1"/>
  <c r="Y3031" i="3"/>
  <c r="H3031" i="3"/>
  <c r="Z3031" i="3" s="1"/>
  <c r="Y3655" i="3"/>
  <c r="Y704" i="3"/>
  <c r="Y1825" i="3"/>
  <c r="Y2795" i="3"/>
  <c r="H2795" i="3"/>
  <c r="Z2795" i="3" s="1"/>
  <c r="Y316" i="3"/>
  <c r="Y3197" i="3"/>
  <c r="H3197" i="3"/>
  <c r="Z3197" i="3" s="1"/>
  <c r="Y3993" i="3"/>
  <c r="H3993" i="3"/>
  <c r="Z3993" i="3" s="1"/>
  <c r="Y2886" i="3"/>
  <c r="H2886" i="3"/>
  <c r="Z2886" i="3" s="1"/>
  <c r="Y2778" i="3"/>
  <c r="H2778" i="3"/>
  <c r="Z2778" i="3" s="1"/>
  <c r="Y3608" i="3"/>
  <c r="H3608" i="3"/>
  <c r="Z3608" i="3" s="1"/>
  <c r="Y3543" i="3"/>
  <c r="H3543" i="3"/>
  <c r="Z3543" i="3" s="1"/>
  <c r="Y2326" i="3"/>
  <c r="H2326" i="3"/>
  <c r="Z2326" i="3" s="1"/>
  <c r="Y1366" i="3"/>
  <c r="H1366" i="3"/>
  <c r="Z1366" i="3" s="1"/>
  <c r="Y3413" i="3"/>
  <c r="H3413" i="3"/>
  <c r="Z3413" i="3" s="1"/>
  <c r="Y2279" i="3"/>
  <c r="Y2135" i="3"/>
  <c r="H2135" i="3"/>
  <c r="Z2135" i="3" s="1"/>
  <c r="Y2540" i="3"/>
  <c r="H2540" i="3"/>
  <c r="Z2540" i="3" s="1"/>
  <c r="Y3227" i="3"/>
  <c r="H3227" i="3"/>
  <c r="Z3227" i="3" s="1"/>
  <c r="Y1906" i="3"/>
  <c r="H1906" i="3"/>
  <c r="Z1906" i="3" s="1"/>
  <c r="Y1957" i="3"/>
  <c r="Y3635" i="3"/>
  <c r="Y3513" i="3"/>
  <c r="H3513" i="3"/>
  <c r="Z3513" i="3" s="1"/>
  <c r="Y3706" i="3"/>
  <c r="H3706" i="3"/>
  <c r="Z3706" i="3" s="1"/>
  <c r="Y3632" i="3"/>
  <c r="Y3536" i="3"/>
  <c r="H3536" i="3"/>
  <c r="Z3536" i="3" s="1"/>
  <c r="Y617" i="3"/>
  <c r="Y1535" i="3"/>
  <c r="H1535" i="3"/>
  <c r="Z1535" i="3" s="1"/>
  <c r="Y852" i="3"/>
  <c r="H852" i="3"/>
  <c r="Z852" i="3" s="1"/>
  <c r="Y3627" i="3"/>
  <c r="Y275" i="3"/>
  <c r="Y132" i="3"/>
  <c r="Y3624" i="3"/>
  <c r="Y3091" i="3"/>
  <c r="H3091" i="3"/>
  <c r="Z3091" i="3" s="1"/>
  <c r="Y2668" i="3"/>
  <c r="H2668" i="3"/>
  <c r="Z2668" i="3" s="1"/>
  <c r="Y1457" i="3"/>
  <c r="H1457" i="3"/>
  <c r="Z1457" i="3" s="1"/>
  <c r="Y598" i="3"/>
  <c r="H598" i="3"/>
  <c r="Z598" i="3" s="1"/>
  <c r="Y1246" i="3"/>
  <c r="Y809" i="3"/>
  <c r="Y1034" i="3"/>
  <c r="Y2132" i="3"/>
  <c r="H2132" i="3"/>
  <c r="Z2132" i="3" s="1"/>
  <c r="Y1999" i="3"/>
  <c r="Y1740" i="3"/>
  <c r="H1740" i="3"/>
  <c r="Z1740" i="3" s="1"/>
  <c r="Y3783" i="3"/>
  <c r="H3783" i="3"/>
  <c r="Z3783" i="3" s="1"/>
  <c r="Y528" i="3"/>
  <c r="Y3346" i="3"/>
  <c r="Y2460" i="3"/>
  <c r="H2460" i="3"/>
  <c r="Z2460" i="3" s="1"/>
  <c r="Y920" i="3"/>
  <c r="Y1622" i="3"/>
  <c r="H1622" i="3"/>
  <c r="Z1622" i="3" s="1"/>
  <c r="Y4146" i="3"/>
  <c r="H4146" i="3"/>
  <c r="Z4146" i="3" s="1"/>
  <c r="Y3606" i="3"/>
  <c r="Y2438" i="3"/>
  <c r="H2438" i="3"/>
  <c r="Z2438" i="3" s="1"/>
  <c r="Y2324" i="3"/>
  <c r="H2324" i="3"/>
  <c r="Z2324" i="3" s="1"/>
  <c r="Y3069" i="3"/>
  <c r="H3069" i="3"/>
  <c r="Z3069" i="3" s="1"/>
  <c r="Y3748" i="3"/>
  <c r="H3748" i="3"/>
  <c r="Z3748" i="3" s="1"/>
  <c r="Y3521" i="3"/>
  <c r="Y2544" i="3"/>
  <c r="H2544" i="3"/>
  <c r="Z2544" i="3" s="1"/>
  <c r="Y3520" i="3"/>
  <c r="H3520" i="3"/>
  <c r="Z3520" i="3" s="1"/>
  <c r="Y3310" i="3"/>
  <c r="H3310" i="3"/>
  <c r="Z3310" i="3" s="1"/>
  <c r="Y2503" i="3"/>
  <c r="H2503" i="3"/>
  <c r="Z2503" i="3" s="1"/>
  <c r="Y720" i="3"/>
  <c r="Y3868" i="3"/>
  <c r="H3868" i="3"/>
  <c r="Z3868" i="3" s="1"/>
  <c r="Y1777" i="3"/>
  <c r="Y3639" i="3"/>
  <c r="H3639" i="3"/>
  <c r="Z3639" i="3" s="1"/>
  <c r="Y3592" i="3"/>
  <c r="Y3342" i="3"/>
  <c r="H3342" i="3"/>
  <c r="Z3342" i="3" s="1"/>
  <c r="Y930" i="3"/>
  <c r="H930" i="3"/>
  <c r="Z930" i="3" s="1"/>
  <c r="Y2796" i="3"/>
  <c r="H2796" i="3"/>
  <c r="Z2796" i="3" s="1"/>
  <c r="Y3588" i="3"/>
  <c r="Y1654" i="3"/>
  <c r="Y145" i="3"/>
  <c r="Y225" i="3"/>
  <c r="Y2905" i="3"/>
  <c r="H2905" i="3"/>
  <c r="Z2905" i="3" s="1"/>
  <c r="Y1891" i="3"/>
  <c r="H1891" i="3"/>
  <c r="Z1891" i="3" s="1"/>
  <c r="Y3404" i="3"/>
  <c r="H3404" i="3"/>
  <c r="Z3404" i="3" s="1"/>
  <c r="Y2534" i="3"/>
  <c r="H2534" i="3"/>
  <c r="Z2534" i="3" s="1"/>
  <c r="Y2298" i="3"/>
  <c r="H2298" i="3"/>
  <c r="Z2298" i="3" s="1"/>
  <c r="Y2873" i="3"/>
  <c r="H2873" i="3"/>
  <c r="Z2873" i="3" s="1"/>
  <c r="Y2814" i="3"/>
  <c r="H2814" i="3"/>
  <c r="Z2814" i="3" s="1"/>
  <c r="Y3025" i="3"/>
  <c r="H3025" i="3"/>
  <c r="Z3025" i="3" s="1"/>
  <c r="Y409" i="3"/>
  <c r="Y631" i="3"/>
  <c r="Y2374" i="3"/>
  <c r="H2374" i="3"/>
  <c r="Z2374" i="3" s="1"/>
  <c r="Y3573" i="3"/>
  <c r="Y3717" i="3"/>
  <c r="H3717" i="3"/>
  <c r="Z3717" i="3" s="1"/>
  <c r="Y3819" i="3"/>
  <c r="H3819" i="3"/>
  <c r="Z3819" i="3" s="1"/>
  <c r="Y2794" i="3"/>
  <c r="H2794" i="3"/>
  <c r="Z2794" i="3" s="1"/>
  <c r="Y4022" i="3"/>
  <c r="H4022" i="3"/>
  <c r="Z4022" i="3" s="1"/>
  <c r="Y113" i="3"/>
  <c r="Y1390" i="3"/>
  <c r="H1390" i="3"/>
  <c r="Z1390" i="3" s="1"/>
  <c r="Y1117" i="3"/>
  <c r="Y3565" i="3"/>
  <c r="Y435" i="3"/>
  <c r="Y1383" i="3"/>
  <c r="H1383" i="3"/>
  <c r="Z1383" i="3" s="1"/>
  <c r="Y827" i="3"/>
  <c r="Y1088" i="3"/>
  <c r="Y368" i="3"/>
  <c r="Y3559" i="3"/>
  <c r="Y536" i="3"/>
  <c r="Y3557" i="3"/>
  <c r="Y644" i="3"/>
  <c r="Y1210" i="3"/>
  <c r="H1210" i="3"/>
  <c r="Z1210" i="3" s="1"/>
  <c r="Y2439" i="3"/>
  <c r="H2439" i="3"/>
  <c r="Z2439" i="3" s="1"/>
  <c r="Y3968" i="3"/>
  <c r="H3968" i="3"/>
  <c r="Z3968" i="3" s="1"/>
  <c r="Y1402" i="3"/>
  <c r="H1402" i="3"/>
  <c r="Z1402" i="3" s="1"/>
  <c r="Y3154" i="3"/>
  <c r="H3154" i="3"/>
  <c r="Z3154" i="3" s="1"/>
  <c r="Y3842" i="3"/>
  <c r="H3842" i="3"/>
  <c r="Z3842" i="3" s="1"/>
  <c r="Y1991" i="3"/>
  <c r="Y97" i="3"/>
  <c r="Y3547" i="3"/>
  <c r="Y514" i="3"/>
  <c r="Y3545" i="3"/>
  <c r="Y3544" i="3"/>
  <c r="Y2545" i="3"/>
  <c r="Y2976" i="3"/>
  <c r="H2976" i="3"/>
  <c r="Z2976" i="3" s="1"/>
  <c r="Y2845" i="3"/>
  <c r="H2845" i="3"/>
  <c r="Z2845" i="3" s="1"/>
  <c r="Y2396" i="3"/>
  <c r="Y3012" i="3"/>
  <c r="Y1827" i="3"/>
  <c r="H1827" i="3"/>
  <c r="Z1827" i="3" s="1"/>
  <c r="Y2237" i="3"/>
  <c r="H2237" i="3"/>
  <c r="Z2237" i="3" s="1"/>
  <c r="Y2970" i="3"/>
  <c r="H2970" i="3"/>
  <c r="Z2970" i="3" s="1"/>
  <c r="Y3535" i="3"/>
  <c r="Y413" i="3"/>
  <c r="Y2856" i="3"/>
  <c r="H2856" i="3"/>
  <c r="Z2856" i="3" s="1"/>
  <c r="Y3798" i="3"/>
  <c r="H3798" i="3"/>
  <c r="Z3798" i="3" s="1"/>
  <c r="Y3531" i="3"/>
  <c r="Y2312" i="3"/>
  <c r="H2312" i="3"/>
  <c r="Z2312" i="3" s="1"/>
  <c r="Y729" i="3"/>
  <c r="H729" i="3"/>
  <c r="Z729" i="3" s="1"/>
  <c r="Y317" i="3"/>
  <c r="Y1111" i="3"/>
  <c r="H1111" i="3"/>
  <c r="Z1111" i="3" s="1"/>
  <c r="Y3067" i="3"/>
  <c r="H3067" i="3"/>
  <c r="Z3067" i="3" s="1"/>
  <c r="Y3223" i="3"/>
  <c r="H3223" i="3"/>
  <c r="Z3223" i="3" s="1"/>
  <c r="Y3960" i="3"/>
  <c r="H3960" i="3"/>
  <c r="Z3960" i="3" s="1"/>
  <c r="Y2411" i="3"/>
  <c r="H2411" i="3"/>
  <c r="Z2411" i="3" s="1"/>
  <c r="Y2610" i="3"/>
  <c r="H2610" i="3"/>
  <c r="Z2610" i="3" s="1"/>
  <c r="Y3326" i="3"/>
  <c r="H3326" i="3"/>
  <c r="Z3326" i="3" s="1"/>
  <c r="Y4145" i="3"/>
  <c r="H4145" i="3"/>
  <c r="Z4145" i="3" s="1"/>
  <c r="Y2982" i="3"/>
  <c r="H2982" i="3"/>
  <c r="Z2982" i="3" s="1"/>
  <c r="Y3600" i="3"/>
  <c r="H3600" i="3"/>
  <c r="Z3600" i="3" s="1"/>
  <c r="Y3810" i="3"/>
  <c r="H3810" i="3"/>
  <c r="Z3810" i="3" s="1"/>
  <c r="Y779" i="3"/>
  <c r="Y2377" i="3"/>
  <c r="H2377" i="3"/>
  <c r="Z2377" i="3" s="1"/>
  <c r="Y3514" i="3"/>
  <c r="Y3009" i="3"/>
  <c r="Y2809" i="3"/>
  <c r="H2809" i="3"/>
  <c r="Z2809" i="3" s="1"/>
  <c r="Y3793" i="3"/>
  <c r="H3793" i="3"/>
  <c r="Z3793" i="3" s="1"/>
  <c r="Y554" i="3"/>
  <c r="Y990" i="3"/>
  <c r="Y3508" i="3"/>
  <c r="Y2777" i="3"/>
  <c r="H2777" i="3"/>
  <c r="Z2777" i="3" s="1"/>
  <c r="Y1933" i="3"/>
  <c r="Y2789" i="3"/>
  <c r="H2789" i="3"/>
  <c r="Z2789" i="3" s="1"/>
  <c r="Y2271" i="3"/>
  <c r="Y156" i="3"/>
  <c r="Y524" i="3"/>
  <c r="Y4025" i="3"/>
  <c r="H4025" i="3"/>
  <c r="Z4025" i="3" s="1"/>
  <c r="Y3670" i="3"/>
  <c r="H3670" i="3"/>
  <c r="Z3670" i="3" s="1"/>
  <c r="Y2537" i="3"/>
  <c r="H2537" i="3"/>
  <c r="Z2537" i="3" s="1"/>
  <c r="Y2615" i="3"/>
  <c r="H2615" i="3"/>
  <c r="Z2615" i="3" s="1"/>
  <c r="Y804" i="3"/>
  <c r="Y1455" i="3"/>
  <c r="H1455" i="3"/>
  <c r="Z1455" i="3" s="1"/>
  <c r="Y1963" i="3"/>
  <c r="Y3229" i="3"/>
  <c r="H3229" i="3"/>
  <c r="Z3229" i="3" s="1"/>
  <c r="Y3691" i="3"/>
  <c r="H3691" i="3"/>
  <c r="Z3691" i="3" s="1"/>
  <c r="Y2386" i="3"/>
  <c r="H2386" i="3"/>
  <c r="Z2386" i="3" s="1"/>
  <c r="Y870" i="3"/>
  <c r="Y3512" i="3"/>
  <c r="H3512" i="3"/>
  <c r="Z3512" i="3" s="1"/>
  <c r="Y328" i="3"/>
  <c r="Y3774" i="3"/>
  <c r="H3774" i="3"/>
  <c r="Z3774" i="3" s="1"/>
  <c r="Y3487" i="3"/>
  <c r="Y3486" i="3"/>
  <c r="Y4144" i="3"/>
  <c r="Y1510" i="3"/>
  <c r="Y3019" i="3"/>
  <c r="H3019" i="3"/>
  <c r="Z3019" i="3" s="1"/>
  <c r="Y3747" i="3"/>
  <c r="H3747" i="3"/>
  <c r="Z3747" i="3" s="1"/>
  <c r="Y3465" i="3"/>
  <c r="Y3971" i="3"/>
  <c r="H3971" i="3"/>
  <c r="Z3971" i="3" s="1"/>
  <c r="Y2637" i="3"/>
  <c r="H2637" i="3"/>
  <c r="Z2637" i="3" s="1"/>
  <c r="Y3478" i="3"/>
  <c r="Y1868" i="3"/>
  <c r="H1868" i="3"/>
  <c r="Z1868" i="3" s="1"/>
  <c r="Y282" i="3"/>
  <c r="Y3599" i="3"/>
  <c r="H3599" i="3"/>
  <c r="Z3599" i="3" s="1"/>
  <c r="Y2330" i="3"/>
  <c r="H2330" i="3"/>
  <c r="Z2330" i="3" s="1"/>
  <c r="Y1738" i="3"/>
  <c r="H1738" i="3"/>
  <c r="Z1738" i="3" s="1"/>
  <c r="Y4143" i="3"/>
  <c r="H4143" i="3"/>
  <c r="Z4143" i="3" s="1"/>
  <c r="Y2893" i="3"/>
  <c r="H2893" i="3"/>
  <c r="Z2893" i="3" s="1"/>
  <c r="Y1640" i="3"/>
  <c r="H1640" i="3"/>
  <c r="Z1640" i="3" s="1"/>
  <c r="Y1211" i="3"/>
  <c r="Y129" i="3"/>
  <c r="Y1821" i="3"/>
  <c r="H1821" i="3"/>
  <c r="Z1821" i="3" s="1"/>
  <c r="Y3466" i="3"/>
  <c r="Y696" i="3"/>
  <c r="Y1905" i="3"/>
  <c r="Y3463" i="3"/>
  <c r="Y3368" i="3"/>
  <c r="Y1015" i="3"/>
  <c r="Y703" i="3"/>
  <c r="Y2230" i="3"/>
  <c r="Y1064" i="3"/>
  <c r="H1064" i="3"/>
  <c r="Z1064" i="3" s="1"/>
  <c r="Y142" i="3"/>
  <c r="Y3108" i="3"/>
  <c r="Y16" i="3"/>
  <c r="Y187" i="3"/>
  <c r="Y1955" i="3"/>
  <c r="Y3231" i="3"/>
  <c r="H3231" i="3"/>
  <c r="Z3231" i="3" s="1"/>
  <c r="Y1762" i="3"/>
  <c r="H1762" i="3"/>
  <c r="Z1762" i="3" s="1"/>
  <c r="Y3450" i="3"/>
  <c r="Y712" i="3"/>
  <c r="Y3448" i="3"/>
  <c r="Y3447" i="3"/>
  <c r="Y546" i="3"/>
  <c r="Y534" i="3"/>
  <c r="Y4142" i="3"/>
  <c r="H4142" i="3"/>
  <c r="Z4142" i="3" s="1"/>
  <c r="Y3320" i="3"/>
  <c r="H3320" i="3"/>
  <c r="Z3320" i="3" s="1"/>
  <c r="Y2627" i="3"/>
  <c r="H2627" i="3"/>
  <c r="Z2627" i="3" s="1"/>
  <c r="Y1647" i="3"/>
  <c r="H1647" i="3"/>
  <c r="Z1647" i="3" s="1"/>
  <c r="Y2395" i="3"/>
  <c r="H2395" i="3"/>
  <c r="Z2395" i="3" s="1"/>
  <c r="Y1352" i="3"/>
  <c r="Y1806" i="3"/>
  <c r="Y188" i="3"/>
  <c r="Y478" i="3"/>
  <c r="Y4141" i="3"/>
  <c r="H4141" i="3"/>
  <c r="Z4141" i="3" s="1"/>
  <c r="Y3976" i="3"/>
  <c r="H3976" i="3"/>
  <c r="Z3976" i="3" s="1"/>
  <c r="Y4006" i="3"/>
  <c r="H4006" i="3"/>
  <c r="Z4006" i="3" s="1"/>
  <c r="Y2089" i="3"/>
  <c r="H2089" i="3"/>
  <c r="Z2089" i="3" s="1"/>
  <c r="Y1704" i="3"/>
  <c r="Y4140" i="3"/>
  <c r="H4140" i="3"/>
  <c r="Z4140" i="3" s="1"/>
  <c r="Y2393" i="3"/>
  <c r="H2393" i="3"/>
  <c r="Z2393" i="3" s="1"/>
  <c r="Y2267" i="3"/>
  <c r="Y4139" i="3"/>
  <c r="H4139" i="3"/>
  <c r="Z4139" i="3" s="1"/>
  <c r="Y1599" i="3"/>
  <c r="H1599" i="3"/>
  <c r="Z1599" i="3" s="1"/>
  <c r="Y1025" i="3"/>
  <c r="Y308" i="3"/>
  <c r="Y4138" i="3"/>
  <c r="H4138" i="3"/>
  <c r="Z4138" i="3" s="1"/>
  <c r="Y47" i="3"/>
  <c r="Y2593" i="3"/>
  <c r="Y3420" i="3"/>
  <c r="Y672" i="3"/>
  <c r="H672" i="3"/>
  <c r="Z672" i="3" s="1"/>
  <c r="Y2256" i="3"/>
  <c r="H2256" i="3"/>
  <c r="Z2256" i="3" s="1"/>
  <c r="Y1587" i="3"/>
  <c r="H1587" i="3"/>
  <c r="Z1587" i="3" s="1"/>
  <c r="Y2060" i="3"/>
  <c r="Y1129" i="3"/>
  <c r="Y2039" i="3"/>
  <c r="H2039" i="3"/>
  <c r="Z2039" i="3" s="1"/>
  <c r="Y1693" i="3"/>
  <c r="Y2861" i="3"/>
  <c r="H2861" i="3"/>
  <c r="Z2861" i="3" s="1"/>
  <c r="Y2990" i="3"/>
  <c r="H2990" i="3"/>
  <c r="Z2990" i="3" s="1"/>
  <c r="Y367" i="3"/>
  <c r="Y3409" i="3"/>
  <c r="Y237" i="3"/>
  <c r="Y3407" i="3"/>
  <c r="Y3406" i="3"/>
  <c r="Y3405" i="3"/>
  <c r="Y175" i="3"/>
  <c r="Y3403" i="3"/>
  <c r="Y3402" i="3"/>
  <c r="Y3401" i="3"/>
  <c r="Y3400" i="3"/>
  <c r="Y3399" i="3"/>
  <c r="Y124" i="3"/>
  <c r="Y3397" i="3"/>
  <c r="Y4008" i="3"/>
  <c r="H4008" i="3"/>
  <c r="Z4008" i="3" s="1"/>
  <c r="Y2847" i="3"/>
  <c r="H2847" i="3"/>
  <c r="Z2847" i="3" s="1"/>
  <c r="Y3975" i="3"/>
  <c r="H3975" i="3"/>
  <c r="Z3975" i="3" s="1"/>
  <c r="Y1751" i="3"/>
  <c r="Y2088" i="3"/>
  <c r="H2088" i="3"/>
  <c r="Z2088" i="3" s="1"/>
  <c r="Y2664" i="3"/>
  <c r="Y2586" i="3"/>
  <c r="H2586" i="3"/>
  <c r="Z2586" i="3" s="1"/>
  <c r="Y2757" i="3"/>
  <c r="H2757" i="3"/>
  <c r="Z2757" i="3" s="1"/>
  <c r="Y2121" i="3"/>
  <c r="Y2428" i="3"/>
  <c r="H2428" i="3"/>
  <c r="Z2428" i="3" s="1"/>
  <c r="Y2222" i="3"/>
  <c r="Y818" i="3"/>
  <c r="Y1361" i="3"/>
  <c r="Y1330" i="3"/>
  <c r="H1330" i="3"/>
  <c r="Z1330" i="3" s="1"/>
  <c r="Y2824" i="3"/>
  <c r="Y2447" i="3"/>
  <c r="H2447" i="3"/>
  <c r="Z2447" i="3" s="1"/>
  <c r="Y734" i="3"/>
  <c r="Y2934" i="3"/>
  <c r="H2934" i="3"/>
  <c r="Z2934" i="3" s="1"/>
  <c r="Y115" i="3"/>
  <c r="Y1462" i="3"/>
  <c r="H1462" i="3"/>
  <c r="Z1462" i="3" s="1"/>
  <c r="Y663" i="3"/>
  <c r="Y1196" i="3"/>
  <c r="H1196" i="3"/>
  <c r="Z1196" i="3" s="1"/>
  <c r="Y832" i="3"/>
  <c r="Y3373" i="3"/>
  <c r="Y340" i="3"/>
  <c r="Y1451" i="3"/>
  <c r="Y2705" i="3"/>
  <c r="H2705" i="3"/>
  <c r="Z2705" i="3" s="1"/>
  <c r="Y2968" i="3"/>
  <c r="H2968" i="3"/>
  <c r="Z2968" i="3" s="1"/>
  <c r="Y3682" i="3"/>
  <c r="H3682" i="3"/>
  <c r="Z3682" i="3" s="1"/>
  <c r="Y1091" i="3"/>
  <c r="Y606" i="3"/>
  <c r="Y2017" i="3"/>
  <c r="H2017" i="3"/>
  <c r="Z2017" i="3" s="1"/>
  <c r="Y1786" i="3"/>
  <c r="H1786" i="3"/>
  <c r="Z1786" i="3" s="1"/>
  <c r="Y1898" i="3"/>
  <c r="H1898" i="3"/>
  <c r="Z1898" i="3" s="1"/>
  <c r="Y2353" i="3"/>
  <c r="H2353" i="3"/>
  <c r="Z2353" i="3" s="1"/>
  <c r="Y2992" i="3"/>
  <c r="H2992" i="3"/>
  <c r="Z2992" i="3" s="1"/>
  <c r="Y3936" i="3"/>
  <c r="H3936" i="3"/>
  <c r="Z3936" i="3" s="1"/>
  <c r="Y1549" i="3"/>
  <c r="H1549" i="3"/>
  <c r="Z1549" i="3" s="1"/>
  <c r="Y24" i="3"/>
  <c r="Y2297" i="3"/>
  <c r="Y1412" i="3"/>
  <c r="H1412" i="3"/>
  <c r="Z1412" i="3" s="1"/>
  <c r="Y3355" i="3"/>
  <c r="Y2747" i="3"/>
  <c r="H2747" i="3"/>
  <c r="Z2747" i="3" s="1"/>
  <c r="Y2365" i="3"/>
  <c r="H2365" i="3"/>
  <c r="Z2365" i="3" s="1"/>
  <c r="Y3196" i="3"/>
  <c r="H3196" i="3"/>
  <c r="Z3196" i="3" s="1"/>
  <c r="Y2435" i="3"/>
  <c r="H2435" i="3"/>
  <c r="Z2435" i="3" s="1"/>
  <c r="Y1386" i="3"/>
  <c r="H1386" i="3"/>
  <c r="Z1386" i="3" s="1"/>
  <c r="Y795" i="3"/>
  <c r="Y1913" i="3"/>
  <c r="H1913" i="3"/>
  <c r="Z1913" i="3" s="1"/>
  <c r="Y4009" i="3"/>
  <c r="H4009" i="3"/>
  <c r="Z4009" i="3" s="1"/>
  <c r="Y2169" i="3"/>
  <c r="H2169" i="3"/>
  <c r="Z2169" i="3" s="1"/>
  <c r="Y2236" i="3"/>
  <c r="H2236" i="3"/>
  <c r="Z2236" i="3" s="1"/>
  <c r="Y2006" i="3"/>
  <c r="H2006" i="3"/>
  <c r="Z2006" i="3" s="1"/>
  <c r="Y3205" i="3"/>
  <c r="H3205" i="3"/>
  <c r="Z3205" i="3" s="1"/>
  <c r="Y125" i="3"/>
  <c r="Y3341" i="3"/>
  <c r="Y1989" i="3"/>
  <c r="H1989" i="3"/>
  <c r="Z1989" i="3" s="1"/>
  <c r="Y3072" i="3"/>
  <c r="H3072" i="3"/>
  <c r="Z3072" i="3" s="1"/>
  <c r="Y2510" i="3"/>
  <c r="H2510" i="3"/>
  <c r="Z2510" i="3" s="1"/>
  <c r="Y3532" i="3"/>
  <c r="H3532" i="3"/>
  <c r="Z3532" i="3" s="1"/>
  <c r="Y2104" i="3"/>
  <c r="H2104" i="3"/>
  <c r="Z2104" i="3" s="1"/>
  <c r="Y2633" i="3"/>
  <c r="Y3554" i="3"/>
  <c r="H3554" i="3"/>
  <c r="Z3554" i="3" s="1"/>
  <c r="Y926" i="3"/>
  <c r="H926" i="3"/>
  <c r="Z926" i="3" s="1"/>
  <c r="Y3727" i="3"/>
  <c r="H3727" i="3"/>
  <c r="Z3727" i="3" s="1"/>
  <c r="Y3501" i="3"/>
  <c r="H3501" i="3"/>
  <c r="Z3501" i="3" s="1"/>
  <c r="Y3330" i="3"/>
  <c r="Y851" i="3"/>
  <c r="H851" i="3"/>
  <c r="Z851" i="3" s="1"/>
  <c r="Y869" i="3"/>
  <c r="Y121" i="3"/>
  <c r="Y327" i="3"/>
  <c r="Y3903" i="3"/>
  <c r="H3903" i="3"/>
  <c r="Z3903" i="3" s="1"/>
  <c r="Y3375" i="3"/>
  <c r="H3375" i="3"/>
  <c r="Z3375" i="3" s="1"/>
  <c r="Y3391" i="3"/>
  <c r="H3391" i="3"/>
  <c r="Z3391" i="3" s="1"/>
  <c r="Y1728" i="3"/>
  <c r="H1728" i="3"/>
  <c r="Z1728" i="3" s="1"/>
  <c r="Y1355" i="3"/>
  <c r="Y3928" i="3"/>
  <c r="H3928" i="3"/>
  <c r="Z3928" i="3" s="1"/>
  <c r="Y2834" i="3"/>
  <c r="Y2542" i="3"/>
  <c r="H2542" i="3"/>
  <c r="Z2542" i="3" s="1"/>
  <c r="Y2296" i="3"/>
  <c r="H2296" i="3"/>
  <c r="Z2296" i="3" s="1"/>
  <c r="Y170" i="3"/>
  <c r="Y4137" i="3"/>
  <c r="Y2433" i="3"/>
  <c r="H2433" i="3"/>
  <c r="Z2433" i="3" s="1"/>
  <c r="Y1443" i="3"/>
  <c r="H1443" i="3"/>
  <c r="Z1443" i="3" s="1"/>
  <c r="Y1642" i="3"/>
  <c r="Y1683" i="3"/>
  <c r="Y2667" i="3"/>
  <c r="Y3587" i="3"/>
  <c r="Y2336" i="3"/>
  <c r="H2336" i="3"/>
  <c r="Z2336" i="3" s="1"/>
  <c r="Y1465" i="3"/>
  <c r="H1465" i="3"/>
  <c r="Z1465" i="3" s="1"/>
  <c r="Y3836" i="3"/>
  <c r="H3836" i="3"/>
  <c r="Z3836" i="3" s="1"/>
  <c r="Y65" i="3"/>
  <c r="Y1157" i="3"/>
  <c r="Y2860" i="3"/>
  <c r="H2860" i="3"/>
  <c r="Z2860" i="3" s="1"/>
  <c r="Y1584" i="3"/>
  <c r="H1584" i="3"/>
  <c r="Z1584" i="3" s="1"/>
  <c r="Y3301" i="3"/>
  <c r="Y3920" i="3"/>
  <c r="H3920" i="3"/>
  <c r="Z3920" i="3" s="1"/>
  <c r="Y2955" i="3"/>
  <c r="H2955" i="3"/>
  <c r="Z2955" i="3" s="1"/>
  <c r="Y2566" i="3"/>
  <c r="Y1198" i="3"/>
  <c r="Y2465" i="3"/>
  <c r="H2465" i="3"/>
  <c r="Z2465" i="3" s="1"/>
  <c r="Y1753" i="3"/>
  <c r="H1753" i="3"/>
  <c r="Z1753" i="3" s="1"/>
  <c r="Y1620" i="3"/>
  <c r="Y1074" i="3"/>
  <c r="H1074" i="3"/>
  <c r="Z1074" i="3" s="1"/>
  <c r="Y3940" i="3"/>
  <c r="H3940" i="3"/>
  <c r="Z3940" i="3" s="1"/>
  <c r="Y1388" i="3"/>
  <c r="H1388" i="3"/>
  <c r="Z1388" i="3" s="1"/>
  <c r="Y3335" i="3"/>
  <c r="H3335" i="3"/>
  <c r="Z3335" i="3" s="1"/>
  <c r="Y3289" i="3"/>
  <c r="Y1235" i="3"/>
  <c r="H1235" i="3"/>
  <c r="Z1235" i="3" s="1"/>
  <c r="Y1049" i="3"/>
  <c r="H1049" i="3"/>
  <c r="Z1049" i="3" s="1"/>
  <c r="Y4016" i="3"/>
  <c r="H4016" i="3"/>
  <c r="Z4016" i="3" s="1"/>
  <c r="Y4136" i="3"/>
  <c r="H4136" i="3"/>
  <c r="Z4136" i="3" s="1"/>
  <c r="Y3570" i="3"/>
  <c r="H3570" i="3"/>
  <c r="Z3570" i="3" s="1"/>
  <c r="Y4134" i="3"/>
  <c r="H4134" i="3"/>
  <c r="Z4134" i="3" s="1"/>
  <c r="Y3795" i="3"/>
  <c r="H3795" i="3"/>
  <c r="Z3795" i="3" s="1"/>
  <c r="Y2571" i="3"/>
  <c r="H2571" i="3"/>
  <c r="Z2571" i="3" s="1"/>
  <c r="Y892" i="3"/>
  <c r="Y1603" i="3"/>
  <c r="H1603" i="3"/>
  <c r="Z1603" i="3" s="1"/>
  <c r="Y2382" i="3"/>
  <c r="H2382" i="3"/>
  <c r="Z2382" i="3" s="1"/>
  <c r="Y274" i="3"/>
  <c r="Y3276" i="3"/>
  <c r="Y4132" i="3"/>
  <c r="H4132" i="3"/>
  <c r="Z4132" i="3" s="1"/>
  <c r="Y3274" i="3"/>
  <c r="Y1529" i="3"/>
  <c r="Y3272" i="3"/>
  <c r="Y1143" i="3"/>
  <c r="Y3461" i="3"/>
  <c r="H3461" i="3"/>
  <c r="Z3461" i="3" s="1"/>
  <c r="Y2278" i="3"/>
  <c r="H2278" i="3"/>
  <c r="Z2278" i="3" s="1"/>
  <c r="Y3268" i="3"/>
  <c r="Y2558" i="3"/>
  <c r="H2558" i="3"/>
  <c r="Z2558" i="3" s="1"/>
  <c r="Y2960" i="3"/>
  <c r="H2960" i="3"/>
  <c r="Z2960" i="3" s="1"/>
  <c r="Y3265" i="3"/>
  <c r="Y3264" i="3"/>
  <c r="Y2581" i="3"/>
  <c r="H2581" i="3"/>
  <c r="Z2581" i="3" s="1"/>
  <c r="Y424" i="3"/>
  <c r="Y2826" i="3"/>
  <c r="H2826" i="3"/>
  <c r="Z2826" i="3" s="1"/>
  <c r="Y1163" i="3"/>
  <c r="Y2071" i="3"/>
  <c r="H2071" i="3"/>
  <c r="Z2071" i="3" s="1"/>
  <c r="Y830" i="3"/>
  <c r="H830" i="3"/>
  <c r="Z830" i="3" s="1"/>
  <c r="Y2618" i="3"/>
  <c r="Y2038" i="3"/>
  <c r="Y2000" i="3"/>
  <c r="H2000" i="3"/>
  <c r="Z2000" i="3" s="1"/>
  <c r="Y2804" i="3"/>
  <c r="H2804" i="3"/>
  <c r="Z2804" i="3" s="1"/>
  <c r="Y1395" i="3"/>
  <c r="H1395" i="3"/>
  <c r="Z1395" i="3" s="1"/>
  <c r="Y3218" i="3"/>
  <c r="H3218" i="3"/>
  <c r="Z3218" i="3" s="1"/>
  <c r="Y3251" i="3"/>
  <c r="Y3553" i="3"/>
  <c r="Y2806" i="3"/>
  <c r="H2806" i="3"/>
  <c r="Z2806" i="3" s="1"/>
  <c r="Y1781" i="3"/>
  <c r="H1781" i="3"/>
  <c r="Z1781" i="3" s="1"/>
  <c r="Y3809" i="3"/>
  <c r="H3809" i="3"/>
  <c r="Z3809" i="3" s="1"/>
  <c r="Y184" i="3"/>
  <c r="Y3074" i="3"/>
  <c r="H3074" i="3"/>
  <c r="Z3074" i="3" s="1"/>
  <c r="Y2430" i="3"/>
  <c r="H2430" i="3"/>
  <c r="Z2430" i="3" s="1"/>
  <c r="Y746" i="3"/>
  <c r="Y639" i="3"/>
  <c r="H639" i="3"/>
  <c r="Z639" i="3" s="1"/>
  <c r="Y2815" i="3"/>
  <c r="H2815" i="3"/>
  <c r="Z2815" i="3" s="1"/>
  <c r="Y3240" i="3"/>
  <c r="Y612" i="3"/>
  <c r="H612" i="3"/>
  <c r="Z612" i="3" s="1"/>
  <c r="Y2144" i="3"/>
  <c r="H2144" i="3"/>
  <c r="Z2144" i="3" s="1"/>
  <c r="Y1921" i="3"/>
  <c r="Y1899" i="3"/>
  <c r="Y3298" i="3"/>
  <c r="H3298" i="3"/>
  <c r="Z3298" i="3" s="1"/>
  <c r="Y3234" i="3"/>
  <c r="Y3495" i="3"/>
  <c r="H3495" i="3"/>
  <c r="Z3495" i="3" s="1"/>
  <c r="Y286" i="3"/>
  <c r="Y2650" i="3"/>
  <c r="H2650" i="3"/>
  <c r="Z2650" i="3" s="1"/>
  <c r="Y2068" i="3"/>
  <c r="H2068" i="3"/>
  <c r="Z2068" i="3" s="1"/>
  <c r="Y4033" i="3"/>
  <c r="H4033" i="3"/>
  <c r="Z4033" i="3" s="1"/>
  <c r="Y2972" i="3"/>
  <c r="H2972" i="3"/>
  <c r="Z2972" i="3" s="1"/>
  <c r="Y1686" i="3"/>
  <c r="Y3208" i="3"/>
  <c r="H3208" i="3"/>
  <c r="Z3208" i="3" s="1"/>
  <c r="Y2629" i="3"/>
  <c r="H2629" i="3"/>
  <c r="Z2629" i="3" s="1"/>
  <c r="Y3992" i="3"/>
  <c r="H3992" i="3"/>
  <c r="Z3992" i="3" s="1"/>
  <c r="Y1097" i="3"/>
  <c r="Y2098" i="3"/>
  <c r="H2098" i="3"/>
  <c r="Z2098" i="3" s="1"/>
  <c r="Y829" i="3"/>
  <c r="H829" i="3"/>
  <c r="Z829" i="3" s="1"/>
  <c r="Y199" i="3"/>
  <c r="Y2859" i="3"/>
  <c r="H2859" i="3"/>
  <c r="Z2859" i="3" s="1"/>
  <c r="Y1062" i="3"/>
  <c r="Y3217" i="3"/>
  <c r="Y443" i="3"/>
  <c r="Y4131" i="3"/>
  <c r="Y4130" i="3"/>
  <c r="Y3213" i="3"/>
  <c r="Y4129" i="3"/>
  <c r="Y1606" i="3"/>
  <c r="H1606" i="3"/>
  <c r="Z1606" i="3" s="1"/>
  <c r="Y2519" i="3"/>
  <c r="H2519" i="3"/>
  <c r="Z2519" i="3" s="1"/>
  <c r="Y1382" i="3"/>
  <c r="H1382" i="3"/>
  <c r="Z1382" i="3" s="1"/>
  <c r="Y859" i="3"/>
  <c r="Y4128" i="3"/>
  <c r="H4128" i="3"/>
  <c r="Z4128" i="3" s="1"/>
  <c r="Y1986" i="3"/>
  <c r="H1986" i="3"/>
  <c r="Z1986" i="3" s="1"/>
  <c r="Y1742" i="3"/>
  <c r="H1742" i="3"/>
  <c r="Z1742" i="3" s="1"/>
  <c r="Y3271" i="3"/>
  <c r="H3271" i="3"/>
  <c r="Z3271" i="3" s="1"/>
  <c r="Y3065" i="3"/>
  <c r="H3065" i="3"/>
  <c r="Z3065" i="3" s="1"/>
  <c r="Y1311" i="3"/>
  <c r="Y4127" i="3"/>
  <c r="H4127" i="3"/>
  <c r="Z4127" i="3" s="1"/>
  <c r="Y3914" i="3"/>
  <c r="H3914" i="3"/>
  <c r="Z3914" i="3" s="1"/>
  <c r="Y3192" i="3"/>
  <c r="H3192" i="3"/>
  <c r="Z3192" i="3" s="1"/>
  <c r="Y1017" i="3"/>
  <c r="Y3270" i="3"/>
  <c r="H3270" i="3"/>
  <c r="Z3270" i="3" s="1"/>
  <c r="Y1623" i="3"/>
  <c r="H1623" i="3"/>
  <c r="Z1623" i="3" s="1"/>
  <c r="Y3043" i="3"/>
  <c r="H3043" i="3"/>
  <c r="Z3043" i="3" s="1"/>
  <c r="Y1240" i="3"/>
  <c r="H1240" i="3"/>
  <c r="Z1240" i="3" s="1"/>
  <c r="Y2178" i="3"/>
  <c r="Y1574" i="3"/>
  <c r="H1574" i="3"/>
  <c r="Z1574" i="3" s="1"/>
  <c r="Y3257" i="3"/>
  <c r="H3257" i="3"/>
  <c r="Z3257" i="3" s="1"/>
  <c r="Y244" i="3"/>
  <c r="Y3611" i="3"/>
  <c r="H3611" i="3"/>
  <c r="Z3611" i="3" s="1"/>
  <c r="Y2793" i="3"/>
  <c r="H2793" i="3"/>
  <c r="Z2793" i="3" s="1"/>
  <c r="Y2926" i="3"/>
  <c r="H2926" i="3"/>
  <c r="Z2926" i="3" s="1"/>
  <c r="Y2954" i="3"/>
  <c r="H2954" i="3"/>
  <c r="Z2954" i="3" s="1"/>
  <c r="Y1796" i="3"/>
  <c r="H1796" i="3"/>
  <c r="Z1796" i="3" s="1"/>
  <c r="Y3057" i="3"/>
  <c r="H3057" i="3"/>
  <c r="Z3057" i="3" s="1"/>
  <c r="Y2931" i="3"/>
  <c r="H2931" i="3"/>
  <c r="Z2931" i="3" s="1"/>
  <c r="Y1722" i="3"/>
  <c r="Y840" i="3"/>
  <c r="H840" i="3"/>
  <c r="Z840" i="3" s="1"/>
  <c r="Y3180" i="3"/>
  <c r="Y42" i="3"/>
  <c r="Y592" i="3"/>
  <c r="Y2506" i="3"/>
  <c r="H2506" i="3"/>
  <c r="Z2506" i="3" s="1"/>
  <c r="Y975" i="3"/>
  <c r="Y710" i="3"/>
  <c r="Y3844" i="3"/>
  <c r="H3844" i="3"/>
  <c r="Z3844" i="3" s="1"/>
  <c r="Y2280" i="3"/>
  <c r="H2280" i="3"/>
  <c r="Z2280" i="3" s="1"/>
  <c r="Y658" i="3"/>
  <c r="Y3677" i="3"/>
  <c r="H3677" i="3"/>
  <c r="Z3677" i="3" s="1"/>
  <c r="Y1592" i="3"/>
  <c r="H1592" i="3"/>
  <c r="Z1592" i="3" s="1"/>
  <c r="Y787" i="3"/>
  <c r="Y1661" i="3"/>
  <c r="Y18" i="3"/>
  <c r="H18" i="3"/>
  <c r="Z18" i="3" s="1"/>
  <c r="Y778" i="3"/>
  <c r="Y2798" i="3"/>
  <c r="H2798" i="3"/>
  <c r="Z2798" i="3" s="1"/>
  <c r="Y1729" i="3"/>
  <c r="Y1941" i="3"/>
  <c r="Y1865" i="3"/>
  <c r="H1865" i="3"/>
  <c r="Z1865" i="3" s="1"/>
  <c r="Y1755" i="3"/>
  <c r="Y3818" i="3"/>
  <c r="H3818" i="3"/>
  <c r="Z3818" i="3" s="1"/>
  <c r="Y4007" i="3"/>
  <c r="H4007" i="3"/>
  <c r="Z4007" i="3" s="1"/>
  <c r="Y2231" i="3"/>
  <c r="H2231" i="3"/>
  <c r="Z2231" i="3" s="1"/>
  <c r="Y2391" i="3"/>
  <c r="H2391" i="3"/>
  <c r="Z2391" i="3" s="1"/>
  <c r="Y3254" i="3"/>
  <c r="Y596" i="3"/>
  <c r="Y3028" i="3"/>
  <c r="H3028" i="3"/>
  <c r="Z3028" i="3" s="1"/>
  <c r="Y3634" i="3"/>
  <c r="H3634" i="3"/>
  <c r="Z3634" i="3" s="1"/>
  <c r="Y4126" i="3"/>
  <c r="H4126" i="3"/>
  <c r="Z4126" i="3" s="1"/>
  <c r="Y2611" i="3"/>
  <c r="H2611" i="3"/>
  <c r="Z2611" i="3" s="1"/>
  <c r="Y3524" i="3"/>
  <c r="H3524" i="3"/>
  <c r="Z3524" i="3" s="1"/>
  <c r="Y3003" i="3"/>
  <c r="H3003" i="3"/>
  <c r="Z3003" i="3" s="1"/>
  <c r="Y522" i="3"/>
  <c r="Y2480" i="3"/>
  <c r="H2480" i="3"/>
  <c r="Z2480" i="3" s="1"/>
  <c r="Y2857" i="3"/>
  <c r="H2857" i="3"/>
  <c r="Z2857" i="3" s="1"/>
  <c r="Y2836" i="3"/>
  <c r="H2836" i="3"/>
  <c r="Z2836" i="3" s="1"/>
  <c r="Y2969" i="3"/>
  <c r="H2969" i="3"/>
  <c r="Z2969" i="3" s="1"/>
  <c r="Y3143" i="3"/>
  <c r="Y1635" i="3"/>
  <c r="H1635" i="3"/>
  <c r="Z1635" i="3" s="1"/>
  <c r="Y1145" i="3"/>
  <c r="H1145" i="3"/>
  <c r="Z1145" i="3" s="1"/>
  <c r="Y3475" i="3"/>
  <c r="H3475" i="3"/>
  <c r="Z3475" i="3" s="1"/>
  <c r="Y1752" i="3"/>
  <c r="H1752" i="3"/>
  <c r="Z1752" i="3" s="1"/>
  <c r="Y3755" i="3"/>
  <c r="H3755" i="3"/>
  <c r="Z3755" i="3" s="1"/>
  <c r="Y3137" i="3"/>
  <c r="Y2281" i="3"/>
  <c r="H2281" i="3"/>
  <c r="Z2281" i="3" s="1"/>
  <c r="Y3260" i="3"/>
  <c r="H3260" i="3"/>
  <c r="Z3260" i="3" s="1"/>
  <c r="Y163" i="3"/>
  <c r="Y1707" i="3"/>
  <c r="Y84" i="3"/>
  <c r="Y1951" i="3"/>
  <c r="Y3569" i="3"/>
  <c r="H3569" i="3"/>
  <c r="Z3569" i="3" s="1"/>
  <c r="Y562" i="3"/>
  <c r="Y3132" i="3"/>
  <c r="H3132" i="3"/>
  <c r="Z3132" i="3" s="1"/>
  <c r="Y2108" i="3"/>
  <c r="H2108" i="3"/>
  <c r="Z2108" i="3" s="1"/>
  <c r="Y2002" i="3"/>
  <c r="H2002" i="3"/>
  <c r="Z2002" i="3" s="1"/>
  <c r="Y3643" i="3"/>
  <c r="H3643" i="3"/>
  <c r="Z3643" i="3" s="1"/>
  <c r="Y3817" i="3"/>
  <c r="H3817" i="3"/>
  <c r="Z3817" i="3" s="1"/>
  <c r="Y3123" i="3"/>
  <c r="Y3697" i="3"/>
  <c r="Y1706" i="3"/>
  <c r="H1706" i="3"/>
  <c r="Z1706" i="3" s="1"/>
  <c r="Y4125" i="3"/>
  <c r="H4125" i="3"/>
  <c r="Z4125" i="3" s="1"/>
  <c r="Y3930" i="3"/>
  <c r="H3930" i="3"/>
  <c r="Z3930" i="3" s="1"/>
  <c r="Y2929" i="3"/>
  <c r="H2929" i="3"/>
  <c r="Z2929" i="3" s="1"/>
  <c r="Y4030" i="3"/>
  <c r="H4030" i="3"/>
  <c r="Z4030" i="3" s="1"/>
  <c r="Y3116" i="3"/>
  <c r="Y470" i="3"/>
  <c r="Y1267" i="3"/>
  <c r="H1267" i="3"/>
  <c r="Z1267" i="3" s="1"/>
  <c r="Y3662" i="3"/>
  <c r="H3662" i="3"/>
  <c r="Z3662" i="3" s="1"/>
  <c r="Y560" i="3"/>
  <c r="Y363" i="3"/>
  <c r="Y3038" i="3"/>
  <c r="H3038" i="3"/>
  <c r="Z3038" i="3" s="1"/>
  <c r="Y4124" i="3"/>
  <c r="H4124" i="3"/>
  <c r="Z4124" i="3" s="1"/>
  <c r="Y2131" i="3"/>
  <c r="H2131" i="3"/>
  <c r="Z2131" i="3" s="1"/>
  <c r="Y1023" i="3"/>
  <c r="Y3830" i="3"/>
  <c r="H3830" i="3"/>
  <c r="Z3830" i="3" s="1"/>
  <c r="Y2522" i="3"/>
  <c r="H2522" i="3"/>
  <c r="Z2522" i="3" s="1"/>
  <c r="Y2325" i="3"/>
  <c r="H2325" i="3"/>
  <c r="Z2325" i="3" s="1"/>
  <c r="Y3103" i="3"/>
  <c r="Y2107" i="3"/>
  <c r="H2107" i="3"/>
  <c r="Z2107" i="3" s="1"/>
  <c r="Y1005" i="3"/>
  <c r="Y140" i="3"/>
  <c r="Y3099" i="3"/>
  <c r="Y3098" i="3"/>
  <c r="Y2601" i="3"/>
  <c r="H2601" i="3"/>
  <c r="Z2601" i="3" s="1"/>
  <c r="Y69" i="3"/>
  <c r="Y2790" i="3"/>
  <c r="Y3050" i="3"/>
  <c r="H3050" i="3"/>
  <c r="Z3050" i="3" s="1"/>
  <c r="Y2400" i="3"/>
  <c r="Y2808" i="3"/>
  <c r="H2808" i="3"/>
  <c r="Z2808" i="3" s="1"/>
  <c r="Y2232" i="3"/>
  <c r="H2232" i="3"/>
  <c r="Z2232" i="3" s="1"/>
  <c r="Y3631" i="3"/>
  <c r="H3631" i="3"/>
  <c r="Z3631" i="3" s="1"/>
  <c r="Y364" i="3"/>
  <c r="Y2825" i="3"/>
  <c r="H2825" i="3"/>
  <c r="Z2825" i="3" s="1"/>
  <c r="Y924" i="3"/>
  <c r="H924" i="3"/>
  <c r="Z924" i="3" s="1"/>
  <c r="Y3797" i="3"/>
  <c r="H3797" i="3"/>
  <c r="Z3797" i="3" s="1"/>
  <c r="Y932" i="3"/>
  <c r="H932" i="3"/>
  <c r="Z932" i="3" s="1"/>
  <c r="Y984" i="3"/>
  <c r="H984" i="3"/>
  <c r="Z984" i="3" s="1"/>
  <c r="Y1894" i="3"/>
  <c r="H1894" i="3"/>
  <c r="Z1894" i="3" s="1"/>
  <c r="Y1007" i="3"/>
  <c r="H1007" i="3"/>
  <c r="Z1007" i="3" s="1"/>
  <c r="Y2126" i="3"/>
  <c r="H2126" i="3"/>
  <c r="Z2126" i="3" s="1"/>
  <c r="Y2051" i="3"/>
  <c r="Y3826" i="3"/>
  <c r="H3826" i="3"/>
  <c r="Z3826" i="3" s="1"/>
  <c r="Y3436" i="3"/>
  <c r="H3436" i="3"/>
  <c r="Z3436" i="3" s="1"/>
  <c r="Y85" i="3"/>
  <c r="Y1541" i="3"/>
  <c r="Y1305" i="3"/>
  <c r="H1305" i="3"/>
  <c r="Z1305" i="3" s="1"/>
  <c r="Y3578" i="3"/>
  <c r="H3578" i="3"/>
  <c r="Z3578" i="3" s="1"/>
  <c r="Y2499" i="3"/>
  <c r="H2499" i="3"/>
  <c r="Z2499" i="3" s="1"/>
  <c r="Y3718" i="3"/>
  <c r="H3718" i="3"/>
  <c r="Z3718" i="3" s="1"/>
  <c r="Y3017" i="3"/>
  <c r="H3017" i="3"/>
  <c r="Z3017" i="3" s="1"/>
  <c r="Y3966" i="3"/>
  <c r="H3966" i="3"/>
  <c r="Z3966" i="3" s="1"/>
  <c r="Y863" i="3"/>
  <c r="Y3616" i="3"/>
  <c r="H3616" i="3"/>
  <c r="Z3616" i="3" s="1"/>
  <c r="Y1649" i="3"/>
  <c r="H1649" i="3"/>
  <c r="Z1649" i="3" s="1"/>
  <c r="Y2739" i="3"/>
  <c r="H2739" i="3"/>
  <c r="Z2739" i="3" s="1"/>
  <c r="Y1039" i="3"/>
  <c r="Y3064" i="3"/>
  <c r="Y2441" i="3"/>
  <c r="H2441" i="3"/>
  <c r="Z2441" i="3" s="1"/>
  <c r="Y2035" i="3"/>
  <c r="H2035" i="3"/>
  <c r="Z2035" i="3" s="1"/>
  <c r="Y4123" i="3"/>
  <c r="H4123" i="3"/>
  <c r="Z4123" i="3" s="1"/>
  <c r="Y3942" i="3"/>
  <c r="H3942" i="3"/>
  <c r="Z3942" i="3" s="1"/>
  <c r="Y3548" i="3"/>
  <c r="H3548" i="3"/>
  <c r="Z3548" i="3" s="1"/>
  <c r="Y348" i="3"/>
  <c r="Y1204" i="3"/>
  <c r="Y2319" i="3"/>
  <c r="H2319" i="3"/>
  <c r="Z2319" i="3" s="1"/>
  <c r="Y2429" i="3"/>
  <c r="H2429" i="3"/>
  <c r="Z2429" i="3" s="1"/>
  <c r="Y4011" i="3"/>
  <c r="H4011" i="3"/>
  <c r="Z4011" i="3" s="1"/>
  <c r="Y3765" i="3"/>
  <c r="H3765" i="3"/>
  <c r="Z3765" i="3" s="1"/>
  <c r="Y2490" i="3"/>
  <c r="Y2469" i="3"/>
  <c r="H2469" i="3"/>
  <c r="Z2469" i="3" s="1"/>
  <c r="Y3235" i="3"/>
  <c r="H3235" i="3"/>
  <c r="Z3235" i="3" s="1"/>
  <c r="Y636" i="3"/>
  <c r="H636" i="3"/>
  <c r="Z636" i="3" s="1"/>
  <c r="Y3048" i="3"/>
  <c r="Y111" i="3"/>
  <c r="Y3046" i="3"/>
  <c r="Y1854" i="3"/>
  <c r="H1854" i="3"/>
  <c r="Z1854" i="3" s="1"/>
  <c r="Y3082" i="3"/>
  <c r="H3082" i="3"/>
  <c r="Z3082" i="3" s="1"/>
  <c r="Y2509" i="3"/>
  <c r="H2509" i="3"/>
  <c r="Z2509" i="3" s="1"/>
  <c r="Y2936" i="3"/>
  <c r="H2936" i="3"/>
  <c r="Z2936" i="3" s="1"/>
  <c r="Y3096" i="3"/>
  <c r="Y2592" i="3"/>
  <c r="H2592" i="3"/>
  <c r="Z2592" i="3" s="1"/>
  <c r="Y1830" i="3"/>
  <c r="H1830" i="3"/>
  <c r="Z1830" i="3" s="1"/>
  <c r="Y3418" i="3"/>
  <c r="H3418" i="3"/>
  <c r="Z3418" i="3" s="1"/>
  <c r="Y1125" i="3"/>
  <c r="H1125" i="3"/>
  <c r="Z1125" i="3" s="1"/>
  <c r="Y1493" i="3"/>
  <c r="H1493" i="3"/>
  <c r="Z1493" i="3" s="1"/>
  <c r="Y2423" i="3"/>
  <c r="H2423" i="3"/>
  <c r="Z2423" i="3" s="1"/>
  <c r="Y4122" i="3"/>
  <c r="Y345" i="3"/>
  <c r="Y2672" i="3"/>
  <c r="H2672" i="3"/>
  <c r="Z2672" i="3" s="1"/>
  <c r="Y1035" i="3"/>
  <c r="Y2686" i="3"/>
  <c r="Y3094" i="3"/>
  <c r="H3094" i="3"/>
  <c r="Z3094" i="3" s="1"/>
  <c r="Y1294" i="3"/>
  <c r="H1294" i="3"/>
  <c r="Z1294" i="3" s="1"/>
  <c r="Y3949" i="3"/>
  <c r="H3949" i="3"/>
  <c r="Z3949" i="3" s="1"/>
  <c r="Y2120" i="3"/>
  <c r="H2120" i="3"/>
  <c r="Z2120" i="3" s="1"/>
  <c r="Y2820" i="3"/>
  <c r="H2820" i="3"/>
  <c r="Z2820" i="3" s="1"/>
  <c r="Y3055" i="3"/>
  <c r="H3055" i="3"/>
  <c r="Z3055" i="3" s="1"/>
  <c r="Y4119" i="3"/>
  <c r="H4119" i="3"/>
  <c r="Z4119" i="3" s="1"/>
  <c r="Y3431" i="3"/>
  <c r="H3431" i="3"/>
  <c r="Z3431" i="3" s="1"/>
  <c r="Y3021" i="3"/>
  <c r="Y3651" i="3"/>
  <c r="H3651" i="3"/>
  <c r="Z3651" i="3" s="1"/>
  <c r="Y4117" i="3"/>
  <c r="H4117" i="3"/>
  <c r="Z4117" i="3" s="1"/>
  <c r="Y790" i="3"/>
  <c r="Y1619" i="3"/>
  <c r="Y1185" i="3"/>
  <c r="H1185" i="3"/>
  <c r="Z1185" i="3" s="1"/>
  <c r="Y2457" i="3"/>
  <c r="H2457" i="3"/>
  <c r="Z2457" i="3" s="1"/>
  <c r="Y2327" i="3"/>
  <c r="H2327" i="3"/>
  <c r="Z2327" i="3" s="1"/>
  <c r="Y3412" i="3"/>
  <c r="H3412" i="3"/>
  <c r="Z3412" i="3" s="1"/>
  <c r="Y3215" i="3"/>
  <c r="H3215" i="3"/>
  <c r="Z3215" i="3" s="1"/>
  <c r="Y1764" i="3"/>
  <c r="H1764" i="3"/>
  <c r="Z1764" i="3" s="1"/>
  <c r="Y3221" i="3"/>
  <c r="H3221" i="3"/>
  <c r="Z3221" i="3" s="1"/>
  <c r="Y3331" i="3"/>
  <c r="H3331" i="3"/>
  <c r="Z3331" i="3" s="1"/>
  <c r="Y2033" i="3"/>
  <c r="H2033" i="3"/>
  <c r="Z2033" i="3" s="1"/>
  <c r="Y2079" i="3"/>
  <c r="H2079" i="3"/>
  <c r="Z2079" i="3" s="1"/>
  <c r="Y2335" i="3"/>
  <c r="H2335" i="3"/>
  <c r="Z2335" i="3" s="1"/>
  <c r="Y3504" i="3"/>
  <c r="H3504" i="3"/>
  <c r="Z3504" i="3" s="1"/>
  <c r="Y3460" i="3"/>
  <c r="H3460" i="3"/>
  <c r="Z3460" i="3" s="1"/>
  <c r="Y3033" i="3"/>
  <c r="Y3658" i="3"/>
  <c r="Y2784" i="3"/>
  <c r="H2784" i="3"/>
  <c r="Z2784" i="3" s="1"/>
  <c r="Y828" i="3"/>
  <c r="H828" i="3"/>
  <c r="Z828" i="3" s="1"/>
  <c r="Y2999" i="3"/>
  <c r="Y2483" i="3"/>
  <c r="H2483" i="3"/>
  <c r="Z2483" i="3" s="1"/>
  <c r="Y1424" i="3"/>
  <c r="H1424" i="3"/>
  <c r="Z1424" i="3" s="1"/>
  <c r="Y2996" i="3"/>
  <c r="Y509" i="3"/>
  <c r="Y885" i="3"/>
  <c r="H885" i="3"/>
  <c r="Z885" i="3" s="1"/>
  <c r="Y766" i="3"/>
  <c r="H766" i="3"/>
  <c r="Z766" i="3" s="1"/>
  <c r="Y3417" i="3"/>
  <c r="H3417" i="3"/>
  <c r="Z3417" i="3" s="1"/>
  <c r="Y3927" i="3"/>
  <c r="H3927" i="3"/>
  <c r="Z3927" i="3" s="1"/>
  <c r="Y590" i="3"/>
  <c r="Y3424" i="3"/>
  <c r="H3424" i="3"/>
  <c r="Z3424" i="3" s="1"/>
  <c r="Y1735" i="3"/>
  <c r="H1735" i="3"/>
  <c r="Z1735" i="3" s="1"/>
  <c r="Y670" i="3"/>
  <c r="H670" i="3"/>
  <c r="Z670" i="3" s="1"/>
  <c r="Y791" i="3"/>
  <c r="H791" i="3"/>
  <c r="Z791" i="3" s="1"/>
  <c r="Y58" i="3"/>
  <c r="Y1445" i="3"/>
  <c r="Y2983" i="3"/>
  <c r="Y1558" i="3"/>
  <c r="H1558" i="3"/>
  <c r="Z1558" i="3" s="1"/>
  <c r="Y1250" i="3"/>
  <c r="H1250" i="3"/>
  <c r="Z1250" i="3" s="1"/>
  <c r="Y4005" i="3"/>
  <c r="H4005" i="3"/>
  <c r="Z4005" i="3" s="1"/>
  <c r="Y1867" i="3"/>
  <c r="H1867" i="3"/>
  <c r="Z1867" i="3" s="1"/>
  <c r="Y3523" i="3"/>
  <c r="H3523" i="3"/>
  <c r="Z3523" i="3" s="1"/>
  <c r="Y1063" i="3"/>
  <c r="H1063" i="3"/>
  <c r="Z1063" i="3" s="1"/>
  <c r="Y3731" i="3"/>
  <c r="H3731" i="3"/>
  <c r="Z3731" i="3" s="1"/>
  <c r="Y305" i="3"/>
  <c r="Y3349" i="3"/>
  <c r="H3349" i="3"/>
  <c r="Z3349" i="3" s="1"/>
  <c r="Y2467" i="3"/>
  <c r="Y3374" i="3"/>
  <c r="H3374" i="3"/>
  <c r="Z3374" i="3" s="1"/>
  <c r="Y2322" i="3"/>
  <c r="H2322" i="3"/>
  <c r="Z2322" i="3" s="1"/>
  <c r="Y1417" i="3"/>
  <c r="Y1744" i="3"/>
  <c r="Y3032" i="3"/>
  <c r="H3032" i="3"/>
  <c r="Z3032" i="3" s="1"/>
  <c r="Y1583" i="3"/>
  <c r="Y329" i="3"/>
  <c r="Y1918" i="3"/>
  <c r="H1918" i="3"/>
  <c r="Z1918" i="3" s="1"/>
  <c r="Y52" i="3"/>
  <c r="Y3164" i="3"/>
  <c r="H3164" i="3"/>
  <c r="Z3164" i="3" s="1"/>
  <c r="Y376" i="3"/>
  <c r="Y1590" i="3"/>
  <c r="H1590" i="3"/>
  <c r="Z1590" i="3" s="1"/>
  <c r="Y1875" i="3"/>
  <c r="H1875" i="3"/>
  <c r="Z1875" i="3" s="1"/>
  <c r="Y913" i="3"/>
  <c r="Y1681" i="3"/>
  <c r="H1681" i="3"/>
  <c r="Z1681" i="3" s="1"/>
  <c r="Y397" i="3"/>
  <c r="Y3481" i="3"/>
  <c r="H3481" i="3"/>
  <c r="Z3481" i="3" s="1"/>
  <c r="Y406" i="3"/>
  <c r="H406" i="3"/>
  <c r="Z406" i="3" s="1"/>
  <c r="Y2918" i="3"/>
  <c r="H2918" i="3"/>
  <c r="Z2918" i="3" s="1"/>
  <c r="Y2731" i="3"/>
  <c r="Y1723" i="3"/>
  <c r="Y2989" i="3"/>
  <c r="H2989" i="3"/>
  <c r="Z2989" i="3" s="1"/>
  <c r="Y3699" i="3"/>
  <c r="H3699" i="3"/>
  <c r="Z3699" i="3" s="1"/>
  <c r="Y2583" i="3"/>
  <c r="Y3334" i="3"/>
  <c r="H3334" i="3"/>
  <c r="Z3334" i="3" s="1"/>
  <c r="Y515" i="3"/>
  <c r="Y366" i="3"/>
  <c r="Y3742" i="3"/>
  <c r="H3742" i="3"/>
  <c r="Z3742" i="3" s="1"/>
  <c r="Y2944" i="3"/>
  <c r="Y3802" i="3"/>
  <c r="H3802" i="3"/>
  <c r="Z3802" i="3" s="1"/>
  <c r="Y2932" i="3"/>
  <c r="Y4116" i="3"/>
  <c r="H4116" i="3"/>
  <c r="Z4116" i="3" s="1"/>
  <c r="Y210" i="3"/>
  <c r="Y3306" i="3"/>
  <c r="H3306" i="3"/>
  <c r="Z3306" i="3" s="1"/>
  <c r="Y2941" i="3"/>
  <c r="H2941" i="3"/>
  <c r="Z2941" i="3" s="1"/>
  <c r="Y2719" i="3"/>
  <c r="H2719" i="3"/>
  <c r="Z2719" i="3" s="1"/>
  <c r="Y4114" i="3"/>
  <c r="H4114" i="3"/>
  <c r="Z4114" i="3" s="1"/>
  <c r="Y844" i="3"/>
  <c r="Y1575" i="3"/>
  <c r="Y2883" i="3"/>
  <c r="H2883" i="3"/>
  <c r="Z2883" i="3" s="1"/>
  <c r="Y2541" i="3"/>
  <c r="H2541" i="3"/>
  <c r="Z2541" i="3" s="1"/>
  <c r="Y3020" i="3"/>
  <c r="H3020" i="3"/>
  <c r="Z3020" i="3" s="1"/>
  <c r="Y674" i="3"/>
  <c r="Y3147" i="3"/>
  <c r="H3147" i="3"/>
  <c r="Z3147" i="3" s="1"/>
  <c r="Y2949" i="3"/>
  <c r="H2949" i="3"/>
  <c r="Z2949" i="3" s="1"/>
  <c r="Y4113" i="3"/>
  <c r="H4113" i="3"/>
  <c r="Z4113" i="3" s="1"/>
  <c r="Y1014" i="3"/>
  <c r="H1014" i="3"/>
  <c r="Z1014" i="3" s="1"/>
  <c r="Y2183" i="3"/>
  <c r="H2183" i="3"/>
  <c r="Z2183" i="3" s="1"/>
  <c r="Y94" i="3"/>
  <c r="Y2943" i="3"/>
  <c r="H2943" i="3"/>
  <c r="Z2943" i="3" s="1"/>
  <c r="Y1469" i="3"/>
  <c r="H1469" i="3"/>
  <c r="Z1469" i="3" s="1"/>
  <c r="Y1392" i="3"/>
  <c r="H1392" i="3"/>
  <c r="Z1392" i="3" s="1"/>
  <c r="Y2087" i="3"/>
  <c r="H2087" i="3"/>
  <c r="Z2087" i="3" s="1"/>
  <c r="Y709" i="3"/>
  <c r="H709" i="3"/>
  <c r="Z709" i="3" s="1"/>
  <c r="Y3654" i="3"/>
  <c r="H3654" i="3"/>
  <c r="Z3654" i="3" s="1"/>
  <c r="Y174" i="3"/>
  <c r="Y1512" i="3"/>
  <c r="H1512" i="3"/>
  <c r="Z1512" i="3" s="1"/>
  <c r="Y2198" i="3"/>
  <c r="H2198" i="3"/>
  <c r="Z2198" i="3" s="1"/>
  <c r="Y3926" i="3"/>
  <c r="H3926" i="3"/>
  <c r="Z3926" i="3" s="1"/>
  <c r="Y3364" i="3"/>
  <c r="H3364" i="3"/>
  <c r="Z3364" i="3" s="1"/>
  <c r="Y685" i="3"/>
  <c r="Y2048" i="3"/>
  <c r="H2048" i="3"/>
  <c r="Z2048" i="3" s="1"/>
  <c r="Y4010" i="3"/>
  <c r="H4010" i="3"/>
  <c r="Z4010" i="3" s="1"/>
  <c r="Y2555" i="3"/>
  <c r="H2555" i="3"/>
  <c r="Z2555" i="3" s="1"/>
  <c r="Y3604" i="3"/>
  <c r="H3604" i="3"/>
  <c r="Z3604" i="3" s="1"/>
  <c r="Y1543" i="3"/>
  <c r="H1543" i="3"/>
  <c r="Z1543" i="3" s="1"/>
  <c r="Y1715" i="3"/>
  <c r="H1715" i="3"/>
  <c r="Z1715" i="3" s="1"/>
  <c r="Y1434" i="3"/>
  <c r="Y3696" i="3"/>
  <c r="H3696" i="3"/>
  <c r="Z3696" i="3" s="1"/>
  <c r="Y793" i="3"/>
  <c r="H793" i="3"/>
  <c r="Z793" i="3" s="1"/>
  <c r="Y277" i="3"/>
  <c r="Y3808" i="3"/>
  <c r="H3808" i="3"/>
  <c r="Z3808" i="3" s="1"/>
  <c r="Y2223" i="3"/>
  <c r="H2223" i="3"/>
  <c r="Z2223" i="3" s="1"/>
  <c r="Y3746" i="3"/>
  <c r="H3746" i="3"/>
  <c r="Z3746" i="3" s="1"/>
  <c r="Y2332" i="3"/>
  <c r="H2332" i="3"/>
  <c r="Z2332" i="3" s="1"/>
  <c r="Y3204" i="3"/>
  <c r="H3204" i="3"/>
  <c r="Z3204" i="3" s="1"/>
  <c r="Y3440" i="3"/>
  <c r="H3440" i="3"/>
  <c r="Z3440" i="3" s="1"/>
  <c r="Y745" i="3"/>
  <c r="Y322" i="3"/>
  <c r="Y3849" i="3"/>
  <c r="H3849" i="3"/>
  <c r="Z3849" i="3" s="1"/>
  <c r="Y1739" i="3"/>
  <c r="H1739" i="3"/>
  <c r="Z1739" i="3" s="1"/>
  <c r="Y3582" i="3"/>
  <c r="H3582" i="3"/>
  <c r="Z3582" i="3" s="1"/>
  <c r="Y223" i="3"/>
  <c r="Y3685" i="3"/>
  <c r="H3685" i="3"/>
  <c r="Z3685" i="3" s="1"/>
  <c r="Y1578" i="3"/>
  <c r="H1578" i="3"/>
  <c r="Z1578" i="3" s="1"/>
  <c r="Y2606" i="3"/>
  <c r="H2606" i="3"/>
  <c r="Z2606" i="3" s="1"/>
  <c r="Y3807" i="3"/>
  <c r="H3807" i="3"/>
  <c r="Z3807" i="3" s="1"/>
  <c r="Y283" i="3"/>
  <c r="Y3089" i="3"/>
  <c r="H3089" i="3"/>
  <c r="Z3089" i="3" s="1"/>
  <c r="Y3340" i="3"/>
  <c r="H3340" i="3"/>
  <c r="Z3340" i="3" s="1"/>
  <c r="Y3243" i="3"/>
  <c r="H3243" i="3"/>
  <c r="Z3243" i="3" s="1"/>
  <c r="Y2881" i="3"/>
  <c r="Y3785" i="3"/>
  <c r="H3785" i="3"/>
  <c r="Z3785" i="3" s="1"/>
  <c r="Y2871" i="3"/>
  <c r="H2871" i="3"/>
  <c r="Z2871" i="3" s="1"/>
  <c r="Y1271" i="3"/>
  <c r="H1271" i="3"/>
  <c r="Z1271" i="3" s="1"/>
  <c r="Y3345" i="3"/>
  <c r="H3345" i="3"/>
  <c r="Z3345" i="3" s="1"/>
  <c r="Y2235" i="3"/>
  <c r="H2235" i="3"/>
  <c r="Z2235" i="3" s="1"/>
  <c r="Y485" i="3"/>
  <c r="Y1848" i="3"/>
  <c r="Y90" i="3"/>
  <c r="Y3620" i="3"/>
  <c r="H3620" i="3"/>
  <c r="Z3620" i="3" s="1"/>
  <c r="Y2082" i="3"/>
  <c r="H2082" i="3"/>
  <c r="Z2082" i="3" s="1"/>
  <c r="Y679" i="3"/>
  <c r="Y2421" i="3"/>
  <c r="H2421" i="3"/>
  <c r="Z2421" i="3" s="1"/>
  <c r="Y416" i="3"/>
  <c r="H416" i="3"/>
  <c r="Z416" i="3" s="1"/>
  <c r="Y2274" i="3"/>
  <c r="H2274" i="3"/>
  <c r="Z2274" i="3" s="1"/>
  <c r="Y476" i="3"/>
  <c r="Y3198" i="3"/>
  <c r="H3198" i="3"/>
  <c r="Z3198" i="3" s="1"/>
  <c r="Y1908" i="3"/>
  <c r="H1908" i="3"/>
  <c r="Z1908" i="3" s="1"/>
  <c r="Y3730" i="3"/>
  <c r="H3730" i="3"/>
  <c r="Z3730" i="3" s="1"/>
  <c r="Y3552" i="3"/>
  <c r="H3552" i="3"/>
  <c r="Z3552" i="3" s="1"/>
  <c r="Y2916" i="3"/>
  <c r="H2916" i="3"/>
  <c r="Z2916" i="3" s="1"/>
  <c r="Y2152" i="3"/>
  <c r="H2152" i="3"/>
  <c r="Z2152" i="3" s="1"/>
  <c r="Y3737" i="3"/>
  <c r="H3737" i="3"/>
  <c r="Z3737" i="3" s="1"/>
  <c r="Y3041" i="3"/>
  <c r="Y2874" i="3"/>
  <c r="H2874" i="3"/>
  <c r="Z2874" i="3" s="1"/>
  <c r="Y1992" i="3"/>
  <c r="H1992" i="3"/>
  <c r="Z1992" i="3" s="1"/>
  <c r="Y2156" i="3"/>
  <c r="H2156" i="3"/>
  <c r="Z2156" i="3" s="1"/>
  <c r="Y937" i="3"/>
  <c r="H937" i="3"/>
  <c r="Z937" i="3" s="1"/>
  <c r="Y1193" i="3"/>
  <c r="Y1770" i="3"/>
  <c r="H1770" i="3"/>
  <c r="Z1770" i="3" s="1"/>
  <c r="Y1324" i="3"/>
  <c r="H1324" i="3"/>
  <c r="Z1324" i="3" s="1"/>
  <c r="Y2259" i="3"/>
  <c r="H2259" i="3"/>
  <c r="Z2259" i="3" s="1"/>
  <c r="Y912" i="3"/>
  <c r="Y2025" i="3"/>
  <c r="Y1750" i="3"/>
  <c r="Y2580" i="3"/>
  <c r="H2580" i="3"/>
  <c r="Z2580" i="3" s="1"/>
  <c r="Y884" i="3"/>
  <c r="Y1046" i="3"/>
  <c r="Y1189" i="3"/>
  <c r="Y1009" i="3"/>
  <c r="Y629" i="3"/>
  <c r="H629" i="3"/>
  <c r="Z629" i="3" s="1"/>
  <c r="Y2030" i="3"/>
  <c r="H2030" i="3"/>
  <c r="Z2030" i="3" s="1"/>
  <c r="Y3981" i="3"/>
  <c r="H3981" i="3"/>
  <c r="Z3981" i="3" s="1"/>
  <c r="Y1893" i="3"/>
  <c r="H1893" i="3"/>
  <c r="Z1893" i="3" s="1"/>
  <c r="Y1376" i="3"/>
  <c r="H1376" i="3"/>
  <c r="Z1376" i="3" s="1"/>
  <c r="Y971" i="3"/>
  <c r="H971" i="3"/>
  <c r="Z971" i="3" s="1"/>
  <c r="Y1487" i="3"/>
  <c r="H1487" i="3"/>
  <c r="Z1487" i="3" s="1"/>
  <c r="Y1930" i="3"/>
  <c r="H1930" i="3"/>
  <c r="Z1930" i="3" s="1"/>
  <c r="Y2837" i="3"/>
  <c r="H2837" i="3"/>
  <c r="Z2837" i="3" s="1"/>
  <c r="Y3684" i="3"/>
  <c r="H3684" i="3"/>
  <c r="Z3684" i="3" s="1"/>
  <c r="Y3941" i="3"/>
  <c r="H3941" i="3"/>
  <c r="Z3941" i="3" s="1"/>
  <c r="Y1818" i="3"/>
  <c r="H1818" i="3"/>
  <c r="Z1818" i="3" s="1"/>
  <c r="Y190" i="3"/>
  <c r="Y3129" i="3"/>
  <c r="H3129" i="3"/>
  <c r="Z3129" i="3" s="1"/>
  <c r="Y320" i="3"/>
  <c r="H320" i="3"/>
  <c r="Z320" i="3" s="1"/>
  <c r="Y3878" i="3"/>
  <c r="H3878" i="3"/>
  <c r="Z3878" i="3" s="1"/>
  <c r="Y2146" i="3"/>
  <c r="H2146" i="3"/>
  <c r="Z2146" i="3" s="1"/>
  <c r="Y945" i="3"/>
  <c r="H945" i="3"/>
  <c r="Z945" i="3" s="1"/>
  <c r="Y2823" i="3"/>
  <c r="Y1494" i="3"/>
  <c r="H1494" i="3"/>
  <c r="Z1494" i="3" s="1"/>
  <c r="Y2040" i="3"/>
  <c r="H2040" i="3"/>
  <c r="Z2040" i="3" s="1"/>
  <c r="Y2807" i="3"/>
  <c r="H2807" i="3"/>
  <c r="Z2807" i="3" s="1"/>
  <c r="Y1496" i="3"/>
  <c r="H1496" i="3"/>
  <c r="Z1496" i="3" s="1"/>
  <c r="Y3146" i="3"/>
  <c r="H3146" i="3"/>
  <c r="Z3146" i="3" s="1"/>
  <c r="Y2647" i="3"/>
  <c r="H2647" i="3"/>
  <c r="Z2647" i="3" s="1"/>
  <c r="Y2057" i="3"/>
  <c r="H2057" i="3"/>
  <c r="Z2057" i="3" s="1"/>
  <c r="Y3126" i="3"/>
  <c r="H3126" i="3"/>
  <c r="Z3126" i="3" s="1"/>
  <c r="Y1673" i="3"/>
  <c r="Y360" i="3"/>
  <c r="Y2129" i="3"/>
  <c r="Y1718" i="3"/>
  <c r="Y2339" i="3"/>
  <c r="H2339" i="3"/>
  <c r="Z2339" i="3" s="1"/>
  <c r="Y3676" i="3"/>
  <c r="Y973" i="3"/>
  <c r="H973" i="3"/>
  <c r="Z973" i="3" s="1"/>
  <c r="Y3125" i="3"/>
  <c r="H3125" i="3"/>
  <c r="Z3125" i="3" s="1"/>
  <c r="Y2390" i="3"/>
  <c r="H2390" i="3"/>
  <c r="Z2390" i="3" s="1"/>
  <c r="Y2352" i="3"/>
  <c r="H2352" i="3"/>
  <c r="Z2352" i="3" s="1"/>
  <c r="Y3317" i="3"/>
  <c r="H3317" i="3"/>
  <c r="Z3317" i="3" s="1"/>
  <c r="Y2073" i="3"/>
  <c r="H2073" i="3"/>
  <c r="Z2073" i="3" s="1"/>
  <c r="Y2266" i="3"/>
  <c r="H2266" i="3"/>
  <c r="Z2266" i="3" s="1"/>
  <c r="Y346" i="3"/>
  <c r="Y2800" i="3"/>
  <c r="Y57" i="3"/>
  <c r="Y2246" i="3"/>
  <c r="H2246" i="3"/>
  <c r="Z2246" i="3" s="1"/>
  <c r="Y2660" i="3"/>
  <c r="H2660" i="3"/>
  <c r="Z2660" i="3" s="1"/>
  <c r="Y841" i="3"/>
  <c r="Y2887" i="3"/>
  <c r="H2887" i="3"/>
  <c r="Z2887" i="3" s="1"/>
  <c r="Y684" i="3"/>
  <c r="Y1593" i="3"/>
  <c r="Y626" i="3"/>
  <c r="Y3598" i="3"/>
  <c r="H3598" i="3"/>
  <c r="Z3598" i="3" s="1"/>
  <c r="Y876" i="3"/>
  <c r="H876" i="3"/>
  <c r="Z876" i="3" s="1"/>
  <c r="Y3491" i="3"/>
  <c r="H3491" i="3"/>
  <c r="Z3491" i="3" s="1"/>
  <c r="Y2009" i="3"/>
  <c r="H2009" i="3"/>
  <c r="Z2009" i="3" s="1"/>
  <c r="Y506" i="3"/>
  <c r="Y3494" i="3"/>
  <c r="H3494" i="3"/>
  <c r="Z3494" i="3" s="1"/>
  <c r="Y2462" i="3"/>
  <c r="H2462" i="3"/>
  <c r="Z2462" i="3" s="1"/>
  <c r="Y623" i="3"/>
  <c r="Y559" i="3"/>
  <c r="Y2334" i="3"/>
  <c r="H2334" i="3"/>
  <c r="Z2334" i="3" s="1"/>
  <c r="Y688" i="3"/>
  <c r="Y3287" i="3"/>
  <c r="H3287" i="3"/>
  <c r="Z3287" i="3" s="1"/>
  <c r="Y2904" i="3"/>
  <c r="H2904" i="3"/>
  <c r="Z2904" i="3" s="1"/>
  <c r="Y1206" i="3"/>
  <c r="H1206" i="3"/>
  <c r="Z1206" i="3" s="1"/>
  <c r="Y849" i="3"/>
  <c r="Y2884" i="3"/>
  <c r="H2884" i="3"/>
  <c r="Z2884" i="3" s="1"/>
  <c r="Y2247" i="3"/>
  <c r="H2247" i="3"/>
  <c r="Z2247" i="3" s="1"/>
  <c r="Y4112" i="3"/>
  <c r="H4112" i="3"/>
  <c r="Z4112" i="3" s="1"/>
  <c r="Y3988" i="3"/>
  <c r="H3988" i="3"/>
  <c r="Z3988" i="3" s="1"/>
  <c r="Y2721" i="3"/>
  <c r="H2721" i="3"/>
  <c r="Z2721" i="3" s="1"/>
  <c r="Y430" i="3"/>
  <c r="Y1326" i="3"/>
  <c r="Y2818" i="3"/>
  <c r="H2818" i="3"/>
  <c r="Z2818" i="3" s="1"/>
  <c r="Y2023" i="3"/>
  <c r="Y1917" i="3"/>
  <c r="H1917" i="3"/>
  <c r="Z1917" i="3" s="1"/>
  <c r="Y4111" i="3"/>
  <c r="H4111" i="3"/>
  <c r="Z4111" i="3" s="1"/>
  <c r="Y1165" i="3"/>
  <c r="H1165" i="3"/>
  <c r="Z1165" i="3" s="1"/>
  <c r="Y3380" i="3"/>
  <c r="H3380" i="3"/>
  <c r="Z3380" i="3" s="1"/>
  <c r="Y2652" i="3"/>
  <c r="H2652" i="3"/>
  <c r="Z2652" i="3" s="1"/>
  <c r="Y2802" i="3"/>
  <c r="H2802" i="3"/>
  <c r="Z2802" i="3" s="1"/>
  <c r="Y1855" i="3"/>
  <c r="H1855" i="3"/>
  <c r="Z1855" i="3" s="1"/>
  <c r="Y2160" i="3"/>
  <c r="H2160" i="3"/>
  <c r="Z2160" i="3" s="1"/>
  <c r="Y4110" i="3"/>
  <c r="H4110" i="3"/>
  <c r="Z4110" i="3" s="1"/>
  <c r="Y2180" i="3"/>
  <c r="H2180" i="3"/>
  <c r="Z2180" i="3" s="1"/>
  <c r="Y3285" i="3"/>
  <c r="H3285" i="3"/>
  <c r="Z3285" i="3" s="1"/>
  <c r="Y2387" i="3"/>
  <c r="H2387" i="3"/>
  <c r="Z2387" i="3" s="1"/>
  <c r="Y2511" i="3"/>
  <c r="H2511" i="3"/>
  <c r="Z2511" i="3" s="1"/>
  <c r="Y3902" i="3"/>
  <c r="H3902" i="3"/>
  <c r="Z3902" i="3" s="1"/>
  <c r="Y609" i="3"/>
  <c r="H609" i="3"/>
  <c r="Z609" i="3" s="1"/>
  <c r="Y505" i="3"/>
  <c r="H505" i="3"/>
  <c r="Z505" i="3" s="1"/>
  <c r="Y386" i="3"/>
  <c r="Y3805" i="3"/>
  <c r="H3805" i="3"/>
  <c r="Z3805" i="3" s="1"/>
  <c r="Y2174" i="3"/>
  <c r="H2174" i="3"/>
  <c r="Z2174" i="3" s="1"/>
  <c r="Y3410" i="3"/>
  <c r="H3410" i="3"/>
  <c r="Z3410" i="3" s="1"/>
  <c r="Y1506" i="3"/>
  <c r="H1506" i="3"/>
  <c r="Z1506" i="3" s="1"/>
  <c r="Y3901" i="3"/>
  <c r="H3901" i="3"/>
  <c r="Z3901" i="3" s="1"/>
  <c r="Y1679" i="3"/>
  <c r="H1679" i="3"/>
  <c r="Z1679" i="3" s="1"/>
  <c r="Y1146" i="3"/>
  <c r="Y2768" i="3"/>
  <c r="Y1732" i="3"/>
  <c r="H1732" i="3"/>
  <c r="Z1732" i="3" s="1"/>
  <c r="Y2741" i="3"/>
  <c r="Y3372" i="3"/>
  <c r="H3372" i="3"/>
  <c r="Z3372" i="3" s="1"/>
  <c r="Y2032" i="3"/>
  <c r="H2032" i="3"/>
  <c r="Z2032" i="3" s="1"/>
  <c r="Y487" i="3"/>
  <c r="Y2737" i="3"/>
  <c r="Y630" i="3"/>
  <c r="Y1824" i="3"/>
  <c r="Y3490" i="3"/>
  <c r="H3490" i="3"/>
  <c r="Z3490" i="3" s="1"/>
  <c r="Y3839" i="3"/>
  <c r="H3839" i="3"/>
  <c r="Z3839" i="3" s="1"/>
  <c r="Y3939" i="3"/>
  <c r="H3939" i="3"/>
  <c r="Z3939" i="3" s="1"/>
  <c r="Y3077" i="3"/>
  <c r="H3077" i="3"/>
  <c r="Z3077" i="3" s="1"/>
  <c r="Y2020" i="3"/>
  <c r="H2020" i="3"/>
  <c r="Z2020" i="3" s="1"/>
  <c r="Y3577" i="3"/>
  <c r="H3577" i="3"/>
  <c r="Z3577" i="3" s="1"/>
  <c r="Y429" i="3"/>
  <c r="Y3172" i="3"/>
  <c r="H3172" i="3"/>
  <c r="Z3172" i="3" s="1"/>
  <c r="Y2726" i="3"/>
  <c r="Y2725" i="3"/>
  <c r="Y2724" i="3"/>
  <c r="Y543" i="3"/>
  <c r="Y27" i="3"/>
  <c r="Y2029" i="3"/>
  <c r="H2029" i="3"/>
  <c r="Z2029" i="3" s="1"/>
  <c r="Y2720" i="3"/>
  <c r="Y2418" i="3"/>
  <c r="H2418" i="3"/>
  <c r="Z2418" i="3" s="1"/>
  <c r="Y2718" i="3"/>
  <c r="Y3390" i="3"/>
  <c r="H3390" i="3"/>
  <c r="Z3390" i="3" s="1"/>
  <c r="Y1544" i="3"/>
  <c r="H1544" i="3"/>
  <c r="Z1544" i="3" s="1"/>
  <c r="Y3095" i="3"/>
  <c r="Y2263" i="3"/>
  <c r="Y3337" i="3"/>
  <c r="H3337" i="3"/>
  <c r="Z3337" i="3" s="1"/>
  <c r="Y2557" i="3"/>
  <c r="Y3250" i="3"/>
  <c r="H3250" i="3"/>
  <c r="Z3250" i="3" s="1"/>
  <c r="Y3371" i="3"/>
  <c r="H3371" i="3"/>
  <c r="Z3371" i="3" s="1"/>
  <c r="Y2699" i="3"/>
  <c r="H2699" i="3"/>
  <c r="Z2699" i="3" s="1"/>
  <c r="Y2190" i="3"/>
  <c r="Y2707" i="3"/>
  <c r="Y3163" i="3"/>
  <c r="H3163" i="3"/>
  <c r="Z3163" i="3" s="1"/>
  <c r="Y2928" i="3"/>
  <c r="H2928" i="3"/>
  <c r="Z2928" i="3" s="1"/>
  <c r="Y2013" i="3"/>
  <c r="H2013" i="3"/>
  <c r="Z2013" i="3" s="1"/>
  <c r="Y1591" i="3"/>
  <c r="H1591" i="3"/>
  <c r="Z1591" i="3" s="1"/>
  <c r="Y1280" i="3"/>
  <c r="H1280" i="3"/>
  <c r="Z1280" i="3" s="1"/>
  <c r="Y2355" i="3"/>
  <c r="H2355" i="3"/>
  <c r="Z2355" i="3" s="1"/>
  <c r="Y2979" i="3"/>
  <c r="H2979" i="3"/>
  <c r="Z2979" i="3" s="1"/>
  <c r="Y1056" i="3"/>
  <c r="H1056" i="3"/>
  <c r="Z1056" i="3" s="1"/>
  <c r="Y2678" i="3"/>
  <c r="H2678" i="3"/>
  <c r="Z2678" i="3" s="1"/>
  <c r="Y2697" i="3"/>
  <c r="Y3813" i="3"/>
  <c r="H3813" i="3"/>
  <c r="Z3813" i="3" s="1"/>
  <c r="Y2037" i="3"/>
  <c r="Y2473" i="3"/>
  <c r="Y236" i="3"/>
  <c r="Y511" i="3"/>
  <c r="Y2691" i="3"/>
  <c r="Y3944" i="3"/>
  <c r="H3944" i="3"/>
  <c r="Z3944" i="3" s="1"/>
  <c r="Y2912" i="3"/>
  <c r="H2912" i="3"/>
  <c r="Z2912" i="3" s="1"/>
  <c r="Y2358" i="3"/>
  <c r="H2358" i="3"/>
  <c r="Z2358" i="3" s="1"/>
  <c r="Y1946" i="3"/>
  <c r="H1946" i="3"/>
  <c r="Z1946" i="3" s="1"/>
  <c r="Y2405" i="3"/>
  <c r="Y850" i="3"/>
  <c r="H850" i="3"/>
  <c r="Z850" i="3" s="1"/>
  <c r="Y2414" i="3"/>
  <c r="H2414" i="3"/>
  <c r="Z2414" i="3" s="1"/>
  <c r="Y2683" i="3"/>
  <c r="Y1428" i="3"/>
  <c r="H1428" i="3"/>
  <c r="Z1428" i="3" s="1"/>
  <c r="Y2538" i="3"/>
  <c r="H2538" i="3"/>
  <c r="Z2538" i="3" s="1"/>
  <c r="Y3430" i="3"/>
  <c r="H3430" i="3"/>
  <c r="Z3430" i="3" s="1"/>
  <c r="Y2016" i="3"/>
  <c r="H2016" i="3"/>
  <c r="Z2016" i="3" s="1"/>
  <c r="Y2924" i="3"/>
  <c r="H2924" i="3"/>
  <c r="Z2924" i="3" s="1"/>
  <c r="Y3946" i="3"/>
  <c r="H3946" i="3"/>
  <c r="Z3946" i="3" s="1"/>
  <c r="Y56" i="3"/>
  <c r="Y857" i="3"/>
  <c r="Y495" i="3"/>
  <c r="Y431" i="3"/>
  <c r="Y1822" i="3"/>
  <c r="H1822" i="3"/>
  <c r="Z1822" i="3" s="1"/>
  <c r="Y1560" i="3"/>
  <c r="Y3470" i="3"/>
  <c r="H3470" i="3"/>
  <c r="Z3470" i="3" s="1"/>
  <c r="Y3081" i="3"/>
  <c r="Y2349" i="3"/>
  <c r="H2349" i="3"/>
  <c r="Z2349" i="3" s="1"/>
  <c r="Y388" i="3"/>
  <c r="Y102" i="3"/>
  <c r="Y2194" i="3"/>
  <c r="H2194" i="3"/>
  <c r="Z2194" i="3" s="1"/>
  <c r="Y307" i="3"/>
  <c r="Y136" i="3"/>
  <c r="Y3669" i="3"/>
  <c r="H3669" i="3"/>
  <c r="Z3669" i="3" s="1"/>
  <c r="Y2348" i="3"/>
  <c r="H2348" i="3"/>
  <c r="Z2348" i="3" s="1"/>
  <c r="Y1760" i="3"/>
  <c r="H1760" i="3"/>
  <c r="Z1760" i="3" s="1"/>
  <c r="Y1228" i="3"/>
  <c r="H1228" i="3"/>
  <c r="Z1228" i="3" s="1"/>
  <c r="Y3141" i="3"/>
  <c r="H3141" i="3"/>
  <c r="Z3141" i="3" s="1"/>
  <c r="Y2867" i="3"/>
  <c r="H2867" i="3"/>
  <c r="Z2867" i="3" s="1"/>
  <c r="Y796" i="3"/>
  <c r="H796" i="3"/>
  <c r="Z796" i="3" s="1"/>
  <c r="Y2655" i="3"/>
  <c r="Y2456" i="3"/>
  <c r="Y1458" i="3"/>
  <c r="Y2587" i="3"/>
  <c r="H2587" i="3"/>
  <c r="Z2587" i="3" s="1"/>
  <c r="Y977" i="3"/>
  <c r="H977" i="3"/>
  <c r="Z977" i="3" s="1"/>
  <c r="Y3292" i="3"/>
  <c r="H3292" i="3"/>
  <c r="Z3292" i="3" s="1"/>
  <c r="Y904" i="3"/>
  <c r="H904" i="3"/>
  <c r="Z904" i="3" s="1"/>
  <c r="Y1530" i="3"/>
  <c r="H1530" i="3"/>
  <c r="Z1530" i="3" s="1"/>
  <c r="Y1890" i="3"/>
  <c r="H1890" i="3"/>
  <c r="Z1890" i="3" s="1"/>
  <c r="Y2733" i="3"/>
  <c r="H2733" i="3"/>
  <c r="Z2733" i="3" s="1"/>
  <c r="Y3468" i="3"/>
  <c r="H3468" i="3"/>
  <c r="Z3468" i="3" s="1"/>
  <c r="Y3923" i="3"/>
  <c r="H3923" i="3"/>
  <c r="Z3923" i="3" s="1"/>
  <c r="Y2643" i="3"/>
  <c r="Y4109" i="3"/>
  <c r="H4109" i="3"/>
  <c r="Z4109" i="3" s="1"/>
  <c r="Y3066" i="3"/>
  <c r="H3066" i="3"/>
  <c r="Z3066" i="3" s="1"/>
  <c r="Y3443" i="3"/>
  <c r="H3443" i="3"/>
  <c r="Z3443" i="3" s="1"/>
  <c r="Y2882" i="3"/>
  <c r="H2882" i="3"/>
  <c r="Z2882" i="3" s="1"/>
  <c r="Y2876" i="3"/>
  <c r="H2876" i="3"/>
  <c r="Z2876" i="3" s="1"/>
  <c r="Y3483" i="3"/>
  <c r="H3483" i="3"/>
  <c r="Z3483" i="3" s="1"/>
  <c r="Y2561" i="3"/>
  <c r="H2561" i="3"/>
  <c r="Z2561" i="3" s="1"/>
  <c r="Y465" i="3"/>
  <c r="H465" i="3"/>
  <c r="Z465" i="3" s="1"/>
  <c r="Y2085" i="3"/>
  <c r="H2085" i="3"/>
  <c r="Z2085" i="3" s="1"/>
  <c r="Y940" i="3"/>
  <c r="Y2619" i="3"/>
  <c r="Y2501" i="3"/>
  <c r="H2501" i="3"/>
  <c r="Z2501" i="3" s="1"/>
  <c r="Y2470" i="3"/>
  <c r="Y2971" i="3"/>
  <c r="H2971" i="3"/>
  <c r="Z2971" i="3" s="1"/>
  <c r="Y3585" i="3"/>
  <c r="H3585" i="3"/>
  <c r="Z3585" i="3" s="1"/>
  <c r="Y2149" i="3"/>
  <c r="Y2864" i="3"/>
  <c r="H2864" i="3"/>
  <c r="Z2864" i="3" s="1"/>
  <c r="Y2877" i="3"/>
  <c r="H2877" i="3"/>
  <c r="Z2877" i="3" s="1"/>
  <c r="Y2624" i="3"/>
  <c r="Y867" i="3"/>
  <c r="Y3367" i="3"/>
  <c r="H3367" i="3"/>
  <c r="Z3367" i="3" s="1"/>
  <c r="Y1689" i="3"/>
  <c r="H1689" i="3"/>
  <c r="Z1689" i="3" s="1"/>
  <c r="Y1785" i="3"/>
  <c r="H1785" i="3"/>
  <c r="Z1785" i="3" s="1"/>
  <c r="Y3018" i="3"/>
  <c r="H3018" i="3"/>
  <c r="Z3018" i="3" s="1"/>
  <c r="Y3653" i="3"/>
  <c r="H3653" i="3"/>
  <c r="Z3653" i="3" s="1"/>
  <c r="Y1721" i="3"/>
  <c r="H1721" i="3"/>
  <c r="Z1721" i="3" s="1"/>
  <c r="Y2616" i="3"/>
  <c r="Y1943" i="3"/>
  <c r="H1943" i="3"/>
  <c r="Z1943" i="3" s="1"/>
  <c r="Y1086" i="3"/>
  <c r="Y2773" i="3"/>
  <c r="Y3650" i="3"/>
  <c r="H3650" i="3"/>
  <c r="Z3650" i="3" s="1"/>
  <c r="Y3194" i="3"/>
  <c r="H3194" i="3"/>
  <c r="Z3194" i="3" s="1"/>
  <c r="Y3253" i="3"/>
  <c r="H3253" i="3"/>
  <c r="Z3253" i="3" s="1"/>
  <c r="Y1248" i="3"/>
  <c r="Y3876" i="3"/>
  <c r="H3876" i="3"/>
  <c r="Z3876" i="3" s="1"/>
  <c r="Y2858" i="3"/>
  <c r="H2858" i="3"/>
  <c r="Z2858" i="3" s="1"/>
  <c r="Y3291" i="3"/>
  <c r="H3291" i="3"/>
  <c r="Z3291" i="3" s="1"/>
  <c r="Y1676" i="3"/>
  <c r="H1676" i="3"/>
  <c r="Z1676" i="3" s="1"/>
  <c r="Y742" i="3"/>
  <c r="Y2290" i="3"/>
  <c r="H2290" i="3"/>
  <c r="Z2290" i="3" s="1"/>
  <c r="Y3354" i="3"/>
  <c r="Y3333" i="3"/>
  <c r="H3333" i="3"/>
  <c r="Z3333" i="3" s="1"/>
  <c r="Y948" i="3"/>
  <c r="H948" i="3"/>
  <c r="Z948" i="3" s="1"/>
  <c r="Y3996" i="3"/>
  <c r="H3996" i="3"/>
  <c r="Z3996" i="3" s="1"/>
  <c r="Y3745" i="3"/>
  <c r="H3745" i="3"/>
  <c r="Z3745" i="3" s="1"/>
  <c r="Y1561" i="3"/>
  <c r="H1561" i="3"/>
  <c r="Z1561" i="3" s="1"/>
  <c r="Y2748" i="3"/>
  <c r="H2748" i="3"/>
  <c r="Z2748" i="3" s="1"/>
  <c r="Y2595" i="3"/>
  <c r="Y1245" i="3"/>
  <c r="Y3080" i="3"/>
  <c r="H3080" i="3"/>
  <c r="Z3080" i="3" s="1"/>
  <c r="Y2287" i="3"/>
  <c r="H2287" i="3"/>
  <c r="Z2287" i="3" s="1"/>
  <c r="Y3434" i="3"/>
  <c r="H3434" i="3"/>
  <c r="Z3434" i="3" s="1"/>
  <c r="Y4014" i="3"/>
  <c r="H4014" i="3"/>
  <c r="Z4014" i="3" s="1"/>
  <c r="Y60" i="3"/>
  <c r="Y4108" i="3"/>
  <c r="H4108" i="3"/>
  <c r="Z4108" i="3" s="1"/>
  <c r="Y1932" i="3"/>
  <c r="Y646" i="3"/>
  <c r="Y1410" i="3"/>
  <c r="Y211" i="3"/>
  <c r="Y604" i="3"/>
  <c r="Y3959" i="3"/>
  <c r="H3959" i="3"/>
  <c r="Z3959" i="3" s="1"/>
  <c r="Y3986" i="3"/>
  <c r="H3986" i="3"/>
  <c r="Z3986" i="3" s="1"/>
  <c r="Y1415" i="3"/>
  <c r="Y2220" i="3"/>
  <c r="Y861" i="3"/>
  <c r="Y939" i="3"/>
  <c r="H939" i="3"/>
  <c r="Z939" i="3" s="1"/>
  <c r="Y2576" i="3"/>
  <c r="Y218" i="3"/>
  <c r="Y1886" i="3"/>
  <c r="Y949" i="3"/>
  <c r="H949" i="3"/>
  <c r="Z949" i="3" s="1"/>
  <c r="Y482" i="3"/>
  <c r="Y1349" i="3"/>
  <c r="Y3474" i="3"/>
  <c r="H3474" i="3"/>
  <c r="Z3474" i="3" s="1"/>
  <c r="Y3239" i="3"/>
  <c r="H3239" i="3"/>
  <c r="Z3239" i="3" s="1"/>
  <c r="Y3974" i="3"/>
  <c r="H3974" i="3"/>
  <c r="Z3974" i="3" s="1"/>
  <c r="Y2567" i="3"/>
  <c r="Y3998" i="3"/>
  <c r="H3998" i="3"/>
  <c r="Z3998" i="3" s="1"/>
  <c r="Y1179" i="3"/>
  <c r="H1179" i="3"/>
  <c r="Z1179" i="3" s="1"/>
  <c r="Y2590" i="3"/>
  <c r="H2590" i="3"/>
  <c r="Z2590" i="3" s="1"/>
  <c r="Y2175" i="3"/>
  <c r="Y3189" i="3"/>
  <c r="Y2401" i="3"/>
  <c r="H2401" i="3"/>
  <c r="Z2401" i="3" s="1"/>
  <c r="Y2458" i="3"/>
  <c r="H2458" i="3"/>
  <c r="Z2458" i="3" s="1"/>
  <c r="Y2608" i="3"/>
  <c r="H2608" i="3"/>
  <c r="Z2608" i="3" s="1"/>
  <c r="Y28" i="3"/>
  <c r="Y1871" i="3"/>
  <c r="H1871" i="3"/>
  <c r="Z1871" i="3" s="1"/>
  <c r="Y1350" i="3"/>
  <c r="Y1703" i="3"/>
  <c r="H1703" i="3"/>
  <c r="Z1703" i="3" s="1"/>
  <c r="Y3804" i="3"/>
  <c r="H3804" i="3"/>
  <c r="Z3804" i="3" s="1"/>
  <c r="Y78" i="3"/>
  <c r="Y3088" i="3"/>
  <c r="H3088" i="3"/>
  <c r="Z3088" i="3" s="1"/>
  <c r="Y1090" i="3"/>
  <c r="H1090" i="3"/>
  <c r="Z1090" i="3" s="1"/>
  <c r="Y2455" i="3"/>
  <c r="H2455" i="3"/>
  <c r="Z2455" i="3" s="1"/>
  <c r="Y2449" i="3"/>
  <c r="H2449" i="3"/>
  <c r="Z2449" i="3" s="1"/>
  <c r="Y2548" i="3"/>
  <c r="Y2649" i="3"/>
  <c r="H2649" i="3"/>
  <c r="Z2649" i="3" s="1"/>
  <c r="Y1332" i="3"/>
  <c r="Y1789" i="3"/>
  <c r="H1789" i="3"/>
  <c r="Z1789" i="3" s="1"/>
  <c r="Y2255" i="3"/>
  <c r="H2255" i="3"/>
  <c r="Z2255" i="3" s="1"/>
  <c r="Y3899" i="3"/>
  <c r="H3899" i="3"/>
  <c r="Z3899" i="3" s="1"/>
  <c r="Y1573" i="3"/>
  <c r="H1573" i="3"/>
  <c r="Z1573" i="3" s="1"/>
  <c r="Y1547" i="3"/>
  <c r="Y3555" i="3"/>
  <c r="H3555" i="3"/>
  <c r="Z3555" i="3" s="1"/>
  <c r="Y1652" i="3"/>
  <c r="Y812" i="3"/>
  <c r="Y2375" i="3"/>
  <c r="H2375" i="3"/>
  <c r="Z2375" i="3" s="1"/>
  <c r="Y400" i="3"/>
  <c r="H400" i="3"/>
  <c r="Z400" i="3" s="1"/>
  <c r="Y1384" i="3"/>
  <c r="H1384" i="3"/>
  <c r="Z1384" i="3" s="1"/>
  <c r="Y3688" i="3"/>
  <c r="H3688" i="3"/>
  <c r="Z3688" i="3" s="1"/>
  <c r="Y579" i="3"/>
  <c r="Y1925" i="3"/>
  <c r="H1925" i="3"/>
  <c r="Z1925" i="3" s="1"/>
  <c r="Y3859" i="3"/>
  <c r="H3859" i="3"/>
  <c r="Z3859" i="3" s="1"/>
  <c r="Y3762" i="3"/>
  <c r="H3762" i="3"/>
  <c r="Z3762" i="3" s="1"/>
  <c r="Y3161" i="3"/>
  <c r="H3161" i="3"/>
  <c r="Z3161" i="3" s="1"/>
  <c r="Y3841" i="3"/>
  <c r="H3841" i="3"/>
  <c r="Z3841" i="3" s="1"/>
  <c r="Y1266" i="3"/>
  <c r="Y3943" i="3"/>
  <c r="H3943" i="3"/>
  <c r="Z3943" i="3" s="1"/>
  <c r="Y2062" i="3"/>
  <c r="H2062" i="3"/>
  <c r="Z2062" i="3" s="1"/>
  <c r="Y3182" i="3"/>
  <c r="Y72" i="3"/>
  <c r="Y1523" i="3"/>
  <c r="Y1536" i="3"/>
  <c r="Y2520" i="3"/>
  <c r="Y2154" i="3"/>
  <c r="H2154" i="3"/>
  <c r="Z2154" i="3" s="1"/>
  <c r="Y2742" i="3"/>
  <c r="Y1197" i="3"/>
  <c r="H1197" i="3"/>
  <c r="Z1197" i="3" s="1"/>
  <c r="Y3102" i="3"/>
  <c r="H3102" i="3"/>
  <c r="Z3102" i="3" s="1"/>
  <c r="Y484" i="3"/>
  <c r="Y2514" i="3"/>
  <c r="Y2513" i="3"/>
  <c r="Y1602" i="3"/>
  <c r="H1602" i="3"/>
  <c r="Z1602" i="3" s="1"/>
  <c r="Y2453" i="3"/>
  <c r="H2453" i="3"/>
  <c r="Z2453" i="3" s="1"/>
  <c r="Y2059" i="3"/>
  <c r="H2059" i="3"/>
  <c r="Z2059" i="3" s="1"/>
  <c r="Y2425" i="3"/>
  <c r="H2425" i="3"/>
  <c r="Z2425" i="3" s="1"/>
  <c r="Y1322" i="3"/>
  <c r="Y934" i="3"/>
  <c r="Y2995" i="3"/>
  <c r="H2995" i="3"/>
  <c r="Z2995" i="3" s="1"/>
  <c r="Y1859" i="3"/>
  <c r="H1859" i="3"/>
  <c r="Z1859" i="3" s="1"/>
  <c r="Y248" i="3"/>
  <c r="Y2410" i="3"/>
  <c r="H2410" i="3"/>
  <c r="Z2410" i="3" s="1"/>
  <c r="Y2497" i="3"/>
  <c r="H2497" i="3"/>
  <c r="Z2497" i="3" s="1"/>
  <c r="Y1851" i="3"/>
  <c r="H1851" i="3"/>
  <c r="Z1851" i="3" s="1"/>
  <c r="Y1123" i="3"/>
  <c r="H1123" i="3"/>
  <c r="Z1123" i="3" s="1"/>
  <c r="Y2754" i="3"/>
  <c r="H2754" i="3"/>
  <c r="Z2754" i="3" s="1"/>
  <c r="Y2507" i="3"/>
  <c r="H2507" i="3"/>
  <c r="Z2507" i="3" s="1"/>
  <c r="Y146" i="3"/>
  <c r="Y1043" i="3"/>
  <c r="H1043" i="3"/>
  <c r="Z1043" i="3" s="1"/>
  <c r="Y2681" i="3"/>
  <c r="H2681" i="3"/>
  <c r="Z2681" i="3" s="1"/>
  <c r="Y33" i="3"/>
  <c r="Y622" i="3"/>
  <c r="Y910" i="3"/>
  <c r="Y1945" i="3"/>
  <c r="H1945" i="3"/>
  <c r="Z1945" i="3" s="1"/>
  <c r="Y2788" i="3"/>
  <c r="Y2489" i="3"/>
  <c r="Y574" i="3"/>
  <c r="Y2229" i="3"/>
  <c r="H2229" i="3"/>
  <c r="Z2229" i="3" s="1"/>
  <c r="Y4107" i="3"/>
  <c r="Y665" i="3"/>
  <c r="Y3799" i="3"/>
  <c r="H3799" i="3"/>
  <c r="Z3799" i="3" s="1"/>
  <c r="Y1089" i="3"/>
  <c r="H1089" i="3"/>
  <c r="Z1089" i="3" s="1"/>
  <c r="Y1028" i="3"/>
  <c r="Y3980" i="3"/>
  <c r="H3980" i="3"/>
  <c r="Z3980" i="3" s="1"/>
  <c r="Y2985" i="3"/>
  <c r="H2985" i="3"/>
  <c r="Z2985" i="3" s="1"/>
  <c r="Y1436" i="3"/>
  <c r="Y2478" i="3"/>
  <c r="Y1842" i="3"/>
  <c r="H1842" i="3"/>
  <c r="Z1842" i="3" s="1"/>
  <c r="Y1604" i="3"/>
  <c r="Y909" i="3"/>
  <c r="Y3294" i="3"/>
  <c r="H3294" i="3"/>
  <c r="Z3294" i="3" s="1"/>
  <c r="Y549" i="3"/>
  <c r="H549" i="3"/>
  <c r="Z549" i="3" s="1"/>
  <c r="Y1372" i="3"/>
  <c r="Y2471" i="3"/>
  <c r="Y2269" i="3"/>
  <c r="H2269" i="3"/>
  <c r="Z2269" i="3" s="1"/>
  <c r="Y2488" i="3"/>
  <c r="H2488" i="3"/>
  <c r="Z2488" i="3" s="1"/>
  <c r="Y1341" i="3"/>
  <c r="H1341" i="3"/>
  <c r="Z1341" i="3" s="1"/>
  <c r="Y2181" i="3"/>
  <c r="H2181" i="3"/>
  <c r="Z2181" i="3" s="1"/>
  <c r="Y2727" i="3"/>
  <c r="H2727" i="3"/>
  <c r="Z2727" i="3" s="1"/>
  <c r="Y2967" i="3"/>
  <c r="H2967" i="3"/>
  <c r="Z2967" i="3" s="1"/>
  <c r="Y2293" i="3"/>
  <c r="H2293" i="3"/>
  <c r="Z2293" i="3" s="1"/>
  <c r="Y4106" i="3"/>
  <c r="H4106" i="3"/>
  <c r="Z4106" i="3" s="1"/>
  <c r="Y2136" i="3"/>
  <c r="Y2461" i="3"/>
  <c r="Y3820" i="3"/>
  <c r="H3820" i="3"/>
  <c r="Z3820" i="3" s="1"/>
  <c r="Y2215" i="3"/>
  <c r="H2215" i="3"/>
  <c r="Z2215" i="3" s="1"/>
  <c r="Y4013" i="3"/>
  <c r="H4013" i="3"/>
  <c r="Z4013" i="3" s="1"/>
  <c r="Y2714" i="3"/>
  <c r="H2714" i="3"/>
  <c r="Z2714" i="3" s="1"/>
  <c r="Y2609" i="3"/>
  <c r="H2609" i="3"/>
  <c r="Z2609" i="3" s="1"/>
  <c r="Y1323" i="3"/>
  <c r="H1323" i="3"/>
  <c r="Z1323" i="3" s="1"/>
  <c r="Y724" i="3"/>
  <c r="Y2953" i="3"/>
  <c r="H2953" i="3"/>
  <c r="Z2953" i="3" s="1"/>
  <c r="Y2452" i="3"/>
  <c r="Y2451" i="3"/>
  <c r="Y1667" i="3"/>
  <c r="Y3001" i="3"/>
  <c r="H3001" i="3"/>
  <c r="Z3001" i="3" s="1"/>
  <c r="Y2448" i="3"/>
  <c r="Y1576" i="3"/>
  <c r="H1576" i="3"/>
  <c r="Z1576" i="3" s="1"/>
  <c r="Y2027" i="3"/>
  <c r="H2027" i="3"/>
  <c r="Z2027" i="3" s="1"/>
  <c r="Y2987" i="3"/>
  <c r="H2987" i="3"/>
  <c r="Z2987" i="3" s="1"/>
  <c r="Y4003" i="3"/>
  <c r="H4003" i="3"/>
  <c r="Z4003" i="3" s="1"/>
  <c r="Y2702" i="3"/>
  <c r="H2702" i="3"/>
  <c r="Z2702" i="3" s="1"/>
  <c r="Y2252" i="3"/>
  <c r="H2252" i="3"/>
  <c r="Z2252" i="3" s="1"/>
  <c r="Y558" i="3"/>
  <c r="Y3770" i="3"/>
  <c r="Y544" i="3"/>
  <c r="Y3381" i="3"/>
  <c r="H3381" i="3"/>
  <c r="Z3381" i="3" s="1"/>
  <c r="Y1979" i="3"/>
  <c r="H1979" i="3"/>
  <c r="Z1979" i="3" s="1"/>
  <c r="Y1922" i="3"/>
  <c r="Y966" i="3"/>
  <c r="Y497" i="3"/>
  <c r="Y1892" i="3"/>
  <c r="H1892" i="3"/>
  <c r="Z1892" i="3" s="1"/>
  <c r="Y2432" i="3"/>
  <c r="Y1658" i="3"/>
  <c r="H1658" i="3"/>
  <c r="Z1658" i="3" s="1"/>
  <c r="Y2419" i="3"/>
  <c r="Y3236" i="3"/>
  <c r="H3236" i="3"/>
  <c r="Z3236" i="3" s="1"/>
  <c r="Y751" i="3"/>
  <c r="H751" i="3"/>
  <c r="Z751" i="3" s="1"/>
  <c r="Y719" i="3"/>
  <c r="H719" i="3"/>
  <c r="Z719" i="3" s="1"/>
  <c r="Y1761" i="3"/>
  <c r="Y3314" i="3"/>
  <c r="H3314" i="3"/>
  <c r="Z3314" i="3" s="1"/>
  <c r="Y1532" i="3"/>
  <c r="H1532" i="3"/>
  <c r="Z1532" i="3" s="1"/>
  <c r="Y1423" i="3"/>
  <c r="Y414" i="3"/>
  <c r="Y2254" i="3"/>
  <c r="H2254" i="3"/>
  <c r="Z2254" i="3" s="1"/>
  <c r="Y3610" i="3"/>
  <c r="H3610" i="3"/>
  <c r="Z3610" i="3" s="1"/>
  <c r="Y1027" i="3"/>
  <c r="H1027" i="3"/>
  <c r="Z1027" i="3" s="1"/>
  <c r="Y3363" i="3"/>
  <c r="H3363" i="3"/>
  <c r="Z3363" i="3" s="1"/>
  <c r="Y3973" i="3"/>
  <c r="H3973" i="3"/>
  <c r="Z3973" i="3" s="1"/>
  <c r="Y959" i="3"/>
  <c r="H959" i="3"/>
  <c r="Z959" i="3" s="1"/>
  <c r="Y498" i="3"/>
  <c r="Y3203" i="3"/>
  <c r="H3203" i="3"/>
  <c r="Z3203" i="3" s="1"/>
  <c r="Y3568" i="3"/>
  <c r="H3568" i="3"/>
  <c r="Z3568" i="3" s="1"/>
  <c r="Y4105" i="3"/>
  <c r="H4105" i="3"/>
  <c r="Z4105" i="3" s="1"/>
  <c r="Y1911" i="3"/>
  <c r="H1911" i="3"/>
  <c r="Z1911" i="3" s="1"/>
  <c r="Y3159" i="3"/>
  <c r="H3159" i="3"/>
  <c r="Z3159" i="3" s="1"/>
  <c r="Y2535" i="3"/>
  <c r="H2535" i="3"/>
  <c r="Z2535" i="3" s="1"/>
  <c r="Y3040" i="3"/>
  <c r="H3040" i="3"/>
  <c r="Z3040" i="3" s="1"/>
  <c r="Y1874" i="3"/>
  <c r="Y3049" i="3"/>
  <c r="Y3575" i="3"/>
  <c r="Y2498" i="3"/>
  <c r="H2498" i="3"/>
  <c r="Z2498" i="3" s="1"/>
  <c r="Y1072" i="3"/>
  <c r="Y2752" i="3"/>
  <c r="H2752" i="3"/>
  <c r="Z2752" i="3" s="1"/>
  <c r="Y1981" i="3"/>
  <c r="Y2964" i="3"/>
  <c r="H2964" i="3"/>
  <c r="Z2964" i="3" s="1"/>
  <c r="Y1665" i="3"/>
  <c r="H1665" i="3"/>
  <c r="Z1665" i="3" s="1"/>
  <c r="Y3079" i="3"/>
  <c r="H3079" i="3"/>
  <c r="Z3079" i="3" s="1"/>
  <c r="Y1698" i="3"/>
  <c r="Y2600" i="3"/>
  <c r="H2600" i="3"/>
  <c r="Z2600" i="3" s="1"/>
  <c r="Y3024" i="3"/>
  <c r="H3024" i="3"/>
  <c r="Z3024" i="3" s="1"/>
  <c r="Y3722" i="3"/>
  <c r="H3722" i="3"/>
  <c r="Z3722" i="3" s="1"/>
  <c r="Y1969" i="3"/>
  <c r="H1969" i="3"/>
  <c r="Z1969" i="3" s="1"/>
  <c r="Y1519" i="3"/>
  <c r="H1519" i="3"/>
  <c r="Z1519" i="3" s="1"/>
  <c r="Y974" i="3"/>
  <c r="Y927" i="3"/>
  <c r="Y342" i="3"/>
  <c r="Y3202" i="3"/>
  <c r="H3202" i="3"/>
  <c r="Z3202" i="3" s="1"/>
  <c r="Y221" i="3"/>
  <c r="Y3522" i="3"/>
  <c r="H3522" i="3"/>
  <c r="Z3522" i="3" s="1"/>
  <c r="Y3572" i="3"/>
  <c r="H3572" i="3"/>
  <c r="Z3572" i="3" s="1"/>
  <c r="Y3383" i="3"/>
  <c r="H3383" i="3"/>
  <c r="Z3383" i="3" s="1"/>
  <c r="Y1601" i="3"/>
  <c r="Y2663" i="3"/>
  <c r="H2663" i="3"/>
  <c r="Z2663" i="3" s="1"/>
  <c r="Y3456" i="3"/>
  <c r="H3456" i="3"/>
  <c r="Z3456" i="3" s="1"/>
  <c r="Y2380" i="3"/>
  <c r="Y2935" i="3"/>
  <c r="Y1754" i="3"/>
  <c r="H1754" i="3"/>
  <c r="Z1754" i="3" s="1"/>
  <c r="Y2505" i="3"/>
  <c r="H2505" i="3"/>
  <c r="Z2505" i="3" s="1"/>
  <c r="Y2920" i="3"/>
  <c r="H2920" i="3"/>
  <c r="Z2920" i="3" s="1"/>
  <c r="Y2734" i="3"/>
  <c r="H2734" i="3"/>
  <c r="Z2734" i="3" s="1"/>
  <c r="Y2251" i="3"/>
  <c r="H2251" i="3"/>
  <c r="Z2251" i="3" s="1"/>
  <c r="Y2361" i="3"/>
  <c r="H2361" i="3"/>
  <c r="Z2361" i="3" s="1"/>
  <c r="Y3603" i="3"/>
  <c r="H3603" i="3"/>
  <c r="Z3603" i="3" s="1"/>
  <c r="Y11" i="3"/>
  <c r="Y3954" i="3"/>
  <c r="H3954" i="3"/>
  <c r="Z3954" i="3" s="1"/>
  <c r="Y3008" i="3"/>
  <c r="H3008" i="3"/>
  <c r="Z3008" i="3" s="1"/>
  <c r="Y4104" i="3"/>
  <c r="H4104" i="3"/>
  <c r="Z4104" i="3" s="1"/>
  <c r="Y2761" i="3"/>
  <c r="H2761" i="3"/>
  <c r="Z2761" i="3" s="1"/>
  <c r="Y3398" i="3"/>
  <c r="H3398" i="3"/>
  <c r="Z3398" i="3" s="1"/>
  <c r="Y2730" i="3"/>
  <c r="H2730" i="3"/>
  <c r="Z2730" i="3" s="1"/>
  <c r="Y3304" i="3"/>
  <c r="H3304" i="3"/>
  <c r="Z3304" i="3" s="1"/>
  <c r="Y3935" i="3"/>
  <c r="H3935" i="3"/>
  <c r="Z3935" i="3" s="1"/>
  <c r="Y1215" i="3"/>
  <c r="Y1083" i="3"/>
  <c r="H1083" i="3"/>
  <c r="Z1083" i="3" s="1"/>
  <c r="Y3816" i="3"/>
  <c r="H3816" i="3"/>
  <c r="Z3816" i="3" s="1"/>
  <c r="Y1657" i="3"/>
  <c r="Y2158" i="3"/>
  <c r="H2158" i="3"/>
  <c r="Z2158" i="3" s="1"/>
  <c r="Y625" i="3"/>
  <c r="H625" i="3"/>
  <c r="Z625" i="3" s="1"/>
  <c r="Y421" i="3"/>
  <c r="Y919" i="3"/>
  <c r="H919" i="3"/>
  <c r="Z919" i="3" s="1"/>
  <c r="Y2207" i="3"/>
  <c r="Y458" i="3"/>
  <c r="Y347" i="3"/>
  <c r="Y40" i="3"/>
  <c r="Y2350" i="3"/>
  <c r="Y958" i="3"/>
  <c r="Y415" i="3"/>
  <c r="Y517" i="3"/>
  <c r="Y2346" i="3"/>
  <c r="Y2308" i="3"/>
  <c r="H2308" i="3"/>
  <c r="Z2308" i="3" s="1"/>
  <c r="Y785" i="3"/>
  <c r="Y700" i="3"/>
  <c r="Y467" i="3"/>
  <c r="Y2692" i="3"/>
  <c r="H2692" i="3"/>
  <c r="Z2692" i="3" s="1"/>
  <c r="Y774" i="3"/>
  <c r="Y2264" i="3"/>
  <c r="Y2338" i="3"/>
  <c r="Y933" i="3"/>
  <c r="Y138" i="3"/>
  <c r="Y1253" i="3"/>
  <c r="Y714" i="3"/>
  <c r="Y2838" i="3"/>
  <c r="H2838" i="3"/>
  <c r="Z2838" i="3" s="1"/>
  <c r="Y2119" i="3"/>
  <c r="Y2908" i="3"/>
  <c r="H2908" i="3"/>
  <c r="Z2908" i="3" s="1"/>
  <c r="Y3687" i="3"/>
  <c r="Y3539" i="3"/>
  <c r="H3539" i="3"/>
  <c r="Z3539" i="3" s="1"/>
  <c r="Y1627" i="3"/>
  <c r="Y2710" i="3"/>
  <c r="H2710" i="3"/>
  <c r="Z2710" i="3" s="1"/>
  <c r="Y3854" i="3"/>
  <c r="H3854" i="3"/>
  <c r="Z3854" i="3" s="1"/>
  <c r="Y3127" i="3"/>
  <c r="H3127" i="3"/>
  <c r="Z3127" i="3" s="1"/>
  <c r="Y3249" i="3"/>
  <c r="H3249" i="3"/>
  <c r="Z3249" i="3" s="1"/>
  <c r="Y2323" i="3"/>
  <c r="Y862" i="3"/>
  <c r="Y3473" i="3"/>
  <c r="H3473" i="3"/>
  <c r="Z3473" i="3" s="1"/>
  <c r="Y690" i="3"/>
  <c r="Y2007" i="3"/>
  <c r="H2007" i="3"/>
  <c r="Z2007" i="3" s="1"/>
  <c r="Y2589" i="3"/>
  <c r="H2589" i="3"/>
  <c r="Z2589" i="3" s="1"/>
  <c r="Y1546" i="3"/>
  <c r="H1546" i="3"/>
  <c r="Z1546" i="3" s="1"/>
  <c r="Y1177" i="3"/>
  <c r="H1177" i="3"/>
  <c r="Z1177" i="3" s="1"/>
  <c r="Y2315" i="3"/>
  <c r="Y1227" i="3"/>
  <c r="Y2313" i="3"/>
  <c r="Y2093" i="3"/>
  <c r="H2093" i="3"/>
  <c r="Z2093" i="3" s="1"/>
  <c r="Y2892" i="3"/>
  <c r="H2892" i="3"/>
  <c r="Z2892" i="3" s="1"/>
  <c r="Y3000" i="3"/>
  <c r="H3000" i="3"/>
  <c r="Z3000" i="3" s="1"/>
  <c r="Y1887" i="3"/>
  <c r="Y19" i="3"/>
  <c r="Y1184" i="3"/>
  <c r="H1184" i="3"/>
  <c r="Z1184" i="3" s="1"/>
  <c r="Y2502" i="3"/>
  <c r="H2502" i="3"/>
  <c r="Z2502" i="3" s="1"/>
  <c r="Y3386" i="3"/>
  <c r="H3386" i="3"/>
  <c r="Z3386" i="3" s="1"/>
  <c r="Y2304" i="3"/>
  <c r="Y1714" i="3"/>
  <c r="H1714" i="3"/>
  <c r="Z1714" i="3" s="1"/>
  <c r="Y2879" i="3"/>
  <c r="H2879" i="3"/>
  <c r="Z2879" i="3" s="1"/>
  <c r="Y2640" i="3"/>
  <c r="H2640" i="3"/>
  <c r="Z2640" i="3" s="1"/>
  <c r="Y3140" i="3"/>
  <c r="H3140" i="3"/>
  <c r="Z3140" i="3" s="1"/>
  <c r="Y2956" i="3"/>
  <c r="H2956" i="3"/>
  <c r="Z2956" i="3" s="1"/>
  <c r="Y3370" i="3"/>
  <c r="H3370" i="3"/>
  <c r="Z3370" i="3" s="1"/>
  <c r="Y3630" i="3"/>
  <c r="H3630" i="3"/>
  <c r="Z3630" i="3" s="1"/>
  <c r="Y332" i="3"/>
  <c r="Y2508" i="3"/>
  <c r="Y2294" i="3"/>
  <c r="Y1895" i="3"/>
  <c r="H1895" i="3"/>
  <c r="Z1895" i="3" s="1"/>
  <c r="Y1782" i="3"/>
  <c r="Y242" i="3"/>
  <c r="Y2354" i="3"/>
  <c r="H2354" i="3"/>
  <c r="Z2354" i="3" s="1"/>
  <c r="Y235" i="3"/>
  <c r="Y3924" i="3"/>
  <c r="H3924" i="3"/>
  <c r="Z3924" i="3" s="1"/>
  <c r="Y2729" i="3"/>
  <c r="H2729" i="3"/>
  <c r="Z2729" i="3" s="1"/>
  <c r="Y2097" i="3"/>
  <c r="H2097" i="3"/>
  <c r="Z2097" i="3" s="1"/>
  <c r="Y2184" i="3"/>
  <c r="H2184" i="3"/>
  <c r="Z2184" i="3" s="1"/>
  <c r="Y2769" i="3"/>
  <c r="H2769" i="3"/>
  <c r="Z2769" i="3" s="1"/>
  <c r="Y1422" i="3"/>
  <c r="Y1051" i="3"/>
  <c r="Y2780" i="3"/>
  <c r="H2780" i="3"/>
  <c r="Z2780" i="3" s="1"/>
  <c r="Y3786" i="3"/>
  <c r="Y63" i="3"/>
  <c r="Y2772" i="3"/>
  <c r="H2772" i="3"/>
  <c r="Z2772" i="3" s="1"/>
  <c r="Y2277" i="3"/>
  <c r="Y1292" i="3"/>
  <c r="Y807" i="3"/>
  <c r="Y4103" i="3"/>
  <c r="Y2273" i="3"/>
  <c r="Y4102" i="3"/>
  <c r="Y2143" i="3"/>
  <c r="Y521" i="3"/>
  <c r="Y556" i="3"/>
  <c r="Y2891" i="3"/>
  <c r="Y802" i="3"/>
  <c r="Y1600" i="3"/>
  <c r="Y86" i="3"/>
  <c r="Y1069" i="3"/>
  <c r="Y1122" i="3"/>
  <c r="Y1120" i="3"/>
  <c r="Y3058" i="3"/>
  <c r="Y1234" i="3"/>
  <c r="Y2711" i="3"/>
  <c r="Y1403" i="3"/>
  <c r="Y1054" i="3"/>
  <c r="Y1264" i="3"/>
  <c r="Y801" i="3"/>
  <c r="Y1256" i="3"/>
  <c r="Y3711" i="3"/>
  <c r="H3711" i="3"/>
  <c r="Z3711" i="3" s="1"/>
  <c r="Y2065" i="3"/>
  <c r="H2065" i="3"/>
  <c r="Z2065" i="3" s="1"/>
  <c r="Y1110" i="3"/>
  <c r="Y655" i="3"/>
  <c r="Y1257" i="3"/>
  <c r="Y1153" i="3"/>
  <c r="Y618" i="3"/>
  <c r="Y4101" i="3"/>
  <c r="Y198" i="3"/>
  <c r="Y2696" i="3"/>
  <c r="H2696" i="3"/>
  <c r="Z2696" i="3" s="1"/>
  <c r="Y1902" i="3"/>
  <c r="H1902" i="3"/>
  <c r="Z1902" i="3" s="1"/>
  <c r="Y1904" i="3"/>
  <c r="H1904" i="3"/>
  <c r="Z1904" i="3" s="1"/>
  <c r="Y3319" i="3"/>
  <c r="H3319" i="3"/>
  <c r="Z3319" i="3" s="1"/>
  <c r="Y3464" i="3"/>
  <c r="H3464" i="3"/>
  <c r="Z3464" i="3" s="1"/>
  <c r="Y2239" i="3"/>
  <c r="Y1026" i="3"/>
  <c r="H1026" i="3"/>
  <c r="Z1026" i="3" s="1"/>
  <c r="Y483" i="3"/>
  <c r="Y3247" i="3"/>
  <c r="H3247" i="3"/>
  <c r="Z3247" i="3" s="1"/>
  <c r="Y1517" i="3"/>
  <c r="H1517" i="3"/>
  <c r="Z1517" i="3" s="1"/>
  <c r="Y2234" i="3"/>
  <c r="Y222" i="3"/>
  <c r="Y2862" i="3"/>
  <c r="H2862" i="3"/>
  <c r="Z2862" i="3" s="1"/>
  <c r="Y3672" i="3"/>
  <c r="H3672" i="3"/>
  <c r="Z3672" i="3" s="1"/>
  <c r="Y3415" i="3"/>
  <c r="H3415" i="3"/>
  <c r="Z3415" i="3" s="1"/>
  <c r="Y1130" i="3"/>
  <c r="H1130" i="3"/>
  <c r="Z1130" i="3" s="1"/>
  <c r="Y3212" i="3"/>
  <c r="Y2227" i="3"/>
  <c r="Y2492" i="3"/>
  <c r="H2492" i="3"/>
  <c r="Z2492" i="3" s="1"/>
  <c r="Y957" i="3"/>
  <c r="H957" i="3"/>
  <c r="Z957" i="3" s="1"/>
  <c r="Y2110" i="3"/>
  <c r="H2110" i="3"/>
  <c r="Z2110" i="3" s="1"/>
  <c r="Y1449" i="3"/>
  <c r="Y821" i="3"/>
  <c r="H821" i="3"/>
  <c r="Z821" i="3" s="1"/>
  <c r="Y3093" i="3"/>
  <c r="H3093" i="3"/>
  <c r="Z3093" i="3" s="1"/>
  <c r="Y4029" i="3"/>
  <c r="H4029" i="3"/>
  <c r="Z4029" i="3" s="1"/>
  <c r="Y3775" i="3"/>
  <c r="H3775" i="3"/>
  <c r="Z3775" i="3" s="1"/>
  <c r="Y956" i="3"/>
  <c r="Y583" i="3"/>
  <c r="Y2216" i="3"/>
  <c r="Y2303" i="3"/>
  <c r="H2303" i="3"/>
  <c r="Z2303" i="3" s="1"/>
  <c r="Y3362" i="3"/>
  <c r="Y1567" i="3"/>
  <c r="H1567" i="3"/>
  <c r="Z1567" i="3" s="1"/>
  <c r="Y2899" i="3"/>
  <c r="H2899" i="3"/>
  <c r="Z2899" i="3" s="1"/>
  <c r="Y3597" i="3"/>
  <c r="Y2210" i="3"/>
  <c r="Y2209" i="3"/>
  <c r="Y4100" i="3"/>
  <c r="H4100" i="3"/>
  <c r="Z4100" i="3" s="1"/>
  <c r="Y3047" i="3"/>
  <c r="Y4099" i="3"/>
  <c r="H4099" i="3"/>
  <c r="Z4099" i="3" s="1"/>
  <c r="Y3248" i="3"/>
  <c r="H3248" i="3"/>
  <c r="Z3248" i="3" s="1"/>
  <c r="Y2261" i="3"/>
  <c r="H2261" i="3"/>
  <c r="Z2261" i="3" s="1"/>
  <c r="Y2682" i="3"/>
  <c r="H2682" i="3"/>
  <c r="Z2682" i="3" s="1"/>
  <c r="Y773" i="3"/>
  <c r="Y504" i="3"/>
  <c r="Y2008" i="3"/>
  <c r="H2008" i="3"/>
  <c r="Z2008" i="3" s="1"/>
  <c r="Y2356" i="3"/>
  <c r="H2356" i="3"/>
  <c r="Z2356" i="3" s="1"/>
  <c r="Y3150" i="3"/>
  <c r="H3150" i="3"/>
  <c r="Z3150" i="3" s="1"/>
  <c r="Y1511" i="3"/>
  <c r="H1511" i="3"/>
  <c r="Z1511" i="3" s="1"/>
  <c r="Y588" i="3"/>
  <c r="Y3225" i="3"/>
  <c r="H3225" i="3"/>
  <c r="Z3225" i="3" s="1"/>
  <c r="Y404" i="3"/>
  <c r="Y2193" i="3"/>
  <c r="Y3865" i="3"/>
  <c r="H3865" i="3"/>
  <c r="Z3865" i="3" s="1"/>
  <c r="Y2855" i="3"/>
  <c r="H2855" i="3"/>
  <c r="Z2855" i="3" s="1"/>
  <c r="Y2753" i="3"/>
  <c r="H2753" i="3"/>
  <c r="Z2753" i="3" s="1"/>
  <c r="Y61" i="3"/>
  <c r="Y1916" i="3"/>
  <c r="H1916" i="3"/>
  <c r="Z1916" i="3" s="1"/>
  <c r="Y2187" i="3"/>
  <c r="Y4098" i="3"/>
  <c r="H4098" i="3"/>
  <c r="Z4098" i="3" s="1"/>
  <c r="Y2185" i="3"/>
  <c r="Y1832" i="3"/>
  <c r="H1832" i="3"/>
  <c r="Z1832" i="3" s="1"/>
  <c r="Y1655" i="3"/>
  <c r="H1655" i="3"/>
  <c r="Z1655" i="3" s="1"/>
  <c r="Y3509" i="3"/>
  <c r="H3509" i="3"/>
  <c r="Z3509" i="3" s="1"/>
  <c r="Y2630" i="3"/>
  <c r="H2630" i="3"/>
  <c r="Z2630" i="3" s="1"/>
  <c r="Y1276" i="3"/>
  <c r="Y3825" i="3"/>
  <c r="H3825" i="3"/>
  <c r="Z3825" i="3" s="1"/>
  <c r="Y2241" i="3"/>
  <c r="H2241" i="3"/>
  <c r="Z2241" i="3" s="1"/>
  <c r="Y1808" i="3"/>
  <c r="H1808" i="3"/>
  <c r="Z1808" i="3" s="1"/>
  <c r="Y265" i="3"/>
  <c r="H265" i="3"/>
  <c r="Z265" i="3" s="1"/>
  <c r="Y2409" i="3"/>
  <c r="H2409" i="3"/>
  <c r="Z2409" i="3" s="1"/>
  <c r="Y2613" i="3"/>
  <c r="H2613" i="3"/>
  <c r="Z2613" i="3" s="1"/>
  <c r="Y1166" i="3"/>
  <c r="H1166" i="3"/>
  <c r="Z1166" i="3" s="1"/>
  <c r="Y2172" i="3"/>
  <c r="Y2171" i="3"/>
  <c r="Y2170" i="3"/>
  <c r="Y2011" i="3"/>
  <c r="H2011" i="3"/>
  <c r="Z2011" i="3" s="1"/>
  <c r="Y454" i="3"/>
  <c r="Y2167" i="3"/>
  <c r="Y1498" i="3"/>
  <c r="Y2889" i="3"/>
  <c r="H2889" i="3"/>
  <c r="Z2889" i="3" s="1"/>
  <c r="Y2915" i="3"/>
  <c r="H2915" i="3"/>
  <c r="Z2915" i="3" s="1"/>
  <c r="Y613" i="3"/>
  <c r="Y2782" i="3"/>
  <c r="H2782" i="3"/>
  <c r="Z2782" i="3" s="1"/>
  <c r="Y601" i="3"/>
  <c r="Y2940" i="3"/>
  <c r="H2940" i="3"/>
  <c r="Z2940" i="3" s="1"/>
  <c r="Y2751" i="3"/>
  <c r="Y3736" i="3"/>
  <c r="H3736" i="3"/>
  <c r="Z3736" i="3" s="1"/>
  <c r="Y846" i="3"/>
  <c r="Y1270" i="3"/>
  <c r="Y882" i="3"/>
  <c r="Y1011" i="3"/>
  <c r="Y1965" i="3"/>
  <c r="Y1820" i="3"/>
  <c r="Y1846" i="3"/>
  <c r="H1846" i="3"/>
  <c r="Z1846" i="3" s="1"/>
  <c r="Y1269" i="3"/>
  <c r="Y582" i="3"/>
  <c r="Y2986" i="3"/>
  <c r="H2986" i="3"/>
  <c r="Z2986" i="3" s="1"/>
  <c r="Y2866" i="3"/>
  <c r="H2866" i="3"/>
  <c r="Z2866" i="3" s="1"/>
  <c r="Y3037" i="3"/>
  <c r="H3037" i="3"/>
  <c r="Z3037" i="3" s="1"/>
  <c r="Y503" i="3"/>
  <c r="Y2191" i="3"/>
  <c r="H2191" i="3"/>
  <c r="Z2191" i="3" s="1"/>
  <c r="Y2974" i="3"/>
  <c r="H2974" i="3"/>
  <c r="Z2974" i="3" s="1"/>
  <c r="Y1571" i="3"/>
  <c r="H1571" i="3"/>
  <c r="Z1571" i="3" s="1"/>
  <c r="Y1531" i="3"/>
  <c r="H1531" i="3"/>
  <c r="Z1531" i="3" s="1"/>
  <c r="Y2150" i="3"/>
  <c r="H2150" i="3"/>
  <c r="Z2150" i="3" s="1"/>
  <c r="Y3540" i="3"/>
  <c r="H3540" i="3"/>
  <c r="Z3540" i="3" s="1"/>
  <c r="Y2213" i="3"/>
  <c r="Y2137" i="3"/>
  <c r="Y289" i="3"/>
  <c r="Y1152" i="3"/>
  <c r="Y2898" i="3"/>
  <c r="Y3638" i="3"/>
  <c r="H3638" i="3"/>
  <c r="Z3638" i="3" s="1"/>
  <c r="Y3224" i="3"/>
  <c r="H3224" i="3"/>
  <c r="Z3224" i="3" s="1"/>
  <c r="Y1779" i="3"/>
  <c r="H1779" i="3"/>
  <c r="Z1779" i="3" s="1"/>
  <c r="Y433" i="3"/>
  <c r="Y516" i="3"/>
  <c r="Y2740" i="3"/>
  <c r="H2740" i="3"/>
  <c r="Z2740" i="3" s="1"/>
  <c r="Y3002" i="3"/>
  <c r="H3002" i="3"/>
  <c r="Z3002" i="3" s="1"/>
  <c r="Y486" i="3"/>
  <c r="H486" i="3"/>
  <c r="Z486" i="3" s="1"/>
  <c r="Y2125" i="3"/>
  <c r="Y3053" i="3"/>
  <c r="H3053" i="3"/>
  <c r="Z3053" i="3" s="1"/>
  <c r="Y1216" i="3"/>
  <c r="Y4097" i="3"/>
  <c r="H4097" i="3"/>
  <c r="Z4097" i="3" s="1"/>
  <c r="Y4096" i="3"/>
  <c r="H4096" i="3"/>
  <c r="Z4096" i="3" s="1"/>
  <c r="Y1690" i="3"/>
  <c r="H1690" i="3"/>
  <c r="Z1690" i="3" s="1"/>
  <c r="Y4095" i="3"/>
  <c r="H4095" i="3"/>
  <c r="Z4095" i="3" s="1"/>
  <c r="Y402" i="3"/>
  <c r="Y1839" i="3"/>
  <c r="Y1717" i="3"/>
  <c r="Y3864" i="3"/>
  <c r="H3864" i="3"/>
  <c r="Z3864" i="3" s="1"/>
  <c r="Y881" i="3"/>
  <c r="Y1000" i="3"/>
  <c r="H1000" i="3"/>
  <c r="Z1000" i="3" s="1"/>
  <c r="Y811" i="3"/>
  <c r="Y4019" i="3"/>
  <c r="H4019" i="3"/>
  <c r="Z4019" i="3" s="1"/>
  <c r="Y1817" i="3"/>
  <c r="Y2109" i="3"/>
  <c r="Y403" i="3"/>
  <c r="Y2378" i="3"/>
  <c r="Y2665" i="3"/>
  <c r="Y2105" i="3"/>
  <c r="Y3421" i="3"/>
  <c r="H3421" i="3"/>
  <c r="Z3421" i="3" s="1"/>
  <c r="Y1586" i="3"/>
  <c r="Y2102" i="3"/>
  <c r="Y2101" i="3"/>
  <c r="Y1548" i="3"/>
  <c r="Y770" i="3"/>
  <c r="H770" i="3"/>
  <c r="Z770" i="3" s="1"/>
  <c r="Y854" i="3"/>
  <c r="H854" i="3"/>
  <c r="Z854" i="3" s="1"/>
  <c r="Y2603" i="3"/>
  <c r="H2603" i="3"/>
  <c r="Z2603" i="3" s="1"/>
  <c r="Y260" i="3"/>
  <c r="Y2533" i="3"/>
  <c r="H2533" i="3"/>
  <c r="Z2533" i="3" s="1"/>
  <c r="Y1224" i="3"/>
  <c r="Y2888" i="3"/>
  <c r="H2888" i="3"/>
  <c r="Z2888" i="3" s="1"/>
  <c r="Y3469" i="3"/>
  <c r="H3469" i="3"/>
  <c r="Z3469" i="3" s="1"/>
  <c r="Y3615" i="3"/>
  <c r="H3615" i="3"/>
  <c r="Z3615" i="3" s="1"/>
  <c r="Y378" i="3"/>
  <c r="Y36" i="3"/>
  <c r="Y1300" i="3"/>
  <c r="H1300" i="3"/>
  <c r="Z1300" i="3" s="1"/>
  <c r="Y2763" i="3"/>
  <c r="H2763" i="3"/>
  <c r="Z2763" i="3" s="1"/>
  <c r="Y772" i="3"/>
  <c r="Y3303" i="3"/>
  <c r="H3303" i="3"/>
  <c r="Z3303" i="3" s="1"/>
  <c r="Y3360" i="3"/>
  <c r="H3360" i="3"/>
  <c r="Z3360" i="3" s="1"/>
  <c r="Y1252" i="3"/>
  <c r="Y450" i="3"/>
  <c r="Y2081" i="3"/>
  <c r="Y2362" i="3"/>
  <c r="H2362" i="3"/>
  <c r="Z2362" i="3" s="1"/>
  <c r="Y1956" i="3"/>
  <c r="Y1078" i="3"/>
  <c r="H1078" i="3"/>
  <c r="Z1078" i="3" s="1"/>
  <c r="Y2161" i="3"/>
  <c r="H2161" i="3"/>
  <c r="Z2161" i="3" s="1"/>
  <c r="Y1102" i="3"/>
  <c r="Y1358" i="3"/>
  <c r="H1358" i="3"/>
  <c r="Z1358" i="3" s="1"/>
  <c r="Y2225" i="3"/>
  <c r="H2225" i="3"/>
  <c r="Z2225" i="3" s="1"/>
  <c r="Y2275" i="3"/>
  <c r="H2275" i="3"/>
  <c r="Z2275" i="3" s="1"/>
  <c r="Y3122" i="3"/>
  <c r="H3122" i="3"/>
  <c r="Z3122" i="3" s="1"/>
  <c r="Y1186" i="3"/>
  <c r="H1186" i="3"/>
  <c r="Z1186" i="3" s="1"/>
  <c r="Y2398" i="3"/>
  <c r="H2398" i="3"/>
  <c r="Z2398" i="3" s="1"/>
  <c r="Y3952" i="3"/>
  <c r="H3952" i="3"/>
  <c r="Z3952" i="3" s="1"/>
  <c r="Y2018" i="3"/>
  <c r="H2018" i="3"/>
  <c r="Z2018" i="3" s="1"/>
  <c r="Y2067" i="3"/>
  <c r="Y2189" i="3"/>
  <c r="H2189" i="3"/>
  <c r="Z2189" i="3" s="1"/>
  <c r="Y3377" i="3"/>
  <c r="H3377" i="3"/>
  <c r="Z3377" i="3" s="1"/>
  <c r="Y1682" i="3"/>
  <c r="H1682" i="3"/>
  <c r="Z1682" i="3" s="1"/>
  <c r="Y245" i="3"/>
  <c r="Y4032" i="3"/>
  <c r="H4032" i="3"/>
  <c r="Z4032" i="3" s="1"/>
  <c r="Y407" i="3"/>
  <c r="Y3290" i="3"/>
  <c r="H3290" i="3"/>
  <c r="Z3290" i="3" s="1"/>
  <c r="Y3951" i="3"/>
  <c r="H3951" i="3"/>
  <c r="Z3951" i="3" s="1"/>
  <c r="Y3329" i="3"/>
  <c r="H3329" i="3"/>
  <c r="Z3329" i="3" s="1"/>
  <c r="Y3027" i="3"/>
  <c r="H3027" i="3"/>
  <c r="Z3027" i="3" s="1"/>
  <c r="Y2056" i="3"/>
  <c r="Y1208" i="3"/>
  <c r="Y2054" i="3"/>
  <c r="Y2053" i="3"/>
  <c r="Y3044" i="3"/>
  <c r="H3044" i="3"/>
  <c r="Z3044" i="3" s="1"/>
  <c r="Y2738" i="3"/>
  <c r="H2738" i="3"/>
  <c r="Z2738" i="3" s="1"/>
  <c r="Y994" i="3"/>
  <c r="H994" i="3"/>
  <c r="Z994" i="3" s="1"/>
  <c r="Y3016" i="3"/>
  <c r="H3016" i="3"/>
  <c r="Z3016" i="3" s="1"/>
  <c r="Y2345" i="3"/>
  <c r="H2345" i="3"/>
  <c r="Z2345" i="3" s="1"/>
  <c r="Y3222" i="3"/>
  <c r="H3222" i="3"/>
  <c r="Z3222" i="3" s="1"/>
  <c r="Y886" i="3"/>
  <c r="H886" i="3"/>
  <c r="Z886" i="3" s="1"/>
  <c r="Y2466" i="3"/>
  <c r="H2466" i="3"/>
  <c r="Z2466" i="3" s="1"/>
  <c r="Y3840" i="3"/>
  <c r="H3840" i="3"/>
  <c r="Z3840" i="3" s="1"/>
  <c r="Y3933" i="3"/>
  <c r="H3933" i="3"/>
  <c r="Z3933" i="3" s="1"/>
  <c r="Y3427" i="3"/>
  <c r="H3427" i="3"/>
  <c r="Z3427" i="3" s="1"/>
  <c r="Y1321" i="3"/>
  <c r="Y3269" i="3"/>
  <c r="H3269" i="3"/>
  <c r="Z3269" i="3" s="1"/>
  <c r="Y2907" i="3"/>
  <c r="H2907" i="3"/>
  <c r="Z2907" i="3" s="1"/>
  <c r="Y3848" i="3"/>
  <c r="H3848" i="3"/>
  <c r="Z3848" i="3" s="1"/>
  <c r="Y1317" i="3"/>
  <c r="Y2309" i="3"/>
  <c r="Y2214" i="3"/>
  <c r="H2214" i="3"/>
  <c r="Z2214" i="3" s="1"/>
  <c r="Y4026" i="3"/>
  <c r="H4026" i="3"/>
  <c r="Z4026" i="3" s="1"/>
  <c r="Y3888" i="3"/>
  <c r="H3888" i="3"/>
  <c r="Z3888" i="3" s="1"/>
  <c r="Y1840" i="3"/>
  <c r="H1840" i="3"/>
  <c r="Z1840" i="3" s="1"/>
  <c r="Y74" i="3"/>
  <c r="Y422" i="3"/>
  <c r="Y1301" i="3"/>
  <c r="H1301" i="3"/>
  <c r="Z1301" i="3" s="1"/>
  <c r="Y288" i="3"/>
  <c r="Y1282" i="3"/>
  <c r="H1282" i="3"/>
  <c r="Z1282" i="3" s="1"/>
  <c r="Y643" i="3"/>
  <c r="Y3152" i="3"/>
  <c r="Y3411" i="3"/>
  <c r="H3411" i="3"/>
  <c r="Z3411" i="3" s="1"/>
  <c r="Y2959" i="3"/>
  <c r="H2959" i="3"/>
  <c r="Z2959" i="3" s="1"/>
  <c r="Y3467" i="3"/>
  <c r="H3467" i="3"/>
  <c r="Z3467" i="3" s="1"/>
  <c r="Y3107" i="3"/>
  <c r="H3107" i="3"/>
  <c r="Z3107" i="3" s="1"/>
  <c r="Y3145" i="3"/>
  <c r="H3145" i="3"/>
  <c r="Z3145" i="3" s="1"/>
  <c r="Y110" i="3"/>
  <c r="Y1793" i="3"/>
  <c r="Y2811" i="3"/>
  <c r="H2811" i="3"/>
  <c r="Z2811" i="3" s="1"/>
  <c r="Y2565" i="3"/>
  <c r="H2565" i="3"/>
  <c r="Z2565" i="3" s="1"/>
  <c r="Y2394" i="3"/>
  <c r="H2394" i="3"/>
  <c r="Z2394" i="3" s="1"/>
  <c r="Y3726" i="3"/>
  <c r="H3726" i="3"/>
  <c r="Z3726" i="3" s="1"/>
  <c r="Y4094" i="3"/>
  <c r="H4094" i="3"/>
  <c r="Z4094" i="3" s="1"/>
  <c r="Y2547" i="3"/>
  <c r="H2547" i="3"/>
  <c r="Z2547" i="3" s="1"/>
  <c r="Y2286" i="3"/>
  <c r="H2286" i="3"/>
  <c r="Z2286" i="3" s="1"/>
  <c r="Y2134" i="3"/>
  <c r="H2134" i="3"/>
  <c r="Z2134" i="3" s="1"/>
  <c r="Y532" i="3"/>
  <c r="H532" i="3"/>
  <c r="Z532" i="3" s="1"/>
  <c r="Y3995" i="3"/>
  <c r="H3995" i="3"/>
  <c r="Z3995" i="3" s="1"/>
  <c r="Y610" i="3"/>
  <c r="H610" i="3"/>
  <c r="Z610" i="3" s="1"/>
  <c r="Y4093" i="3"/>
  <c r="H4093" i="3"/>
  <c r="Z4093" i="3" s="1"/>
  <c r="Y890" i="3"/>
  <c r="Y214" i="3"/>
  <c r="Y1783" i="3"/>
  <c r="Y1516" i="3"/>
  <c r="Y1199" i="3"/>
  <c r="Y143" i="3"/>
  <c r="Y2745" i="3"/>
  <c r="H2745" i="3"/>
  <c r="Z2745" i="3" s="1"/>
  <c r="Y3435" i="3"/>
  <c r="H3435" i="3"/>
  <c r="Z3435" i="3" s="1"/>
  <c r="Y2001" i="3"/>
  <c r="H2001" i="3"/>
  <c r="Z2001" i="3" s="1"/>
  <c r="Y1400" i="3"/>
  <c r="H1400" i="3"/>
  <c r="Z1400" i="3" s="1"/>
  <c r="Y3211" i="3"/>
  <c r="H3211" i="3"/>
  <c r="Z3211" i="3" s="1"/>
  <c r="Y1101" i="3"/>
  <c r="Y473" i="3"/>
  <c r="Y3938" i="3"/>
  <c r="H3938" i="3"/>
  <c r="Z3938" i="3" s="1"/>
  <c r="Y1857" i="3"/>
  <c r="H1857" i="3"/>
  <c r="Z1857" i="3" s="1"/>
  <c r="Y2582" i="3"/>
  <c r="H2582" i="3"/>
  <c r="Z2582" i="3" s="1"/>
  <c r="Y3741" i="3"/>
  <c r="H3741" i="3"/>
  <c r="Z3741" i="3" s="1"/>
  <c r="Y1518" i="3"/>
  <c r="H1518" i="3"/>
  <c r="Z1518" i="3" s="1"/>
  <c r="Y3898" i="3"/>
  <c r="H3898" i="3"/>
  <c r="Z3898" i="3" s="1"/>
  <c r="Y338" i="3"/>
  <c r="Y3720" i="3"/>
  <c r="H3720" i="3"/>
  <c r="Z3720" i="3" s="1"/>
  <c r="Y1984" i="3"/>
  <c r="Y3680" i="3"/>
  <c r="H3680" i="3"/>
  <c r="Z3680" i="3" s="1"/>
  <c r="Y2091" i="3"/>
  <c r="H2091" i="3"/>
  <c r="Z2091" i="3" s="1"/>
  <c r="Y2205" i="3"/>
  <c r="H2205" i="3"/>
  <c r="Z2205" i="3" s="1"/>
  <c r="Y2716" i="3"/>
  <c r="H2716" i="3"/>
  <c r="Z2716" i="3" s="1"/>
  <c r="Y281" i="3"/>
  <c r="Y3379" i="3"/>
  <c r="H3379" i="3"/>
  <c r="Z3379" i="3" s="1"/>
  <c r="Y3679" i="3"/>
  <c r="H3679" i="3"/>
  <c r="Z3679" i="3" s="1"/>
  <c r="Y2942" i="3"/>
  <c r="H2942" i="3"/>
  <c r="Z2942" i="3" s="1"/>
  <c r="Y3007" i="3"/>
  <c r="H3007" i="3"/>
  <c r="Z3007" i="3" s="1"/>
  <c r="Y1598" i="3"/>
  <c r="H1598" i="3"/>
  <c r="Z1598" i="3" s="1"/>
  <c r="Y2202" i="3"/>
  <c r="H2202" i="3"/>
  <c r="Z2202" i="3" s="1"/>
  <c r="Y389" i="3"/>
  <c r="Y1247" i="3"/>
  <c r="Y880" i="3"/>
  <c r="H880" i="3"/>
  <c r="Z880" i="3" s="1"/>
  <c r="Y1844" i="3"/>
  <c r="H1844" i="3"/>
  <c r="Z1844" i="3" s="1"/>
  <c r="Y1288" i="3"/>
  <c r="Y2675" i="3"/>
  <c r="H2675" i="3"/>
  <c r="Z2675" i="3" s="1"/>
  <c r="Y2832" i="3"/>
  <c r="H2832" i="3"/>
  <c r="Z2832" i="3" s="1"/>
  <c r="Y1539" i="3"/>
  <c r="H1539" i="3"/>
  <c r="Z1539" i="3" s="1"/>
  <c r="Y3158" i="3"/>
  <c r="H3158" i="3"/>
  <c r="Z3158" i="3" s="1"/>
  <c r="Y3781" i="3"/>
  <c r="H3781" i="3"/>
  <c r="Z3781" i="3" s="1"/>
  <c r="Y502" i="3"/>
  <c r="Y1800" i="3"/>
  <c r="Y1144" i="3"/>
  <c r="H1144" i="3"/>
  <c r="Z1144" i="3" s="1"/>
  <c r="Y1328" i="3"/>
  <c r="H1328" i="3"/>
  <c r="Z1328" i="3" s="1"/>
  <c r="Y992" i="3"/>
  <c r="Y464" i="3"/>
  <c r="Y1688" i="3"/>
  <c r="H1688" i="3"/>
  <c r="Z1688" i="3" s="1"/>
  <c r="Y2317" i="3"/>
  <c r="Y1953" i="3"/>
  <c r="Y575" i="3"/>
  <c r="Y1059" i="3"/>
  <c r="Y810" i="3"/>
  <c r="Y1093" i="3"/>
  <c r="Y1442" i="3"/>
  <c r="Y1672" i="3"/>
  <c r="Y296" i="3"/>
  <c r="Y526" i="3"/>
  <c r="Y3347" i="3"/>
  <c r="Y1691" i="3"/>
  <c r="Y2951" i="3"/>
  <c r="H2951" i="3"/>
  <c r="Z2951" i="3" s="1"/>
  <c r="Y1976" i="3"/>
  <c r="H1976" i="3"/>
  <c r="Z1976" i="3" s="1"/>
  <c r="Y1201" i="3"/>
  <c r="Y126" i="3"/>
  <c r="Y112" i="3"/>
  <c r="Y1937" i="3"/>
  <c r="Y1936" i="3"/>
  <c r="Y1935" i="3"/>
  <c r="Y1934" i="3"/>
  <c r="Y3694" i="3"/>
  <c r="H3694" i="3"/>
  <c r="Z3694" i="3" s="1"/>
  <c r="Y3517" i="3"/>
  <c r="H3517" i="3"/>
  <c r="Z3517" i="3" s="1"/>
  <c r="Y3628" i="3"/>
  <c r="H3628" i="3"/>
  <c r="Z3628" i="3" s="1"/>
  <c r="Y3929" i="3"/>
  <c r="H3929" i="3"/>
  <c r="Z3929" i="3" s="1"/>
  <c r="Y3279" i="3"/>
  <c r="H3279" i="3"/>
  <c r="Z3279" i="3" s="1"/>
  <c r="Y1928" i="3"/>
  <c r="Y1927" i="3"/>
  <c r="Y4092" i="3"/>
  <c r="H4092" i="3"/>
  <c r="Z4092" i="3" s="1"/>
  <c r="Y3259" i="3"/>
  <c r="H3259" i="3"/>
  <c r="Z3259" i="3" s="1"/>
  <c r="Y765" i="3"/>
  <c r="H765" i="3"/>
  <c r="Z765" i="3" s="1"/>
  <c r="Y318" i="3"/>
  <c r="Y3659" i="3"/>
  <c r="H3659" i="3"/>
  <c r="Z3659" i="3" s="1"/>
  <c r="Y1438" i="3"/>
  <c r="Y3136" i="3"/>
  <c r="H3136" i="3"/>
  <c r="Z3136" i="3" s="1"/>
  <c r="Y1748" i="3"/>
  <c r="H1748" i="3"/>
  <c r="Z1748" i="3" s="1"/>
  <c r="Y3042" i="3"/>
  <c r="H3042" i="3"/>
  <c r="Z3042" i="3" s="1"/>
  <c r="Y985" i="3"/>
  <c r="Y1975" i="3"/>
  <c r="Y3428" i="3"/>
  <c r="H3428" i="3"/>
  <c r="Z3428" i="3" s="1"/>
  <c r="Y3991" i="3"/>
  <c r="H3991" i="3"/>
  <c r="Z3991" i="3" s="1"/>
  <c r="Y4091" i="3"/>
  <c r="H4091" i="3"/>
  <c r="Z4091" i="3" s="1"/>
  <c r="Y1557" i="3"/>
  <c r="H1557" i="3"/>
  <c r="Z1557" i="3" s="1"/>
  <c r="Y4090" i="3"/>
  <c r="H4090" i="3"/>
  <c r="Z4090" i="3" s="1"/>
  <c r="Y1910" i="3"/>
  <c r="Y699" i="3"/>
  <c r="Y2607" i="3"/>
  <c r="H2607" i="3"/>
  <c r="Z2607" i="3" s="1"/>
  <c r="Y648" i="3"/>
  <c r="Y3177" i="3"/>
  <c r="H3177" i="3"/>
  <c r="Z3177" i="3" s="1"/>
  <c r="Y2762" i="3"/>
  <c r="H2762" i="3"/>
  <c r="Z2762" i="3" s="1"/>
  <c r="Y3188" i="3"/>
  <c r="H3188" i="3"/>
  <c r="Z3188" i="3" s="1"/>
  <c r="Y3690" i="3"/>
  <c r="H3690" i="3"/>
  <c r="Z3690" i="3" s="1"/>
  <c r="Y1160" i="3"/>
  <c r="Y1836" i="3"/>
  <c r="Y3181" i="3"/>
  <c r="H3181" i="3"/>
  <c r="Z3181" i="3" s="1"/>
  <c r="Y3505" i="3"/>
  <c r="H3505" i="3"/>
  <c r="Z3505" i="3" s="1"/>
  <c r="Y1279" i="3"/>
  <c r="H1279" i="3"/>
  <c r="Z1279" i="3" s="1"/>
  <c r="Y715" i="3"/>
  <c r="H715" i="3"/>
  <c r="Z715" i="3" s="1"/>
  <c r="Y1503" i="3"/>
  <c r="Y662" i="3"/>
  <c r="H662" i="3"/>
  <c r="Z662" i="3" s="1"/>
  <c r="Y3462" i="3"/>
  <c r="H3462" i="3"/>
  <c r="Z3462" i="3" s="1"/>
  <c r="Y298" i="3"/>
  <c r="Y2994" i="3"/>
  <c r="H2994" i="3"/>
  <c r="Z2994" i="3" s="1"/>
  <c r="Y3546" i="3"/>
  <c r="H3546" i="3"/>
  <c r="Z3546" i="3" s="1"/>
  <c r="Y1628" i="3"/>
  <c r="Y3530" i="3"/>
  <c r="H3530" i="3"/>
  <c r="Z3530" i="3" s="1"/>
  <c r="Y1542" i="3"/>
  <c r="H1542" i="3"/>
  <c r="Z1542" i="3" s="1"/>
  <c r="Y1378" i="3"/>
  <c r="Y991" i="3"/>
  <c r="Y3006" i="3"/>
  <c r="H3006" i="3"/>
  <c r="Z3006" i="3" s="1"/>
  <c r="Y1884" i="3"/>
  <c r="Y4089" i="3"/>
  <c r="H4089" i="3"/>
  <c r="Z4089" i="3" s="1"/>
  <c r="Y172" i="3"/>
  <c r="Y4088" i="3"/>
  <c r="Y384" i="3"/>
  <c r="Y1471" i="3"/>
  <c r="H1471" i="3"/>
  <c r="Z1471" i="3" s="1"/>
  <c r="Y89" i="3"/>
  <c r="Y921" i="3"/>
  <c r="Y1736" i="3"/>
  <c r="Y1805" i="3"/>
  <c r="H1805" i="3"/>
  <c r="Z1805" i="3" s="1"/>
  <c r="Y3142" i="3"/>
  <c r="H3142" i="3"/>
  <c r="Z3142" i="3" s="1"/>
  <c r="Y1268" i="3"/>
  <c r="H1268" i="3"/>
  <c r="Z1268" i="3" s="1"/>
  <c r="Y2406" i="3"/>
  <c r="H2406" i="3"/>
  <c r="Z2406" i="3" s="1"/>
  <c r="Y3005" i="3"/>
  <c r="H3005" i="3"/>
  <c r="Z3005" i="3" s="1"/>
  <c r="Y1396" i="3"/>
  <c r="Y2371" i="3"/>
  <c r="H2371" i="3"/>
  <c r="Z2371" i="3" s="1"/>
  <c r="Y2276" i="3"/>
  <c r="H2276" i="3"/>
  <c r="Z2276" i="3" s="1"/>
  <c r="Y1814" i="3"/>
  <c r="Y838" i="3"/>
  <c r="H838" i="3"/>
  <c r="Z838" i="3" s="1"/>
  <c r="Y1137" i="3"/>
  <c r="H1137" i="3"/>
  <c r="Z1137" i="3" s="1"/>
  <c r="Y2628" i="3"/>
  <c r="H2628" i="3"/>
  <c r="Z2628" i="3" s="1"/>
  <c r="Y2532" i="3"/>
  <c r="H2532" i="3"/>
  <c r="Z2532" i="3" s="1"/>
  <c r="Y1862" i="3"/>
  <c r="Y752" i="3"/>
  <c r="Y627" i="3"/>
  <c r="Y3829" i="3"/>
  <c r="H3829" i="3"/>
  <c r="Z3829" i="3" s="1"/>
  <c r="Y2058" i="3"/>
  <c r="H2058" i="3"/>
  <c r="Z2058" i="3" s="1"/>
  <c r="Y721" i="3"/>
  <c r="H721" i="3"/>
  <c r="Z721" i="3" s="1"/>
  <c r="Y1856" i="3"/>
  <c r="Y3071" i="3"/>
  <c r="H3071" i="3"/>
  <c r="Z3071" i="3" s="1"/>
  <c r="Y2426" i="3"/>
  <c r="H2426" i="3"/>
  <c r="Z2426" i="3" s="1"/>
  <c r="Y835" i="3"/>
  <c r="Y1849" i="3"/>
  <c r="Y3764" i="3"/>
  <c r="H3764" i="3"/>
  <c r="Z3764" i="3" s="1"/>
  <c r="Y3982" i="3"/>
  <c r="H3982" i="3"/>
  <c r="Z3982" i="3" s="1"/>
  <c r="Y2384" i="3"/>
  <c r="H2384" i="3"/>
  <c r="Z2384" i="3" s="1"/>
  <c r="Y3075" i="3"/>
  <c r="H3075" i="3"/>
  <c r="Z3075" i="3" s="1"/>
  <c r="Y3534" i="3"/>
  <c r="H3534" i="3"/>
  <c r="Z3534" i="3" s="1"/>
  <c r="Y4087" i="3"/>
  <c r="H4087" i="3"/>
  <c r="Z4087" i="3" s="1"/>
  <c r="Y1788" i="3"/>
  <c r="H1788" i="3"/>
  <c r="Z1788" i="3" s="1"/>
  <c r="Y3985" i="3"/>
  <c r="H3985" i="3"/>
  <c r="Z3985" i="3" s="1"/>
  <c r="Y1843" i="3"/>
  <c r="Y1797" i="3"/>
  <c r="Y1765" i="3"/>
  <c r="H1765" i="3"/>
  <c r="Z1765" i="3" s="1"/>
  <c r="Y1393" i="3"/>
  <c r="H1393" i="3"/>
  <c r="Z1393" i="3" s="1"/>
  <c r="Y815" i="3"/>
  <c r="Y1725" i="3"/>
  <c r="Y1837" i="3"/>
  <c r="Y1950" i="3"/>
  <c r="Y1254" i="3"/>
  <c r="Y1003" i="3"/>
  <c r="H1003" i="3"/>
  <c r="Z1003" i="3" s="1"/>
  <c r="Y1833" i="3"/>
  <c r="Y4015" i="3"/>
  <c r="H4015" i="3"/>
  <c r="Z4015" i="3" s="1"/>
  <c r="Y1982" i="3"/>
  <c r="H1982" i="3"/>
  <c r="Z1982" i="3" s="1"/>
  <c r="Y2799" i="3"/>
  <c r="H2799" i="3"/>
  <c r="Z2799" i="3" s="1"/>
  <c r="Y1741" i="3"/>
  <c r="H1741" i="3"/>
  <c r="Z1741" i="3" s="1"/>
  <c r="Y2321" i="3"/>
  <c r="H2321" i="3"/>
  <c r="Z2321" i="3" s="1"/>
  <c r="Y1929" i="3"/>
  <c r="H1929" i="3"/>
  <c r="Z1929" i="3" s="1"/>
  <c r="Y1473" i="3"/>
  <c r="H1473" i="3"/>
  <c r="Z1473" i="3" s="1"/>
  <c r="Y64" i="3"/>
  <c r="Y209" i="3"/>
  <c r="Y1823" i="3"/>
  <c r="Y3794" i="3"/>
  <c r="H3794" i="3"/>
  <c r="Z3794" i="3" s="1"/>
  <c r="Y238" i="3"/>
  <c r="Y3299" i="3"/>
  <c r="H3299" i="3"/>
  <c r="Z3299" i="3" s="1"/>
  <c r="Y2957" i="3"/>
  <c r="H2957" i="3"/>
  <c r="Z2957" i="3" s="1"/>
  <c r="Y81" i="3"/>
  <c r="H81" i="3"/>
  <c r="Z81" i="3" s="1"/>
  <c r="Y2249" i="3"/>
  <c r="H2249" i="3"/>
  <c r="Z2249" i="3" s="1"/>
  <c r="Y3778" i="3"/>
  <c r="H3778" i="3"/>
  <c r="Z3778" i="3" s="1"/>
  <c r="Y2646" i="3"/>
  <c r="H2646" i="3"/>
  <c r="Z2646" i="3" s="1"/>
  <c r="Y2288" i="3"/>
  <c r="H2288" i="3"/>
  <c r="Z2288" i="3" s="1"/>
  <c r="Y595" i="3"/>
  <c r="H595" i="3"/>
  <c r="Z595" i="3" s="1"/>
  <c r="Y1847" i="3"/>
  <c r="Y1664" i="3"/>
  <c r="H1664" i="3"/>
  <c r="Z1664" i="3" s="1"/>
  <c r="Y805" i="3"/>
  <c r="Y3917" i="3"/>
  <c r="H3917" i="3"/>
  <c r="Z3917" i="3" s="1"/>
  <c r="Y448" i="3"/>
  <c r="H448" i="3"/>
  <c r="Z448" i="3" s="1"/>
  <c r="Y80" i="3"/>
  <c r="Y2472" i="3"/>
  <c r="H2472" i="3"/>
  <c r="Z2472" i="3" s="1"/>
  <c r="Y1075" i="3"/>
  <c r="H1075" i="3"/>
  <c r="Z1075" i="3" s="1"/>
  <c r="Y1010" i="3"/>
  <c r="H1010" i="3"/>
  <c r="Z1010" i="3" s="1"/>
  <c r="Y1695" i="3"/>
  <c r="H1695" i="3"/>
  <c r="Z1695" i="3" s="1"/>
  <c r="Y2661" i="3"/>
  <c r="H2661" i="3"/>
  <c r="Z2661" i="3" s="1"/>
  <c r="Y427" i="3"/>
  <c r="Y3284" i="3"/>
  <c r="H3284" i="3"/>
  <c r="Z3284" i="3" s="1"/>
  <c r="Y1055" i="3"/>
  <c r="Y1798" i="3"/>
  <c r="Y2307" i="3"/>
  <c r="H2307" i="3"/>
  <c r="Z2307" i="3" s="1"/>
  <c r="Y35" i="3"/>
  <c r="Y4086" i="3"/>
  <c r="H4086" i="3"/>
  <c r="Z4086" i="3" s="1"/>
  <c r="Y300" i="3"/>
  <c r="H300" i="3"/>
  <c r="Z300" i="3" s="1"/>
  <c r="Y1980" i="3"/>
  <c r="H1980" i="3"/>
  <c r="Z1980" i="3" s="1"/>
  <c r="Y706" i="3"/>
  <c r="Y2072" i="3"/>
  <c r="H2072" i="3"/>
  <c r="Z2072" i="3" s="1"/>
  <c r="Y1790" i="3"/>
  <c r="Y938" i="3"/>
  <c r="Y2781" i="3"/>
  <c r="H2781" i="3"/>
  <c r="Z2781" i="3" s="1"/>
  <c r="Y1787" i="3"/>
  <c r="Y349" i="3"/>
  <c r="Y4085" i="3"/>
  <c r="H4085" i="3"/>
  <c r="Z4085" i="3" s="1"/>
  <c r="Y1033" i="3"/>
  <c r="Y3489" i="3"/>
  <c r="H3489" i="3"/>
  <c r="Z3489" i="3" s="1"/>
  <c r="Y3519" i="3"/>
  <c r="H3519" i="3"/>
  <c r="Z3519" i="3" s="1"/>
  <c r="Y3827" i="3"/>
  <c r="H3827" i="3"/>
  <c r="Z3827" i="3" s="1"/>
  <c r="Y1780" i="3"/>
  <c r="Y2617" i="3"/>
  <c r="H2617" i="3"/>
  <c r="Z2617" i="3" s="1"/>
  <c r="Y3318" i="3"/>
  <c r="H3318" i="3"/>
  <c r="Z3318" i="3" s="1"/>
  <c r="Y874" i="3"/>
  <c r="H874" i="3"/>
  <c r="Z874" i="3" s="1"/>
  <c r="Y2015" i="3"/>
  <c r="H2015" i="3"/>
  <c r="Z2015" i="3" s="1"/>
  <c r="Y3393" i="3"/>
  <c r="H3393" i="3"/>
  <c r="Z3393" i="3" s="1"/>
  <c r="Y2343" i="3"/>
  <c r="Y3281" i="3"/>
  <c r="H3281" i="3"/>
  <c r="Z3281" i="3" s="1"/>
  <c r="Y2446" i="3"/>
  <c r="H2446" i="3"/>
  <c r="Z2446" i="3" s="1"/>
  <c r="Y2839" i="3"/>
  <c r="H2839" i="3"/>
  <c r="Z2839" i="3" s="1"/>
  <c r="Y252" i="3"/>
  <c r="Y616" i="3"/>
  <c r="H616" i="3"/>
  <c r="Z616" i="3" s="1"/>
  <c r="Y350" i="3"/>
  <c r="Y1767" i="3"/>
  <c r="Y335" i="3"/>
  <c r="Y319" i="3"/>
  <c r="Y1047" i="3"/>
  <c r="Y116" i="3"/>
  <c r="Y264" i="3"/>
  <c r="Y780" i="3"/>
  <c r="H780" i="3"/>
  <c r="Z780" i="3" s="1"/>
  <c r="Y3773" i="3"/>
  <c r="H3773" i="3"/>
  <c r="Z3773" i="3" s="1"/>
  <c r="Y3564" i="3"/>
  <c r="H3564" i="3"/>
  <c r="Z3564" i="3" s="1"/>
  <c r="Y1828" i="3"/>
  <c r="H1828" i="3"/>
  <c r="Z1828" i="3" s="1"/>
  <c r="Y3408" i="3"/>
  <c r="H3408" i="3"/>
  <c r="Z3408" i="3" s="1"/>
  <c r="Y1379" i="3"/>
  <c r="Y1501" i="3"/>
  <c r="H1501" i="3"/>
  <c r="Z1501" i="3" s="1"/>
  <c r="Y1380" i="3"/>
  <c r="Y3185" i="3"/>
  <c r="H3185" i="3"/>
  <c r="Z3185" i="3" s="1"/>
  <c r="Y1446" i="3"/>
  <c r="H1446" i="3"/>
  <c r="Z1446" i="3" s="1"/>
  <c r="Y1335" i="3"/>
  <c r="H1335" i="3"/>
  <c r="Z1335" i="3" s="1"/>
  <c r="Y1411" i="3"/>
  <c r="H1411" i="3"/>
  <c r="Z1411" i="3" s="1"/>
  <c r="Y3280" i="3"/>
  <c r="H3280" i="3"/>
  <c r="Z3280" i="3" s="1"/>
  <c r="Y1290" i="3"/>
  <c r="H1290" i="3"/>
  <c r="Z1290" i="3" s="1"/>
  <c r="Y3947" i="3"/>
  <c r="H3947" i="3"/>
  <c r="Z3947" i="3" s="1"/>
  <c r="Y3356" i="3"/>
  <c r="H3356" i="3"/>
  <c r="Z3356" i="3" s="1"/>
  <c r="Y1426" i="3"/>
  <c r="H1426" i="3"/>
  <c r="Z1426" i="3" s="1"/>
  <c r="Y2993" i="3"/>
  <c r="H2993" i="3"/>
  <c r="Z2993" i="3" s="1"/>
  <c r="Y2925" i="3"/>
  <c r="H2925" i="3"/>
  <c r="Z2925" i="3" s="1"/>
  <c r="Y2219" i="3"/>
  <c r="Y723" i="3"/>
  <c r="H723" i="3"/>
  <c r="Z723" i="3" s="1"/>
  <c r="Y2687" i="3"/>
  <c r="Y1244" i="3"/>
  <c r="H1244" i="3"/>
  <c r="Z1244" i="3" s="1"/>
  <c r="Y2283" i="3"/>
  <c r="Y1983" i="3"/>
  <c r="H1983" i="3"/>
  <c r="Z1983" i="3" s="1"/>
  <c r="Y2648" i="3"/>
  <c r="H2648" i="3"/>
  <c r="Z2648" i="3" s="1"/>
  <c r="Y1791" i="3"/>
  <c r="H1791" i="3"/>
  <c r="Z1791" i="3" s="1"/>
  <c r="Y1315" i="3"/>
  <c r="Y1964" i="3"/>
  <c r="Y2539" i="3"/>
  <c r="H2539" i="3"/>
  <c r="Z2539" i="3" s="1"/>
  <c r="Y185" i="3"/>
  <c r="Y3689" i="3"/>
  <c r="H3689" i="3"/>
  <c r="Z3689" i="3" s="1"/>
  <c r="Y269" i="3"/>
  <c r="Y1232" i="3"/>
  <c r="Y842" i="3"/>
  <c r="H842" i="3"/>
  <c r="Z842" i="3" s="1"/>
  <c r="Y1878" i="3"/>
  <c r="Y1850" i="3"/>
  <c r="Y1486" i="3"/>
  <c r="H1486" i="3"/>
  <c r="Z1486" i="3" s="1"/>
  <c r="Y217" i="3"/>
  <c r="Y3715" i="3"/>
  <c r="H3715" i="3"/>
  <c r="Z3715" i="3" s="1"/>
  <c r="Y4084" i="3"/>
  <c r="Y1711" i="3"/>
  <c r="H1711" i="3"/>
  <c r="Z1711" i="3" s="1"/>
  <c r="Y3261" i="3"/>
  <c r="H3261" i="3"/>
  <c r="Z3261" i="3" s="1"/>
  <c r="Y1320" i="3"/>
  <c r="H1320" i="3"/>
  <c r="Z1320" i="3" s="1"/>
  <c r="Y649" i="3"/>
  <c r="Y1716" i="3"/>
  <c r="Y1425" i="3"/>
  <c r="H1425" i="3"/>
  <c r="Z1425" i="3" s="1"/>
  <c r="Y3866" i="3"/>
  <c r="H3866" i="3"/>
  <c r="Z3866" i="3" s="1"/>
  <c r="Y1713" i="3"/>
  <c r="Y2063" i="3"/>
  <c r="H2063" i="3"/>
  <c r="Z2063" i="3" s="1"/>
  <c r="Y739" i="3"/>
  <c r="Y925" i="3"/>
  <c r="Y2684" i="3"/>
  <c r="H2684" i="3"/>
  <c r="Z2684" i="3" s="1"/>
  <c r="Y3339" i="3"/>
  <c r="H3339" i="3"/>
  <c r="Z3339" i="3" s="1"/>
  <c r="Y1889" i="3"/>
  <c r="H1889" i="3"/>
  <c r="Z1889" i="3" s="1"/>
  <c r="Y3059" i="3"/>
  <c r="H3059" i="3"/>
  <c r="Z3059" i="3" s="1"/>
  <c r="Y2299" i="3"/>
  <c r="Y2880" i="3"/>
  <c r="H2880" i="3"/>
  <c r="Z2880" i="3" s="1"/>
  <c r="Y1297" i="3"/>
  <c r="H1297" i="3"/>
  <c r="Z1297" i="3" s="1"/>
  <c r="Y1702" i="3"/>
  <c r="Y2797" i="3"/>
  <c r="Y2464" i="3"/>
  <c r="H2464" i="3"/>
  <c r="Z2464" i="3" s="1"/>
  <c r="Y3246" i="3"/>
  <c r="H3246" i="3"/>
  <c r="Z3246" i="3" s="1"/>
  <c r="Y1158" i="3"/>
  <c r="Y1697" i="3"/>
  <c r="Y1799" i="3"/>
  <c r="H1799" i="3"/>
  <c r="Z1799" i="3" s="1"/>
  <c r="Y3913" i="3"/>
  <c r="H3913" i="3"/>
  <c r="Z3913" i="3" s="1"/>
  <c r="Y3097" i="3"/>
  <c r="H3097" i="3"/>
  <c r="Z3097" i="3" s="1"/>
  <c r="Y2133" i="3"/>
  <c r="H2133" i="3"/>
  <c r="Z2133" i="3" s="1"/>
  <c r="Y1692" i="3"/>
  <c r="Y3763" i="3"/>
  <c r="H3763" i="3"/>
  <c r="Z3763" i="3" s="1"/>
  <c r="Y2010" i="3"/>
  <c r="Y3693" i="3"/>
  <c r="H3693" i="3"/>
  <c r="Z3693" i="3" s="1"/>
  <c r="Y2673" i="3"/>
  <c r="H2673" i="3"/>
  <c r="Z2673" i="3" s="1"/>
  <c r="Y2827" i="3"/>
  <c r="H2827" i="3"/>
  <c r="Z2827" i="3" s="1"/>
  <c r="Y3389" i="3"/>
  <c r="H3389" i="3"/>
  <c r="Z3389" i="3" s="1"/>
  <c r="Y1685" i="3"/>
  <c r="Y1136" i="3"/>
  <c r="H1136" i="3"/>
  <c r="Z1136" i="3" s="1"/>
  <c r="Y866" i="3"/>
  <c r="Y2064" i="3"/>
  <c r="H2064" i="3"/>
  <c r="Z2064" i="3" s="1"/>
  <c r="Y3735" i="3"/>
  <c r="H3735" i="3"/>
  <c r="Z3735" i="3" s="1"/>
  <c r="Y2961" i="3"/>
  <c r="H2961" i="3"/>
  <c r="Z2961" i="3" s="1"/>
  <c r="Y2636" i="3"/>
  <c r="H2636" i="3"/>
  <c r="Z2636" i="3" s="1"/>
  <c r="Y2005" i="3"/>
  <c r="H2005" i="3"/>
  <c r="Z2005" i="3" s="1"/>
  <c r="Y3916" i="3"/>
  <c r="H3916" i="3"/>
  <c r="Z3916" i="3" s="1"/>
  <c r="Y1454" i="3"/>
  <c r="H1454" i="3"/>
  <c r="Z1454" i="3" s="1"/>
  <c r="Y1533" i="3"/>
  <c r="Y998" i="3"/>
  <c r="Y2366" i="3"/>
  <c r="H2366" i="3"/>
  <c r="Z2366" i="3" s="1"/>
  <c r="Y1607" i="3"/>
  <c r="H1607" i="3"/>
  <c r="Z1607" i="3" s="1"/>
  <c r="Y88" i="3"/>
  <c r="H88" i="3"/>
  <c r="Z88" i="3" s="1"/>
  <c r="Y2306" i="3"/>
  <c r="H2306" i="3"/>
  <c r="Z2306" i="3" s="1"/>
  <c r="Y295" i="3"/>
  <c r="Y395" i="3"/>
  <c r="Y1354" i="3"/>
  <c r="Y1666" i="3"/>
  <c r="Y2689" i="3"/>
  <c r="H2689" i="3"/>
  <c r="Z2689" i="3" s="1"/>
  <c r="Y1357" i="3"/>
  <c r="H1357" i="3"/>
  <c r="Z1357" i="3" s="1"/>
  <c r="Y4082" i="3"/>
  <c r="H4082" i="3"/>
  <c r="Z4082" i="3" s="1"/>
  <c r="Y3701" i="3"/>
  <c r="H3701" i="3"/>
  <c r="Z3701" i="3" s="1"/>
  <c r="Y1031" i="3"/>
  <c r="Y1660" i="3"/>
  <c r="Y2722" i="3"/>
  <c r="H2722" i="3"/>
  <c r="Z2722" i="3" s="1"/>
  <c r="Y1381" i="3"/>
  <c r="H1381" i="3"/>
  <c r="Z1381" i="3" s="1"/>
  <c r="Y2022" i="3"/>
  <c r="H2022" i="3"/>
  <c r="Z2022" i="3" s="1"/>
  <c r="Y3710" i="3"/>
  <c r="H3710" i="3"/>
  <c r="Z3710" i="3" s="1"/>
  <c r="Y819" i="3"/>
  <c r="Y3752" i="3"/>
  <c r="H3752" i="3"/>
  <c r="Z3752" i="3" s="1"/>
  <c r="Y3359" i="3"/>
  <c r="H3359" i="3"/>
  <c r="Z3359" i="3" s="1"/>
  <c r="Y2340" i="3"/>
  <c r="Y1651" i="3"/>
  <c r="Y1389" i="3"/>
  <c r="Y233" i="3"/>
  <c r="Y1540" i="3"/>
  <c r="Y2147" i="3"/>
  <c r="H2147" i="3"/>
  <c r="Z2147" i="3" s="1"/>
  <c r="Y3970" i="3"/>
  <c r="H3970" i="3"/>
  <c r="Z3970" i="3" s="1"/>
  <c r="Y1491" i="3"/>
  <c r="H1491" i="3"/>
  <c r="Z1491" i="3" s="1"/>
  <c r="Y1644" i="3"/>
  <c r="Y3425" i="3"/>
  <c r="H3425" i="3"/>
  <c r="Z3425" i="3" s="1"/>
  <c r="Y768" i="3"/>
  <c r="Y1641" i="3"/>
  <c r="Y1625" i="3"/>
  <c r="H1625" i="3"/>
  <c r="Z1625" i="3" s="1"/>
  <c r="Y3958" i="3"/>
  <c r="H3958" i="3"/>
  <c r="Z3958" i="3" s="1"/>
  <c r="Y3915" i="3"/>
  <c r="H3915" i="3"/>
  <c r="Z3915" i="3" s="1"/>
  <c r="Y2604" i="3"/>
  <c r="H2604" i="3"/>
  <c r="Z2604" i="3" s="1"/>
  <c r="Y1636" i="3"/>
  <c r="Y1037" i="3"/>
  <c r="Y1634" i="3"/>
  <c r="Y1195" i="3"/>
  <c r="H1195" i="3"/>
  <c r="Z1195" i="3" s="1"/>
  <c r="Y1632" i="3"/>
  <c r="Y177" i="3"/>
  <c r="Y1630" i="3"/>
  <c r="Y2569" i="3"/>
  <c r="H2569" i="3"/>
  <c r="Z2569" i="3" s="1"/>
  <c r="Y3507" i="3"/>
  <c r="H3507" i="3"/>
  <c r="Z3507" i="3" s="1"/>
  <c r="Y3166" i="3"/>
  <c r="H3166" i="3"/>
  <c r="Z3166" i="3" s="1"/>
  <c r="Y2728" i="3"/>
  <c r="H2728" i="3"/>
  <c r="Z2728" i="3" s="1"/>
  <c r="Y1414" i="3"/>
  <c r="H1414" i="3"/>
  <c r="Z1414" i="3" s="1"/>
  <c r="Y1684" i="3"/>
  <c r="H1684" i="3"/>
  <c r="Z1684" i="3" s="1"/>
  <c r="Y2805" i="3"/>
  <c r="H2805" i="3"/>
  <c r="Z2805" i="3" s="1"/>
  <c r="Y1961" i="3"/>
  <c r="H1961" i="3"/>
  <c r="Z1961" i="3" s="1"/>
  <c r="Y1036" i="3"/>
  <c r="Y3471" i="3"/>
  <c r="H3471" i="3"/>
  <c r="Z3471" i="3" s="1"/>
  <c r="Y178" i="3"/>
  <c r="Y1618" i="3"/>
  <c r="Y3480" i="3"/>
  <c r="H3480" i="3"/>
  <c r="Z3480" i="3" s="1"/>
  <c r="Y1616" i="3"/>
  <c r="Y1615" i="3"/>
  <c r="Y1614" i="3"/>
  <c r="Y695" i="3"/>
  <c r="H695" i="3"/>
  <c r="Z695" i="3" s="1"/>
  <c r="Y123" i="3"/>
  <c r="Y1611" i="3"/>
  <c r="Y1610" i="3"/>
  <c r="Y1609" i="3"/>
  <c r="Y1734" i="3"/>
  <c r="Y297" i="3"/>
  <c r="Y1758" i="3"/>
  <c r="Y1962" i="3"/>
  <c r="H1962" i="3"/>
  <c r="Z1962" i="3" s="1"/>
  <c r="Y738" i="3"/>
  <c r="Y2043" i="3"/>
  <c r="Y3117" i="3"/>
  <c r="H3117" i="3"/>
  <c r="Z3117" i="3" s="1"/>
  <c r="Y3444" i="3"/>
  <c r="Y961" i="3"/>
  <c r="Y3325" i="3"/>
  <c r="H3325" i="3"/>
  <c r="Z3325" i="3" s="1"/>
  <c r="Y2050" i="3"/>
  <c r="H2050" i="3"/>
  <c r="Z2050" i="3" s="1"/>
  <c r="Y2528" i="3"/>
  <c r="H2528" i="3"/>
  <c r="Z2528" i="3" s="1"/>
  <c r="Y22" i="3"/>
  <c r="Y2631" i="3"/>
  <c r="Y908" i="3"/>
  <c r="H908" i="3"/>
  <c r="Z908" i="3" s="1"/>
  <c r="Y1997" i="3"/>
  <c r="H1997" i="3"/>
  <c r="Z1997" i="3" s="1"/>
  <c r="Y4012" i="3"/>
  <c r="H4012" i="3"/>
  <c r="Z4012" i="3" s="1"/>
  <c r="Y3092" i="3"/>
  <c r="H3092" i="3"/>
  <c r="Z3092" i="3" s="1"/>
  <c r="Y1139" i="3"/>
  <c r="Y2333" i="3"/>
  <c r="Y212" i="3"/>
  <c r="Y398" i="3"/>
  <c r="Y1705" i="3"/>
  <c r="H1705" i="3"/>
  <c r="Z1705" i="3" s="1"/>
  <c r="Y1903" i="3"/>
  <c r="H1903" i="3"/>
  <c r="Z1903" i="3" s="1"/>
  <c r="Y276" i="3"/>
  <c r="Y2164" i="3"/>
  <c r="H2164" i="3"/>
  <c r="Z2164" i="3" s="1"/>
  <c r="Y500" i="3"/>
  <c r="H500" i="3"/>
  <c r="Z500" i="3" s="1"/>
  <c r="Y4081" i="3"/>
  <c r="H4081" i="3"/>
  <c r="Z4081" i="3" s="1"/>
  <c r="Y3015" i="3"/>
  <c r="H3015" i="3"/>
  <c r="Z3015" i="3" s="1"/>
  <c r="Y669" i="3"/>
  <c r="Y2822" i="3"/>
  <c r="H2822" i="3"/>
  <c r="Z2822" i="3" s="1"/>
  <c r="Y423" i="3"/>
  <c r="Y3160" i="3"/>
  <c r="H3160" i="3"/>
  <c r="Z3160" i="3" s="1"/>
  <c r="Y995" i="3"/>
  <c r="H995" i="3"/>
  <c r="Z995" i="3" s="1"/>
  <c r="Y946" i="3"/>
  <c r="Y2559" i="3"/>
  <c r="H2559" i="3"/>
  <c r="Z2559" i="3" s="1"/>
  <c r="Y3777" i="3"/>
  <c r="H3777" i="3"/>
  <c r="Z3777" i="3" s="1"/>
  <c r="Y401" i="3"/>
  <c r="Y2701" i="3"/>
  <c r="H2701" i="3"/>
  <c r="Z2701" i="3" s="1"/>
  <c r="Y2666" i="3"/>
  <c r="H2666" i="3"/>
  <c r="Z2666" i="3" s="1"/>
  <c r="Y1577" i="3"/>
  <c r="H1577" i="3"/>
  <c r="Z1577" i="3" s="1"/>
  <c r="Y2641" i="3"/>
  <c r="H2641" i="3"/>
  <c r="Z2641" i="3" s="1"/>
  <c r="Y1566" i="3"/>
  <c r="Y1565" i="3"/>
  <c r="Y1303" i="3"/>
  <c r="H1303" i="3"/>
  <c r="Z1303" i="3" s="1"/>
  <c r="Y2477" i="3"/>
  <c r="H2477" i="3"/>
  <c r="Z2477" i="3" s="1"/>
  <c r="Y68" i="3"/>
  <c r="Y38" i="3"/>
  <c r="Y2173" i="3"/>
  <c r="H2173" i="3"/>
  <c r="Z2173" i="3" s="1"/>
  <c r="Y2833" i="3"/>
  <c r="H2833" i="3"/>
  <c r="Z2833" i="3" s="1"/>
  <c r="Y3619" i="3"/>
  <c r="H3619" i="3"/>
  <c r="Z3619" i="3" s="1"/>
  <c r="Y2958" i="3"/>
  <c r="Y3174" i="3"/>
  <c r="H3174" i="3"/>
  <c r="Z3174" i="3" s="1"/>
  <c r="Y29" i="3"/>
  <c r="Y1554" i="3"/>
  <c r="Y3695" i="3"/>
  <c r="H3695" i="3"/>
  <c r="Z3695" i="3" s="1"/>
  <c r="Y3118" i="3"/>
  <c r="Y3488" i="3"/>
  <c r="H3488" i="3"/>
  <c r="Z3488" i="3" s="1"/>
  <c r="Y1550" i="3"/>
  <c r="Y1334" i="3"/>
  <c r="Y1580" i="3"/>
  <c r="Y3101" i="3"/>
  <c r="H3101" i="3"/>
  <c r="Z3101" i="3" s="1"/>
  <c r="Y3062" i="3"/>
  <c r="H3062" i="3"/>
  <c r="Z3062" i="3" s="1"/>
  <c r="Y1545" i="3"/>
  <c r="Y3835" i="3"/>
  <c r="H3835" i="3"/>
  <c r="Z3835" i="3" s="1"/>
  <c r="Y789" i="3"/>
  <c r="H789" i="3"/>
  <c r="Z789" i="3" s="1"/>
  <c r="Y2662" i="3"/>
  <c r="H2662" i="3"/>
  <c r="Z2662" i="3" s="1"/>
  <c r="Y1663" i="3"/>
  <c r="H1663" i="3"/>
  <c r="Z1663" i="3" s="1"/>
  <c r="Y2849" i="3"/>
  <c r="H2849" i="3"/>
  <c r="Z2849" i="3" s="1"/>
  <c r="Y1098" i="3"/>
  <c r="H1098" i="3"/>
  <c r="Z1098" i="3" s="1"/>
  <c r="Y144" i="3"/>
  <c r="Y1537" i="3"/>
  <c r="Y2602" i="3"/>
  <c r="H2602" i="3"/>
  <c r="Z2602" i="3" s="1"/>
  <c r="Y3230" i="3"/>
  <c r="H3230" i="3"/>
  <c r="Z3230" i="3" s="1"/>
  <c r="Y1534" i="3"/>
  <c r="Y2634" i="3"/>
  <c r="H2634" i="3"/>
  <c r="Z2634" i="3" s="1"/>
  <c r="Y3283" i="3"/>
  <c r="H3283" i="3"/>
  <c r="Z3283" i="3" s="1"/>
  <c r="Y928" i="3"/>
  <c r="Y1092" i="3"/>
  <c r="Y1553" i="3"/>
  <c r="H1553" i="3"/>
  <c r="Z1553" i="3" s="1"/>
  <c r="Y1528" i="3"/>
  <c r="Y1527" i="3"/>
  <c r="Y1526" i="3"/>
  <c r="Y2736" i="3"/>
  <c r="H2736" i="3"/>
  <c r="Z2736" i="3" s="1"/>
  <c r="Y638" i="3"/>
  <c r="H638" i="3"/>
  <c r="Z638" i="3" s="1"/>
  <c r="Y1222" i="3"/>
  <c r="Y2201" i="3"/>
  <c r="H2201" i="3"/>
  <c r="Z2201" i="3" s="1"/>
  <c r="Y3953" i="3"/>
  <c r="H3953" i="3"/>
  <c r="Z3953" i="3" s="1"/>
  <c r="Y3030" i="3"/>
  <c r="H3030" i="3"/>
  <c r="Z3030" i="3" s="1"/>
  <c r="Y1815" i="3"/>
  <c r="H1815" i="3"/>
  <c r="Z1815" i="3" s="1"/>
  <c r="Y31" i="3"/>
  <c r="Y3201" i="3"/>
  <c r="H3201" i="3"/>
  <c r="Z3201" i="3" s="1"/>
  <c r="Y1018" i="3"/>
  <c r="H1018" i="3"/>
  <c r="Z1018" i="3" s="1"/>
  <c r="Y1515" i="3"/>
  <c r="Y3858" i="3"/>
  <c r="H3858" i="3"/>
  <c r="Z3858" i="3" s="1"/>
  <c r="Y1513" i="3"/>
  <c r="Y1477" i="3"/>
  <c r="H1477" i="3"/>
  <c r="Z1477" i="3" s="1"/>
  <c r="Y540" i="3"/>
  <c r="Y716" i="3"/>
  <c r="Y3124" i="3"/>
  <c r="H3124" i="3"/>
  <c r="Z3124" i="3" s="1"/>
  <c r="Y3609" i="3"/>
  <c r="H3609" i="3"/>
  <c r="Z3609" i="3" s="1"/>
  <c r="Y1066" i="3"/>
  <c r="H1066" i="3"/>
  <c r="Z1066" i="3" s="1"/>
  <c r="Y1308" i="3"/>
  <c r="Y453" i="3"/>
  <c r="Y2917" i="3"/>
  <c r="H2917" i="3"/>
  <c r="Z2917" i="3" s="1"/>
  <c r="Y1223" i="3"/>
  <c r="Y321" i="3"/>
  <c r="Y2530" i="3"/>
  <c r="H2530" i="3"/>
  <c r="Z2530" i="3" s="1"/>
  <c r="Y3353" i="3"/>
  <c r="H3353" i="3"/>
  <c r="Z3353" i="3" s="1"/>
  <c r="Y1142" i="3"/>
  <c r="H1142" i="3"/>
  <c r="Z1142" i="3" s="1"/>
  <c r="Y1408" i="3"/>
  <c r="H1408" i="3"/>
  <c r="Z1408" i="3" s="1"/>
  <c r="Y2570" i="3"/>
  <c r="H2570" i="3"/>
  <c r="Z2570" i="3" s="1"/>
  <c r="Y3186" i="3"/>
  <c r="H3186" i="3"/>
  <c r="Z3186" i="3" s="1"/>
  <c r="Y4080" i="3"/>
  <c r="H4080" i="3"/>
  <c r="Z4080" i="3" s="1"/>
  <c r="Y2704" i="3"/>
  <c r="H2704" i="3"/>
  <c r="Z2704" i="3" s="1"/>
  <c r="Y2442" i="3"/>
  <c r="H2442" i="3"/>
  <c r="Z2442" i="3" s="1"/>
  <c r="Y1156" i="3"/>
  <c r="Y2182" i="3"/>
  <c r="H2182" i="3"/>
  <c r="Z2182" i="3" s="1"/>
  <c r="Y1942" i="3"/>
  <c r="H1942" i="3"/>
  <c r="Z1942" i="3" s="1"/>
  <c r="Y1489" i="3"/>
  <c r="Y3392" i="3"/>
  <c r="H3392" i="3"/>
  <c r="Z3392" i="3" s="1"/>
  <c r="Y3847" i="3"/>
  <c r="H3847" i="3"/>
  <c r="Z3847" i="3" s="1"/>
  <c r="Y3852" i="3"/>
  <c r="H3852" i="3"/>
  <c r="Z3852" i="3" s="1"/>
  <c r="Y3170" i="3"/>
  <c r="H3170" i="3"/>
  <c r="Z3170" i="3" s="1"/>
  <c r="Y2265" i="3"/>
  <c r="H2265" i="3"/>
  <c r="Z2265" i="3" s="1"/>
  <c r="Y2549" i="3"/>
  <c r="H2549" i="3"/>
  <c r="Z2549" i="3" s="1"/>
  <c r="Y1819" i="3"/>
  <c r="H1819" i="3"/>
  <c r="Z1819" i="3" s="1"/>
  <c r="Y2525" i="3"/>
  <c r="H2525" i="3"/>
  <c r="Z2525" i="3" s="1"/>
  <c r="Y2791" i="3"/>
  <c r="Y1127" i="3"/>
  <c r="H1127" i="3"/>
  <c r="Z1127" i="3" s="1"/>
  <c r="Y2422" i="3"/>
  <c r="H2422" i="3"/>
  <c r="Z2422" i="3" s="1"/>
  <c r="Y1668" i="3"/>
  <c r="H1668" i="3"/>
  <c r="Z1668" i="3" s="1"/>
  <c r="Y2786" i="3"/>
  <c r="H2786" i="3"/>
  <c r="Z2786" i="3" s="1"/>
  <c r="Y1205" i="3"/>
  <c r="Y249" i="3"/>
  <c r="Y103" i="3"/>
  <c r="Y1472" i="3"/>
  <c r="Y1505" i="3"/>
  <c r="H1505" i="3"/>
  <c r="Z1505" i="3" s="1"/>
  <c r="Y2217" i="3"/>
  <c r="Y1214" i="3"/>
  <c r="H1214" i="3"/>
  <c r="Z1214" i="3" s="1"/>
  <c r="Y3979" i="3"/>
  <c r="H3979" i="3"/>
  <c r="Z3979" i="3" s="1"/>
  <c r="Y2270" i="3"/>
  <c r="H2270" i="3"/>
  <c r="Z2270" i="3" s="1"/>
  <c r="Y3692" i="3"/>
  <c r="H3692" i="3"/>
  <c r="Z3692" i="3" s="1"/>
  <c r="Y2923" i="3"/>
  <c r="H2923" i="3"/>
  <c r="Z2923" i="3" s="1"/>
  <c r="Y141" i="3"/>
  <c r="Y2885" i="3"/>
  <c r="H2885" i="3"/>
  <c r="Z2885" i="3" s="1"/>
  <c r="Y3282" i="3"/>
  <c r="H3282" i="3"/>
  <c r="Z3282" i="3" s="1"/>
  <c r="Y1461" i="3"/>
  <c r="Y2318" i="3"/>
  <c r="H2318" i="3"/>
  <c r="Z2318" i="3" s="1"/>
  <c r="Y2383" i="3"/>
  <c r="Y2775" i="3"/>
  <c r="H2775" i="3"/>
  <c r="Z2775" i="3" s="1"/>
  <c r="Y5" i="3"/>
  <c r="Y262" i="3"/>
  <c r="Y3626" i="3"/>
  <c r="H3626" i="3"/>
  <c r="Z3626" i="3" s="1"/>
  <c r="Y1016" i="3"/>
  <c r="Y1050" i="3"/>
  <c r="H1050" i="3"/>
  <c r="Z1050" i="3" s="1"/>
  <c r="Y1452" i="3"/>
  <c r="Y3492" i="3"/>
  <c r="Y2713" i="3"/>
  <c r="H2713" i="3"/>
  <c r="Z2713" i="3" s="1"/>
  <c r="Y2890" i="3"/>
  <c r="H2890" i="3"/>
  <c r="Z2890" i="3" s="1"/>
  <c r="Y1909" i="3"/>
  <c r="Y901" i="3"/>
  <c r="Y3984" i="3"/>
  <c r="H3984" i="3"/>
  <c r="Z3984" i="3" s="1"/>
  <c r="Y951" i="3"/>
  <c r="H951" i="3"/>
  <c r="Z951" i="3" s="1"/>
  <c r="Y741" i="3"/>
  <c r="Y7" i="3"/>
  <c r="Y1624" i="3"/>
  <c r="Y2168" i="3"/>
  <c r="H2168" i="3"/>
  <c r="Z2168" i="3" s="1"/>
  <c r="Y931" i="3"/>
  <c r="Y895" i="3"/>
  <c r="Y1784" i="3"/>
  <c r="H1784" i="3"/>
  <c r="Z1784" i="3" s="1"/>
  <c r="Y160" i="3"/>
  <c r="Y3184" i="3"/>
  <c r="H3184" i="3"/>
  <c r="Z3184" i="3" s="1"/>
  <c r="Y3076" i="3"/>
  <c r="H3076" i="3"/>
  <c r="Z3076" i="3" s="1"/>
  <c r="Y1646" i="3"/>
  <c r="Y1104" i="3"/>
  <c r="Y694" i="3"/>
  <c r="Y2709" i="3"/>
  <c r="H2709" i="3"/>
  <c r="Z2709" i="3" s="1"/>
  <c r="Y3948" i="3"/>
  <c r="H3948" i="3"/>
  <c r="Z3948" i="3" s="1"/>
  <c r="Y197" i="3"/>
  <c r="Y3004" i="3"/>
  <c r="H3004" i="3"/>
  <c r="Z3004" i="3" s="1"/>
  <c r="Y1151" i="3"/>
  <c r="H1151" i="3"/>
  <c r="Z1151" i="3" s="1"/>
  <c r="Y3286" i="3"/>
  <c r="H3286" i="3"/>
  <c r="Z3286" i="3" s="1"/>
  <c r="Y902" i="3"/>
  <c r="H902" i="3"/>
  <c r="Z902" i="3" s="1"/>
  <c r="Y1192" i="3"/>
  <c r="H1192" i="3"/>
  <c r="Z1192" i="3" s="1"/>
  <c r="Y1220" i="3"/>
  <c r="H1220" i="3"/>
  <c r="Z1220" i="3" s="1"/>
  <c r="Y883" i="3"/>
  <c r="H883" i="3"/>
  <c r="Z883" i="3" s="1"/>
  <c r="Y535" i="3"/>
  <c r="Y1931" i="3"/>
  <c r="H1931" i="3"/>
  <c r="Z1931" i="3" s="1"/>
  <c r="Y1419" i="3"/>
  <c r="Y1418" i="3"/>
  <c r="Y290" i="3"/>
  <c r="Y3338" i="3"/>
  <c r="H3338" i="3"/>
  <c r="Z3338" i="3" s="1"/>
  <c r="Y2373" i="3"/>
  <c r="H2373" i="3"/>
  <c r="Z2373" i="3" s="1"/>
  <c r="Y229" i="3"/>
  <c r="Y1413" i="3"/>
  <c r="Y3023" i="3"/>
  <c r="H3023" i="3"/>
  <c r="Z3023" i="3" s="1"/>
  <c r="Y1637" i="3"/>
  <c r="Y3637" i="3"/>
  <c r="H3637" i="3"/>
  <c r="Z3637" i="3" s="1"/>
  <c r="Y1409" i="3"/>
  <c r="Y1052" i="3"/>
  <c r="Y4079" i="3"/>
  <c r="H4079" i="3"/>
  <c r="Z4079" i="3" s="1"/>
  <c r="Y1406" i="3"/>
  <c r="Y1405" i="3"/>
  <c r="Y1404" i="3"/>
  <c r="Y1365" i="3"/>
  <c r="Y359" i="3"/>
  <c r="Y451" i="3"/>
  <c r="Y2703" i="3"/>
  <c r="H2703" i="3"/>
  <c r="Z2703" i="3" s="1"/>
  <c r="Y3439" i="3"/>
  <c r="H3439" i="3"/>
  <c r="Z3439" i="3" s="1"/>
  <c r="Y1258" i="3"/>
  <c r="H1258" i="3"/>
  <c r="Z1258" i="3" s="1"/>
  <c r="Y253" i="3"/>
  <c r="Y1612" i="3"/>
  <c r="H1612" i="3"/>
  <c r="Z1612" i="3" s="1"/>
  <c r="Y1568" i="3"/>
  <c r="H1568" i="3"/>
  <c r="Z1568" i="3" s="1"/>
  <c r="Y1394" i="3"/>
  <c r="Y2656" i="3"/>
  <c r="H2656" i="3"/>
  <c r="Z2656" i="3" s="1"/>
  <c r="Y3526" i="3"/>
  <c r="H3526" i="3"/>
  <c r="Z3526" i="3" s="1"/>
  <c r="Y1497" i="3"/>
  <c r="Y3506" i="3"/>
  <c r="H3506" i="3"/>
  <c r="Z3506" i="3" s="1"/>
  <c r="Y764" i="3"/>
  <c r="H764" i="3"/>
  <c r="Z764" i="3" s="1"/>
  <c r="Y1987" i="3"/>
  <c r="H1987" i="3"/>
  <c r="Z1987" i="3" s="1"/>
  <c r="Y3479" i="3"/>
  <c r="H3479" i="3"/>
  <c r="Z3479" i="3" s="1"/>
  <c r="Y1966" i="3"/>
  <c r="H1966" i="3"/>
  <c r="Z1966" i="3" s="1"/>
  <c r="Y3114" i="3"/>
  <c r="H3114" i="3"/>
  <c r="Z3114" i="3" s="1"/>
  <c r="Y2116" i="3"/>
  <c r="H2116" i="3"/>
  <c r="Z2116" i="3" s="1"/>
  <c r="Y2821" i="3"/>
  <c r="Y1538" i="3"/>
  <c r="Y3870" i="3"/>
  <c r="H3870" i="3"/>
  <c r="Z3870" i="3" s="1"/>
  <c r="Y2397" i="3"/>
  <c r="H2397" i="3"/>
  <c r="Z2397" i="3" s="1"/>
  <c r="Y154" i="3"/>
  <c r="Y619" i="3"/>
  <c r="Y701" i="3"/>
  <c r="Y2176" i="3"/>
  <c r="H2176" i="3"/>
  <c r="Z2176" i="3" s="1"/>
  <c r="Y3029" i="3"/>
  <c r="H3029" i="3"/>
  <c r="Z3029" i="3" s="1"/>
  <c r="Y2843" i="3"/>
  <c r="H2843" i="3"/>
  <c r="Z2843" i="3" s="1"/>
  <c r="Y1373" i="3"/>
  <c r="Y120" i="3"/>
  <c r="Y3660" i="3"/>
  <c r="H3660" i="3"/>
  <c r="Z3660" i="3" s="1"/>
  <c r="Y3297" i="3"/>
  <c r="H3297" i="3"/>
  <c r="Z3297" i="3" s="1"/>
  <c r="Y438" i="3"/>
  <c r="H438" i="3"/>
  <c r="Z438" i="3" s="1"/>
  <c r="Y1368" i="3"/>
  <c r="Y1367" i="3"/>
  <c r="Y586" i="3"/>
  <c r="Y3087" i="3"/>
  <c r="H3087" i="3"/>
  <c r="Z3087" i="3" s="1"/>
  <c r="Y1364" i="3"/>
  <c r="Y1363" i="3"/>
  <c r="Y1362" i="3"/>
  <c r="Y2512" i="3"/>
  <c r="Y1360" i="3"/>
  <c r="Y1359" i="3"/>
  <c r="Y1958" i="3"/>
  <c r="Y3649" i="3"/>
  <c r="H3649" i="3"/>
  <c r="Z3649" i="3" s="1"/>
  <c r="Y162" i="3"/>
  <c r="Y122" i="3"/>
  <c r="Y605" i="3"/>
  <c r="Y166" i="3"/>
  <c r="Y87" i="3"/>
  <c r="Y3602" i="3"/>
  <c r="H3602" i="3"/>
  <c r="Z3602" i="3" s="1"/>
  <c r="Y597" i="3"/>
  <c r="H597" i="3"/>
  <c r="Z597" i="3" s="1"/>
  <c r="Y2894" i="3"/>
  <c r="H2894" i="3"/>
  <c r="Z2894" i="3" s="1"/>
  <c r="Y896" i="3"/>
  <c r="Y1347" i="3"/>
  <c r="Y206" i="3"/>
  <c r="Y3293" i="3"/>
  <c r="Y341" i="3"/>
  <c r="Y1343" i="3"/>
  <c r="Y279" i="3"/>
  <c r="Y189" i="3"/>
  <c r="Y3482" i="3"/>
  <c r="H3482" i="3"/>
  <c r="Z3482" i="3" s="1"/>
  <c r="Y461" i="3"/>
  <c r="Y3767" i="3"/>
  <c r="H3767" i="3"/>
  <c r="Z3767" i="3" s="1"/>
  <c r="Y2897" i="3"/>
  <c r="H2897" i="3"/>
  <c r="Z2897" i="3" s="1"/>
  <c r="Y1923" i="3"/>
  <c r="Y3361" i="3"/>
  <c r="H3361" i="3"/>
  <c r="Z3361" i="3" s="1"/>
  <c r="Y2744" i="3"/>
  <c r="H2744" i="3"/>
  <c r="Z2744" i="3" s="1"/>
  <c r="Y3560" i="3"/>
  <c r="H3560" i="3"/>
  <c r="Z3560" i="3" s="1"/>
  <c r="Y399" i="3"/>
  <c r="Y1331" i="3"/>
  <c r="Y1970" i="3"/>
  <c r="H1970" i="3"/>
  <c r="Z1970" i="3" s="1"/>
  <c r="Y1329" i="3"/>
  <c r="Y1495" i="3"/>
  <c r="H1495" i="3"/>
  <c r="Z1495" i="3" s="1"/>
  <c r="Y1327" i="3"/>
  <c r="Y1161" i="3"/>
  <c r="H1161" i="3"/>
  <c r="Z1161" i="3" s="1"/>
  <c r="Y241" i="3"/>
  <c r="Y1171" i="3"/>
  <c r="Y227" i="3"/>
  <c r="Y4024" i="3"/>
  <c r="H4024" i="3"/>
  <c r="Z4024" i="3" s="1"/>
  <c r="Y2486" i="3"/>
  <c r="H2486" i="3"/>
  <c r="Z2486" i="3" s="1"/>
  <c r="Y749" i="3"/>
  <c r="H749" i="3"/>
  <c r="Z749" i="3" s="1"/>
  <c r="Y2208" i="3"/>
  <c r="H2208" i="3"/>
  <c r="Z2208" i="3" s="1"/>
  <c r="Y2997" i="3"/>
  <c r="H2997" i="3"/>
  <c r="Z2997" i="3" s="1"/>
  <c r="Y2078" i="3"/>
  <c r="Y1316" i="3"/>
  <c r="Y93" i="3"/>
  <c r="Y581" i="3"/>
  <c r="Y3851" i="3"/>
  <c r="H3851" i="3"/>
  <c r="Z3851" i="3" s="1"/>
  <c r="Y1188" i="3"/>
  <c r="H1188" i="3"/>
  <c r="Z1188" i="3" s="1"/>
  <c r="Y1813" i="3"/>
  <c r="H1813" i="3"/>
  <c r="Z1813" i="3" s="1"/>
  <c r="Y256" i="3"/>
  <c r="Y195" i="3"/>
  <c r="Y4078" i="3"/>
  <c r="H4078" i="3"/>
  <c r="Z4078" i="3" s="1"/>
  <c r="Y1801" i="3"/>
  <c r="H1801" i="3"/>
  <c r="Z1801" i="3" s="1"/>
  <c r="Y1306" i="3"/>
  <c r="Y2735" i="3"/>
  <c r="Y3561" i="3"/>
  <c r="H3561" i="3"/>
  <c r="Z3561" i="3" s="1"/>
  <c r="Y1048" i="3"/>
  <c r="Y2787" i="3"/>
  <c r="H2787" i="3"/>
  <c r="Z2787" i="3" s="1"/>
  <c r="Y3822" i="3"/>
  <c r="H3822" i="3"/>
  <c r="Z3822" i="3" s="1"/>
  <c r="Y1626" i="3"/>
  <c r="H1626" i="3"/>
  <c r="Z1626" i="3" s="1"/>
  <c r="Y1299" i="3"/>
  <c r="Y1087" i="3"/>
  <c r="H1087" i="3"/>
  <c r="Z1087" i="3" s="1"/>
  <c r="Y3574" i="3"/>
  <c r="H3574" i="3"/>
  <c r="Z3574" i="3" s="1"/>
  <c r="Y2621" i="3"/>
  <c r="H2621" i="3"/>
  <c r="Z2621" i="3" s="1"/>
  <c r="Y1295" i="3"/>
  <c r="Y1896" i="3"/>
  <c r="H1896" i="3"/>
  <c r="Z1896" i="3" s="1"/>
  <c r="Y1988" i="3"/>
  <c r="Y291" i="3"/>
  <c r="Y191" i="3"/>
  <c r="Y3922" i="3"/>
  <c r="H3922" i="3"/>
  <c r="Z3922" i="3" s="1"/>
  <c r="Y1259" i="3"/>
  <c r="Y1596" i="3"/>
  <c r="H1596" i="3"/>
  <c r="Z1596" i="3" s="1"/>
  <c r="Y1287" i="3"/>
  <c r="Y922" i="3"/>
  <c r="Y313" i="3"/>
  <c r="Y1284" i="3"/>
  <c r="Y1283" i="3"/>
  <c r="Y782" i="3"/>
  <c r="Y3115" i="3"/>
  <c r="H3115" i="3"/>
  <c r="Z3115" i="3" s="1"/>
  <c r="Y4028" i="3"/>
  <c r="H4028" i="3"/>
  <c r="Z4028" i="3" s="1"/>
  <c r="Y4077" i="3"/>
  <c r="Y1278" i="3"/>
  <c r="Y1277" i="3"/>
  <c r="Y3776" i="3"/>
  <c r="H3776" i="3"/>
  <c r="Z3776" i="3" s="1"/>
  <c r="Y4023" i="3"/>
  <c r="H4023" i="3"/>
  <c r="Z4023" i="3" s="1"/>
  <c r="Y2828" i="3"/>
  <c r="H2828" i="3"/>
  <c r="Z2828" i="3" s="1"/>
  <c r="Y1273" i="3"/>
  <c r="Y1272" i="3"/>
  <c r="Y219" i="3"/>
  <c r="Y323" i="3"/>
  <c r="Y1509" i="3"/>
  <c r="Y1926" i="3"/>
  <c r="H1926" i="3"/>
  <c r="Z1926" i="3" s="1"/>
  <c r="Y3459" i="3"/>
  <c r="H3459" i="3"/>
  <c r="Z3459" i="3" s="1"/>
  <c r="Y2096" i="3"/>
  <c r="H2096" i="3"/>
  <c r="Z2096" i="3" s="1"/>
  <c r="Y3584" i="3"/>
  <c r="H3584" i="3"/>
  <c r="Z3584" i="3" s="1"/>
  <c r="Y257" i="3"/>
  <c r="Y1263" i="3"/>
  <c r="Y1262" i="3"/>
  <c r="Y76" i="3"/>
  <c r="Y3551" i="3"/>
  <c r="H3551" i="3"/>
  <c r="Z3551" i="3" s="1"/>
  <c r="Y2922" i="3"/>
  <c r="H2922" i="3"/>
  <c r="Z2922" i="3" s="1"/>
  <c r="Y2285" i="3"/>
  <c r="H2285" i="3"/>
  <c r="Z2285" i="3" s="1"/>
  <c r="Y750" i="3"/>
  <c r="H750" i="3"/>
  <c r="Z750" i="3" s="1"/>
  <c r="Y2243" i="3"/>
  <c r="H2243" i="3"/>
  <c r="Z2243" i="3" s="1"/>
  <c r="Y1176" i="3"/>
  <c r="Y3683" i="3"/>
  <c r="H3683" i="3"/>
  <c r="Z3683" i="3" s="1"/>
  <c r="Y1769" i="3"/>
  <c r="H1769" i="3"/>
  <c r="Z1769" i="3" s="1"/>
  <c r="Y512" i="3"/>
  <c r="Y3394" i="3"/>
  <c r="H3394" i="3"/>
  <c r="Z3394" i="3" s="1"/>
  <c r="Y3086" i="3"/>
  <c r="H3086" i="3"/>
  <c r="Z3086" i="3" s="1"/>
  <c r="Y2529" i="3"/>
  <c r="H2529" i="3"/>
  <c r="Z2529" i="3" s="1"/>
  <c r="Y2192" i="3"/>
  <c r="H2192" i="3"/>
  <c r="Z2192" i="3" s="1"/>
  <c r="Y2848" i="3"/>
  <c r="Y1060" i="3"/>
  <c r="H1060" i="3"/>
  <c r="Z1060" i="3" s="1"/>
  <c r="Y2420" i="3"/>
  <c r="H2420" i="3"/>
  <c r="Z2420" i="3" s="1"/>
  <c r="Y2584" i="3"/>
  <c r="H2584" i="3"/>
  <c r="Z2584" i="3" s="1"/>
  <c r="Y1348" i="3"/>
  <c r="Y3613" i="3"/>
  <c r="H3613" i="3"/>
  <c r="Z3613" i="3" s="1"/>
  <c r="Y107" i="3"/>
  <c r="Y2177" i="3"/>
  <c r="H2177" i="3"/>
  <c r="Z2177" i="3" s="1"/>
  <c r="Y3656" i="3"/>
  <c r="H3656" i="3"/>
  <c r="Z3656" i="3" s="1"/>
  <c r="Y860" i="3"/>
  <c r="Y3121" i="3"/>
  <c r="H3121" i="3"/>
  <c r="Z3121" i="3" s="1"/>
  <c r="Y1236" i="3"/>
  <c r="Y3675" i="3"/>
  <c r="H3675" i="3"/>
  <c r="Z3675" i="3" s="1"/>
  <c r="Y3846" i="3"/>
  <c r="H3846" i="3"/>
  <c r="Z3846" i="3" s="1"/>
  <c r="Y1720" i="3"/>
  <c r="H1720" i="3"/>
  <c r="Z1720" i="3" s="1"/>
  <c r="Y2779" i="3"/>
  <c r="H2779" i="3"/>
  <c r="Z2779" i="3" s="1"/>
  <c r="Y1231" i="3"/>
  <c r="Y2238" i="3"/>
  <c r="H2238" i="3"/>
  <c r="Z2238" i="3" s="1"/>
  <c r="Y1229" i="3"/>
  <c r="Y952" i="3"/>
  <c r="Y2233" i="3"/>
  <c r="H2233" i="3"/>
  <c r="Z2233" i="3" s="1"/>
  <c r="Y1226" i="3"/>
  <c r="Y2526" i="3"/>
  <c r="H2526" i="3"/>
  <c r="Z2526" i="3" s="1"/>
  <c r="Y1168" i="3"/>
  <c r="Y1167" i="3"/>
  <c r="Y1479" i="3"/>
  <c r="H1479" i="3"/>
  <c r="Z1479" i="3" s="1"/>
  <c r="Y1221" i="3"/>
  <c r="Y2712" i="3"/>
  <c r="H2712" i="3"/>
  <c r="Z2712" i="3" s="1"/>
  <c r="Y1219" i="3"/>
  <c r="Y3068" i="3"/>
  <c r="H3068" i="3"/>
  <c r="Z3068" i="3" s="1"/>
  <c r="Y3668" i="3"/>
  <c r="H3668" i="3"/>
  <c r="Z3668" i="3" s="1"/>
  <c r="Y3149" i="3"/>
  <c r="Y3442" i="3"/>
  <c r="H3442" i="3"/>
  <c r="Z3442" i="3" s="1"/>
  <c r="Y2042" i="3"/>
  <c r="H2042" i="3"/>
  <c r="Z2042" i="3" s="1"/>
  <c r="Y240" i="3"/>
  <c r="Y3245" i="3"/>
  <c r="H3245" i="3"/>
  <c r="Z3245" i="3" s="1"/>
  <c r="Y2868" i="3"/>
  <c r="H2868" i="3"/>
  <c r="Z2868" i="3" s="1"/>
  <c r="Y17" i="3"/>
  <c r="Y3110" i="3"/>
  <c r="H3110" i="3"/>
  <c r="Z3110" i="3" s="1"/>
  <c r="Y2289" i="3"/>
  <c r="H2289" i="3"/>
  <c r="Z2289" i="3" s="1"/>
  <c r="Y3646" i="3"/>
  <c r="H3646" i="3"/>
  <c r="Z3646" i="3" s="1"/>
  <c r="Y2812" i="3"/>
  <c r="H2812" i="3"/>
  <c r="Z2812" i="3" s="1"/>
  <c r="Y3666" i="3"/>
  <c r="H3666" i="3"/>
  <c r="Z3666" i="3" s="1"/>
  <c r="Y513" i="3"/>
  <c r="Y1882" i="3"/>
  <c r="H1882" i="3"/>
  <c r="Z1882" i="3" s="1"/>
  <c r="Y891" i="3"/>
  <c r="Y79" i="3"/>
  <c r="Y1200" i="3"/>
  <c r="Y428" i="3"/>
  <c r="Y2328" i="3"/>
  <c r="Y2197" i="3"/>
  <c r="Y1154" i="3"/>
  <c r="Y106" i="3"/>
  <c r="Y1433" i="3"/>
  <c r="Y3964" i="3"/>
  <c r="H3964" i="3"/>
  <c r="Z3964" i="3" s="1"/>
  <c r="Y3581" i="3"/>
  <c r="H3581" i="3"/>
  <c r="Z3581" i="3" s="1"/>
  <c r="Y3084" i="3"/>
  <c r="H3084" i="3"/>
  <c r="Z3084" i="3" s="1"/>
  <c r="Y1190" i="3"/>
  <c r="Y1159" i="3"/>
  <c r="Y1484" i="3"/>
  <c r="H1484" i="3"/>
  <c r="Z1484" i="3" s="1"/>
  <c r="Y1187" i="3"/>
  <c r="Y2092" i="3"/>
  <c r="H2092" i="3"/>
  <c r="Z2092" i="3" s="1"/>
  <c r="Y48" i="3"/>
  <c r="Y83" i="3"/>
  <c r="Y375" i="3"/>
  <c r="H375" i="3"/>
  <c r="Z375" i="3" s="1"/>
  <c r="Y3187" i="3"/>
  <c r="Y1181" i="3"/>
  <c r="Y1180" i="3"/>
  <c r="Y3278" i="3"/>
  <c r="H3278" i="3"/>
  <c r="Z3278" i="3" s="1"/>
  <c r="Y372" i="3"/>
  <c r="Y1314" i="3"/>
  <c r="H1314" i="3"/>
  <c r="Z1314" i="3" s="1"/>
  <c r="Y285" i="3"/>
  <c r="H285" i="3"/>
  <c r="Z285" i="3" s="1"/>
  <c r="Y3302" i="3"/>
  <c r="H3302" i="3"/>
  <c r="Z3302" i="3" s="1"/>
  <c r="Y1174" i="3"/>
  <c r="Y1173" i="3"/>
  <c r="Y1172" i="3"/>
  <c r="Y3648" i="3"/>
  <c r="H3648" i="3"/>
  <c r="Z3648" i="3" s="1"/>
  <c r="Y3499" i="3"/>
  <c r="H3499" i="3"/>
  <c r="Z3499" i="3" s="1"/>
  <c r="Y3821" i="3"/>
  <c r="H3821" i="3"/>
  <c r="Z3821" i="3" s="1"/>
  <c r="Y676" i="3"/>
  <c r="Y2253" i="3"/>
  <c r="H2253" i="3"/>
  <c r="Z2253" i="3" s="1"/>
  <c r="Y2939" i="3"/>
  <c r="H2939" i="3"/>
  <c r="Z2939" i="3" s="1"/>
  <c r="Y2047" i="3"/>
  <c r="Y2564" i="3"/>
  <c r="H2564" i="3"/>
  <c r="Z2564" i="3" s="1"/>
  <c r="Y2568" i="3"/>
  <c r="H2568" i="3"/>
  <c r="Z2568" i="3" s="1"/>
  <c r="Y3908" i="3"/>
  <c r="H3908" i="3"/>
  <c r="Z3908" i="3" s="1"/>
  <c r="Y1342" i="3"/>
  <c r="H1342" i="3"/>
  <c r="Z1342" i="3" s="1"/>
  <c r="Y3419" i="3"/>
  <c r="H3419" i="3"/>
  <c r="Z3419" i="3" s="1"/>
  <c r="Y92" i="3"/>
  <c r="Y510" i="3"/>
  <c r="Y1084" i="3"/>
  <c r="Y2546" i="3"/>
  <c r="Y2639" i="3"/>
  <c r="H2639" i="3"/>
  <c r="Z2639" i="3" s="1"/>
  <c r="Y2948" i="3"/>
  <c r="H2948" i="3"/>
  <c r="Z2948" i="3" s="1"/>
  <c r="Y2188" i="3"/>
  <c r="Y472" i="3"/>
  <c r="Y1149" i="3"/>
  <c r="Y1441" i="3"/>
  <c r="Y1203" i="3"/>
  <c r="H1203" i="3"/>
  <c r="Z1203" i="3" s="1"/>
  <c r="Y1261" i="3"/>
  <c r="H1261" i="3"/>
  <c r="Z1261" i="3" s="1"/>
  <c r="Y3344" i="3"/>
  <c r="H3344" i="3"/>
  <c r="Z3344" i="3" s="1"/>
  <c r="Y1939" i="3"/>
  <c r="H1939" i="3"/>
  <c r="Z1939" i="3" s="1"/>
  <c r="Y3449" i="3"/>
  <c r="H3449" i="3"/>
  <c r="Z3449" i="3" s="1"/>
  <c r="Y705" i="3"/>
  <c r="H705" i="3"/>
  <c r="Z705" i="3" s="1"/>
  <c r="Y3566" i="3"/>
  <c r="H3566" i="3"/>
  <c r="Z3566" i="3" s="1"/>
  <c r="Y1588" i="3"/>
  <c r="Y1070" i="3"/>
  <c r="Y843" i="3"/>
  <c r="Y2142" i="3"/>
  <c r="H2142" i="3"/>
  <c r="Z2142" i="3" s="1"/>
  <c r="Y2910" i="3"/>
  <c r="H2910" i="3"/>
  <c r="Z2910" i="3" s="1"/>
  <c r="Y2493" i="3"/>
  <c r="Y1708" i="3"/>
  <c r="H1708" i="3"/>
  <c r="Z1708" i="3" s="1"/>
  <c r="Y1135" i="3"/>
  <c r="Y1134" i="3"/>
  <c r="Y1133" i="3"/>
  <c r="Y1132" i="3"/>
  <c r="Y220" i="3"/>
  <c r="Y2228" i="3"/>
  <c r="H2228" i="3"/>
  <c r="Z2228" i="3" s="1"/>
  <c r="Y489" i="3"/>
  <c r="Y1128" i="3"/>
  <c r="Y379" i="3"/>
  <c r="H379" i="3"/>
  <c r="Z379" i="3" s="1"/>
  <c r="Y4076" i="3"/>
  <c r="H4076" i="3"/>
  <c r="Z4076" i="3" s="1"/>
  <c r="Y4075" i="3"/>
  <c r="Y803" i="3"/>
  <c r="Y3843" i="3"/>
  <c r="Y1387" i="3"/>
  <c r="H1387" i="3"/>
  <c r="Z1387" i="3" s="1"/>
  <c r="Y1150" i="3"/>
  <c r="Y1671" i="3"/>
  <c r="Y3828" i="3"/>
  <c r="H3828" i="3"/>
  <c r="Z3828" i="3" s="1"/>
  <c r="Y463" i="3"/>
  <c r="H463" i="3"/>
  <c r="Z463" i="3" s="1"/>
  <c r="Y2767" i="3"/>
  <c r="H2767" i="3"/>
  <c r="Z2767" i="3" s="1"/>
  <c r="Y2903" i="3"/>
  <c r="H2903" i="3"/>
  <c r="Z2903" i="3" s="1"/>
  <c r="Y1115" i="3"/>
  <c r="Y1114" i="3"/>
  <c r="Y1113" i="3"/>
  <c r="Y2658" i="3"/>
  <c r="H2658" i="3"/>
  <c r="Z2658" i="3" s="1"/>
  <c r="Y1768" i="3"/>
  <c r="H1768" i="3"/>
  <c r="Z1768" i="3" s="1"/>
  <c r="Y929" i="3"/>
  <c r="Y3458" i="3"/>
  <c r="H3458" i="3"/>
  <c r="Z3458" i="3" s="1"/>
  <c r="Y2331" i="3"/>
  <c r="H2331" i="3"/>
  <c r="Z2331" i="3" s="1"/>
  <c r="Y1058" i="3"/>
  <c r="Y1456" i="3"/>
  <c r="H1456" i="3"/>
  <c r="Z1456" i="3" s="1"/>
  <c r="Y1105" i="3"/>
  <c r="Y1255" i="3"/>
  <c r="Y2620" i="3"/>
  <c r="H2620" i="3"/>
  <c r="Z2620" i="3" s="1"/>
  <c r="Y151" i="3"/>
  <c r="Y3313" i="3"/>
  <c r="Y1100" i="3"/>
  <c r="Y3078" i="3"/>
  <c r="H3078" i="3"/>
  <c r="Z3078" i="3" s="1"/>
  <c r="Y266" i="3"/>
  <c r="Y887" i="3"/>
  <c r="Y3869" i="3"/>
  <c r="H3869" i="3"/>
  <c r="Z3869" i="3" s="1"/>
  <c r="Y1803" i="3"/>
  <c r="H1803" i="3"/>
  <c r="Z1803" i="3" s="1"/>
  <c r="Y475" i="3"/>
  <c r="Y2851" i="3"/>
  <c r="H2851" i="3"/>
  <c r="Z2851" i="3" s="1"/>
  <c r="Y2913" i="3"/>
  <c r="H2913" i="3"/>
  <c r="Z2913" i="3" s="1"/>
  <c r="Y4074" i="3"/>
  <c r="H4074" i="3"/>
  <c r="Z4074" i="3" s="1"/>
  <c r="Y2669" i="3"/>
  <c r="Y2485" i="3"/>
  <c r="H2485" i="3"/>
  <c r="Z2485" i="3" s="1"/>
  <c r="Y2755" i="3"/>
  <c r="Y2578" i="3"/>
  <c r="H2578" i="3"/>
  <c r="Z2578" i="3" s="1"/>
  <c r="Y897" i="3"/>
  <c r="Y1464" i="3"/>
  <c r="H1464" i="3"/>
  <c r="Z1464" i="3" s="1"/>
  <c r="Y4073" i="3"/>
  <c r="H4073" i="3"/>
  <c r="Z4073" i="3" s="1"/>
  <c r="Y3529" i="3"/>
  <c r="H3529" i="3"/>
  <c r="Z3529" i="3" s="1"/>
  <c r="Y944" i="3"/>
  <c r="H944" i="3"/>
  <c r="Z944" i="3" s="1"/>
  <c r="Y3210" i="3"/>
  <c r="H3210" i="3"/>
  <c r="Z3210" i="3" s="1"/>
  <c r="Y3120" i="3"/>
  <c r="H3120" i="3"/>
  <c r="Z3120" i="3" s="1"/>
  <c r="Y2840" i="3"/>
  <c r="H2840" i="3"/>
  <c r="Z2840" i="3" s="1"/>
  <c r="Y1954" i="3"/>
  <c r="H1954" i="3"/>
  <c r="Z1954" i="3" s="1"/>
  <c r="Y1077" i="3"/>
  <c r="Y1915" i="3"/>
  <c r="H1915" i="3"/>
  <c r="Z1915" i="3" s="1"/>
  <c r="Y352" i="3"/>
  <c r="Y159" i="3"/>
  <c r="Y147" i="3"/>
  <c r="Y2991" i="3"/>
  <c r="H2991" i="3"/>
  <c r="Z2991" i="3" s="1"/>
  <c r="Y806" i="3"/>
  <c r="Y3538" i="3"/>
  <c r="H3538" i="3"/>
  <c r="Z3538" i="3" s="1"/>
  <c r="Y3288" i="3"/>
  <c r="H3288" i="3"/>
  <c r="Z3288" i="3" s="1"/>
  <c r="Y673" i="3"/>
  <c r="H673" i="3"/>
  <c r="Z673" i="3" s="1"/>
  <c r="Y2049" i="3"/>
  <c r="H2049" i="3"/>
  <c r="Z2049" i="3" s="1"/>
  <c r="Y3199" i="3"/>
  <c r="H3199" i="3"/>
  <c r="Z3199" i="3" s="1"/>
  <c r="Y1249" i="3"/>
  <c r="Y3433" i="3"/>
  <c r="H3433" i="3"/>
  <c r="Z3433" i="3" s="1"/>
  <c r="Y3601" i="3"/>
  <c r="Y3758" i="3"/>
  <c r="H3758" i="3"/>
  <c r="Z3758" i="3" s="1"/>
  <c r="Y1680" i="3"/>
  <c r="H1680" i="3"/>
  <c r="Z1680" i="3" s="1"/>
  <c r="Y527" i="3"/>
  <c r="Y571" i="3"/>
  <c r="Y3972" i="3"/>
  <c r="H3972" i="3"/>
  <c r="Z3972" i="3" s="1"/>
  <c r="Y754" i="3"/>
  <c r="Y647" i="3"/>
  <c r="Y981" i="3"/>
  <c r="Y1207" i="3"/>
  <c r="Y3978" i="3"/>
  <c r="H3978" i="3"/>
  <c r="Z3978" i="3" s="1"/>
  <c r="Y848" i="3"/>
  <c r="Y477" i="3"/>
  <c r="Y1771" i="3"/>
  <c r="H1771" i="3"/>
  <c r="Z1771" i="3" s="1"/>
  <c r="Y4002" i="3"/>
  <c r="H4002" i="3"/>
  <c r="Z4002" i="3" s="1"/>
  <c r="Y2445" i="3"/>
  <c r="H2445" i="3"/>
  <c r="Z2445" i="3" s="1"/>
  <c r="Y2771" i="3"/>
  <c r="H2771" i="3"/>
  <c r="Z2771" i="3" s="1"/>
  <c r="Y3214" i="3"/>
  <c r="Y3036" i="3"/>
  <c r="H3036" i="3"/>
  <c r="Z3036" i="3" s="1"/>
  <c r="Y3623" i="3"/>
  <c r="H3623" i="3"/>
  <c r="Z3623" i="3" s="1"/>
  <c r="Y3385" i="3"/>
  <c r="H3385" i="3"/>
  <c r="Z3385" i="3" s="1"/>
  <c r="Y1042" i="3"/>
  <c r="Y3296" i="3"/>
  <c r="H3296" i="3"/>
  <c r="Z3296" i="3" s="1"/>
  <c r="Y3232" i="3"/>
  <c r="H3232" i="3"/>
  <c r="Z3232" i="3" s="1"/>
  <c r="Y3328" i="3"/>
  <c r="H3328" i="3"/>
  <c r="Z3328" i="3" s="1"/>
  <c r="Y134" i="3"/>
  <c r="Y2357" i="3"/>
  <c r="H2357" i="3"/>
  <c r="Z2357" i="3" s="1"/>
  <c r="Y271" i="3"/>
  <c r="Y3309" i="3"/>
  <c r="H3309" i="3"/>
  <c r="Z3309" i="3" s="1"/>
  <c r="Y2014" i="3"/>
  <c r="H2014" i="3"/>
  <c r="Z2014" i="3" s="1"/>
  <c r="Y4072" i="3"/>
  <c r="H4072" i="3"/>
  <c r="Z4072" i="3" s="1"/>
  <c r="Y1974" i="3"/>
  <c r="H1974" i="3"/>
  <c r="Z1974" i="3" s="1"/>
  <c r="Y3580" i="3"/>
  <c r="H3580" i="3"/>
  <c r="Z3580" i="3" s="1"/>
  <c r="Y566" i="3"/>
  <c r="Y1029" i="3"/>
  <c r="Y4071" i="3"/>
  <c r="H4071" i="3"/>
  <c r="Z4071" i="3" s="1"/>
  <c r="Y4070" i="3"/>
  <c r="H4070" i="3"/>
  <c r="Z4070" i="3" s="1"/>
  <c r="Y3169" i="3"/>
  <c r="H3169" i="3"/>
  <c r="Z3169" i="3" s="1"/>
  <c r="Y1880" i="3"/>
  <c r="H1880" i="3"/>
  <c r="Z1880" i="3" s="1"/>
  <c r="Y2368" i="3"/>
  <c r="H2368" i="3"/>
  <c r="Z2368" i="3" s="1"/>
  <c r="Y1674" i="3"/>
  <c r="H1674" i="3"/>
  <c r="Z1674" i="3" s="1"/>
  <c r="Y2099" i="3"/>
  <c r="H2099" i="3"/>
  <c r="Z2099" i="3" s="1"/>
  <c r="Y1131" i="3"/>
  <c r="H1131" i="3"/>
  <c r="Z1131" i="3" s="1"/>
  <c r="Y3308" i="3"/>
  <c r="H3308" i="3"/>
  <c r="Z3308" i="3" s="1"/>
  <c r="Y3897" i="3"/>
  <c r="H3897" i="3"/>
  <c r="Z3897" i="3" s="1"/>
  <c r="Y3316" i="3"/>
  <c r="H3316" i="3"/>
  <c r="Z3316" i="3" s="1"/>
  <c r="Y408" i="3"/>
  <c r="Y2516" i="3"/>
  <c r="H2516" i="3"/>
  <c r="Z2516" i="3" s="1"/>
  <c r="Y339" i="3"/>
  <c r="Y1401" i="3"/>
  <c r="H1401" i="3"/>
  <c r="Z1401" i="3" s="1"/>
  <c r="Y1013" i="3"/>
  <c r="Y49" i="3"/>
  <c r="Y37" i="3"/>
  <c r="Y964" i="3"/>
  <c r="H964" i="3"/>
  <c r="Z964" i="3" s="1"/>
  <c r="Y1080" i="3"/>
  <c r="H1080" i="3"/>
  <c r="Z1080" i="3" s="1"/>
  <c r="Y3352" i="3"/>
  <c r="H3352" i="3"/>
  <c r="Z3352" i="3" s="1"/>
  <c r="Y1525" i="3"/>
  <c r="H1525" i="3"/>
  <c r="Z1525" i="3" s="1"/>
  <c r="Y572" i="3"/>
  <c r="H572" i="3"/>
  <c r="Z572" i="3" s="1"/>
  <c r="Y3209" i="3"/>
  <c r="H3209" i="3"/>
  <c r="Z3209" i="3" s="1"/>
  <c r="Y1238" i="3"/>
  <c r="Y1265" i="3"/>
  <c r="H1265" i="3"/>
  <c r="Z1265" i="3" s="1"/>
  <c r="Y3987" i="3"/>
  <c r="H3987" i="3"/>
  <c r="Z3987" i="3" s="1"/>
  <c r="Y1001" i="3"/>
  <c r="Y2504" i="3"/>
  <c r="H2504" i="3"/>
  <c r="Z2504" i="3" s="1"/>
  <c r="Y2764" i="3"/>
  <c r="Y4069" i="3"/>
  <c r="H4069" i="3"/>
  <c r="Z4069" i="3" s="1"/>
  <c r="Y997" i="3"/>
  <c r="Y996" i="3"/>
  <c r="Y717" i="3"/>
  <c r="H717" i="3"/>
  <c r="Z717" i="3" s="1"/>
  <c r="Y493" i="3"/>
  <c r="Y2963" i="3"/>
  <c r="H2963" i="3"/>
  <c r="Z2963" i="3" s="1"/>
  <c r="Y4068" i="3"/>
  <c r="H4068" i="3"/>
  <c r="Z4068" i="3" s="1"/>
  <c r="Y3642" i="3"/>
  <c r="H3642" i="3"/>
  <c r="Z3642" i="3" s="1"/>
  <c r="Y2475" i="3"/>
  <c r="H2475" i="3"/>
  <c r="Z2475" i="3" s="1"/>
  <c r="Y3516" i="3"/>
  <c r="H3516" i="3"/>
  <c r="Z3516" i="3" s="1"/>
  <c r="Y460" i="3"/>
  <c r="Y2830" i="3"/>
  <c r="H2830" i="3"/>
  <c r="Z2830" i="3" s="1"/>
  <c r="Y362" i="3"/>
  <c r="Y833" i="3"/>
  <c r="H833" i="3"/>
  <c r="Z833" i="3" s="1"/>
  <c r="Y3714" i="3"/>
  <c r="H3714" i="3"/>
  <c r="Z3714" i="3" s="1"/>
  <c r="Y1670" i="3"/>
  <c r="H1670" i="3"/>
  <c r="Z1670" i="3" s="1"/>
  <c r="Y205" i="3"/>
  <c r="Y1202" i="3"/>
  <c r="H1202" i="3"/>
  <c r="Z1202" i="3" s="1"/>
  <c r="Y2026" i="3"/>
  <c r="H2026" i="3"/>
  <c r="Z2026" i="3" s="1"/>
  <c r="Y979" i="3"/>
  <c r="Y978" i="3"/>
  <c r="Y3258" i="3"/>
  <c r="H3258" i="3"/>
  <c r="Z3258" i="3" s="1"/>
  <c r="Y976" i="3"/>
  <c r="Y1861" i="3"/>
  <c r="Y1140" i="3"/>
  <c r="H1140" i="3"/>
  <c r="Z1140" i="3" s="1"/>
  <c r="Y3955" i="3"/>
  <c r="H3955" i="3"/>
  <c r="Z3955" i="3" s="1"/>
  <c r="Y3760" i="3"/>
  <c r="H3760" i="3"/>
  <c r="Z3760" i="3" s="1"/>
  <c r="Y4067" i="3"/>
  <c r="Y4066" i="3"/>
  <c r="H4066" i="3"/>
  <c r="Z4066" i="3" s="1"/>
  <c r="Y1944" i="3"/>
  <c r="H1944" i="3"/>
  <c r="Z1944" i="3" s="1"/>
  <c r="Y3054" i="3"/>
  <c r="H3054" i="3"/>
  <c r="Z3054" i="3" s="1"/>
  <c r="Y1807" i="3"/>
  <c r="H1807" i="3"/>
  <c r="Z1807" i="3" s="1"/>
  <c r="Y3498" i="3"/>
  <c r="H3498" i="3"/>
  <c r="Z3498" i="3" s="1"/>
  <c r="Y2413" i="3"/>
  <c r="H2413" i="3"/>
  <c r="Z2413" i="3" s="1"/>
  <c r="Y3525" i="3"/>
  <c r="H3525" i="3"/>
  <c r="Z3525" i="3" s="1"/>
  <c r="Y3596" i="3"/>
  <c r="H3596" i="3"/>
  <c r="Z3596" i="3" s="1"/>
  <c r="Y962" i="3"/>
  <c r="Y462" i="3"/>
  <c r="H462" i="3"/>
  <c r="Z462" i="3" s="1"/>
  <c r="Y301" i="3"/>
  <c r="Y55" i="3"/>
  <c r="Y3324" i="3"/>
  <c r="H3324" i="3"/>
  <c r="Z3324" i="3" s="1"/>
  <c r="Y2138" i="3"/>
  <c r="Y1581" i="3"/>
  <c r="H1581" i="3"/>
  <c r="Z1581" i="3" s="1"/>
  <c r="Y3045" i="3"/>
  <c r="H3045" i="3"/>
  <c r="Z3045" i="3" s="1"/>
  <c r="Y653" i="3"/>
  <c r="Y494" i="3"/>
  <c r="Y108" i="3"/>
  <c r="Y2148" i="3"/>
  <c r="Y3026" i="3"/>
  <c r="Y2810" i="3"/>
  <c r="H2810" i="3"/>
  <c r="Z2810" i="3" s="1"/>
  <c r="Y2367" i="3"/>
  <c r="Y3497" i="3"/>
  <c r="H3497" i="3"/>
  <c r="Z3497" i="3" s="1"/>
  <c r="Y2250" i="3"/>
  <c r="H2250" i="3"/>
  <c r="Z2250" i="3" s="1"/>
  <c r="Y682" i="3"/>
  <c r="Y725" i="3"/>
  <c r="H725" i="3"/>
  <c r="Z725" i="3" s="1"/>
  <c r="Y943" i="3"/>
  <c r="Y728" i="3"/>
  <c r="Y2909" i="3"/>
  <c r="H2909" i="3"/>
  <c r="Z2909" i="3" s="1"/>
  <c r="Y4065" i="3"/>
  <c r="Y1170" i="3"/>
  <c r="Y3754" i="3"/>
  <c r="H3754" i="3"/>
  <c r="Z3754" i="3" s="1"/>
  <c r="Y2865" i="3"/>
  <c r="Y3039" i="3"/>
  <c r="H3039" i="3"/>
  <c r="Z3039" i="3" s="1"/>
  <c r="Y935" i="3"/>
  <c r="Y2341" i="3"/>
  <c r="Y377" i="3"/>
  <c r="Y2282" i="3"/>
  <c r="H2282" i="3"/>
  <c r="Z2282" i="3" s="1"/>
  <c r="Y3957" i="3"/>
  <c r="H3957" i="3"/>
  <c r="Z3957" i="3" s="1"/>
  <c r="Y232" i="3"/>
  <c r="Y1881" i="3"/>
  <c r="Y1727" i="3"/>
  <c r="H1727" i="3"/>
  <c r="Z1727" i="3" s="1"/>
  <c r="Y3220" i="3"/>
  <c r="H3220" i="3"/>
  <c r="Z3220" i="3" s="1"/>
  <c r="Y2988" i="3"/>
  <c r="H2988" i="3"/>
  <c r="Z2988" i="3" s="1"/>
  <c r="Y777" i="3"/>
  <c r="H777" i="3"/>
  <c r="Z777" i="3" s="1"/>
  <c r="Y1302" i="3"/>
  <c r="Y2902" i="3"/>
  <c r="H2902" i="3"/>
  <c r="Z2902" i="3" s="1"/>
  <c r="Y59" i="3"/>
  <c r="Y3312" i="3"/>
  <c r="H3312" i="3"/>
  <c r="Z3312" i="3" s="1"/>
  <c r="Y1749" i="3"/>
  <c r="Y3724" i="3"/>
  <c r="H3724" i="3"/>
  <c r="Z3724" i="3" s="1"/>
  <c r="Y3327" i="3"/>
  <c r="H3327" i="3"/>
  <c r="Z3327" i="3" s="1"/>
  <c r="Y603" i="3"/>
  <c r="H603" i="3"/>
  <c r="Z603" i="3" s="1"/>
  <c r="Y916" i="3"/>
  <c r="Y1429" i="3"/>
  <c r="Y3168" i="3"/>
  <c r="H3168" i="3"/>
  <c r="Z3168" i="3" s="1"/>
  <c r="Y2743" i="3"/>
  <c r="H2743" i="3"/>
  <c r="Z2743" i="3" s="1"/>
  <c r="Y2523" i="3"/>
  <c r="H2523" i="3"/>
  <c r="Z2523" i="3" s="1"/>
  <c r="Y1776" i="3"/>
  <c r="H1776" i="3"/>
  <c r="Z1776" i="3" s="1"/>
  <c r="Y330" i="3"/>
  <c r="H330" i="3"/>
  <c r="Z330" i="3" s="1"/>
  <c r="Y2574" i="3"/>
  <c r="Y1645" i="3"/>
  <c r="Y3171" i="3"/>
  <c r="H3171" i="3"/>
  <c r="Z3171" i="3" s="1"/>
  <c r="Y2521" i="3"/>
  <c r="H2521" i="3"/>
  <c r="Z2521" i="3" s="1"/>
  <c r="Y889" i="3"/>
  <c r="Y781" i="3"/>
  <c r="Y2927" i="3"/>
  <c r="H2927" i="3"/>
  <c r="Z2927" i="3" s="1"/>
  <c r="Y2645" i="3"/>
  <c r="H2645" i="3"/>
  <c r="Z2645" i="3" s="1"/>
  <c r="Y3705" i="3"/>
  <c r="H3705" i="3"/>
  <c r="Z3705" i="3" s="1"/>
  <c r="Y1499" i="3"/>
  <c r="Y324" i="3"/>
  <c r="H324" i="3"/>
  <c r="Z324" i="3" s="1"/>
  <c r="Y898" i="3"/>
  <c r="Y565" i="3"/>
  <c r="Y3472" i="3"/>
  <c r="H3472" i="3"/>
  <c r="Z3472" i="3" s="1"/>
  <c r="Y474" i="3"/>
  <c r="Y1743" i="3"/>
  <c r="Y893" i="3"/>
  <c r="Y1629" i="3"/>
  <c r="H1629" i="3"/>
  <c r="Z1629" i="3" s="1"/>
  <c r="Y1106" i="3"/>
  <c r="Y758" i="3"/>
  <c r="Y393" i="3"/>
  <c r="Y452" i="3"/>
  <c r="Y2975" i="3"/>
  <c r="H2975" i="3"/>
  <c r="Z2975" i="3" s="1"/>
  <c r="Y4064" i="3"/>
  <c r="Y4063" i="3"/>
  <c r="H4063" i="3"/>
  <c r="Z4063" i="3" s="1"/>
  <c r="Y817" i="3"/>
  <c r="H817" i="3"/>
  <c r="Z817" i="3" s="1"/>
  <c r="Y2084" i="3"/>
  <c r="H2084" i="3"/>
  <c r="Z2084" i="3" s="1"/>
  <c r="Y230" i="3"/>
  <c r="Y3743" i="3"/>
  <c r="H3743" i="3"/>
  <c r="Z3743" i="3" s="1"/>
  <c r="Y2819" i="3"/>
  <c r="H2819" i="3"/>
  <c r="Z2819" i="3" s="1"/>
  <c r="Y3740" i="3"/>
  <c r="H3740" i="3"/>
  <c r="Z3740" i="3" s="1"/>
  <c r="Y967" i="3"/>
  <c r="Y6" i="3"/>
  <c r="Y255" i="3"/>
  <c r="Y875" i="3"/>
  <c r="Y2938" i="3"/>
  <c r="H2938" i="3"/>
  <c r="Z2938" i="3" s="1"/>
  <c r="Y3633" i="3"/>
  <c r="H3633" i="3"/>
  <c r="Z3633" i="3" s="1"/>
  <c r="Y1710" i="3"/>
  <c r="Y871" i="3"/>
  <c r="Y1972" i="3"/>
  <c r="H1972" i="3"/>
  <c r="Z1972" i="3" s="1"/>
  <c r="Y2260" i="3"/>
  <c r="H2260" i="3"/>
  <c r="Z2260" i="3" s="1"/>
  <c r="Y2863" i="3"/>
  <c r="Y1478" i="3"/>
  <c r="H1478" i="3"/>
  <c r="Z1478" i="3" s="1"/>
  <c r="Y759" i="3"/>
  <c r="H759" i="3"/>
  <c r="Z759" i="3" s="1"/>
  <c r="Y865" i="3"/>
  <c r="Y999" i="3"/>
  <c r="Y1795" i="3"/>
  <c r="Y1901" i="3"/>
  <c r="H1901" i="3"/>
  <c r="Z1901" i="3" s="1"/>
  <c r="Y3641" i="3"/>
  <c r="Y2077" i="3"/>
  <c r="Y2123" i="3"/>
  <c r="H2123" i="3"/>
  <c r="Z2123" i="3" s="1"/>
  <c r="Y2112" i="3"/>
  <c r="H2112" i="3"/>
  <c r="Z2112" i="3" s="1"/>
  <c r="Y3734" i="3"/>
  <c r="H3734" i="3"/>
  <c r="Z3734" i="3" s="1"/>
  <c r="Y856" i="3"/>
  <c r="Y3595" i="3"/>
  <c r="H3595" i="3"/>
  <c r="Z3595" i="3" s="1"/>
  <c r="Y1076" i="3"/>
  <c r="Y2179" i="3"/>
  <c r="H2179" i="3"/>
  <c r="Z2179" i="3" s="1"/>
  <c r="Y3558" i="3"/>
  <c r="H3558" i="3"/>
  <c r="Z3558" i="3" s="1"/>
  <c r="Y3351" i="3"/>
  <c r="H3351" i="3"/>
  <c r="Z3351" i="3" s="1"/>
  <c r="Y2159" i="3"/>
  <c r="H2159" i="3"/>
  <c r="Z2159" i="3" s="1"/>
  <c r="Y365" i="3"/>
  <c r="Y2199" i="3"/>
  <c r="Y872" i="3"/>
  <c r="H872" i="3"/>
  <c r="Z872" i="3" s="1"/>
  <c r="Y635" i="3"/>
  <c r="Y1631" i="3"/>
  <c r="H1631" i="3"/>
  <c r="Z1631" i="3" s="1"/>
  <c r="Y2670" i="3"/>
  <c r="H2670" i="3"/>
  <c r="Z2670" i="3" s="1"/>
  <c r="Y1639" i="3"/>
  <c r="H1639" i="3"/>
  <c r="Z1639" i="3" s="1"/>
  <c r="Y2364" i="3"/>
  <c r="Y2028" i="3"/>
  <c r="H2028" i="3"/>
  <c r="Z2028" i="3" s="1"/>
  <c r="Y4062" i="3"/>
  <c r="H4062" i="3"/>
  <c r="Z4062" i="3" s="1"/>
  <c r="Y3739" i="3"/>
  <c r="H3739" i="3"/>
  <c r="Z3739" i="3" s="1"/>
  <c r="Y3453" i="3"/>
  <c r="Y201" i="3"/>
  <c r="Y836" i="3"/>
  <c r="Y1677" i="3"/>
  <c r="Y941" i="3"/>
  <c r="H941" i="3"/>
  <c r="Z941" i="3" s="1"/>
  <c r="Y1430" i="3"/>
  <c r="Y3969" i="3"/>
  <c r="H3969" i="3"/>
  <c r="Z3969" i="3" s="1"/>
  <c r="Y3591" i="3"/>
  <c r="H3591" i="3"/>
  <c r="Z3591" i="3" s="1"/>
  <c r="Y1225" i="3"/>
  <c r="Y3607" i="3"/>
  <c r="H3607" i="3"/>
  <c r="Z3607" i="3" s="1"/>
  <c r="Y4061" i="3"/>
  <c r="H4061" i="3"/>
  <c r="Z4061" i="3" s="1"/>
  <c r="Y980" i="3"/>
  <c r="H980" i="3"/>
  <c r="Z980" i="3" s="1"/>
  <c r="Y3542" i="3"/>
  <c r="H3542" i="3"/>
  <c r="Z3542" i="3" s="1"/>
  <c r="Y826" i="3"/>
  <c r="Y824" i="3"/>
  <c r="Y2911" i="3"/>
  <c r="H2911" i="3"/>
  <c r="Z2911" i="3" s="1"/>
  <c r="Y1481" i="3"/>
  <c r="H1481" i="3"/>
  <c r="Z1481" i="3" s="1"/>
  <c r="Y2952" i="3"/>
  <c r="H2952" i="3"/>
  <c r="Z2952" i="3" s="1"/>
  <c r="Y820" i="3"/>
  <c r="Y1838" i="3"/>
  <c r="H1838" i="3"/>
  <c r="Z1838" i="3" s="1"/>
  <c r="Y3477" i="3"/>
  <c r="H3477" i="3"/>
  <c r="Z3477" i="3" s="1"/>
  <c r="Y4060" i="3"/>
  <c r="H4060" i="3"/>
  <c r="Z4060" i="3" s="1"/>
  <c r="Y816" i="3"/>
  <c r="Y456" i="3"/>
  <c r="H456" i="3"/>
  <c r="Z456" i="3" s="1"/>
  <c r="Y1500" i="3"/>
  <c r="Y2044" i="3"/>
  <c r="H2044" i="3"/>
  <c r="Z2044" i="3" s="1"/>
  <c r="Y569" i="3"/>
  <c r="H569" i="3"/>
  <c r="Z569" i="3" s="1"/>
  <c r="Y4059" i="3"/>
  <c r="H4059" i="3"/>
  <c r="Z4059" i="3" s="1"/>
  <c r="Y3921" i="3"/>
  <c r="H3921" i="3"/>
  <c r="Z3921" i="3" s="1"/>
  <c r="Y756" i="3"/>
  <c r="Y2095" i="3"/>
  <c r="H2095" i="3"/>
  <c r="Z2095" i="3" s="1"/>
  <c r="Y970" i="3"/>
  <c r="Y1522" i="3"/>
  <c r="H1522" i="3"/>
  <c r="Z1522" i="3" s="1"/>
  <c r="Y1475" i="3"/>
  <c r="H1475" i="3"/>
  <c r="Z1475" i="3" s="1"/>
  <c r="Y3446" i="3"/>
  <c r="H3446" i="3"/>
  <c r="Z3446" i="3" s="1"/>
  <c r="Y1336" i="3"/>
  <c r="H1336" i="3"/>
  <c r="Z1336" i="3" s="1"/>
  <c r="Y1022" i="3"/>
  <c r="Y681" i="3"/>
  <c r="Y1006" i="3"/>
  <c r="Y3571" i="3"/>
  <c r="H3571" i="3"/>
  <c r="Z3571" i="3" s="1"/>
  <c r="Y3426" i="3"/>
  <c r="H3426" i="3"/>
  <c r="Z3426" i="3" s="1"/>
  <c r="Y1237" i="3"/>
  <c r="H1237" i="3"/>
  <c r="Z1237" i="3" s="1"/>
  <c r="Y2036" i="3"/>
  <c r="H2036" i="3"/>
  <c r="Z2036" i="3" s="1"/>
  <c r="Y3109" i="3"/>
  <c r="H3109" i="3"/>
  <c r="Z3109" i="3" s="1"/>
  <c r="Y1700" i="3"/>
  <c r="Y3061" i="3"/>
  <c r="H3061" i="3"/>
  <c r="Z3061" i="3" s="1"/>
  <c r="Y965" i="3"/>
  <c r="Y3721" i="3"/>
  <c r="H3721" i="3"/>
  <c r="Z3721" i="3" s="1"/>
  <c r="Y2626" i="3"/>
  <c r="H2626" i="3"/>
  <c r="Z2626" i="3" s="1"/>
  <c r="Y2746" i="3"/>
  <c r="H2746" i="3"/>
  <c r="Z2746" i="3" s="1"/>
  <c r="Y67" i="3"/>
  <c r="Y1325" i="3"/>
  <c r="H1325" i="3"/>
  <c r="Z1325" i="3" s="1"/>
  <c r="Y2165" i="3"/>
  <c r="H2165" i="3"/>
  <c r="Z2165" i="3" s="1"/>
  <c r="Y2816" i="3"/>
  <c r="H2816" i="3"/>
  <c r="Z2816" i="3" s="1"/>
  <c r="Y637" i="3"/>
  <c r="Y2450" i="3"/>
  <c r="H2450" i="3"/>
  <c r="Z2450" i="3" s="1"/>
  <c r="Y2402" i="3"/>
  <c r="H2402" i="3"/>
  <c r="Z2402" i="3" s="1"/>
  <c r="Y2708" i="3"/>
  <c r="H2708" i="3"/>
  <c r="Z2708" i="3" s="1"/>
  <c r="Y432" i="3"/>
  <c r="Y1239" i="3"/>
  <c r="H1239" i="3"/>
  <c r="Z1239" i="3" s="1"/>
  <c r="Y258" i="3"/>
  <c r="Y4058" i="3"/>
  <c r="H4058" i="3"/>
  <c r="Z4058" i="3" s="1"/>
  <c r="Y776" i="3"/>
  <c r="Y3961" i="3"/>
  <c r="H3961" i="3"/>
  <c r="Z3961" i="3" s="1"/>
  <c r="Y2417" i="3"/>
  <c r="H2417" i="3"/>
  <c r="Z2417" i="3" s="1"/>
  <c r="Y3321" i="3"/>
  <c r="H3321" i="3"/>
  <c r="Z3321" i="3" s="1"/>
  <c r="Y3311" i="3"/>
  <c r="H3311" i="3"/>
  <c r="Z3311" i="3" s="1"/>
  <c r="Y3414" i="3"/>
  <c r="H3414" i="3"/>
  <c r="Z3414" i="3" s="1"/>
  <c r="Y1340" i="3"/>
  <c r="H1340" i="3"/>
  <c r="Z1340" i="3" s="1"/>
  <c r="Y71" i="3"/>
  <c r="Y180" i="3"/>
  <c r="Y767" i="3"/>
  <c r="Y2320" i="3"/>
  <c r="H2320" i="3"/>
  <c r="Z2320" i="3" s="1"/>
  <c r="Y1996" i="3"/>
  <c r="Y3422" i="3"/>
  <c r="H3422" i="3"/>
  <c r="Z3422" i="3" s="1"/>
  <c r="Y763" i="3"/>
  <c r="Y3983" i="3"/>
  <c r="H3983" i="3"/>
  <c r="Z3983" i="3" s="1"/>
  <c r="Y1737" i="3"/>
  <c r="H1737" i="3"/>
  <c r="Z1737" i="3" s="1"/>
  <c r="Y760" i="3"/>
  <c r="Y70" i="3"/>
  <c r="Y680" i="3"/>
  <c r="Y1061" i="3"/>
  <c r="H1061" i="3"/>
  <c r="Z1061" i="3" s="1"/>
  <c r="Y2554" i="3"/>
  <c r="H2554" i="3"/>
  <c r="Z2554" i="3" s="1"/>
  <c r="Y3056" i="3"/>
  <c r="Y3911" i="3"/>
  <c r="H3911" i="3"/>
  <c r="Z3911" i="3" s="1"/>
  <c r="Y834" i="3"/>
  <c r="H834" i="3"/>
  <c r="Z834" i="3" s="1"/>
  <c r="Y531" i="3"/>
  <c r="Y3013" i="3"/>
  <c r="H3013" i="3"/>
  <c r="Z3013" i="3" s="1"/>
  <c r="Y1065" i="3"/>
  <c r="Y519" i="3"/>
  <c r="Y748" i="3"/>
  <c r="Y823" i="3"/>
  <c r="H823" i="3"/>
  <c r="Z823" i="3" s="1"/>
  <c r="Y1147" i="3"/>
  <c r="Y3151" i="3"/>
  <c r="Y744" i="3"/>
  <c r="Y2113" i="3"/>
  <c r="Y3457" i="3"/>
  <c r="H3457" i="3"/>
  <c r="Z3457" i="3" s="1"/>
  <c r="Y3219" i="3"/>
  <c r="H3219" i="3"/>
  <c r="Z3219" i="3" s="1"/>
  <c r="Y3994" i="3"/>
  <c r="H3994" i="3"/>
  <c r="Z3994" i="3" s="1"/>
  <c r="Y545" i="3"/>
  <c r="Y2111" i="3"/>
  <c r="H2111" i="3"/>
  <c r="Z2111" i="3" s="1"/>
  <c r="Y1286" i="3"/>
  <c r="Y570" i="3"/>
  <c r="Y735" i="3"/>
  <c r="Y3244" i="3"/>
  <c r="H3244" i="3"/>
  <c r="Z3244" i="3" s="1"/>
  <c r="Y1968" i="3"/>
  <c r="H1968" i="3"/>
  <c r="Z1968" i="3" s="1"/>
  <c r="Y903" i="3"/>
  <c r="H903" i="3"/>
  <c r="Z903" i="3" s="1"/>
  <c r="Y731" i="3"/>
  <c r="Y1971" i="3"/>
  <c r="Y2454" i="3"/>
  <c r="H2454" i="3"/>
  <c r="Z2454" i="3" s="1"/>
  <c r="Y299" i="3"/>
  <c r="Y727" i="3"/>
  <c r="Y726" i="3"/>
  <c r="Y1148" i="3"/>
  <c r="Y3437" i="3"/>
  <c r="H3437" i="3"/>
  <c r="Z3437" i="3" s="1"/>
  <c r="Y2268" i="3"/>
  <c r="H2268" i="3"/>
  <c r="Z2268" i="3" s="1"/>
  <c r="Y2481" i="3"/>
  <c r="Y2870" i="3"/>
  <c r="H2870" i="3"/>
  <c r="Z2870" i="3" s="1"/>
  <c r="Y3119" i="3"/>
  <c r="Y899" i="3"/>
  <c r="Y718" i="3"/>
  <c r="Y2895" i="3"/>
  <c r="H2895" i="3"/>
  <c r="Z2895" i="3" s="1"/>
  <c r="Y2061" i="3"/>
  <c r="Y3661" i="3"/>
  <c r="H3661" i="3"/>
  <c r="Z3661" i="3" s="1"/>
  <c r="Y3179" i="3"/>
  <c r="H3179" i="3"/>
  <c r="Z3179" i="3" s="1"/>
  <c r="Y713" i="3"/>
  <c r="Y3384" i="3"/>
  <c r="H3384" i="3"/>
  <c r="Z3384" i="3" s="1"/>
  <c r="Y3275" i="3"/>
  <c r="H3275" i="3"/>
  <c r="Z3275" i="3" s="1"/>
  <c r="Y668" i="3"/>
  <c r="Y1597" i="3"/>
  <c r="H1597" i="3"/>
  <c r="Z1597" i="3" s="1"/>
  <c r="Y2431" i="3"/>
  <c r="H2431" i="3"/>
  <c r="Z2431" i="3" s="1"/>
  <c r="Y707" i="3"/>
  <c r="Y2416" i="3"/>
  <c r="H2416" i="3"/>
  <c r="Z2416" i="3" s="1"/>
  <c r="Y2846" i="3"/>
  <c r="Y3732" i="3"/>
  <c r="H3732" i="3"/>
  <c r="Z3732" i="3" s="1"/>
  <c r="Y1439" i="3"/>
  <c r="H1439" i="3"/>
  <c r="Z1439" i="3" s="1"/>
  <c r="Y2749" i="3"/>
  <c r="H2749" i="3"/>
  <c r="Z2749" i="3" s="1"/>
  <c r="Y2031" i="3"/>
  <c r="Y3083" i="3"/>
  <c r="H3083" i="3"/>
  <c r="Z3083" i="3" s="1"/>
  <c r="Y2468" i="3"/>
  <c r="H2468" i="3"/>
  <c r="Z2468" i="3" s="1"/>
  <c r="Y44" i="3"/>
  <c r="Y3713" i="3"/>
  <c r="H3713" i="3"/>
  <c r="Z3713" i="3" s="1"/>
  <c r="Y3698" i="3"/>
  <c r="H3698" i="3"/>
  <c r="Z3698" i="3" s="1"/>
  <c r="Y2211" i="3"/>
  <c r="Y1067" i="3"/>
  <c r="Y660" i="3"/>
  <c r="Y2141" i="3"/>
  <c r="H2141" i="3"/>
  <c r="Z2141" i="3" s="1"/>
  <c r="Y1307" i="3"/>
  <c r="H1307" i="3"/>
  <c r="Z1307" i="3" s="1"/>
  <c r="Y2551" i="3"/>
  <c r="H2551" i="3"/>
  <c r="Z2551" i="3" s="1"/>
  <c r="Y41" i="3"/>
  <c r="Y2459" i="3"/>
  <c r="H2459" i="3"/>
  <c r="Z2459" i="3" s="1"/>
  <c r="Y13" i="3"/>
  <c r="Y1183" i="3"/>
  <c r="H1183" i="3"/>
  <c r="Z1183" i="3" s="1"/>
  <c r="Y4004" i="3"/>
  <c r="H4004" i="3"/>
  <c r="Z4004" i="3" s="1"/>
  <c r="Y2337" i="3"/>
  <c r="Y1351" i="3"/>
  <c r="Y1053" i="3"/>
  <c r="H1053" i="3"/>
  <c r="Z1053" i="3" s="1"/>
  <c r="Y1175" i="3"/>
  <c r="Y542" i="3"/>
  <c r="Y3590" i="3"/>
  <c r="H3590" i="3"/>
  <c r="Z3590" i="3" s="1"/>
  <c r="Y2717" i="3"/>
  <c r="H2717" i="3"/>
  <c r="Z2717" i="3" s="1"/>
  <c r="Y3503" i="3"/>
  <c r="H3503" i="3"/>
  <c r="Z3503" i="3" s="1"/>
  <c r="Y3527" i="3"/>
  <c r="H3527" i="3"/>
  <c r="Z3527" i="3" s="1"/>
  <c r="Y675" i="3"/>
  <c r="Y1107" i="3"/>
  <c r="Y2524" i="3"/>
  <c r="H2524" i="3"/>
  <c r="Z2524" i="3" s="1"/>
  <c r="Y418" i="3"/>
  <c r="H418" i="3"/>
  <c r="Z418" i="3" s="1"/>
  <c r="Y2785" i="3"/>
  <c r="H2785" i="3"/>
  <c r="Z2785" i="3" s="1"/>
  <c r="Y2360" i="3"/>
  <c r="H2360" i="3"/>
  <c r="Z2360" i="3" s="1"/>
  <c r="Y2614" i="3"/>
  <c r="H2614" i="3"/>
  <c r="Z2614" i="3" s="1"/>
  <c r="Y3382" i="3"/>
  <c r="H3382" i="3"/>
  <c r="Z3382" i="3" s="1"/>
  <c r="Y1431" i="3"/>
  <c r="Y982" i="3"/>
  <c r="Y1164" i="3"/>
  <c r="H1164" i="3"/>
  <c r="Z1164" i="3" s="1"/>
  <c r="Y2698" i="3"/>
  <c r="H2698" i="3"/>
  <c r="Z2698" i="3" s="1"/>
  <c r="Y1521" i="3"/>
  <c r="Y1952" i="3"/>
  <c r="H1952" i="3"/>
  <c r="Z1952" i="3" s="1"/>
  <c r="Y2427" i="3"/>
  <c r="H2427" i="3"/>
  <c r="Z2427" i="3" s="1"/>
  <c r="Y2732" i="3"/>
  <c r="H2732" i="3"/>
  <c r="Z2732" i="3" s="1"/>
  <c r="Y2363" i="3"/>
  <c r="H2363" i="3"/>
  <c r="Z2363" i="3" s="1"/>
  <c r="Y2981" i="3"/>
  <c r="H2981" i="3"/>
  <c r="Z2981" i="3" s="1"/>
  <c r="Y657" i="3"/>
  <c r="Y1450" i="3"/>
  <c r="H1450" i="3"/>
  <c r="Z1450" i="3" s="1"/>
  <c r="Y2842" i="3"/>
  <c r="H2842" i="3"/>
  <c r="Z2842" i="3" s="1"/>
  <c r="Y2850" i="3"/>
  <c r="H2850" i="3"/>
  <c r="Z2850" i="3" s="1"/>
  <c r="Y2130" i="3"/>
  <c r="H2130" i="3"/>
  <c r="Z2130" i="3" s="1"/>
  <c r="Y652" i="3"/>
  <c r="Y2052" i="3"/>
  <c r="H2052" i="3"/>
  <c r="Z2052" i="3" s="1"/>
  <c r="Y799" i="3"/>
  <c r="Y730" i="3"/>
  <c r="Y2653" i="3"/>
  <c r="Y3567" i="3"/>
  <c r="H3567" i="3"/>
  <c r="Z3567" i="3" s="1"/>
  <c r="Y3537" i="3"/>
  <c r="H3537" i="3"/>
  <c r="Z3537" i="3" s="1"/>
  <c r="Y645" i="3"/>
  <c r="Y3963" i="3"/>
  <c r="H3963" i="3"/>
  <c r="Z3963" i="3" s="1"/>
  <c r="Y4057" i="3"/>
  <c r="H4057" i="3"/>
  <c r="Z4057" i="3" s="1"/>
  <c r="Y333" i="3"/>
  <c r="Y3022" i="3"/>
  <c r="H3022" i="3"/>
  <c r="Z3022" i="3" s="1"/>
  <c r="Y640" i="3"/>
  <c r="Y3452" i="3"/>
  <c r="H3452" i="3"/>
  <c r="Z3452" i="3" s="1"/>
  <c r="Y4031" i="3"/>
  <c r="H4031" i="3"/>
  <c r="Z4031" i="3" s="1"/>
  <c r="Y3593" i="3"/>
  <c r="H3593" i="3"/>
  <c r="Z3593" i="3" s="1"/>
  <c r="Y3388" i="3"/>
  <c r="H3388" i="3"/>
  <c r="Z3388" i="3" s="1"/>
  <c r="Y2128" i="3"/>
  <c r="H2128" i="3"/>
  <c r="Z2128" i="3" s="1"/>
  <c r="Y3792" i="3"/>
  <c r="H3792" i="3"/>
  <c r="Z3792" i="3" s="1"/>
  <c r="Y633" i="3"/>
  <c r="Y1766" i="3"/>
  <c r="Y3621" i="3"/>
  <c r="H3621" i="3"/>
  <c r="Z3621" i="3" s="1"/>
  <c r="Y1038" i="3"/>
  <c r="Y2831" i="3"/>
  <c r="H2831" i="3"/>
  <c r="Z2831" i="3" s="1"/>
  <c r="Y3769" i="3"/>
  <c r="H3769" i="3"/>
  <c r="Z3769" i="3" s="1"/>
  <c r="Y1124" i="3"/>
  <c r="Y2556" i="3"/>
  <c r="H2556" i="3"/>
  <c r="Z2556" i="3" s="1"/>
  <c r="Y1504" i="3"/>
  <c r="Y550" i="3"/>
  <c r="Y2550" i="3"/>
  <c r="Y1845" i="3"/>
  <c r="Y1948" i="3"/>
  <c r="H1948" i="3"/>
  <c r="Z1948" i="3" s="1"/>
  <c r="Y620" i="3"/>
  <c r="Y2381" i="3"/>
  <c r="H2381" i="3"/>
  <c r="Z2381" i="3" s="1"/>
  <c r="Y2625" i="3"/>
  <c r="H2625" i="3"/>
  <c r="Z2625" i="3" s="1"/>
  <c r="Y1883" i="3"/>
  <c r="H1883" i="3"/>
  <c r="Z1883" i="3" s="1"/>
  <c r="Y915" i="3"/>
  <c r="H915" i="3"/>
  <c r="Z915" i="3" s="1"/>
  <c r="Y1490" i="3"/>
  <c r="H1490" i="3"/>
  <c r="Z1490" i="3" s="1"/>
  <c r="Y3945" i="3"/>
  <c r="H3945" i="3"/>
  <c r="Z3945" i="3" s="1"/>
  <c r="Y3771" i="3"/>
  <c r="H3771" i="3"/>
  <c r="Z3771" i="3" s="1"/>
  <c r="Y615" i="3"/>
  <c r="H615" i="3"/>
  <c r="Z615" i="3" s="1"/>
  <c r="Y611" i="3"/>
  <c r="Y2479" i="3"/>
  <c r="H2479" i="3"/>
  <c r="Z2479" i="3" s="1"/>
  <c r="Y3395" i="3"/>
  <c r="H3395" i="3"/>
  <c r="Z3395" i="3" s="1"/>
  <c r="Y2311" i="3"/>
  <c r="H2311" i="3"/>
  <c r="Z2311" i="3" s="1"/>
  <c r="Y3051" i="3"/>
  <c r="H3051" i="3"/>
  <c r="Z3051" i="3" s="1"/>
  <c r="Y4056" i="3"/>
  <c r="H4056" i="3"/>
  <c r="Z4056" i="3" s="1"/>
  <c r="Y786" i="3"/>
  <c r="H786" i="3"/>
  <c r="Z786" i="3" s="1"/>
  <c r="Y1119" i="3"/>
  <c r="H1119" i="3"/>
  <c r="Z1119" i="3" s="1"/>
  <c r="Y3207" i="3"/>
  <c r="H3207" i="3"/>
  <c r="Z3207" i="3" s="1"/>
  <c r="Y1182" i="3"/>
  <c r="H1182" i="3"/>
  <c r="Z1182" i="3" s="1"/>
  <c r="Y2388" i="3"/>
  <c r="H2388" i="3"/>
  <c r="Z2388" i="3" s="1"/>
  <c r="Y3925" i="3"/>
  <c r="H3925" i="3"/>
  <c r="Z3925" i="3" s="1"/>
  <c r="Y761" i="3"/>
  <c r="H761" i="3"/>
  <c r="Z761" i="3" s="1"/>
  <c r="Y2869" i="3"/>
  <c r="H2869" i="3"/>
  <c r="Z2869" i="3" s="1"/>
  <c r="Y1709" i="3"/>
  <c r="H1709" i="3"/>
  <c r="Z1709" i="3" s="1"/>
  <c r="Y3997" i="3"/>
  <c r="H3997" i="3"/>
  <c r="Z3997" i="3" s="1"/>
  <c r="Y2392" i="3"/>
  <c r="H2392" i="3"/>
  <c r="Z2392" i="3" s="1"/>
  <c r="Y594" i="3"/>
  <c r="Y3358" i="3"/>
  <c r="H3358" i="3"/>
  <c r="Z3358" i="3" s="1"/>
  <c r="Y507" i="3"/>
  <c r="H507" i="3"/>
  <c r="Z507" i="3" s="1"/>
  <c r="Y2552" i="3"/>
  <c r="H2552" i="3"/>
  <c r="Z2552" i="3" s="1"/>
  <c r="Y12" i="3"/>
  <c r="Y3791" i="3"/>
  <c r="H3791" i="3"/>
  <c r="Z3791" i="3" s="1"/>
  <c r="Y552" i="3"/>
  <c r="Y587" i="3"/>
  <c r="Y3594" i="3"/>
  <c r="H3594" i="3"/>
  <c r="Z3594" i="3" s="1"/>
  <c r="Y585" i="3"/>
  <c r="Y584" i="3"/>
  <c r="Y1870" i="3"/>
  <c r="Y541" i="3"/>
  <c r="Y539" i="3"/>
  <c r="Y119" i="3"/>
  <c r="H119" i="3"/>
  <c r="Z119" i="3" s="1"/>
  <c r="Y3063" i="3"/>
  <c r="H3063" i="3"/>
  <c r="Z3063" i="3" s="1"/>
  <c r="Y1551" i="3"/>
  <c r="H1551" i="3"/>
  <c r="Z1551" i="3" s="1"/>
  <c r="Y577" i="3"/>
  <c r="Y3664" i="3"/>
  <c r="H3664" i="3"/>
  <c r="Z3664" i="3" s="1"/>
  <c r="Y2196" i="3"/>
  <c r="H2196" i="3"/>
  <c r="Z2196" i="3" s="1"/>
  <c r="Y2248" i="3"/>
  <c r="H2248" i="3"/>
  <c r="Z2248" i="3" s="1"/>
  <c r="Y2076" i="3"/>
  <c r="Y1675" i="3"/>
  <c r="Y2596" i="3"/>
  <c r="H2596" i="3"/>
  <c r="Z2596" i="3" s="1"/>
  <c r="Y3441" i="3"/>
  <c r="H3441" i="3"/>
  <c r="Z3441" i="3" s="1"/>
  <c r="Y1778" i="3"/>
  <c r="H1778" i="3"/>
  <c r="Z1778" i="3" s="1"/>
  <c r="Y568" i="3"/>
  <c r="Y567" i="3"/>
  <c r="Y1726" i="3"/>
  <c r="H1726" i="3"/>
  <c r="Z1726" i="3" s="1"/>
  <c r="Y2853" i="3"/>
  <c r="H2853" i="3"/>
  <c r="Z2853" i="3" s="1"/>
  <c r="Y564" i="3"/>
  <c r="Y2623" i="3"/>
  <c r="H2623" i="3"/>
  <c r="Z2623" i="3" s="1"/>
  <c r="Y1071" i="3"/>
  <c r="Y561" i="3"/>
  <c r="Y1218" i="3"/>
  <c r="H1218" i="3"/>
  <c r="Z1218" i="3" s="1"/>
  <c r="Y2370" i="3"/>
  <c r="H2370" i="3"/>
  <c r="Z2370" i="3" s="1"/>
  <c r="Y3085" i="3"/>
  <c r="H3085" i="3"/>
  <c r="Z3085" i="3" s="1"/>
  <c r="Y1356" i="3"/>
  <c r="Y3451" i="3"/>
  <c r="H3451" i="3"/>
  <c r="Z3451" i="3" s="1"/>
  <c r="Y555" i="3"/>
  <c r="Y3640" i="3"/>
  <c r="H3640" i="3"/>
  <c r="Z3640" i="3" s="1"/>
  <c r="Y553" i="3"/>
  <c r="Y557" i="3"/>
  <c r="Y2272" i="3"/>
  <c r="H2272" i="3"/>
  <c r="Z2272" i="3" s="1"/>
  <c r="Y26" i="3"/>
  <c r="Y1096" i="3"/>
  <c r="Y548" i="3"/>
  <c r="Y547" i="3"/>
  <c r="Y1900" i="3"/>
  <c r="H1900" i="3"/>
  <c r="Z1900" i="3" s="1"/>
  <c r="Y607" i="3"/>
  <c r="H607" i="3"/>
  <c r="Z607" i="3" s="1"/>
  <c r="Y315" i="3"/>
  <c r="Y2055" i="3"/>
  <c r="H2055" i="3"/>
  <c r="Z2055" i="3" s="1"/>
  <c r="Y1312" i="3"/>
  <c r="Y1564" i="3"/>
  <c r="H1564" i="3"/>
  <c r="Z1564" i="3" s="1"/>
  <c r="Y1746" i="3"/>
  <c r="Y2688" i="3"/>
  <c r="H2688" i="3"/>
  <c r="Z2688" i="3" s="1"/>
  <c r="Y4055" i="3"/>
  <c r="H4055" i="3"/>
  <c r="Z4055" i="3" s="1"/>
  <c r="Y537" i="3"/>
  <c r="Y3267" i="3"/>
  <c r="H3267" i="3"/>
  <c r="Z3267" i="3" s="1"/>
  <c r="Y2408" i="3"/>
  <c r="Y1285" i="3"/>
  <c r="Y2412" i="3"/>
  <c r="H2412" i="3"/>
  <c r="Z2412" i="3" s="1"/>
  <c r="Y455" i="3"/>
  <c r="Y1617" i="3"/>
  <c r="Y4054" i="3"/>
  <c r="H4054" i="3"/>
  <c r="Z4054" i="3" s="1"/>
  <c r="Y1643" i="3"/>
  <c r="Y2045" i="3"/>
  <c r="Y1888" i="3"/>
  <c r="Y1230" i="3"/>
  <c r="Y3772" i="3"/>
  <c r="H3772" i="3"/>
  <c r="Z3772" i="3" s="1"/>
  <c r="Y4053" i="3"/>
  <c r="Y523" i="3"/>
  <c r="Y3784" i="3"/>
  <c r="H3784" i="3"/>
  <c r="Z3784" i="3" s="1"/>
  <c r="Y1774" i="3"/>
  <c r="H1774" i="3"/>
  <c r="Z1774" i="3" s="1"/>
  <c r="Y520" i="3"/>
  <c r="Y3277" i="3"/>
  <c r="H3277" i="3"/>
  <c r="Z3277" i="3" s="1"/>
  <c r="Y2440" i="3"/>
  <c r="H2440" i="3"/>
  <c r="Z2440" i="3" s="1"/>
  <c r="Y4052" i="3"/>
  <c r="Y2407" i="3"/>
  <c r="H2407" i="3"/>
  <c r="Z2407" i="3" s="1"/>
  <c r="Y3618" i="3"/>
  <c r="H3618" i="3"/>
  <c r="Z3618" i="3" s="1"/>
  <c r="Y1508" i="3"/>
  <c r="H1508" i="3"/>
  <c r="Z1508" i="3" s="1"/>
  <c r="Y2518" i="3"/>
  <c r="H2518" i="3"/>
  <c r="Z2518" i="3" s="1"/>
  <c r="Y797" i="3"/>
  <c r="Y2379" i="3"/>
  <c r="H2379" i="3"/>
  <c r="Z2379" i="3" s="1"/>
  <c r="Y2921" i="3"/>
  <c r="H2921" i="3"/>
  <c r="Z2921" i="3" s="1"/>
  <c r="Y2659" i="3"/>
  <c r="H2659" i="3"/>
  <c r="Z2659" i="3" s="1"/>
  <c r="Y508" i="3"/>
  <c r="Y165" i="3"/>
  <c r="H165" i="3"/>
  <c r="Z165" i="3" s="1"/>
  <c r="Y4051" i="3"/>
  <c r="H4051" i="3"/>
  <c r="Z4051" i="3" s="1"/>
  <c r="Y3134" i="3"/>
  <c r="H3134" i="3"/>
  <c r="Z3134" i="3" s="1"/>
  <c r="Y261" i="3"/>
  <c r="Y2086" i="3"/>
  <c r="H2086" i="3"/>
  <c r="Z2086" i="3" s="1"/>
  <c r="Y1485" i="3"/>
  <c r="H1485" i="3"/>
  <c r="Z1485" i="3" s="1"/>
  <c r="Y501" i="3"/>
  <c r="Y1949" i="3"/>
  <c r="H1949" i="3"/>
  <c r="Z1949" i="3" s="1"/>
  <c r="Y499" i="3"/>
  <c r="Y1293" i="3"/>
  <c r="H1293" i="3"/>
  <c r="Z1293" i="3" s="1"/>
  <c r="Y226" i="3"/>
  <c r="Y2817" i="3"/>
  <c r="H2817" i="3"/>
  <c r="Z2817" i="3" s="1"/>
  <c r="Y1427" i="3"/>
  <c r="H1427" i="3"/>
  <c r="Z1427" i="3" s="1"/>
  <c r="Y3757" i="3"/>
  <c r="H3757" i="3"/>
  <c r="Z3757" i="3" s="1"/>
  <c r="Y3801" i="3"/>
  <c r="H3801" i="3"/>
  <c r="Z3801" i="3" s="1"/>
  <c r="Y492" i="3"/>
  <c r="Y3965" i="3"/>
  <c r="H3965" i="3"/>
  <c r="Z3965" i="3" s="1"/>
  <c r="Y490" i="3"/>
  <c r="Y1313" i="3"/>
  <c r="Y960" i="3"/>
  <c r="H960" i="3"/>
  <c r="Z960" i="3" s="1"/>
  <c r="Y1978" i="3"/>
  <c r="H1978" i="3"/>
  <c r="Z1978" i="3" s="1"/>
  <c r="Y3766" i="3"/>
  <c r="Y1924" i="3"/>
  <c r="Y2622" i="3"/>
  <c r="H2622" i="3"/>
  <c r="Z2622" i="3" s="1"/>
  <c r="Y3476" i="3"/>
  <c r="H3476" i="3"/>
  <c r="Z3476" i="3" s="1"/>
  <c r="Y2080" i="3"/>
  <c r="H2080" i="3"/>
  <c r="Z2080" i="3" s="1"/>
  <c r="Y481" i="3"/>
  <c r="Y2019" i="3"/>
  <c r="Y1002" i="3"/>
  <c r="H1002" i="3"/>
  <c r="Z1002" i="3" s="1"/>
  <c r="Y3518" i="3"/>
  <c r="H3518" i="3"/>
  <c r="Z3518" i="3" s="1"/>
  <c r="Y3563" i="3"/>
  <c r="H3563" i="3"/>
  <c r="Z3563" i="3" s="1"/>
  <c r="Y3750" i="3"/>
  <c r="H3750" i="3"/>
  <c r="Z3750" i="3" s="1"/>
  <c r="Y3589" i="3"/>
  <c r="H3589" i="3"/>
  <c r="Z3589" i="3" s="1"/>
  <c r="Y3416" i="3"/>
  <c r="H3416" i="3"/>
  <c r="Z3416" i="3" s="1"/>
  <c r="Y1973" i="3"/>
  <c r="H1973" i="3"/>
  <c r="Z1973" i="3" s="1"/>
  <c r="Y2302" i="3"/>
  <c r="H2302" i="3"/>
  <c r="Z2302" i="3" s="1"/>
  <c r="Y471" i="3"/>
  <c r="Y3823" i="3"/>
  <c r="H3823" i="3"/>
  <c r="Z3823" i="3" s="1"/>
  <c r="Y2694" i="3"/>
  <c r="H2694" i="3"/>
  <c r="Z2694" i="3" s="1"/>
  <c r="Y1995" i="3"/>
  <c r="H1995" i="3"/>
  <c r="Z1995" i="3" s="1"/>
  <c r="Y2491" i="3"/>
  <c r="Y466" i="3"/>
  <c r="Y3556" i="3"/>
  <c r="H3556" i="3"/>
  <c r="Z3556" i="3" s="1"/>
  <c r="Y1595" i="3"/>
  <c r="H1595" i="3"/>
  <c r="Z1595" i="3" s="1"/>
  <c r="Y698" i="3"/>
  <c r="H698" i="3"/>
  <c r="Z698" i="3" s="1"/>
  <c r="Y2024" i="3"/>
  <c r="H2024" i="3"/>
  <c r="Z2024" i="3" s="1"/>
  <c r="Y894" i="3"/>
  <c r="Y1040" i="3"/>
  <c r="H1040" i="3"/>
  <c r="Z1040" i="3" s="1"/>
  <c r="Y3369" i="3"/>
  <c r="Y1298" i="3"/>
  <c r="H1298" i="3"/>
  <c r="Z1298" i="3" s="1"/>
  <c r="Y2359" i="3"/>
  <c r="Y3014" i="3"/>
  <c r="H3014" i="3"/>
  <c r="Z3014" i="3" s="1"/>
  <c r="Y4050" i="3"/>
  <c r="H4050" i="3"/>
  <c r="Z4050" i="3" s="1"/>
  <c r="Y2424" i="3"/>
  <c r="H2424" i="3"/>
  <c r="Z2424" i="3" s="1"/>
  <c r="Y4049" i="3"/>
  <c r="H4049" i="3"/>
  <c r="Z4049" i="3" s="1"/>
  <c r="Y420" i="3"/>
  <c r="Y3387" i="3"/>
  <c r="H3387" i="3"/>
  <c r="Z3387" i="3" s="1"/>
  <c r="Y1556" i="3"/>
  <c r="H1556" i="3"/>
  <c r="Z1556" i="3" s="1"/>
  <c r="Y2962" i="3"/>
  <c r="H2962" i="3"/>
  <c r="Z2962" i="3" s="1"/>
  <c r="Y689" i="3"/>
  <c r="Y447" i="3"/>
  <c r="Y446" i="3"/>
  <c r="Y2878" i="3"/>
  <c r="Y3378" i="3"/>
  <c r="H3378" i="3"/>
  <c r="Z3378" i="3" s="1"/>
  <c r="Y593" i="3"/>
  <c r="H593" i="3"/>
  <c r="Z593" i="3" s="1"/>
  <c r="Y157" i="3"/>
  <c r="Y441" i="3"/>
  <c r="Y1467" i="3"/>
  <c r="H1467" i="3"/>
  <c r="Z1467" i="3" s="1"/>
  <c r="Y439" i="3"/>
  <c r="Y1251" i="3"/>
  <c r="Y437" i="3"/>
  <c r="Y436" i="3"/>
  <c r="Y2759" i="3"/>
  <c r="H2759" i="3"/>
  <c r="Z2759" i="3" s="1"/>
  <c r="Y2950" i="3"/>
  <c r="H2950" i="3"/>
  <c r="Z2950" i="3" s="1"/>
  <c r="Y1648" i="3"/>
  <c r="H1648" i="3"/>
  <c r="Z1648" i="3" s="1"/>
  <c r="Y77" i="3"/>
  <c r="Y2792" i="3"/>
  <c r="H2792" i="3"/>
  <c r="Z2792" i="3" s="1"/>
  <c r="Y2195" i="3"/>
  <c r="H2195" i="3"/>
  <c r="Z2195" i="3" s="1"/>
  <c r="Y1914" i="3"/>
  <c r="Y4048" i="3"/>
  <c r="H4048" i="3"/>
  <c r="Z4048" i="3" s="1"/>
  <c r="Y2783" i="3"/>
  <c r="H2783" i="3"/>
  <c r="Z2783" i="3" s="1"/>
  <c r="Y1275" i="3"/>
  <c r="Y2875" i="3"/>
  <c r="H2875" i="3"/>
  <c r="Z2875" i="3" s="1"/>
  <c r="Y2074" i="3"/>
  <c r="H2074" i="3"/>
  <c r="Z2074" i="3" s="1"/>
  <c r="Y2998" i="3"/>
  <c r="H2998" i="3"/>
  <c r="Z2998" i="3" s="1"/>
  <c r="Y1024" i="3"/>
  <c r="H1024" i="3"/>
  <c r="Z1024" i="3" s="1"/>
  <c r="Y4047" i="3"/>
  <c r="H4047" i="3"/>
  <c r="Z4047" i="3" s="1"/>
  <c r="Y480" i="3"/>
  <c r="Y3238" i="3"/>
  <c r="H3238" i="3"/>
  <c r="Z3238" i="3" s="1"/>
  <c r="Y247" i="3"/>
  <c r="Y356" i="3"/>
  <c r="Y2844" i="3"/>
  <c r="H2844" i="3"/>
  <c r="Z2844" i="3" s="1"/>
  <c r="Y4046" i="3"/>
  <c r="H4046" i="3"/>
  <c r="Z4046" i="3" s="1"/>
  <c r="Y1319" i="3"/>
  <c r="H1319" i="3"/>
  <c r="Z1319" i="3" s="1"/>
  <c r="Y3629" i="3"/>
  <c r="H3629" i="3"/>
  <c r="Z3629" i="3" s="1"/>
  <c r="Y2978" i="3"/>
  <c r="H2978" i="3"/>
  <c r="Z2978" i="3" s="1"/>
  <c r="Y2605" i="3"/>
  <c r="H2605" i="3"/>
  <c r="Z2605" i="3" s="1"/>
  <c r="Y410" i="3"/>
  <c r="Y3962" i="3"/>
  <c r="H3962" i="3"/>
  <c r="Z3962" i="3" s="1"/>
  <c r="Y1841" i="3"/>
  <c r="H1841" i="3"/>
  <c r="Z1841" i="3" s="1"/>
  <c r="Y173" i="3"/>
  <c r="H173" i="3"/>
  <c r="Z173" i="3" s="1"/>
  <c r="Y1212" i="3"/>
  <c r="H1212" i="3"/>
  <c r="Z1212" i="3" s="1"/>
  <c r="Y405" i="3"/>
  <c r="Y2021" i="3"/>
  <c r="H2021" i="3"/>
  <c r="Z2021" i="3" s="1"/>
  <c r="Y3937" i="3"/>
  <c r="H3937" i="3"/>
  <c r="Z3937" i="3" s="1"/>
  <c r="Y538" i="3"/>
  <c r="H538" i="3"/>
  <c r="Z538" i="3" s="1"/>
  <c r="Y1809" i="3"/>
  <c r="Y3709" i="3"/>
  <c r="H3709" i="3"/>
  <c r="Z3709" i="3" s="1"/>
  <c r="Y1960" i="3"/>
  <c r="H1960" i="3"/>
  <c r="Z1960" i="3" s="1"/>
  <c r="Y1099" i="3"/>
  <c r="H1099" i="3"/>
  <c r="Z1099" i="3" s="1"/>
  <c r="Y2484" i="3"/>
  <c r="H2484" i="3"/>
  <c r="Z2484" i="3" s="1"/>
  <c r="Y396" i="3"/>
  <c r="Y1582" i="3"/>
  <c r="H1582" i="3"/>
  <c r="Z1582" i="3" s="1"/>
  <c r="Y394" i="3"/>
  <c r="Y4045" i="3"/>
  <c r="H4045" i="3"/>
  <c r="Z4045" i="3" s="1"/>
  <c r="Y392" i="3"/>
  <c r="Y1712" i="3"/>
  <c r="H1712" i="3"/>
  <c r="Z1712" i="3" s="1"/>
  <c r="Y1959" i="3"/>
  <c r="Y3989" i="3"/>
  <c r="H3989" i="3"/>
  <c r="Z3989" i="3" s="1"/>
  <c r="Y3193" i="3"/>
  <c r="H3193" i="3"/>
  <c r="Z3193" i="3" s="1"/>
  <c r="Y1747" i="3"/>
  <c r="Y1141" i="3"/>
  <c r="Y2436" i="3"/>
  <c r="H2436" i="3"/>
  <c r="Z2436" i="3" s="1"/>
  <c r="Y150" i="3"/>
  <c r="Y788" i="3"/>
  <c r="Y382" i="3"/>
  <c r="Y381" i="3"/>
  <c r="Y380" i="3"/>
  <c r="Y2901" i="3"/>
  <c r="H2901" i="3"/>
  <c r="Z2901" i="3" s="1"/>
  <c r="Y1860" i="3"/>
  <c r="Y239" i="3"/>
  <c r="Y2385" i="3"/>
  <c r="H2385" i="3"/>
  <c r="Z2385" i="3" s="1"/>
  <c r="Y1977" i="3"/>
  <c r="Y2966" i="3"/>
  <c r="H2966" i="3"/>
  <c r="Z2966" i="3" s="1"/>
  <c r="Y1126" i="3"/>
  <c r="H1126" i="3"/>
  <c r="Z1126" i="3" s="1"/>
  <c r="Y2756" i="3"/>
  <c r="H2756" i="3"/>
  <c r="Z2756" i="3" s="1"/>
  <c r="Y371" i="3"/>
  <c r="Y442" i="3"/>
  <c r="H442" i="3"/>
  <c r="Z442" i="3" s="1"/>
  <c r="Y369" i="3"/>
  <c r="Y216" i="3"/>
  <c r="Y15" i="3"/>
  <c r="Y740" i="3"/>
  <c r="H740" i="3"/>
  <c r="Z740" i="3" s="1"/>
  <c r="Y294" i="3"/>
  <c r="Y169" i="3"/>
  <c r="Y4044" i="3"/>
  <c r="H4044" i="3"/>
  <c r="Z4044" i="3" s="1"/>
  <c r="Y3787" i="3"/>
  <c r="H3787" i="3"/>
  <c r="Z3787" i="3" s="1"/>
  <c r="Y1338" i="3"/>
  <c r="Y3583" i="3"/>
  <c r="H3583" i="3"/>
  <c r="Z3583" i="3" s="1"/>
  <c r="Y1885" i="3"/>
  <c r="H1885" i="3"/>
  <c r="Z1885" i="3" s="1"/>
  <c r="Y358" i="3"/>
  <c r="Y344" i="3"/>
  <c r="Y4001" i="3"/>
  <c r="H4001" i="3"/>
  <c r="Z4001" i="3" s="1"/>
  <c r="Y355" i="3"/>
  <c r="Y354" i="3"/>
  <c r="Y353" i="3"/>
  <c r="Y23" i="3"/>
  <c r="Y351" i="3"/>
  <c r="Y1178" i="3"/>
  <c r="H1178" i="3"/>
  <c r="Z1178" i="3" s="1"/>
  <c r="Y3155" i="3"/>
  <c r="H3155" i="3"/>
  <c r="Z3155" i="3" s="1"/>
  <c r="Y1872" i="3"/>
  <c r="Y3562" i="3"/>
  <c r="H3562" i="3"/>
  <c r="Z3562" i="3" s="1"/>
  <c r="Y2444" i="3"/>
  <c r="H2444" i="3"/>
  <c r="Z2444" i="3" s="1"/>
  <c r="Y2463" i="3"/>
  <c r="H2463" i="3"/>
  <c r="Z2463" i="3" s="1"/>
  <c r="Y3035" i="3"/>
  <c r="H3035" i="3"/>
  <c r="Z3035" i="3" s="1"/>
  <c r="Y2301" i="3"/>
  <c r="H2301" i="3"/>
  <c r="Z2301" i="3" s="1"/>
  <c r="Y419" i="3"/>
  <c r="Y1138" i="3"/>
  <c r="H1138" i="3"/>
  <c r="Z1138" i="3" s="1"/>
  <c r="Y1448" i="3"/>
  <c r="Y3305" i="3"/>
  <c r="H3305" i="3"/>
  <c r="Z3305" i="3" s="1"/>
  <c r="Y2965" i="3"/>
  <c r="H2965" i="3"/>
  <c r="Z2965" i="3" s="1"/>
  <c r="Y1073" i="3"/>
  <c r="H1073" i="3"/>
  <c r="Z1073" i="3" s="1"/>
  <c r="Y1572" i="3"/>
  <c r="H1572" i="3"/>
  <c r="Z1572" i="3" s="1"/>
  <c r="Y3106" i="3"/>
  <c r="H3106" i="3"/>
  <c r="Z3106" i="3" s="1"/>
  <c r="Y3956" i="3"/>
  <c r="H3956" i="3"/>
  <c r="Z3956" i="3" s="1"/>
  <c r="Y1483" i="3"/>
  <c r="H1483" i="3"/>
  <c r="Z1483" i="3" s="1"/>
  <c r="Y621" i="3"/>
  <c r="Y331" i="3"/>
  <c r="Y2774" i="3"/>
  <c r="H2774" i="3"/>
  <c r="Z2774" i="3" s="1"/>
  <c r="Y614" i="3"/>
  <c r="Y1608" i="3"/>
  <c r="H1608" i="3"/>
  <c r="Z1608" i="3" s="1"/>
  <c r="Y3612" i="3"/>
  <c r="H3612" i="3"/>
  <c r="Z3612" i="3" s="1"/>
  <c r="Y326" i="3"/>
  <c r="Y1079" i="3"/>
  <c r="H1079" i="3"/>
  <c r="Z1079" i="3" s="1"/>
  <c r="Y1559" i="3"/>
  <c r="H1559" i="3"/>
  <c r="Z1559" i="3" s="1"/>
  <c r="Y2872" i="3"/>
  <c r="H2872" i="3"/>
  <c r="Z2872" i="3" s="1"/>
  <c r="Y3614" i="3"/>
  <c r="H3614" i="3"/>
  <c r="Z3614" i="3" s="1"/>
  <c r="Y3906" i="3"/>
  <c r="Y1333" i="3"/>
  <c r="Y135" i="3"/>
  <c r="Y533" i="3"/>
  <c r="H533" i="3"/>
  <c r="Z533" i="3" s="1"/>
  <c r="Y1613" i="3"/>
  <c r="Y1209" i="3"/>
  <c r="Y2695" i="3"/>
  <c r="Y2139" i="3"/>
  <c r="H2139" i="3"/>
  <c r="Z2139" i="3" s="1"/>
  <c r="Y1453" i="3"/>
  <c r="Y2560" i="3"/>
  <c r="H2560" i="3"/>
  <c r="Z2560" i="3" s="1"/>
  <c r="Y3173" i="3"/>
  <c r="H3173" i="3"/>
  <c r="Z3173" i="3" s="1"/>
  <c r="Y310" i="3"/>
  <c r="Y1794" i="3"/>
  <c r="H1794" i="3"/>
  <c r="Z1794" i="3" s="1"/>
  <c r="Y693" i="3"/>
  <c r="Y3812" i="3"/>
  <c r="H3812" i="3"/>
  <c r="Z3812" i="3" s="1"/>
  <c r="Y1719" i="3"/>
  <c r="H1719" i="3"/>
  <c r="Z1719" i="3" s="1"/>
  <c r="Y1804" i="3"/>
  <c r="H1804" i="3"/>
  <c r="Z1804" i="3" s="1"/>
  <c r="Y304" i="3"/>
  <c r="Y434" i="3"/>
  <c r="Y3856" i="3"/>
  <c r="Y530" i="3"/>
  <c r="H530" i="3"/>
  <c r="Z530" i="3" s="1"/>
  <c r="Y1399" i="3"/>
  <c r="Y578" i="3"/>
  <c r="Y3729" i="3"/>
  <c r="H3729" i="3"/>
  <c r="Z3729" i="3" s="1"/>
  <c r="Y1480" i="3"/>
  <c r="H1480" i="3"/>
  <c r="Z1480" i="3" s="1"/>
  <c r="Y2295" i="3"/>
  <c r="H2295" i="3"/>
  <c r="Z2295" i="3" s="1"/>
  <c r="Y2573" i="3"/>
  <c r="H2573" i="3"/>
  <c r="Z2573" i="3" s="1"/>
  <c r="Y1831" i="3"/>
  <c r="H1831" i="3"/>
  <c r="Z1831" i="3" s="1"/>
  <c r="Y293" i="3"/>
  <c r="Y292" i="3"/>
  <c r="Y469" i="3"/>
  <c r="Y337" i="3"/>
  <c r="Y953" i="3"/>
  <c r="H953" i="3"/>
  <c r="Z953" i="3" s="1"/>
  <c r="Y659" i="3"/>
  <c r="H659" i="3"/>
  <c r="Z659" i="3" s="1"/>
  <c r="Y1309" i="3"/>
  <c r="Y1669" i="3"/>
  <c r="H1669" i="3"/>
  <c r="Z1669" i="3" s="1"/>
  <c r="Y2124" i="3"/>
  <c r="H2124" i="3"/>
  <c r="Z2124" i="3" s="1"/>
  <c r="Y3263" i="3"/>
  <c r="H3263" i="3"/>
  <c r="Z3263" i="3" s="1"/>
  <c r="Y2536" i="3"/>
  <c r="H2536" i="3"/>
  <c r="Z2536" i="3" s="1"/>
  <c r="Y200" i="3"/>
  <c r="H200" i="3"/>
  <c r="Z200" i="3" s="1"/>
  <c r="Y3625" i="3"/>
  <c r="H3625" i="3"/>
  <c r="Z3625" i="3" s="1"/>
  <c r="Y280" i="3"/>
  <c r="Y634" i="3"/>
  <c r="H634" i="3"/>
  <c r="Z634" i="3" s="1"/>
  <c r="Y877" i="3"/>
  <c r="Y677" i="3"/>
  <c r="Y853" i="3"/>
  <c r="Y284" i="3"/>
  <c r="Y3790" i="3"/>
  <c r="H3790" i="3"/>
  <c r="Z3790" i="3" s="1"/>
  <c r="Y3104" i="3"/>
  <c r="H3104" i="3"/>
  <c r="Z3104" i="3" s="1"/>
  <c r="Y3131" i="3"/>
  <c r="H3131" i="3"/>
  <c r="Z3131" i="3" s="1"/>
  <c r="Y3712" i="3"/>
  <c r="H3712" i="3"/>
  <c r="Z3712" i="3" s="1"/>
  <c r="Y3496" i="3"/>
  <c r="H3496" i="3"/>
  <c r="Z3496" i="3" s="1"/>
  <c r="Y3256" i="3"/>
  <c r="H3256" i="3"/>
  <c r="Z3256" i="3" s="1"/>
  <c r="Y268" i="3"/>
  <c r="Y267" i="3"/>
  <c r="Y1897" i="3"/>
  <c r="H1897" i="3"/>
  <c r="Z1897" i="3" s="1"/>
  <c r="Y2226" i="3"/>
  <c r="H2226" i="3"/>
  <c r="Z2226" i="3" s="1"/>
  <c r="Y3113" i="3"/>
  <c r="H3113" i="3"/>
  <c r="Z3113" i="3" s="1"/>
  <c r="Y2403" i="3"/>
  <c r="H2403" i="3"/>
  <c r="Z2403" i="3" s="1"/>
  <c r="Y2657" i="3"/>
  <c r="H2657" i="3"/>
  <c r="Z2657" i="3" s="1"/>
  <c r="Y847" i="3"/>
  <c r="Y2206" i="3"/>
  <c r="H2206" i="3"/>
  <c r="Z2206" i="3" s="1"/>
  <c r="Y2242" i="3"/>
  <c r="H2242" i="3"/>
  <c r="Z2242" i="3" s="1"/>
  <c r="Y228" i="3"/>
  <c r="Y3756" i="3"/>
  <c r="H3756" i="3"/>
  <c r="Z3756" i="3" s="1"/>
  <c r="Y599" i="3"/>
  <c r="Y374" i="3"/>
  <c r="Y3445" i="3"/>
  <c r="H3445" i="3"/>
  <c r="Z3445" i="3" s="1"/>
  <c r="Y792" i="3"/>
  <c r="Y3153" i="3"/>
  <c r="H3153" i="3"/>
  <c r="Z3153" i="3" s="1"/>
  <c r="Y2344" i="3"/>
  <c r="H2344" i="3"/>
  <c r="Z2344" i="3" s="1"/>
  <c r="Y250" i="3"/>
  <c r="Y1802" i="3"/>
  <c r="H1802" i="3"/>
  <c r="Z1802" i="3" s="1"/>
  <c r="Y2100" i="3"/>
  <c r="H2100" i="3"/>
  <c r="Z2100" i="3" s="1"/>
  <c r="Y2094" i="3"/>
  <c r="Y246" i="3"/>
  <c r="Y911" i="3"/>
  <c r="H911" i="3"/>
  <c r="Z911" i="3" s="1"/>
  <c r="Y2244" i="3"/>
  <c r="H2244" i="3"/>
  <c r="Z2244" i="3" s="1"/>
  <c r="Y1696" i="3"/>
  <c r="Y215" i="3"/>
  <c r="Y1659" i="3"/>
  <c r="Y4043" i="3"/>
  <c r="H4043" i="3"/>
  <c r="Z4043" i="3" s="1"/>
  <c r="Y2284" i="3"/>
  <c r="H2284" i="3"/>
  <c r="Z2284" i="3" s="1"/>
  <c r="Y1468" i="3"/>
  <c r="Y1391" i="3"/>
  <c r="H1391" i="3"/>
  <c r="Z1391" i="3" s="1"/>
  <c r="Y3550" i="3"/>
  <c r="H3550" i="3"/>
  <c r="Z3550" i="3" s="1"/>
  <c r="Y3890" i="3"/>
  <c r="H3890" i="3"/>
  <c r="Z3890" i="3" s="1"/>
  <c r="Y1773" i="3"/>
  <c r="H1773" i="3"/>
  <c r="Z1773" i="3" s="1"/>
  <c r="Y1118" i="3"/>
  <c r="Y3932" i="3"/>
  <c r="H3932" i="3"/>
  <c r="Z3932" i="3" s="1"/>
  <c r="Y3266" i="3"/>
  <c r="H3266" i="3"/>
  <c r="Z3266" i="3" s="1"/>
  <c r="Y2310" i="3"/>
  <c r="H2310" i="3"/>
  <c r="Z2310" i="3" s="1"/>
  <c r="Y656" i="3"/>
  <c r="Y2004" i="3"/>
  <c r="Y993" i="3"/>
  <c r="H993" i="3"/>
  <c r="Z993" i="3" s="1"/>
  <c r="Y989" i="3"/>
  <c r="Y666" i="3"/>
  <c r="H666" i="3"/>
  <c r="Z666" i="3" s="1"/>
  <c r="Y2034" i="3"/>
  <c r="H2034" i="3"/>
  <c r="Z2034" i="3" s="1"/>
  <c r="Y1835" i="3"/>
  <c r="H1835" i="3"/>
  <c r="Z1835" i="3" s="1"/>
  <c r="Y3904" i="3"/>
  <c r="H3904" i="3"/>
  <c r="Z3904" i="3" s="1"/>
  <c r="Y825" i="3"/>
  <c r="Y4027" i="3"/>
  <c r="H4027" i="3"/>
  <c r="Z4027" i="3" s="1"/>
  <c r="Y1699" i="3"/>
  <c r="H1699" i="3"/>
  <c r="Z1699" i="3" s="1"/>
  <c r="Y1346" i="3"/>
  <c r="Y1112" i="3"/>
  <c r="Y3700" i="3"/>
  <c r="Y3833" i="3"/>
  <c r="H3833" i="3"/>
  <c r="Z3833" i="3" s="1"/>
  <c r="Y3135" i="3"/>
  <c r="H3135" i="3"/>
  <c r="Z3135" i="3" s="1"/>
  <c r="Y4042" i="3"/>
  <c r="H4042" i="3"/>
  <c r="Z4042" i="3" s="1"/>
  <c r="Y2117" i="3"/>
  <c r="H2117" i="3"/>
  <c r="Z2117" i="3" s="1"/>
  <c r="Y370" i="3"/>
  <c r="Y1775" i="3"/>
  <c r="H1775" i="3"/>
  <c r="Z1775" i="3" s="1"/>
  <c r="Y2496" i="3"/>
  <c r="Y208" i="3"/>
  <c r="Y207" i="3"/>
  <c r="Y2723" i="3"/>
  <c r="H2723" i="3"/>
  <c r="Z2723" i="3" s="1"/>
  <c r="Y2046" i="3"/>
  <c r="H2046" i="3"/>
  <c r="Z2046" i="3" s="1"/>
  <c r="Y2715" i="3"/>
  <c r="H2715" i="3"/>
  <c r="Z2715" i="3" s="1"/>
  <c r="Y203" i="3"/>
  <c r="Y390" i="3"/>
  <c r="Y75" i="3"/>
  <c r="Y2651" i="3"/>
  <c r="H2651" i="3"/>
  <c r="Z2651" i="3" s="1"/>
  <c r="Y784" i="3"/>
  <c r="H784" i="3"/>
  <c r="Z784" i="3" s="1"/>
  <c r="Y2351" i="3"/>
  <c r="H2351" i="3"/>
  <c r="Z2351" i="3" s="1"/>
  <c r="Y3645" i="3"/>
  <c r="H3645" i="3"/>
  <c r="Z3645" i="3" s="1"/>
  <c r="Y4017" i="3"/>
  <c r="H4017" i="3"/>
  <c r="Z4017" i="3" s="1"/>
  <c r="Y858" i="3"/>
  <c r="Y1339" i="3"/>
  <c r="Y1763" i="3"/>
  <c r="H1763" i="3"/>
  <c r="Z1763" i="3" s="1"/>
  <c r="Y2291" i="3"/>
  <c r="H2291" i="3"/>
  <c r="Z2291" i="3" s="1"/>
  <c r="Y3438" i="3"/>
  <c r="H3438" i="3"/>
  <c r="Z3438" i="3" s="1"/>
  <c r="Y3176" i="3"/>
  <c r="H3176" i="3"/>
  <c r="Z3176" i="3" s="1"/>
  <c r="Y2415" i="3"/>
  <c r="Y3100" i="3"/>
  <c r="H3100" i="3"/>
  <c r="Z3100" i="3" s="1"/>
  <c r="Y702" i="3"/>
  <c r="Y3262" i="3"/>
  <c r="H3262" i="3"/>
  <c r="Z3262" i="3" s="1"/>
  <c r="Y1853" i="3"/>
  <c r="H1853" i="3"/>
  <c r="Z1853" i="3" s="1"/>
  <c r="Y4041" i="3"/>
  <c r="H4041" i="3"/>
  <c r="Z4041" i="3" s="1"/>
  <c r="Y2151" i="3"/>
  <c r="H2151" i="3"/>
  <c r="Z2151" i="3" s="1"/>
  <c r="Y1440" i="3"/>
  <c r="Y2896" i="3"/>
  <c r="Y272" i="3"/>
  <c r="H272" i="3"/>
  <c r="Z272" i="3" s="1"/>
  <c r="Y334" i="3"/>
  <c r="Y708" i="3"/>
  <c r="Y888" i="3"/>
  <c r="Y43" i="3"/>
  <c r="Y2399" i="3"/>
  <c r="H2399" i="3"/>
  <c r="Z2399" i="3" s="1"/>
  <c r="Y3950" i="3"/>
  <c r="H3950" i="3"/>
  <c r="Z3950" i="3" s="1"/>
  <c r="Y251" i="3"/>
  <c r="Y4040" i="3"/>
  <c r="H4040" i="3"/>
  <c r="Z4040" i="3" s="1"/>
  <c r="Y600" i="3"/>
  <c r="H600" i="3"/>
  <c r="Z600" i="3" s="1"/>
  <c r="Y722" i="3"/>
  <c r="Y2984" i="3"/>
  <c r="H2984" i="3"/>
  <c r="Z2984" i="3" s="1"/>
  <c r="Y468" i="3"/>
  <c r="Y769" i="3"/>
  <c r="H769" i="3"/>
  <c r="Z769" i="3" s="1"/>
  <c r="Y3376" i="3"/>
  <c r="H3376" i="3"/>
  <c r="Z3376" i="3" s="1"/>
  <c r="Y2203" i="3"/>
  <c r="H2203" i="3"/>
  <c r="Z2203" i="3" s="1"/>
  <c r="Y1967" i="3"/>
  <c r="H1967" i="3"/>
  <c r="Z1967" i="3" s="1"/>
  <c r="Y3011" i="3"/>
  <c r="H3011" i="3"/>
  <c r="Z3011" i="3" s="1"/>
  <c r="Y3454" i="3"/>
  <c r="Y3350" i="3"/>
  <c r="H3350" i="3"/>
  <c r="Z3350" i="3" s="1"/>
  <c r="Y2973" i="3"/>
  <c r="H2973" i="3"/>
  <c r="Z2973" i="3" s="1"/>
  <c r="Y822" i="3"/>
  <c r="H822" i="3"/>
  <c r="Z822" i="3" s="1"/>
  <c r="Y3167" i="3"/>
  <c r="Y1731" i="3"/>
  <c r="Y2517" i="3"/>
  <c r="H2517" i="3"/>
  <c r="Z2517" i="3" s="1"/>
  <c r="Y155" i="3"/>
  <c r="Y3719" i="3"/>
  <c r="H3719" i="3"/>
  <c r="Z3719" i="3" s="1"/>
  <c r="Y496" i="3"/>
  <c r="Y2946" i="3"/>
  <c r="Y1502" i="3"/>
  <c r="Y2654" i="3"/>
  <c r="H2654" i="3"/>
  <c r="Z2654" i="3" s="1"/>
  <c r="Y1507" i="3"/>
  <c r="H1507" i="3"/>
  <c r="Z1507" i="3" s="1"/>
  <c r="Y148" i="3"/>
  <c r="Y3191" i="3"/>
  <c r="H3191" i="3"/>
  <c r="Z3191" i="3" s="1"/>
  <c r="Y1281" i="3"/>
  <c r="H1281" i="3"/>
  <c r="Z1281" i="3" s="1"/>
  <c r="Y1594" i="3"/>
  <c r="H1594" i="3"/>
  <c r="Z1594" i="3" s="1"/>
  <c r="Y1304" i="3"/>
  <c r="H1304" i="3"/>
  <c r="Z1304" i="3" s="1"/>
  <c r="Y2563" i="3"/>
  <c r="Y1994" i="3"/>
  <c r="H1994" i="3"/>
  <c r="Z1994" i="3" s="1"/>
  <c r="Y697" i="3"/>
  <c r="Y3977" i="3"/>
  <c r="H3977" i="3"/>
  <c r="Z3977" i="3" s="1"/>
  <c r="Y2770" i="3"/>
  <c r="H2770" i="3"/>
  <c r="Z2770" i="3" s="1"/>
  <c r="Y1585" i="3"/>
  <c r="Y783" i="3"/>
  <c r="Y2945" i="3"/>
  <c r="Y1650" i="3"/>
  <c r="Y667" i="3"/>
  <c r="Y1474" i="3"/>
  <c r="Y2758" i="3"/>
  <c r="H2758" i="3"/>
  <c r="Z2758" i="3" s="1"/>
  <c r="Y1081" i="3"/>
  <c r="H1081" i="3"/>
  <c r="Z1081" i="3" s="1"/>
  <c r="Y130" i="3"/>
  <c r="Y39" i="3"/>
  <c r="Y311" i="3"/>
  <c r="Y1589" i="3"/>
  <c r="Y3237" i="3"/>
  <c r="H3237" i="3"/>
  <c r="Z3237" i="3" s="1"/>
  <c r="Y3105" i="3"/>
  <c r="H3105" i="3"/>
  <c r="Z3105" i="3" s="1"/>
  <c r="Y3183" i="3"/>
  <c r="H3183" i="3"/>
  <c r="Z3183" i="3" s="1"/>
  <c r="Y488" i="3"/>
  <c r="Y1638" i="3"/>
  <c r="H1638" i="3"/>
  <c r="Z1638" i="3" s="1"/>
  <c r="Y2531" i="3"/>
  <c r="H2531" i="3"/>
  <c r="Z2531" i="3" s="1"/>
  <c r="Y2240" i="3"/>
  <c r="H2240" i="3"/>
  <c r="Z2240" i="3" s="1"/>
  <c r="Y2212" i="3"/>
  <c r="H2212" i="3"/>
  <c r="Z2212" i="3" s="1"/>
  <c r="Y118" i="3"/>
  <c r="Y270" i="3"/>
  <c r="Y2500" i="3"/>
  <c r="H2500" i="3"/>
  <c r="Z2500" i="3" s="1"/>
  <c r="Y2591" i="3"/>
  <c r="Y3307" i="3"/>
  <c r="H3307" i="3"/>
  <c r="Z3307" i="3" s="1"/>
  <c r="Y1044" i="3"/>
  <c r="Y573" i="3"/>
  <c r="Y3838" i="3"/>
  <c r="H3838" i="3"/>
  <c r="Z3838" i="3" s="1"/>
  <c r="Y2437" i="3"/>
  <c r="H2437" i="3"/>
  <c r="Z2437" i="3" s="1"/>
  <c r="Y109" i="3"/>
  <c r="Y641" i="3"/>
  <c r="Y1353" i="3"/>
  <c r="H1353" i="3"/>
  <c r="Z1353" i="3" s="1"/>
  <c r="Y2676" i="3"/>
  <c r="H2676" i="3"/>
  <c r="Z2676" i="3" s="1"/>
  <c r="Y4039" i="3"/>
  <c r="H4039" i="3"/>
  <c r="Z4039" i="3" s="1"/>
  <c r="Y2527" i="3"/>
  <c r="H2527" i="3"/>
  <c r="Z2527" i="3" s="1"/>
  <c r="Y444" i="3"/>
  <c r="Y3090" i="3"/>
  <c r="H3090" i="3"/>
  <c r="Z3090" i="3" s="1"/>
  <c r="Y2329" i="3"/>
  <c r="H2329" i="3"/>
  <c r="Z2329" i="3" s="1"/>
  <c r="Y1579" i="3"/>
  <c r="H1579" i="3"/>
  <c r="Z1579" i="3" s="1"/>
  <c r="Y99" i="3"/>
  <c r="Y2594" i="3"/>
  <c r="H2594" i="3"/>
  <c r="Z2594" i="3" s="1"/>
  <c r="Y1217" i="3"/>
  <c r="H1217" i="3"/>
  <c r="Z1217" i="3" s="1"/>
  <c r="Y2083" i="3"/>
  <c r="H2083" i="3"/>
  <c r="Z2083" i="3" s="1"/>
  <c r="Y95" i="3"/>
  <c r="Y1524" i="3"/>
  <c r="Y2706" i="3"/>
  <c r="H2706" i="3"/>
  <c r="Z2706" i="3" s="1"/>
  <c r="Y104" i="3"/>
  <c r="Y234" i="3"/>
  <c r="Y4038" i="3"/>
  <c r="Y3343" i="3"/>
  <c r="H3343" i="3"/>
  <c r="Z3343" i="3" s="1"/>
  <c r="Y1633" i="3"/>
  <c r="Y2933" i="3"/>
  <c r="H2933" i="3"/>
  <c r="Z2933" i="3" s="1"/>
  <c r="Y1274" i="3"/>
  <c r="H1274" i="3"/>
  <c r="Z1274" i="3" s="1"/>
  <c r="Y878" i="3"/>
  <c r="Y808" i="3"/>
  <c r="Y2404" i="3"/>
  <c r="Y82" i="3"/>
  <c r="Y2801" i="3"/>
  <c r="H2801" i="3"/>
  <c r="Z2801" i="3" s="1"/>
  <c r="Y3242" i="3"/>
  <c r="H3242" i="3"/>
  <c r="Z3242" i="3" s="1"/>
  <c r="Y4037" i="3"/>
  <c r="H4037" i="3"/>
  <c r="Z4037" i="3" s="1"/>
  <c r="Y918" i="3"/>
  <c r="Y3366" i="3"/>
  <c r="H3366" i="3"/>
  <c r="Z3366" i="3" s="1"/>
  <c r="Y3365" i="3"/>
  <c r="H3365" i="3"/>
  <c r="Z3365" i="3" s="1"/>
  <c r="Y3336" i="3"/>
  <c r="H3336" i="3"/>
  <c r="Z3336" i="3" s="1"/>
  <c r="Y2003" i="3"/>
  <c r="H2003" i="3"/>
  <c r="Z2003" i="3" s="1"/>
  <c r="Y2854" i="3"/>
  <c r="H2854" i="3"/>
  <c r="Z2854" i="3" s="1"/>
  <c r="Y3502" i="3"/>
  <c r="H3502" i="3"/>
  <c r="Z3502" i="3" s="1"/>
  <c r="Y654" i="3"/>
  <c r="Y2765" i="3"/>
  <c r="H2765" i="3"/>
  <c r="Z2765" i="3" s="1"/>
  <c r="Y1109" i="3"/>
  <c r="H1109" i="3"/>
  <c r="Z1109" i="3" s="1"/>
  <c r="Y2245" i="3"/>
  <c r="H2245" i="3"/>
  <c r="Z2245" i="3" s="1"/>
  <c r="Y753" i="3"/>
  <c r="Y3357" i="3"/>
  <c r="H3357" i="3"/>
  <c r="Z3357" i="3" s="1"/>
  <c r="Y3725" i="3"/>
  <c r="H3725" i="3"/>
  <c r="Z3725" i="3" s="1"/>
  <c r="Y4035" i="3"/>
  <c r="H4035" i="3"/>
  <c r="Z4035" i="3" s="1"/>
  <c r="Y798" i="3"/>
  <c r="Y3295" i="3"/>
  <c r="H3295" i="3"/>
  <c r="Z3295" i="3" s="1"/>
  <c r="Y2766" i="3"/>
  <c r="H2766" i="3"/>
  <c r="Z2766" i="3" s="1"/>
  <c r="Y3704" i="3"/>
  <c r="H3704" i="3"/>
  <c r="Z3704" i="3" s="1"/>
  <c r="Y1816" i="3"/>
  <c r="Y845" i="3"/>
  <c r="Y678" i="3"/>
  <c r="Y2677" i="3"/>
  <c r="H2677" i="3"/>
  <c r="Z2677" i="3" s="1"/>
  <c r="Y1466" i="3"/>
  <c r="Y2803" i="3"/>
  <c r="H2803" i="3"/>
  <c r="Z2803" i="3" s="1"/>
  <c r="Y3617" i="3"/>
  <c r="H3617" i="3"/>
  <c r="Z3617" i="3" s="1"/>
  <c r="Y10" i="3"/>
  <c r="Y51" i="3"/>
  <c r="Y50" i="3"/>
  <c r="Y2693" i="3"/>
  <c r="H2693" i="3"/>
  <c r="Z2693" i="3" s="1"/>
  <c r="Y183" i="3"/>
  <c r="Y936" i="3"/>
  <c r="H936" i="3"/>
  <c r="Z936" i="3" s="1"/>
  <c r="Y2852" i="3"/>
  <c r="H2852" i="3"/>
  <c r="Z2852" i="3" s="1"/>
  <c r="Y2977" i="3"/>
  <c r="Y2103" i="3"/>
  <c r="H2103" i="3"/>
  <c r="Z2103" i="3" s="1"/>
  <c r="Y3241" i="3"/>
  <c r="H3241" i="3"/>
  <c r="Z3241" i="3" s="1"/>
  <c r="Y1863" i="3"/>
  <c r="H1863" i="3"/>
  <c r="Z1863" i="3" s="1"/>
  <c r="Y2638" i="3"/>
  <c r="H2638" i="3"/>
  <c r="Z2638" i="3" s="1"/>
  <c r="Y3485" i="3"/>
  <c r="H3485" i="3"/>
  <c r="Z3485" i="3" s="1"/>
  <c r="Y2644" i="3"/>
  <c r="H2644" i="3"/>
  <c r="Z2644" i="3" s="1"/>
  <c r="Y3671" i="3"/>
  <c r="H3671" i="3"/>
  <c r="Z3671" i="3" s="1"/>
  <c r="Y2906" i="3"/>
  <c r="H2906" i="3"/>
  <c r="Z2906" i="3" s="1"/>
  <c r="Y4034" i="3"/>
  <c r="H4034" i="3"/>
  <c r="Z4034" i="3" s="1"/>
  <c r="Y181" i="3"/>
  <c r="Y3348" i="3"/>
  <c r="H3348" i="3"/>
  <c r="Z3348" i="3" s="1"/>
  <c r="Y1194" i="3"/>
  <c r="Y32" i="3"/>
  <c r="Y1121" i="3"/>
  <c r="H1121" i="3"/>
  <c r="Z1121" i="3" s="1"/>
  <c r="Y3907" i="3"/>
  <c r="H3907" i="3"/>
  <c r="Z3907" i="3" s="1"/>
  <c r="Y3162" i="3"/>
  <c r="H3162" i="3"/>
  <c r="Z3162" i="3" s="1"/>
  <c r="Y3300" i="3"/>
  <c r="H3300" i="3"/>
  <c r="Z3300" i="3" s="1"/>
  <c r="Y3130" i="3"/>
  <c r="Y2900" i="3"/>
  <c r="H2900" i="3"/>
  <c r="Z2900" i="3" s="1"/>
  <c r="Y1869" i="3"/>
  <c r="H1869" i="3"/>
  <c r="Z1869" i="3" s="1"/>
  <c r="Y1866" i="3"/>
  <c r="Y1812" i="3"/>
  <c r="H1812" i="3"/>
  <c r="Z1812" i="3" s="1"/>
  <c r="Y3139" i="3"/>
  <c r="H3139" i="3"/>
  <c r="Z3139" i="3" s="1"/>
  <c r="Y691" i="3"/>
  <c r="Y20" i="3"/>
  <c r="Y3" i="3"/>
  <c r="Y417" i="3"/>
  <c r="Y3782" i="3"/>
  <c r="H3782" i="3"/>
  <c r="Z3782" i="3" s="1"/>
  <c r="Y3815" i="3"/>
  <c r="H3815" i="3"/>
  <c r="Z3815" i="3" s="1"/>
  <c r="Y3800" i="3"/>
  <c r="H3800" i="3"/>
  <c r="Z3800" i="3" s="1"/>
  <c r="Y1444" i="3"/>
  <c r="Y14" i="3"/>
  <c r="Y287" i="3"/>
  <c r="Y1397" i="3"/>
  <c r="H1397" i="3"/>
  <c r="Z1397" i="3" s="1"/>
  <c r="Y2070" i="3"/>
  <c r="H2070" i="3"/>
  <c r="Z2070" i="3" s="1"/>
  <c r="Y3759" i="3"/>
  <c r="H3759" i="3"/>
  <c r="Z3759" i="3" s="1"/>
  <c r="Y2258" i="3"/>
  <c r="H2258" i="3"/>
  <c r="Z2258" i="3" s="1"/>
  <c r="Y3796" i="3"/>
  <c r="H3796" i="3"/>
  <c r="Z3796" i="3" s="1"/>
  <c r="Y2115" i="3"/>
  <c r="H2115" i="3"/>
  <c r="Z2115" i="3" s="1"/>
  <c r="Y736" i="3"/>
  <c r="Y917" i="3"/>
  <c r="H917" i="3"/>
  <c r="Z917" i="3" s="1"/>
  <c r="Y3733" i="3"/>
  <c r="H3733" i="3"/>
  <c r="Z3733" i="3" s="1"/>
  <c r="Y158" i="3"/>
  <c r="Y2700" i="3"/>
  <c r="H2700" i="3"/>
  <c r="Z2700" i="3" s="1"/>
  <c r="Y4" i="3"/>
  <c r="Y479" i="3"/>
  <c r="Y1169" i="3"/>
  <c r="AA3" i="3" l="1"/>
  <c r="AA19" i="3"/>
  <c r="AA35" i="3"/>
  <c r="AA67" i="3"/>
  <c r="AA83" i="3"/>
  <c r="AA115" i="3"/>
  <c r="AA131" i="3"/>
  <c r="AA147" i="3"/>
  <c r="AA163" i="3"/>
  <c r="AA179" i="3"/>
  <c r="AA195" i="3"/>
  <c r="AA8" i="3"/>
  <c r="AA24" i="3"/>
  <c r="AA40" i="3"/>
  <c r="AA56" i="3"/>
  <c r="AA72" i="3"/>
  <c r="AA88" i="3"/>
  <c r="AA104" i="3"/>
  <c r="AA120" i="3"/>
  <c r="AA136" i="3"/>
  <c r="AA152" i="3"/>
  <c r="AA168" i="3"/>
  <c r="AA184" i="3"/>
  <c r="AA200" i="3"/>
  <c r="AA216" i="3"/>
  <c r="AA232" i="3"/>
  <c r="AA248" i="3"/>
  <c r="AA264" i="3"/>
  <c r="AA296" i="3"/>
  <c r="AA312" i="3"/>
  <c r="AA328" i="3"/>
  <c r="AA5" i="3"/>
  <c r="AA37" i="3"/>
  <c r="AA69" i="3"/>
  <c r="AA101" i="3"/>
  <c r="AA133" i="3"/>
  <c r="AA165" i="3"/>
  <c r="AA197" i="3"/>
  <c r="AA221" i="3"/>
  <c r="AA242" i="3"/>
  <c r="AA263" i="3"/>
  <c r="AA285" i="3"/>
  <c r="AA306" i="3"/>
  <c r="AA327" i="3"/>
  <c r="AA347" i="3"/>
  <c r="AA363" i="3"/>
  <c r="AA379" i="3"/>
  <c r="AA395" i="3"/>
  <c r="AA411" i="3"/>
  <c r="AA427" i="3"/>
  <c r="AA443" i="3"/>
  <c r="AA459" i="3"/>
  <c r="AA475" i="3"/>
  <c r="AA30" i="3"/>
  <c r="AA62" i="3"/>
  <c r="AA94" i="3"/>
  <c r="AA126" i="3"/>
  <c r="AA158" i="3"/>
  <c r="AA190" i="3"/>
  <c r="AA217" i="3"/>
  <c r="AA238" i="3"/>
  <c r="AA259" i="3"/>
  <c r="AA281" i="3"/>
  <c r="AA302" i="3"/>
  <c r="AA323" i="3"/>
  <c r="AA344" i="3"/>
  <c r="AA360" i="3"/>
  <c r="AA376" i="3"/>
  <c r="AA408" i="3"/>
  <c r="AA424" i="3"/>
  <c r="AA440" i="3"/>
  <c r="AA456" i="3"/>
  <c r="AA472" i="3"/>
  <c r="AA488" i="3"/>
  <c r="AA504" i="3"/>
  <c r="AA536" i="3"/>
  <c r="AA552" i="3"/>
  <c r="AA600" i="3"/>
  <c r="AA616" i="3"/>
  <c r="AA632" i="3"/>
  <c r="AA648" i="3"/>
  <c r="AA664" i="3"/>
  <c r="AA680" i="3"/>
  <c r="AA696" i="3"/>
  <c r="AA25" i="3"/>
  <c r="AA89" i="3"/>
  <c r="AA153" i="3"/>
  <c r="AA213" i="3"/>
  <c r="AA255" i="3"/>
  <c r="AA298" i="3"/>
  <c r="AA341" i="3"/>
  <c r="AA373" i="3"/>
  <c r="AA469" i="3"/>
  <c r="AA493" i="3"/>
  <c r="AA514" i="3"/>
  <c r="AA535" i="3"/>
  <c r="AA557" i="3"/>
  <c r="AA578" i="3"/>
  <c r="AA599" i="3"/>
  <c r="AA621" i="3"/>
  <c r="AA642" i="3"/>
  <c r="AA663" i="3"/>
  <c r="AA685" i="3"/>
  <c r="AA706" i="3"/>
  <c r="AA722" i="3"/>
  <c r="AA738" i="3"/>
  <c r="AA10" i="3"/>
  <c r="AA74" i="3"/>
  <c r="AA138" i="3"/>
  <c r="AA202" i="3"/>
  <c r="AA289" i="3"/>
  <c r="AA366" i="3"/>
  <c r="AA398" i="3"/>
  <c r="AA430" i="3"/>
  <c r="AA462" i="3"/>
  <c r="AA489" i="3"/>
  <c r="AA510" i="3"/>
  <c r="AA531" i="3"/>
  <c r="AA574" i="3"/>
  <c r="AA595" i="3"/>
  <c r="AA617" i="3"/>
  <c r="AA638" i="3"/>
  <c r="AA659" i="3"/>
  <c r="AA681" i="3"/>
  <c r="AA702" i="3"/>
  <c r="AA719" i="3"/>
  <c r="AA751" i="3"/>
  <c r="AA783" i="3"/>
  <c r="AA799" i="3"/>
  <c r="AA815" i="3"/>
  <c r="AA831" i="3"/>
  <c r="AA847" i="3"/>
  <c r="AA863" i="3"/>
  <c r="AA879" i="3"/>
  <c r="AA895" i="3"/>
  <c r="AA911" i="3"/>
  <c r="AA927" i="3"/>
  <c r="AA959" i="3"/>
  <c r="AA975" i="3"/>
  <c r="AA991" i="3"/>
  <c r="AA1007" i="3"/>
  <c r="AA1023" i="3"/>
  <c r="AA1039" i="3"/>
  <c r="AA81" i="3"/>
  <c r="AA433" i="3"/>
  <c r="AA533" i="3"/>
  <c r="AA575" i="3"/>
  <c r="AA618" i="3"/>
  <c r="AA661" i="3"/>
  <c r="AA703" i="3"/>
  <c r="AA736" i="3"/>
  <c r="AA762" i="3"/>
  <c r="AA784" i="3"/>
  <c r="AA805" i="3"/>
  <c r="AA826" i="3"/>
  <c r="AA848" i="3"/>
  <c r="AA869" i="3"/>
  <c r="AA890" i="3"/>
  <c r="AA912" i="3"/>
  <c r="AA933" i="3"/>
  <c r="AA954" i="3"/>
  <c r="AA1018" i="3"/>
  <c r="AA1040" i="3"/>
  <c r="AA1057" i="3"/>
  <c r="AA1073" i="3"/>
  <c r="AA1089" i="3"/>
  <c r="AA1121" i="3"/>
  <c r="AA1137" i="3"/>
  <c r="AA1153" i="3"/>
  <c r="AA1169" i="3"/>
  <c r="AA1185" i="3"/>
  <c r="AA1201" i="3"/>
  <c r="AA1217" i="3"/>
  <c r="AA1233" i="3"/>
  <c r="AA1249" i="3"/>
  <c r="AA1265" i="3"/>
  <c r="AA1281" i="3"/>
  <c r="AA1297" i="3"/>
  <c r="AA18" i="3"/>
  <c r="AA146" i="3"/>
  <c r="AA251" i="3"/>
  <c r="AA337" i="3"/>
  <c r="AA402" i="3"/>
  <c r="AA513" i="3"/>
  <c r="AA598" i="3"/>
  <c r="AA641" i="3"/>
  <c r="AA683" i="3"/>
  <c r="AA721" i="3"/>
  <c r="AA753" i="3"/>
  <c r="AA774" i="3"/>
  <c r="AA796" i="3"/>
  <c r="AA817" i="3"/>
  <c r="AA838" i="3"/>
  <c r="AA860" i="3"/>
  <c r="AA881" i="3"/>
  <c r="AA902" i="3"/>
  <c r="AA924" i="3"/>
  <c r="AA945" i="3"/>
  <c r="AA966" i="3"/>
  <c r="AA988" i="3"/>
  <c r="AA1009" i="3"/>
  <c r="AA1030" i="3"/>
  <c r="AA1050" i="3"/>
  <c r="AA1066" i="3"/>
  <c r="AA1082" i="3"/>
  <c r="AA1098" i="3"/>
  <c r="AA1130" i="3"/>
  <c r="AA218" i="3"/>
  <c r="AA377" i="3"/>
  <c r="AA495" i="3"/>
  <c r="AA581" i="3"/>
  <c r="AA666" i="3"/>
  <c r="AA740" i="3"/>
  <c r="AA786" i="3"/>
  <c r="AA829" i="3"/>
  <c r="AA872" i="3"/>
  <c r="AA914" i="3"/>
  <c r="AA957" i="3"/>
  <c r="AA1000" i="3"/>
  <c r="AA1075" i="3"/>
  <c r="AA1107" i="3"/>
  <c r="AA1136" i="3"/>
  <c r="AA1158" i="3"/>
  <c r="AA1179" i="3"/>
  <c r="AA1222" i="3"/>
  <c r="AA1243" i="3"/>
  <c r="AA1264" i="3"/>
  <c r="AA1286" i="3"/>
  <c r="AA1307" i="3"/>
  <c r="AA1324" i="3"/>
  <c r="AA1340" i="3"/>
  <c r="AA1356" i="3"/>
  <c r="AA1372" i="3"/>
  <c r="AA1388" i="3"/>
  <c r="AA1420" i="3"/>
  <c r="AA1436" i="3"/>
  <c r="AA1468" i="3"/>
  <c r="AA1484" i="3"/>
  <c r="AA1500" i="3"/>
  <c r="AA1516" i="3"/>
  <c r="AA1532" i="3"/>
  <c r="AA1548" i="3"/>
  <c r="AA1564" i="3"/>
  <c r="AA1580" i="3"/>
  <c r="AA1596" i="3"/>
  <c r="AA1612" i="3"/>
  <c r="AA1628" i="3"/>
  <c r="AA1676" i="3"/>
  <c r="AA1708" i="3"/>
  <c r="AA1724" i="3"/>
  <c r="AA1740" i="3"/>
  <c r="AA1756" i="3"/>
  <c r="AA1772" i="3"/>
  <c r="AA1788" i="3"/>
  <c r="AA1804" i="3"/>
  <c r="AA1820" i="3"/>
  <c r="AA1836" i="3"/>
  <c r="AA1852" i="3"/>
  <c r="AA1868" i="3"/>
  <c r="AA1900" i="3"/>
  <c r="AA1916" i="3"/>
  <c r="AA1932" i="3"/>
  <c r="AA1948" i="3"/>
  <c r="AA1964" i="3"/>
  <c r="AA1980" i="3"/>
  <c r="AA1996" i="3"/>
  <c r="AA2012" i="3"/>
  <c r="AA2028" i="3"/>
  <c r="AA2044" i="3"/>
  <c r="AA2060" i="3"/>
  <c r="AA2076" i="3"/>
  <c r="AA2092" i="3"/>
  <c r="AA2108" i="3"/>
  <c r="AA2124" i="3"/>
  <c r="AA2140" i="3"/>
  <c r="AA2156" i="3"/>
  <c r="AA2188" i="3"/>
  <c r="AA2204" i="3"/>
  <c r="AA2220" i="3"/>
  <c r="AA2236" i="3"/>
  <c r="AA2252" i="3"/>
  <c r="AA2268" i="3"/>
  <c r="AA2284" i="3"/>
  <c r="AA162" i="3"/>
  <c r="AA346" i="3"/>
  <c r="AA474" i="3"/>
  <c r="AA646" i="3"/>
  <c r="AA725" i="3"/>
  <c r="AA777" i="3"/>
  <c r="AA862" i="3"/>
  <c r="AA905" i="3"/>
  <c r="AA948" i="3"/>
  <c r="AA990" i="3"/>
  <c r="AA1033" i="3"/>
  <c r="AA1068" i="3"/>
  <c r="AA1154" i="3"/>
  <c r="AA1175" i="3"/>
  <c r="AA1196" i="3"/>
  <c r="AA1218" i="3"/>
  <c r="AA1239" i="3"/>
  <c r="AA1260" i="3"/>
  <c r="AA1282" i="3"/>
  <c r="AA1303" i="3"/>
  <c r="AA1321" i="3"/>
  <c r="AA1337" i="3"/>
  <c r="AA1353" i="3"/>
  <c r="AA1369" i="3"/>
  <c r="AA1385" i="3"/>
  <c r="AA1401" i="3"/>
  <c r="AA1417" i="3"/>
  <c r="AA1433" i="3"/>
  <c r="AA1449" i="3"/>
  <c r="AA1465" i="3"/>
  <c r="AA1481" i="3"/>
  <c r="AA1497" i="3"/>
  <c r="AA1529" i="3"/>
  <c r="AA1561" i="3"/>
  <c r="AA1577" i="3"/>
  <c r="AA1593" i="3"/>
  <c r="AA1625" i="3"/>
  <c r="AA1657" i="3"/>
  <c r="AA1673" i="3"/>
  <c r="AA1689" i="3"/>
  <c r="AA1705" i="3"/>
  <c r="AA1721" i="3"/>
  <c r="AA1737" i="3"/>
  <c r="AA1753" i="3"/>
  <c r="AA1769" i="3"/>
  <c r="AA1785" i="3"/>
  <c r="AA1801" i="3"/>
  <c r="AA193" i="3"/>
  <c r="AA485" i="3"/>
  <c r="AA655" i="3"/>
  <c r="AA781" i="3"/>
  <c r="AA866" i="3"/>
  <c r="AA952" i="3"/>
  <c r="AA1037" i="3"/>
  <c r="AA1103" i="3"/>
  <c r="AA1155" i="3"/>
  <c r="AA1198" i="3"/>
  <c r="AA1240" i="3"/>
  <c r="AA1322" i="3"/>
  <c r="AA1354" i="3"/>
  <c r="AA1386" i="3"/>
  <c r="AA1450" i="3"/>
  <c r="AA1482" i="3"/>
  <c r="AA1514" i="3"/>
  <c r="AA1546" i="3"/>
  <c r="AA1578" i="3"/>
  <c r="AA1642" i="3"/>
  <c r="AA1674" i="3"/>
  <c r="AA1706" i="3"/>
  <c r="AA7" i="3"/>
  <c r="AA23" i="3"/>
  <c r="AA39" i="3"/>
  <c r="AA55" i="3"/>
  <c r="AA71" i="3"/>
  <c r="AA87" i="3"/>
  <c r="AA103" i="3"/>
  <c r="AA119" i="3"/>
  <c r="AA135" i="3"/>
  <c r="AA151" i="3"/>
  <c r="AA167" i="3"/>
  <c r="AA183" i="3"/>
  <c r="AA199" i="3"/>
  <c r="AA12" i="3"/>
  <c r="AA28" i="3"/>
  <c r="AA44" i="3"/>
  <c r="AA60" i="3"/>
  <c r="AA76" i="3"/>
  <c r="AA92" i="3"/>
  <c r="AA108" i="3"/>
  <c r="AA124" i="3"/>
  <c r="AA140" i="3"/>
  <c r="AA156" i="3"/>
  <c r="AA172" i="3"/>
  <c r="AA188" i="3"/>
  <c r="AA204" i="3"/>
  <c r="AA220" i="3"/>
  <c r="AA236" i="3"/>
  <c r="AA252" i="3"/>
  <c r="AA284" i="3"/>
  <c r="AA300" i="3"/>
  <c r="AA316" i="3"/>
  <c r="AA332" i="3"/>
  <c r="AA13" i="3"/>
  <c r="AA45" i="3"/>
  <c r="AA77" i="3"/>
  <c r="AA141" i="3"/>
  <c r="AA173" i="3"/>
  <c r="AA205" i="3"/>
  <c r="AA226" i="3"/>
  <c r="AA247" i="3"/>
  <c r="AA269" i="3"/>
  <c r="AA290" i="3"/>
  <c r="AA311" i="3"/>
  <c r="AA333" i="3"/>
  <c r="AA367" i="3"/>
  <c r="AA383" i="3"/>
  <c r="AA399" i="3"/>
  <c r="AA415" i="3"/>
  <c r="AA431" i="3"/>
  <c r="AA463" i="3"/>
  <c r="AA6" i="3"/>
  <c r="AA38" i="3"/>
  <c r="AA70" i="3"/>
  <c r="AA102" i="3"/>
  <c r="AA134" i="3"/>
  <c r="AA166" i="3"/>
  <c r="AA198" i="3"/>
  <c r="AA222" i="3"/>
  <c r="AA243" i="3"/>
  <c r="AA265" i="3"/>
  <c r="AA286" i="3"/>
  <c r="AA307" i="3"/>
  <c r="AA329" i="3"/>
  <c r="AA348" i="3"/>
  <c r="AA364" i="3"/>
  <c r="AA412" i="3"/>
  <c r="AA428" i="3"/>
  <c r="AA444" i="3"/>
  <c r="AA460" i="3"/>
  <c r="AA476" i="3"/>
  <c r="AA524" i="3"/>
  <c r="AA540" i="3"/>
  <c r="AA556" i="3"/>
  <c r="AA572" i="3"/>
  <c r="AA588" i="3"/>
  <c r="AA604" i="3"/>
  <c r="AA636" i="3"/>
  <c r="AA668" i="3"/>
  <c r="AA684" i="3"/>
  <c r="AA700" i="3"/>
  <c r="AA41" i="3"/>
  <c r="AA105" i="3"/>
  <c r="AA169" i="3"/>
  <c r="AA223" i="3"/>
  <c r="AA266" i="3"/>
  <c r="AA309" i="3"/>
  <c r="AA349" i="3"/>
  <c r="AA413" i="3"/>
  <c r="AA445" i="3"/>
  <c r="AA477" i="3"/>
  <c r="AA498" i="3"/>
  <c r="AA519" i="3"/>
  <c r="AA541" i="3"/>
  <c r="AA562" i="3"/>
  <c r="AA583" i="3"/>
  <c r="AA605" i="3"/>
  <c r="AA626" i="3"/>
  <c r="AA647" i="3"/>
  <c r="AA669" i="3"/>
  <c r="AA690" i="3"/>
  <c r="AA710" i="3"/>
  <c r="AA742" i="3"/>
  <c r="AA26" i="3"/>
  <c r="AA90" i="3"/>
  <c r="AA154" i="3"/>
  <c r="AA214" i="3"/>
  <c r="AA257" i="3"/>
  <c r="AA299" i="3"/>
  <c r="AA342" i="3"/>
  <c r="AA374" i="3"/>
  <c r="AA406" i="3"/>
  <c r="AA438" i="3"/>
  <c r="AA470" i="3"/>
  <c r="AA494" i="3"/>
  <c r="AA515" i="3"/>
  <c r="AA558" i="3"/>
  <c r="AA579" i="3"/>
  <c r="AA601" i="3"/>
  <c r="AA622" i="3"/>
  <c r="AA643" i="3"/>
  <c r="AA665" i="3"/>
  <c r="AA686" i="3"/>
  <c r="AA723" i="3"/>
  <c r="AA739" i="3"/>
  <c r="AA755" i="3"/>
  <c r="AA771" i="3"/>
  <c r="AA787" i="3"/>
  <c r="AA803" i="3"/>
  <c r="AA819" i="3"/>
  <c r="AA835" i="3"/>
  <c r="AA851" i="3"/>
  <c r="AA867" i="3"/>
  <c r="AA883" i="3"/>
  <c r="AA899" i="3"/>
  <c r="AA915" i="3"/>
  <c r="AA931" i="3"/>
  <c r="AA947" i="3"/>
  <c r="AA963" i="3"/>
  <c r="AA995" i="3"/>
  <c r="AA1011" i="3"/>
  <c r="AA1027" i="3"/>
  <c r="AA1043" i="3"/>
  <c r="AA113" i="3"/>
  <c r="AA229" i="3"/>
  <c r="AA314" i="3"/>
  <c r="AA385" i="3"/>
  <c r="AA449" i="3"/>
  <c r="AA543" i="3"/>
  <c r="AA586" i="3"/>
  <c r="AA629" i="3"/>
  <c r="AA671" i="3"/>
  <c r="AA712" i="3"/>
  <c r="AA768" i="3"/>
  <c r="AA789" i="3"/>
  <c r="AA810" i="3"/>
  <c r="AA832" i="3"/>
  <c r="AA853" i="3"/>
  <c r="AA874" i="3"/>
  <c r="AA896" i="3"/>
  <c r="AA917" i="3"/>
  <c r="AA938" i="3"/>
  <c r="AA960" i="3"/>
  <c r="AA981" i="3"/>
  <c r="AA1002" i="3"/>
  <c r="AA1024" i="3"/>
  <c r="AA1045" i="3"/>
  <c r="AA1061" i="3"/>
  <c r="AA1093" i="3"/>
  <c r="AA1109" i="3"/>
  <c r="AA1125" i="3"/>
  <c r="AA1141" i="3"/>
  <c r="AA1157" i="3"/>
  <c r="AA1189" i="3"/>
  <c r="AA1205" i="3"/>
  <c r="AA1237" i="3"/>
  <c r="AA1253" i="3"/>
  <c r="AA1269" i="3"/>
  <c r="AA1285" i="3"/>
  <c r="AA1301" i="3"/>
  <c r="AA178" i="3"/>
  <c r="AA273" i="3"/>
  <c r="AA418" i="3"/>
  <c r="AA566" i="3"/>
  <c r="AA609" i="3"/>
  <c r="AA651" i="3"/>
  <c r="AA694" i="3"/>
  <c r="AA729" i="3"/>
  <c r="AA758" i="3"/>
  <c r="AA780" i="3"/>
  <c r="AA801" i="3"/>
  <c r="AA822" i="3"/>
  <c r="AA844" i="3"/>
  <c r="AA886" i="3"/>
  <c r="AA908" i="3"/>
  <c r="AA929" i="3"/>
  <c r="AA950" i="3"/>
  <c r="AA972" i="3"/>
  <c r="AA993" i="3"/>
  <c r="AA1014" i="3"/>
  <c r="AA1036" i="3"/>
  <c r="AA1054" i="3"/>
  <c r="AA1070" i="3"/>
  <c r="AA1086" i="3"/>
  <c r="AA1102" i="3"/>
  <c r="AA1118" i="3"/>
  <c r="AA33" i="3"/>
  <c r="AA261" i="3"/>
  <c r="AA409" i="3"/>
  <c r="AA517" i="3"/>
  <c r="AA602" i="3"/>
  <c r="AA687" i="3"/>
  <c r="AA754" i="3"/>
  <c r="AA797" i="3"/>
  <c r="AA840" i="3"/>
  <c r="AA882" i="3"/>
  <c r="AA925" i="3"/>
  <c r="AA968" i="3"/>
  <c r="AA1010" i="3"/>
  <c r="AA1051" i="3"/>
  <c r="AA1083" i="3"/>
  <c r="AA1142" i="3"/>
  <c r="AA1163" i="3"/>
  <c r="AA1184" i="3"/>
  <c r="AA1206" i="3"/>
  <c r="AA1227" i="3"/>
  <c r="AA1248" i="3"/>
  <c r="AA1270" i="3"/>
  <c r="AA1291" i="3"/>
  <c r="AA1312" i="3"/>
  <c r="AA1328" i="3"/>
  <c r="AA1344" i="3"/>
  <c r="AA1376" i="3"/>
  <c r="AA1392" i="3"/>
  <c r="AA1408" i="3"/>
  <c r="AA1424" i="3"/>
  <c r="AA1440" i="3"/>
  <c r="AA1456" i="3"/>
  <c r="AA1488" i="3"/>
  <c r="AA1504" i="3"/>
  <c r="AA1520" i="3"/>
  <c r="AA1536" i="3"/>
  <c r="AA1552" i="3"/>
  <c r="AA1568" i="3"/>
  <c r="AA1584" i="3"/>
  <c r="AA1600" i="3"/>
  <c r="AA1648" i="3"/>
  <c r="AA1664" i="3"/>
  <c r="AA1680" i="3"/>
  <c r="AA1696" i="3"/>
  <c r="AA1712" i="3"/>
  <c r="AA1728" i="3"/>
  <c r="AA1744" i="3"/>
  <c r="AA1760" i="3"/>
  <c r="AA1776" i="3"/>
  <c r="AA1792" i="3"/>
  <c r="AA1808" i="3"/>
  <c r="AA1824" i="3"/>
  <c r="AA1840" i="3"/>
  <c r="AA1872" i="3"/>
  <c r="AA1888" i="3"/>
  <c r="AA1904" i="3"/>
  <c r="AA1920" i="3"/>
  <c r="AA1952" i="3"/>
  <c r="AA1968" i="3"/>
  <c r="AA2000" i="3"/>
  <c r="AA2016" i="3"/>
  <c r="AA2032" i="3"/>
  <c r="AA2048" i="3"/>
  <c r="AA2064" i="3"/>
  <c r="AA2080" i="3"/>
  <c r="AA2096" i="3"/>
  <c r="AA2112" i="3"/>
  <c r="AA2128" i="3"/>
  <c r="AA2144" i="3"/>
  <c r="AA2160" i="3"/>
  <c r="AA2176" i="3"/>
  <c r="AA2192" i="3"/>
  <c r="AA2208" i="3"/>
  <c r="AA2224" i="3"/>
  <c r="AA2240" i="3"/>
  <c r="AA2256" i="3"/>
  <c r="AA2272" i="3"/>
  <c r="AA2288" i="3"/>
  <c r="AA219" i="3"/>
  <c r="AA378" i="3"/>
  <c r="AA497" i="3"/>
  <c r="AA582" i="3"/>
  <c r="AA667" i="3"/>
  <c r="AA741" i="3"/>
  <c r="AA788" i="3"/>
  <c r="AA830" i="3"/>
  <c r="AA873" i="3"/>
  <c r="AA958" i="3"/>
  <c r="AA1044" i="3"/>
  <c r="AA1076" i="3"/>
  <c r="AA1108" i="3"/>
  <c r="AA1138" i="3"/>
  <c r="AA1159" i="3"/>
  <c r="AA1202" i="3"/>
  <c r="AA1223" i="3"/>
  <c r="AA1244" i="3"/>
  <c r="AA1266" i="3"/>
  <c r="AA1308" i="3"/>
  <c r="AA1325" i="3"/>
  <c r="AA1341" i="3"/>
  <c r="AA1357" i="3"/>
  <c r="AA1389" i="3"/>
  <c r="AA1421" i="3"/>
  <c r="AA1437" i="3"/>
  <c r="AA1453" i="3"/>
  <c r="AA1469" i="3"/>
  <c r="AA1485" i="3"/>
  <c r="AA1501" i="3"/>
  <c r="AA1517" i="3"/>
  <c r="AA1533" i="3"/>
  <c r="AA1549" i="3"/>
  <c r="AA1581" i="3"/>
  <c r="AA1597" i="3"/>
  <c r="AA1613" i="3"/>
  <c r="AA1629" i="3"/>
  <c r="AA1645" i="3"/>
  <c r="AA1661" i="3"/>
  <c r="AA1677" i="3"/>
  <c r="AA1693" i="3"/>
  <c r="AA1709" i="3"/>
  <c r="AA1725" i="3"/>
  <c r="AA1741" i="3"/>
  <c r="AA1757" i="3"/>
  <c r="AA1773" i="3"/>
  <c r="AA1789" i="3"/>
  <c r="AA1805" i="3"/>
  <c r="AA282" i="3"/>
  <c r="AA527" i="3"/>
  <c r="AA698" i="3"/>
  <c r="AA802" i="3"/>
  <c r="AA888" i="3"/>
  <c r="AA973" i="3"/>
  <c r="AA1055" i="3"/>
  <c r="AA1119" i="3"/>
  <c r="AA1166" i="3"/>
  <c r="AA1208" i="3"/>
  <c r="AA1251" i="3"/>
  <c r="AA1294" i="3"/>
  <c r="AA1330" i="3"/>
  <c r="AA1426" i="3"/>
  <c r="AA1458" i="3"/>
  <c r="AA1490" i="3"/>
  <c r="AA1522" i="3"/>
  <c r="AA1586" i="3"/>
  <c r="AA1650" i="3"/>
  <c r="AA1682" i="3"/>
  <c r="AA1714" i="3"/>
  <c r="AA11" i="3"/>
  <c r="AA27" i="3"/>
  <c r="AA43" i="3"/>
  <c r="AA59" i="3"/>
  <c r="AA75" i="3"/>
  <c r="AA91" i="3"/>
  <c r="AA107" i="3"/>
  <c r="AA123" i="3"/>
  <c r="AA139" i="3"/>
  <c r="AA171" i="3"/>
  <c r="AA187" i="3"/>
  <c r="AA16" i="3"/>
  <c r="AA48" i="3"/>
  <c r="AA64" i="3"/>
  <c r="AA80" i="3"/>
  <c r="AA96" i="3"/>
  <c r="AA112" i="3"/>
  <c r="AA128" i="3"/>
  <c r="AA144" i="3"/>
  <c r="AA160" i="3"/>
  <c r="AA176" i="3"/>
  <c r="AA192" i="3"/>
  <c r="AA224" i="3"/>
  <c r="AA240" i="3"/>
  <c r="AA256" i="3"/>
  <c r="AA272" i="3"/>
  <c r="AA288" i="3"/>
  <c r="AA320" i="3"/>
  <c r="AA336" i="3"/>
  <c r="AA21" i="3"/>
  <c r="AA53" i="3"/>
  <c r="AA85" i="3"/>
  <c r="AA117" i="3"/>
  <c r="AA149" i="3"/>
  <c r="AA181" i="3"/>
  <c r="AA210" i="3"/>
  <c r="AA231" i="3"/>
  <c r="AA253" i="3"/>
  <c r="AA274" i="3"/>
  <c r="AA295" i="3"/>
  <c r="AA317" i="3"/>
  <c r="AA338" i="3"/>
  <c r="AA387" i="3"/>
  <c r="AA403" i="3"/>
  <c r="AA419" i="3"/>
  <c r="AA435" i="3"/>
  <c r="AA451" i="3"/>
  <c r="AA467" i="3"/>
  <c r="AA46" i="3"/>
  <c r="AA78" i="3"/>
  <c r="AA110" i="3"/>
  <c r="AA142" i="3"/>
  <c r="AA174" i="3"/>
  <c r="AA206" i="3"/>
  <c r="AA227" i="3"/>
  <c r="AA249" i="3"/>
  <c r="AA270" i="3"/>
  <c r="AA291" i="3"/>
  <c r="AA313" i="3"/>
  <c r="AA334" i="3"/>
  <c r="AA352" i="3"/>
  <c r="AA368" i="3"/>
  <c r="AA384" i="3"/>
  <c r="AA400" i="3"/>
  <c r="AA416" i="3"/>
  <c r="AA432" i="3"/>
  <c r="AA448" i="3"/>
  <c r="AA464" i="3"/>
  <c r="AA480" i="3"/>
  <c r="AA496" i="3"/>
  <c r="AA512" i="3"/>
  <c r="AA528" i="3"/>
  <c r="AA544" i="3"/>
  <c r="AA560" i="3"/>
  <c r="AA576" i="3"/>
  <c r="AA592" i="3"/>
  <c r="AA608" i="3"/>
  <c r="AA624" i="3"/>
  <c r="AA656" i="3"/>
  <c r="AA672" i="3"/>
  <c r="AA688" i="3"/>
  <c r="AA704" i="3"/>
  <c r="AA57" i="3"/>
  <c r="AA121" i="3"/>
  <c r="AA185" i="3"/>
  <c r="AA234" i="3"/>
  <c r="AA277" i="3"/>
  <c r="AA319" i="3"/>
  <c r="AA357" i="3"/>
  <c r="AA389" i="3"/>
  <c r="AA421" i="3"/>
  <c r="AA453" i="3"/>
  <c r="AA482" i="3"/>
  <c r="AA503" i="3"/>
  <c r="AA525" i="3"/>
  <c r="AA546" i="3"/>
  <c r="AA589" i="3"/>
  <c r="AA610" i="3"/>
  <c r="AA631" i="3"/>
  <c r="AA653" i="3"/>
  <c r="AA674" i="3"/>
  <c r="AA695" i="3"/>
  <c r="AA714" i="3"/>
  <c r="AA730" i="3"/>
  <c r="AA746" i="3"/>
  <c r="AA42" i="3"/>
  <c r="AA106" i="3"/>
  <c r="AA170" i="3"/>
  <c r="AA225" i="3"/>
  <c r="AA350" i="3"/>
  <c r="AA414" i="3"/>
  <c r="AA478" i="3"/>
  <c r="AA521" i="3"/>
  <c r="AA542" i="3"/>
  <c r="AA563" i="3"/>
  <c r="AA606" i="3"/>
  <c r="AA627" i="3"/>
  <c r="AA649" i="3"/>
  <c r="AA670" i="3"/>
  <c r="AA691" i="3"/>
  <c r="AA711" i="3"/>
  <c r="AA743" i="3"/>
  <c r="AA759" i="3"/>
  <c r="AA775" i="3"/>
  <c r="AA791" i="3"/>
  <c r="AA807" i="3"/>
  <c r="AA823" i="3"/>
  <c r="AA839" i="3"/>
  <c r="AA855" i="3"/>
  <c r="AA887" i="3"/>
  <c r="AA903" i="3"/>
  <c r="AA919" i="3"/>
  <c r="AA951" i="3"/>
  <c r="AA967" i="3"/>
  <c r="AA983" i="3"/>
  <c r="AA999" i="3"/>
  <c r="AA1015" i="3"/>
  <c r="AA1031" i="3"/>
  <c r="AA17" i="3"/>
  <c r="AA145" i="3"/>
  <c r="AA335" i="3"/>
  <c r="AA401" i="3"/>
  <c r="AA465" i="3"/>
  <c r="AA511" i="3"/>
  <c r="AA554" i="3"/>
  <c r="AA597" i="3"/>
  <c r="AA639" i="3"/>
  <c r="AA682" i="3"/>
  <c r="AA720" i="3"/>
  <c r="AA752" i="3"/>
  <c r="AA773" i="3"/>
  <c r="AA794" i="3"/>
  <c r="AA837" i="3"/>
  <c r="AA858" i="3"/>
  <c r="AA880" i="3"/>
  <c r="AA901" i="3"/>
  <c r="AA922" i="3"/>
  <c r="AA944" i="3"/>
  <c r="AA965" i="3"/>
  <c r="AA986" i="3"/>
  <c r="AA1008" i="3"/>
  <c r="AA1049" i="3"/>
  <c r="AA1065" i="3"/>
  <c r="AA1081" i="3"/>
  <c r="AA1097" i="3"/>
  <c r="AA1129" i="3"/>
  <c r="AA1145" i="3"/>
  <c r="AA1161" i="3"/>
  <c r="AA1177" i="3"/>
  <c r="AA1193" i="3"/>
  <c r="AA1209" i="3"/>
  <c r="AA1225" i="3"/>
  <c r="AA1241" i="3"/>
  <c r="AA1257" i="3"/>
  <c r="AA1289" i="3"/>
  <c r="AA1305" i="3"/>
  <c r="AA209" i="3"/>
  <c r="AA294" i="3"/>
  <c r="AA370" i="3"/>
  <c r="AA434" i="3"/>
  <c r="AA491" i="3"/>
  <c r="AA534" i="3"/>
  <c r="AA619" i="3"/>
  <c r="AA662" i="3"/>
  <c r="AA705" i="3"/>
  <c r="AA737" i="3"/>
  <c r="AA764" i="3"/>
  <c r="AA785" i="3"/>
  <c r="AA806" i="3"/>
  <c r="AA828" i="3"/>
  <c r="AA849" i="3"/>
  <c r="AA870" i="3"/>
  <c r="AA892" i="3"/>
  <c r="AA913" i="3"/>
  <c r="AA934" i="3"/>
  <c r="AA956" i="3"/>
  <c r="AA977" i="3"/>
  <c r="AA998" i="3"/>
  <c r="AA1020" i="3"/>
  <c r="AA1041" i="3"/>
  <c r="AA1058" i="3"/>
  <c r="AA1074" i="3"/>
  <c r="AA1090" i="3"/>
  <c r="AA1106" i="3"/>
  <c r="AA1122" i="3"/>
  <c r="AA97" i="3"/>
  <c r="AA303" i="3"/>
  <c r="AA538" i="3"/>
  <c r="AA623" i="3"/>
  <c r="AA708" i="3"/>
  <c r="AA765" i="3"/>
  <c r="AA808" i="3"/>
  <c r="AA850" i="3"/>
  <c r="AA936" i="3"/>
  <c r="AA1021" i="3"/>
  <c r="AA1059" i="3"/>
  <c r="AA1091" i="3"/>
  <c r="AA1123" i="3"/>
  <c r="AA1147" i="3"/>
  <c r="AA1168" i="3"/>
  <c r="AA1211" i="3"/>
  <c r="AA1232" i="3"/>
  <c r="AA1254" i="3"/>
  <c r="AA1275" i="3"/>
  <c r="AA1296" i="3"/>
  <c r="AA1332" i="3"/>
  <c r="AA1348" i="3"/>
  <c r="AA1380" i="3"/>
  <c r="AA1396" i="3"/>
  <c r="AA1412" i="3"/>
  <c r="AA1428" i="3"/>
  <c r="AA1444" i="3"/>
  <c r="AA1460" i="3"/>
  <c r="AA1476" i="3"/>
  <c r="AA1492" i="3"/>
  <c r="AA1508" i="3"/>
  <c r="AA1524" i="3"/>
  <c r="AA1540" i="3"/>
  <c r="AA1556" i="3"/>
  <c r="AA1572" i="3"/>
  <c r="AA1588" i="3"/>
  <c r="AA1604" i="3"/>
  <c r="AA1620" i="3"/>
  <c r="AA1652" i="3"/>
  <c r="AA1668" i="3"/>
  <c r="AA1684" i="3"/>
  <c r="AA1700" i="3"/>
  <c r="AA1732" i="3"/>
  <c r="AA1748" i="3"/>
  <c r="AA1764" i="3"/>
  <c r="AA1796" i="3"/>
  <c r="AA1812" i="3"/>
  <c r="AA1828" i="3"/>
  <c r="AA1844" i="3"/>
  <c r="AA1860" i="3"/>
  <c r="AA1876" i="3"/>
  <c r="AA1892" i="3"/>
  <c r="AA1908" i="3"/>
  <c r="AA1924" i="3"/>
  <c r="AA1940" i="3"/>
  <c r="AA1956" i="3"/>
  <c r="AA1972" i="3"/>
  <c r="AA1988" i="3"/>
  <c r="AA2004" i="3"/>
  <c r="AA2020" i="3"/>
  <c r="AA2036" i="3"/>
  <c r="AA2052" i="3"/>
  <c r="AA2068" i="3"/>
  <c r="AA2084" i="3"/>
  <c r="AA2100" i="3"/>
  <c r="AA2116" i="3"/>
  <c r="AA2132" i="3"/>
  <c r="AA2148" i="3"/>
  <c r="AA2164" i="3"/>
  <c r="AA2180" i="3"/>
  <c r="AA2196" i="3"/>
  <c r="AA2212" i="3"/>
  <c r="AA2228" i="3"/>
  <c r="AA2244" i="3"/>
  <c r="AA2260" i="3"/>
  <c r="AA2276" i="3"/>
  <c r="AA34" i="3"/>
  <c r="AA262" i="3"/>
  <c r="AA518" i="3"/>
  <c r="AA603" i="3"/>
  <c r="AA689" i="3"/>
  <c r="AA756" i="3"/>
  <c r="AA798" i="3"/>
  <c r="AA841" i="3"/>
  <c r="AA884" i="3"/>
  <c r="AA926" i="3"/>
  <c r="AA969" i="3"/>
  <c r="AA1012" i="3"/>
  <c r="AA1052" i="3"/>
  <c r="AA1084" i="3"/>
  <c r="AA1116" i="3"/>
  <c r="AA1143" i="3"/>
  <c r="AA1164" i="3"/>
  <c r="AA1186" i="3"/>
  <c r="AA1207" i="3"/>
  <c r="AA1228" i="3"/>
  <c r="AA1250" i="3"/>
  <c r="AA1271" i="3"/>
  <c r="AA1292" i="3"/>
  <c r="AA1313" i="3"/>
  <c r="AA1345" i="3"/>
  <c r="AA1361" i="3"/>
  <c r="AA1377" i="3"/>
  <c r="AA1393" i="3"/>
  <c r="AA1425" i="3"/>
  <c r="AA1441" i="3"/>
  <c r="AA1457" i="3"/>
  <c r="AA1473" i="3"/>
  <c r="AA1505" i="3"/>
  <c r="AA1521" i="3"/>
  <c r="AA1553" i="3"/>
  <c r="AA1569" i="3"/>
  <c r="AA1585" i="3"/>
  <c r="AA1601" i="3"/>
  <c r="AA1617" i="3"/>
  <c r="AA1633" i="3"/>
  <c r="AA1649" i="3"/>
  <c r="AA1665" i="3"/>
  <c r="AA1681" i="3"/>
  <c r="AA1729" i="3"/>
  <c r="AA1745" i="3"/>
  <c r="AA1761" i="3"/>
  <c r="AA1777" i="3"/>
  <c r="AA1793" i="3"/>
  <c r="AA1809" i="3"/>
  <c r="AA361" i="3"/>
  <c r="AA570" i="3"/>
  <c r="AA732" i="3"/>
  <c r="AA909" i="3"/>
  <c r="AA994" i="3"/>
  <c r="AA1071" i="3"/>
  <c r="AA1176" i="3"/>
  <c r="AA1304" i="3"/>
  <c r="AA1338" i="3"/>
  <c r="AA1370" i="3"/>
  <c r="AA1402" i="3"/>
  <c r="AA1434" i="3"/>
  <c r="AA1466" i="3"/>
  <c r="AA1498" i="3"/>
  <c r="AA1530" i="3"/>
  <c r="AA1562" i="3"/>
  <c r="AA1594" i="3"/>
  <c r="AA1626" i="3"/>
  <c r="AA1658" i="3"/>
  <c r="AA1690" i="3"/>
  <c r="AA1722" i="3"/>
  <c r="AA1754" i="3"/>
  <c r="AA1786" i="3"/>
  <c r="AA1815" i="3"/>
  <c r="AA1858" i="3"/>
  <c r="AA1879" i="3"/>
  <c r="AA1901" i="3"/>
  <c r="AA1922" i="3"/>
  <c r="AA1943" i="3"/>
  <c r="AA1965" i="3"/>
  <c r="AA1986" i="3"/>
  <c r="AA2007" i="3"/>
  <c r="AA2029" i="3"/>
  <c r="AA2050" i="3"/>
  <c r="AA2071" i="3"/>
  <c r="AA2093" i="3"/>
  <c r="AA2114" i="3"/>
  <c r="AA2135" i="3"/>
  <c r="AA2157" i="3"/>
  <c r="AA2178" i="3"/>
  <c r="AA2199" i="3"/>
  <c r="AA2221" i="3"/>
  <c r="AA2242" i="3"/>
  <c r="AA2263" i="3"/>
  <c r="AA2285" i="3"/>
  <c r="AA2302" i="3"/>
  <c r="AA2318" i="3"/>
  <c r="AA2334" i="3"/>
  <c r="AA2366" i="3"/>
  <c r="AA2382" i="3"/>
  <c r="AA2398" i="3"/>
  <c r="AA2414" i="3"/>
  <c r="AA2430" i="3"/>
  <c r="AA2446" i="3"/>
  <c r="AA2462" i="3"/>
  <c r="AA2494" i="3"/>
  <c r="AA2510" i="3"/>
  <c r="AA2526" i="3"/>
  <c r="AA2542" i="3"/>
  <c r="AA2558" i="3"/>
  <c r="AA2574" i="3"/>
  <c r="AA2590" i="3"/>
  <c r="AA2606" i="3"/>
  <c r="AA2622" i="3"/>
  <c r="AA2638" i="3"/>
  <c r="AA2654" i="3"/>
  <c r="AA2670" i="3"/>
  <c r="AA2686" i="3"/>
  <c r="AA2702" i="3"/>
  <c r="AA2734" i="3"/>
  <c r="AA2750" i="3"/>
  <c r="AA2766" i="3"/>
  <c r="AA2782" i="3"/>
  <c r="AA2798" i="3"/>
  <c r="AA2814" i="3"/>
  <c r="AA2830" i="3"/>
  <c r="AA2846" i="3"/>
  <c r="AA2862" i="3"/>
  <c r="AA2878" i="3"/>
  <c r="AA2894" i="3"/>
  <c r="AA2910" i="3"/>
  <c r="AA2926" i="3"/>
  <c r="AA2942" i="3"/>
  <c r="AA2958" i="3"/>
  <c r="AA2974" i="3"/>
  <c r="AA2990" i="3"/>
  <c r="AA3006" i="3"/>
  <c r="AA3022" i="3"/>
  <c r="AA3038" i="3"/>
  <c r="AA3054" i="3"/>
  <c r="AA3070" i="3"/>
  <c r="AA3086" i="3"/>
  <c r="AA3102" i="3"/>
  <c r="AA3118" i="3"/>
  <c r="AA3134" i="3"/>
  <c r="AA3150" i="3"/>
  <c r="AA3166" i="3"/>
  <c r="AA3182" i="3"/>
  <c r="AA3198" i="3"/>
  <c r="AA3214" i="3"/>
  <c r="AA3230" i="3"/>
  <c r="AA3246" i="3"/>
  <c r="AA3262" i="3"/>
  <c r="AA3278" i="3"/>
  <c r="AA3294" i="3"/>
  <c r="AA3310" i="3"/>
  <c r="AA3326" i="3"/>
  <c r="AA3342" i="3"/>
  <c r="AA3358" i="3"/>
  <c r="AA3374" i="3"/>
  <c r="AA3390" i="3"/>
  <c r="AA3422" i="3"/>
  <c r="AA3438" i="3"/>
  <c r="AA3454" i="3"/>
  <c r="AA3470" i="3"/>
  <c r="AA3502" i="3"/>
  <c r="AA3518" i="3"/>
  <c r="AA3534" i="3"/>
  <c r="AA3550" i="3"/>
  <c r="AA3566" i="3"/>
  <c r="AA3582" i="3"/>
  <c r="AA3598" i="3"/>
  <c r="AA3614" i="3"/>
  <c r="AA3630" i="3"/>
  <c r="AA3646" i="3"/>
  <c r="AA3662" i="3"/>
  <c r="AA3678" i="3"/>
  <c r="AA3694" i="3"/>
  <c r="AA3710" i="3"/>
  <c r="AA3726" i="3"/>
  <c r="AA3742" i="3"/>
  <c r="AA3758" i="3"/>
  <c r="AA3774" i="3"/>
  <c r="AA3790" i="3"/>
  <c r="AA3822" i="3"/>
  <c r="AA194" i="3"/>
  <c r="AA486" i="3"/>
  <c r="AA782" i="3"/>
  <c r="AA868" i="3"/>
  <c r="AA953" i="3"/>
  <c r="AA1038" i="3"/>
  <c r="AA1104" i="3"/>
  <c r="AA1156" i="3"/>
  <c r="AA1199" i="3"/>
  <c r="AA1242" i="3"/>
  <c r="AA1323" i="3"/>
  <c r="AA1355" i="3"/>
  <c r="AA1387" i="3"/>
  <c r="AA1451" i="3"/>
  <c r="AA1483" i="3"/>
  <c r="AA1547" i="3"/>
  <c r="AA1579" i="3"/>
  <c r="AA1643" i="3"/>
  <c r="AA1675" i="3"/>
  <c r="AA1707" i="3"/>
  <c r="AA1739" i="3"/>
  <c r="AA1771" i="3"/>
  <c r="AA1803" i="3"/>
  <c r="AA1827" i="3"/>
  <c r="AA1849" i="3"/>
  <c r="AA1870" i="3"/>
  <c r="AA1891" i="3"/>
  <c r="AA1913" i="3"/>
  <c r="AA1955" i="3"/>
  <c r="AA1977" i="3"/>
  <c r="AA1998" i="3"/>
  <c r="AA2019" i="3"/>
  <c r="AA2041" i="3"/>
  <c r="AA2062" i="3"/>
  <c r="AA2083" i="3"/>
  <c r="AA2126" i="3"/>
  <c r="AA2147" i="3"/>
  <c r="AA2169" i="3"/>
  <c r="AA2190" i="3"/>
  <c r="AA2211" i="3"/>
  <c r="AA2233" i="3"/>
  <c r="AA2254" i="3"/>
  <c r="AA2275" i="3"/>
  <c r="AA2295" i="3"/>
  <c r="AA2311" i="3"/>
  <c r="AA2327" i="3"/>
  <c r="AA2343" i="3"/>
  <c r="AA2359" i="3"/>
  <c r="AA2375" i="3"/>
  <c r="AA2391" i="3"/>
  <c r="AA2407" i="3"/>
  <c r="AA2423" i="3"/>
  <c r="AA2439" i="3"/>
  <c r="AA2455" i="3"/>
  <c r="AA2487" i="3"/>
  <c r="AA2503" i="3"/>
  <c r="AA2519" i="3"/>
  <c r="AA2535" i="3"/>
  <c r="AA2551" i="3"/>
  <c r="AA2583" i="3"/>
  <c r="AA2599" i="3"/>
  <c r="AA2615" i="3"/>
  <c r="AA2631" i="3"/>
  <c r="AA2647" i="3"/>
  <c r="AA2663" i="3"/>
  <c r="AA2679" i="3"/>
  <c r="AA2695" i="3"/>
  <c r="AA2711" i="3"/>
  <c r="AA2727" i="3"/>
  <c r="AA2743" i="3"/>
  <c r="AA2759" i="3"/>
  <c r="AA2775" i="3"/>
  <c r="AA2791" i="3"/>
  <c r="AA2807" i="3"/>
  <c r="AA2839" i="3"/>
  <c r="AA129" i="3"/>
  <c r="AA457" i="3"/>
  <c r="AA634" i="3"/>
  <c r="AA770" i="3"/>
  <c r="AA941" i="3"/>
  <c r="AA1026" i="3"/>
  <c r="AA1095" i="3"/>
  <c r="AA1150" i="3"/>
  <c r="AA1192" i="3"/>
  <c r="AA1235" i="3"/>
  <c r="AA1318" i="3"/>
  <c r="AA1350" i="3"/>
  <c r="AA1382" i="3"/>
  <c r="AA1414" i="3"/>
  <c r="AA1446" i="3"/>
  <c r="AA1478" i="3"/>
  <c r="AA458" i="3"/>
  <c r="AA942" i="3"/>
  <c r="AA1194" i="3"/>
  <c r="AA1351" i="3"/>
  <c r="AA1479" i="3"/>
  <c r="AA1551" i="3"/>
  <c r="AA1679" i="3"/>
  <c r="AA1743" i="3"/>
  <c r="AA1807" i="3"/>
  <c r="AA1851" i="3"/>
  <c r="AA793" i="3"/>
  <c r="AA1112" i="3"/>
  <c r="AA1290" i="3"/>
  <c r="AA1423" i="3"/>
  <c r="AA1590" i="3"/>
  <c r="AA1654" i="3"/>
  <c r="AA1718" i="3"/>
  <c r="AA1782" i="3"/>
  <c r="AA1834" i="3"/>
  <c r="AA550" i="3"/>
  <c r="AA985" i="3"/>
  <c r="AA1215" i="3"/>
  <c r="AA1495" i="3"/>
  <c r="AA1559" i="3"/>
  <c r="AA1623" i="3"/>
  <c r="AA1687" i="3"/>
  <c r="AA1751" i="3"/>
  <c r="AA1814" i="3"/>
  <c r="AA1857" i="3"/>
  <c r="AA1899" i="3"/>
  <c r="AA1942" i="3"/>
  <c r="AA1985" i="3"/>
  <c r="AA2027" i="3"/>
  <c r="AA2070" i="3"/>
  <c r="AA2113" i="3"/>
  <c r="AA2155" i="3"/>
  <c r="AA2198" i="3"/>
  <c r="AA2241" i="3"/>
  <c r="AA2283" i="3"/>
  <c r="AA1471" i="3"/>
  <c r="AA1742" i="3"/>
  <c r="AA1883" i="3"/>
  <c r="AA1941" i="3"/>
  <c r="AA1999" i="3"/>
  <c r="AA2111" i="3"/>
  <c r="AA2225" i="3"/>
  <c r="AA2282" i="3"/>
  <c r="AA2324" i="3"/>
  <c r="AA2356" i="3"/>
  <c r="AA2388" i="3"/>
  <c r="AA2420" i="3"/>
  <c r="AA2484" i="3"/>
  <c r="AA2516" i="3"/>
  <c r="AA15" i="3"/>
  <c r="AA79" i="3"/>
  <c r="AA143" i="3"/>
  <c r="AA68" i="3"/>
  <c r="AA132" i="3"/>
  <c r="AA196" i="3"/>
  <c r="AA260" i="3"/>
  <c r="AA324" i="3"/>
  <c r="AA93" i="3"/>
  <c r="AA215" i="3"/>
  <c r="AA301" i="3"/>
  <c r="AA375" i="3"/>
  <c r="AA54" i="3"/>
  <c r="AA182" i="3"/>
  <c r="AA275" i="3"/>
  <c r="AA356" i="3"/>
  <c r="AA420" i="3"/>
  <c r="AA484" i="3"/>
  <c r="AA612" i="3"/>
  <c r="AA676" i="3"/>
  <c r="AA137" i="3"/>
  <c r="AA330" i="3"/>
  <c r="AA461" i="3"/>
  <c r="AA551" i="3"/>
  <c r="AA637" i="3"/>
  <c r="AA122" i="3"/>
  <c r="AA321" i="3"/>
  <c r="AA454" i="3"/>
  <c r="AA715" i="3"/>
  <c r="AA779" i="3"/>
  <c r="AA843" i="3"/>
  <c r="AA907" i="3"/>
  <c r="AA971" i="3"/>
  <c r="AA1035" i="3"/>
  <c r="AA565" i="3"/>
  <c r="AA728" i="3"/>
  <c r="AA821" i="3"/>
  <c r="AA906" i="3"/>
  <c r="AA992" i="3"/>
  <c r="AA1069" i="3"/>
  <c r="AA1197" i="3"/>
  <c r="AA1261" i="3"/>
  <c r="AA114" i="3"/>
  <c r="AA450" i="3"/>
  <c r="AA630" i="3"/>
  <c r="AA769" i="3"/>
  <c r="AA854" i="3"/>
  <c r="AA940" i="3"/>
  <c r="AA1025" i="3"/>
  <c r="AA1094" i="3"/>
  <c r="AA345" i="3"/>
  <c r="AA724" i="3"/>
  <c r="AA904" i="3"/>
  <c r="AA1067" i="3"/>
  <c r="AA1259" i="3"/>
  <c r="AA1336" i="3"/>
  <c r="AA1400" i="3"/>
  <c r="AA1464" i="3"/>
  <c r="AA1592" i="3"/>
  <c r="AA1656" i="3"/>
  <c r="AA1720" i="3"/>
  <c r="AA1784" i="3"/>
  <c r="AA1848" i="3"/>
  <c r="AA1912" i="3"/>
  <c r="AA1976" i="3"/>
  <c r="AA2040" i="3"/>
  <c r="AA2104" i="3"/>
  <c r="AA2168" i="3"/>
  <c r="AA2232" i="3"/>
  <c r="AA98" i="3"/>
  <c r="AA625" i="3"/>
  <c r="AA852" i="3"/>
  <c r="AA1022" i="3"/>
  <c r="AA1148" i="3"/>
  <c r="AA1234" i="3"/>
  <c r="AA1317" i="3"/>
  <c r="AA1381" i="3"/>
  <c r="AA1445" i="3"/>
  <c r="AA1509" i="3"/>
  <c r="AA1573" i="3"/>
  <c r="AA1637" i="3"/>
  <c r="AA1701" i="3"/>
  <c r="AA1765" i="3"/>
  <c r="AA425" i="3"/>
  <c r="AA930" i="3"/>
  <c r="AA1346" i="3"/>
  <c r="AA1474" i="3"/>
  <c r="AA1602" i="3"/>
  <c r="AA1730" i="3"/>
  <c r="AA1770" i="3"/>
  <c r="AA1810" i="3"/>
  <c r="AA1842" i="3"/>
  <c r="AA1869" i="3"/>
  <c r="AA1895" i="3"/>
  <c r="AA1954" i="3"/>
  <c r="AA1981" i="3"/>
  <c r="AA2013" i="3"/>
  <c r="AA2039" i="3"/>
  <c r="AA2066" i="3"/>
  <c r="AA2098" i="3"/>
  <c r="AA2151" i="3"/>
  <c r="AA2183" i="3"/>
  <c r="AA2237" i="3"/>
  <c r="AA2269" i="3"/>
  <c r="AA2314" i="3"/>
  <c r="AA2358" i="3"/>
  <c r="AA2378" i="3"/>
  <c r="AA2402" i="3"/>
  <c r="AA2422" i="3"/>
  <c r="AA2442" i="3"/>
  <c r="AA2466" i="3"/>
  <c r="AA2486" i="3"/>
  <c r="AA2506" i="3"/>
  <c r="AA2530" i="3"/>
  <c r="AA2550" i="3"/>
  <c r="AA2570" i="3"/>
  <c r="AA2594" i="3"/>
  <c r="AA2614" i="3"/>
  <c r="AA2634" i="3"/>
  <c r="AA2658" i="3"/>
  <c r="AA2678" i="3"/>
  <c r="AA2698" i="3"/>
  <c r="AA2722" i="3"/>
  <c r="AA2742" i="3"/>
  <c r="AA2762" i="3"/>
  <c r="AA2786" i="3"/>
  <c r="AA2806" i="3"/>
  <c r="AA2826" i="3"/>
  <c r="AA2850" i="3"/>
  <c r="AA2870" i="3"/>
  <c r="AA2890" i="3"/>
  <c r="AA2914" i="3"/>
  <c r="AA2934" i="3"/>
  <c r="AA2954" i="3"/>
  <c r="AA2978" i="3"/>
  <c r="AA2998" i="3"/>
  <c r="AA3018" i="3"/>
  <c r="AA3042" i="3"/>
  <c r="AA3062" i="3"/>
  <c r="AA3082" i="3"/>
  <c r="AA3106" i="3"/>
  <c r="AA3126" i="3"/>
  <c r="AA3146" i="3"/>
  <c r="AA3170" i="3"/>
  <c r="AA3190" i="3"/>
  <c r="AA3210" i="3"/>
  <c r="AA3254" i="3"/>
  <c r="AA3298" i="3"/>
  <c r="AA3318" i="3"/>
  <c r="AA3338" i="3"/>
  <c r="AA3362" i="3"/>
  <c r="AA3382" i="3"/>
  <c r="AA3426" i="3"/>
  <c r="AA3446" i="3"/>
  <c r="AA3490" i="3"/>
  <c r="AA3510" i="3"/>
  <c r="AA3530" i="3"/>
  <c r="AA3554" i="3"/>
  <c r="AA3574" i="3"/>
  <c r="AA3594" i="3"/>
  <c r="AA3618" i="3"/>
  <c r="AA3638" i="3"/>
  <c r="AA3658" i="3"/>
  <c r="AA3682" i="3"/>
  <c r="AA3702" i="3"/>
  <c r="AA3722" i="3"/>
  <c r="AA3746" i="3"/>
  <c r="AA3766" i="3"/>
  <c r="AA3786" i="3"/>
  <c r="AA3810" i="3"/>
  <c r="AA3830" i="3"/>
  <c r="AA426" i="3"/>
  <c r="AA699" i="3"/>
  <c r="AA825" i="3"/>
  <c r="AA932" i="3"/>
  <c r="AA1056" i="3"/>
  <c r="AA1188" i="3"/>
  <c r="AA1252" i="3"/>
  <c r="AA1395" i="3"/>
  <c r="AA1435" i="3"/>
  <c r="AA1475" i="3"/>
  <c r="AA1523" i="3"/>
  <c r="AA1563" i="3"/>
  <c r="AA1603" i="3"/>
  <c r="AA1691" i="3"/>
  <c r="AA1731" i="3"/>
  <c r="AA1779" i="3"/>
  <c r="AA1817" i="3"/>
  <c r="AA1875" i="3"/>
  <c r="AA1902" i="3"/>
  <c r="AA1929" i="3"/>
  <c r="AA1961" i="3"/>
  <c r="AA1987" i="3"/>
  <c r="AA2014" i="3"/>
  <c r="AA2046" i="3"/>
  <c r="AA2073" i="3"/>
  <c r="AA2099" i="3"/>
  <c r="AA2131" i="3"/>
  <c r="AA2158" i="3"/>
  <c r="AA2217" i="3"/>
  <c r="AA2243" i="3"/>
  <c r="AA2270" i="3"/>
  <c r="AA2299" i="3"/>
  <c r="AA2319" i="3"/>
  <c r="AA2339" i="3"/>
  <c r="AA2363" i="3"/>
  <c r="AA2383" i="3"/>
  <c r="AA2403" i="3"/>
  <c r="AA2427" i="3"/>
  <c r="AA2447" i="3"/>
  <c r="AA2467" i="3"/>
  <c r="AA2491" i="3"/>
  <c r="AA2511" i="3"/>
  <c r="AA2531" i="3"/>
  <c r="AA2555" i="3"/>
  <c r="AA2575" i="3"/>
  <c r="AA2619" i="3"/>
  <c r="AA2639" i="3"/>
  <c r="AA2659" i="3"/>
  <c r="AA2703" i="3"/>
  <c r="AA2723" i="3"/>
  <c r="AA2747" i="3"/>
  <c r="AA2767" i="3"/>
  <c r="AA2787" i="3"/>
  <c r="AA2811" i="3"/>
  <c r="AA2831" i="3"/>
  <c r="AA2851" i="3"/>
  <c r="AA506" i="3"/>
  <c r="AA716" i="3"/>
  <c r="AA834" i="3"/>
  <c r="AA1063" i="3"/>
  <c r="AA1139" i="3"/>
  <c r="AA1203" i="3"/>
  <c r="AA1256" i="3"/>
  <c r="AA1310" i="3"/>
  <c r="AA1358" i="3"/>
  <c r="AA1398" i="3"/>
  <c r="AA1438" i="3"/>
  <c r="AA1486" i="3"/>
  <c r="AA772" i="3"/>
  <c r="AA1151" i="3"/>
  <c r="AA1383" i="3"/>
  <c r="AA1519" i="3"/>
  <c r="AA1599" i="3"/>
  <c r="AA1695" i="3"/>
  <c r="AA1775" i="3"/>
  <c r="AA1841" i="3"/>
  <c r="AA878" i="3"/>
  <c r="AA1204" i="3"/>
  <c r="AA1391" i="3"/>
  <c r="AA1542" i="3"/>
  <c r="AA1622" i="3"/>
  <c r="AA1855" i="3"/>
  <c r="AA900" i="3"/>
  <c r="AA1258" i="3"/>
  <c r="AA1431" i="3"/>
  <c r="AA1543" i="3"/>
  <c r="AA1639" i="3"/>
  <c r="AA1719" i="3"/>
  <c r="AA1799" i="3"/>
  <c r="AA1867" i="3"/>
  <c r="AA1921" i="3"/>
  <c r="AA1974" i="3"/>
  <c r="AA2038" i="3"/>
  <c r="AA2091" i="3"/>
  <c r="AA2145" i="3"/>
  <c r="AA2262" i="3"/>
  <c r="AA2309" i="3"/>
  <c r="AA1850" i="3"/>
  <c r="AA1926" i="3"/>
  <c r="AA2011" i="3"/>
  <c r="AA2085" i="3"/>
  <c r="AA2154" i="3"/>
  <c r="AA2305" i="3"/>
  <c r="AA2348" i="3"/>
  <c r="AA2396" i="3"/>
  <c r="AA2436" i="3"/>
  <c r="AA2476" i="3"/>
  <c r="AA2524" i="3"/>
  <c r="AA2564" i="3"/>
  <c r="AA2596" i="3"/>
  <c r="AA2628" i="3"/>
  <c r="AA2660" i="3"/>
  <c r="AA2692" i="3"/>
  <c r="AA2756" i="3"/>
  <c r="AA593" i="3"/>
  <c r="AA1502" i="3"/>
  <c r="AA1758" i="3"/>
  <c r="AA1887" i="3"/>
  <c r="AA1946" i="3"/>
  <c r="AA2001" i="3"/>
  <c r="AA2058" i="3"/>
  <c r="AA2117" i="3"/>
  <c r="AA2229" i="3"/>
  <c r="AA2287" i="3"/>
  <c r="AA2325" i="3"/>
  <c r="AA2357" i="3"/>
  <c r="AA2389" i="3"/>
  <c r="AA2421" i="3"/>
  <c r="AA2453" i="3"/>
  <c r="AA2485" i="3"/>
  <c r="AA2517" i="3"/>
  <c r="AA2549" i="3"/>
  <c r="AA2581" i="3"/>
  <c r="AA2613" i="3"/>
  <c r="AA2645" i="3"/>
  <c r="AA2677" i="3"/>
  <c r="AA2709" i="3"/>
  <c r="AA2773" i="3"/>
  <c r="AA1268" i="3"/>
  <c r="AA1646" i="3"/>
  <c r="AA1919" i="3"/>
  <c r="AA1978" i="3"/>
  <c r="AA2033" i="3"/>
  <c r="AA2090" i="3"/>
  <c r="AA2149" i="3"/>
  <c r="AA2203" i="3"/>
  <c r="AA2261" i="3"/>
  <c r="AA2312" i="3"/>
  <c r="AA2344" i="3"/>
  <c r="AA2376" i="3"/>
  <c r="AA2408" i="3"/>
  <c r="AA2440" i="3"/>
  <c r="AA2472" i="3"/>
  <c r="AA2504" i="3"/>
  <c r="AA2536" i="3"/>
  <c r="AA2568" i="3"/>
  <c r="AA2600" i="3"/>
  <c r="AA2632" i="3"/>
  <c r="AA2664" i="3"/>
  <c r="AA2696" i="3"/>
  <c r="AA2728" i="3"/>
  <c r="AA2760" i="3"/>
  <c r="AA2792" i="3"/>
  <c r="AA2824" i="3"/>
  <c r="AA2855" i="3"/>
  <c r="AA2876" i="3"/>
  <c r="AA2897" i="3"/>
  <c r="AA2919" i="3"/>
  <c r="AA2940" i="3"/>
  <c r="AA2961" i="3"/>
  <c r="AA3004" i="3"/>
  <c r="AA3025" i="3"/>
  <c r="AA3047" i="3"/>
  <c r="AA3068" i="3"/>
  <c r="AA3089" i="3"/>
  <c r="AA3111" i="3"/>
  <c r="AA3132" i="3"/>
  <c r="AA3153" i="3"/>
  <c r="AA1951" i="3"/>
  <c r="AA2181" i="3"/>
  <c r="AA2361" i="3"/>
  <c r="AA2617" i="3"/>
  <c r="AA2745" i="3"/>
  <c r="AA2813" i="3"/>
  <c r="AA2856" i="3"/>
  <c r="AA2884" i="3"/>
  <c r="AA2912" i="3"/>
  <c r="AA2941" i="3"/>
  <c r="AA2969" i="3"/>
  <c r="AA2997" i="3"/>
  <c r="AA3027" i="3"/>
  <c r="AA3055" i="3"/>
  <c r="AA3083" i="3"/>
  <c r="AA3112" i="3"/>
  <c r="AA3140" i="3"/>
  <c r="AA3168" i="3"/>
  <c r="AA3191" i="3"/>
  <c r="AA3212" i="3"/>
  <c r="AA3233" i="3"/>
  <c r="AA3255" i="3"/>
  <c r="AA3297" i="3"/>
  <c r="AA3319" i="3"/>
  <c r="AA3340" i="3"/>
  <c r="AA3361" i="3"/>
  <c r="AA3383" i="3"/>
  <c r="AA3404" i="3"/>
  <c r="AA3425" i="3"/>
  <c r="AA3468" i="3"/>
  <c r="AA3489" i="3"/>
  <c r="AA3511" i="3"/>
  <c r="AA3532" i="3"/>
  <c r="AA3553" i="3"/>
  <c r="AA3575" i="3"/>
  <c r="AA3596" i="3"/>
  <c r="AA3617" i="3"/>
  <c r="AA3639" i="3"/>
  <c r="AA3660" i="3"/>
  <c r="AA3681" i="3"/>
  <c r="AA3703" i="3"/>
  <c r="AA3724" i="3"/>
  <c r="AA3745" i="3"/>
  <c r="AA3767" i="3"/>
  <c r="AA3809" i="3"/>
  <c r="AA3831" i="3"/>
  <c r="AA3847" i="3"/>
  <c r="AA1140" i="3"/>
  <c r="AA1967" i="3"/>
  <c r="AA2369" i="3"/>
  <c r="AA2497" i="3"/>
  <c r="AA2625" i="3"/>
  <c r="AA2753" i="3"/>
  <c r="AA2817" i="3"/>
  <c r="AA2857" i="3"/>
  <c r="AA2885" i="3"/>
  <c r="AA2915" i="3"/>
  <c r="AA2943" i="3"/>
  <c r="AA2971" i="3"/>
  <c r="AA3000" i="3"/>
  <c r="AA3028" i="3"/>
  <c r="AA3056" i="3"/>
  <c r="AA3085" i="3"/>
  <c r="AA3113" i="3"/>
  <c r="AA3141" i="3"/>
  <c r="AA3171" i="3"/>
  <c r="AA3192" i="3"/>
  <c r="AA3235" i="3"/>
  <c r="AA3256" i="3"/>
  <c r="AA3277" i="3"/>
  <c r="AA3299" i="3"/>
  <c r="AA3320" i="3"/>
  <c r="AA3363" i="3"/>
  <c r="AA3384" i="3"/>
  <c r="AA3427" i="3"/>
  <c r="AA3469" i="3"/>
  <c r="AA3491" i="3"/>
  <c r="AA3512" i="3"/>
  <c r="AA3533" i="3"/>
  <c r="AA3555" i="3"/>
  <c r="AA3576" i="3"/>
  <c r="AA3597" i="3"/>
  <c r="AA3619" i="3"/>
  <c r="AA3640" i="3"/>
  <c r="AA3661" i="3"/>
  <c r="AA3683" i="3"/>
  <c r="AA3704" i="3"/>
  <c r="AA3725" i="3"/>
  <c r="AA3747" i="3"/>
  <c r="AA3768" i="3"/>
  <c r="AA3789" i="3"/>
  <c r="AA3811" i="3"/>
  <c r="AA3832" i="3"/>
  <c r="AA3848" i="3"/>
  <c r="AA3864" i="3"/>
  <c r="AA1311" i="3"/>
  <c r="AA1979" i="3"/>
  <c r="AA2207" i="3"/>
  <c r="AA2377" i="3"/>
  <c r="AA2505" i="3"/>
  <c r="AA2633" i="3"/>
  <c r="AA2761" i="3"/>
  <c r="AA2820" i="3"/>
  <c r="AA2859" i="3"/>
  <c r="AA2888" i="3"/>
  <c r="AA2916" i="3"/>
  <c r="AA2973" i="3"/>
  <c r="AA3001" i="3"/>
  <c r="AA3029" i="3"/>
  <c r="AA3059" i="3"/>
  <c r="AA3087" i="3"/>
  <c r="AA3115" i="3"/>
  <c r="AA3144" i="3"/>
  <c r="AA3172" i="3"/>
  <c r="AA3193" i="3"/>
  <c r="AA3215" i="3"/>
  <c r="AA3236" i="3"/>
  <c r="AA3257" i="3"/>
  <c r="AA3279" i="3"/>
  <c r="AA3300" i="3"/>
  <c r="AA3321" i="3"/>
  <c r="AA3343" i="3"/>
  <c r="AA3364" i="3"/>
  <c r="AA3385" i="3"/>
  <c r="AA3428" i="3"/>
  <c r="AA3449" i="3"/>
  <c r="AA3471" i="3"/>
  <c r="AA3492" i="3"/>
  <c r="AA3513" i="3"/>
  <c r="AA3556" i="3"/>
  <c r="AA3577" i="3"/>
  <c r="AA3599" i="3"/>
  <c r="AA3620" i="3"/>
  <c r="AA3641" i="3"/>
  <c r="AA3663" i="3"/>
  <c r="AA3684" i="3"/>
  <c r="AA3705" i="3"/>
  <c r="AA3727" i="3"/>
  <c r="AA3748" i="3"/>
  <c r="AA3769" i="3"/>
  <c r="AA3791" i="3"/>
  <c r="AA3812" i="3"/>
  <c r="AA3833" i="3"/>
  <c r="AA3849" i="3"/>
  <c r="AA3865" i="3"/>
  <c r="AA3897" i="3"/>
  <c r="AA3913" i="3"/>
  <c r="AA3929" i="3"/>
  <c r="AA3945" i="3"/>
  <c r="AA3961" i="3"/>
  <c r="AA3977" i="3"/>
  <c r="AA3993" i="3"/>
  <c r="AA4009" i="3"/>
  <c r="AA4025" i="3"/>
  <c r="AA4041" i="3"/>
  <c r="AA4057" i="3"/>
  <c r="AA4073" i="3"/>
  <c r="AA4089" i="3"/>
  <c r="AA4105" i="3"/>
  <c r="AA4137" i="3"/>
  <c r="AA4153" i="3"/>
  <c r="AA4169" i="3"/>
  <c r="AA4185" i="3"/>
  <c r="AA4233" i="3"/>
  <c r="AA4249" i="3"/>
  <c r="AA1726" i="3"/>
  <c r="AA2278" i="3"/>
  <c r="AA2417" i="3"/>
  <c r="AA2545" i="3"/>
  <c r="AA2673" i="3"/>
  <c r="AA2789" i="3"/>
  <c r="AA2904" i="3"/>
  <c r="AA3017" i="3"/>
  <c r="AA3131" i="3"/>
  <c r="AA3227" i="3"/>
  <c r="AA3312" i="3"/>
  <c r="AA3483" i="3"/>
  <c r="AA3568" i="3"/>
  <c r="AA3653" i="3"/>
  <c r="AA3739" i="3"/>
  <c r="AA3824" i="3"/>
  <c r="AA3903" i="3"/>
  <c r="AA3924" i="3"/>
  <c r="AA3946" i="3"/>
  <c r="AA3967" i="3"/>
  <c r="AA3988" i="3"/>
  <c r="AA4010" i="3"/>
  <c r="AA4031" i="3"/>
  <c r="AA4052" i="3"/>
  <c r="AA4074" i="3"/>
  <c r="AA4095" i="3"/>
  <c r="AA4116" i="3"/>
  <c r="AA4138" i="3"/>
  <c r="AA4180" i="3"/>
  <c r="AA4202" i="3"/>
  <c r="AA4244" i="3"/>
  <c r="AA4192" i="3"/>
  <c r="AA4224" i="3"/>
  <c r="AA4226" i="3"/>
  <c r="AA3011" i="3"/>
  <c r="AA3435" i="3"/>
  <c r="AA3648" i="3"/>
  <c r="AA3854" i="3"/>
  <c r="AA3966" i="3"/>
  <c r="AA4019" i="3"/>
  <c r="AA4062" i="3"/>
  <c r="AA4168" i="3"/>
  <c r="AA2853" i="3"/>
  <c r="AA2968" i="3"/>
  <c r="AA3081" i="3"/>
  <c r="AA3189" i="3"/>
  <c r="AA3275" i="3"/>
  <c r="AA3360" i="3"/>
  <c r="AA3445" i="3"/>
  <c r="AA3616" i="3"/>
  <c r="AA3701" i="3"/>
  <c r="AA3787" i="3"/>
  <c r="AA3915" i="3"/>
  <c r="AA3936" i="3"/>
  <c r="AA3958" i="3"/>
  <c r="AA3979" i="3"/>
  <c r="AA4022" i="3"/>
  <c r="AA4043" i="3"/>
  <c r="AA4064" i="3"/>
  <c r="AA4086" i="3"/>
  <c r="AA4107" i="3"/>
  <c r="AA4128" i="3"/>
  <c r="AA4150" i="3"/>
  <c r="AA4187" i="3"/>
  <c r="AA4236" i="3"/>
  <c r="AA2981" i="3"/>
  <c r="AA3328" i="3"/>
  <c r="AA3960" i="3"/>
  <c r="AA4035" i="3"/>
  <c r="AA4110" i="3"/>
  <c r="AA4179" i="3"/>
  <c r="AA2889" i="3"/>
  <c r="AA3003" i="3"/>
  <c r="AA3117" i="3"/>
  <c r="AA3216" i="3"/>
  <c r="AA3387" i="3"/>
  <c r="AA3472" i="3"/>
  <c r="AA3643" i="3"/>
  <c r="AA3728" i="3"/>
  <c r="AA3813" i="3"/>
  <c r="AA3900" i="3"/>
  <c r="AA3922" i="3"/>
  <c r="AA3943" i="3"/>
  <c r="AA3964" i="3"/>
  <c r="AA3986" i="3"/>
  <c r="AA31" i="3"/>
  <c r="AA159" i="3"/>
  <c r="AA84" i="3"/>
  <c r="AA212" i="3"/>
  <c r="AA276" i="3"/>
  <c r="AA340" i="3"/>
  <c r="AA125" i="3"/>
  <c r="AA237" i="3"/>
  <c r="AA322" i="3"/>
  <c r="AA391" i="3"/>
  <c r="AA455" i="3"/>
  <c r="AA86" i="3"/>
  <c r="AA211" i="3"/>
  <c r="AA297" i="3"/>
  <c r="AA372" i="3"/>
  <c r="AA500" i="3"/>
  <c r="AA628" i="3"/>
  <c r="AA692" i="3"/>
  <c r="AA201" i="3"/>
  <c r="AA365" i="3"/>
  <c r="AA487" i="3"/>
  <c r="AA573" i="3"/>
  <c r="AA658" i="3"/>
  <c r="AA734" i="3"/>
  <c r="AA186" i="3"/>
  <c r="AA483" i="3"/>
  <c r="AA569" i="3"/>
  <c r="AA654" i="3"/>
  <c r="AA795" i="3"/>
  <c r="AA859" i="3"/>
  <c r="AA923" i="3"/>
  <c r="AA987" i="3"/>
  <c r="AA49" i="3"/>
  <c r="AA417" i="3"/>
  <c r="AA607" i="3"/>
  <c r="AA757" i="3"/>
  <c r="AA842" i="3"/>
  <c r="AA928" i="3"/>
  <c r="AA1085" i="3"/>
  <c r="AA1149" i="3"/>
  <c r="AA1213" i="3"/>
  <c r="AA230" i="3"/>
  <c r="AA502" i="3"/>
  <c r="AA673" i="3"/>
  <c r="AA790" i="3"/>
  <c r="AA876" i="3"/>
  <c r="AA961" i="3"/>
  <c r="AA1046" i="3"/>
  <c r="AA1110" i="3"/>
  <c r="AA473" i="3"/>
  <c r="AA946" i="3"/>
  <c r="AA1099" i="3"/>
  <c r="AA1195" i="3"/>
  <c r="AA1280" i="3"/>
  <c r="AA1352" i="3"/>
  <c r="AA1416" i="3"/>
  <c r="AA1480" i="3"/>
  <c r="AA1544" i="3"/>
  <c r="AA1608" i="3"/>
  <c r="AA1672" i="3"/>
  <c r="AA1736" i="3"/>
  <c r="AA1800" i="3"/>
  <c r="AA1864" i="3"/>
  <c r="AA1992" i="3"/>
  <c r="AA2120" i="3"/>
  <c r="AA2184" i="3"/>
  <c r="AA2248" i="3"/>
  <c r="AA305" i="3"/>
  <c r="AA709" i="3"/>
  <c r="AA894" i="3"/>
  <c r="AA1060" i="3"/>
  <c r="AA1170" i="3"/>
  <c r="AA1255" i="3"/>
  <c r="AA1333" i="3"/>
  <c r="AA1397" i="3"/>
  <c r="AA1525" i="3"/>
  <c r="AA1589" i="3"/>
  <c r="AA1653" i="3"/>
  <c r="AA1717" i="3"/>
  <c r="AA1781" i="3"/>
  <c r="AA613" i="3"/>
  <c r="AA1016" i="3"/>
  <c r="AA1230" i="3"/>
  <c r="AA1378" i="3"/>
  <c r="AA1506" i="3"/>
  <c r="AA1738" i="3"/>
  <c r="AA1778" i="3"/>
  <c r="AA1821" i="3"/>
  <c r="AA1847" i="3"/>
  <c r="AA1874" i="3"/>
  <c r="AA1906" i="3"/>
  <c r="AA1933" i="3"/>
  <c r="AA1959" i="3"/>
  <c r="AA1991" i="3"/>
  <c r="AA2018" i="3"/>
  <c r="AA2045" i="3"/>
  <c r="AA2077" i="3"/>
  <c r="AA2103" i="3"/>
  <c r="AA2130" i="3"/>
  <c r="AA2162" i="3"/>
  <c r="AA2189" i="3"/>
  <c r="AA2215" i="3"/>
  <c r="AA2247" i="3"/>
  <c r="AA2274" i="3"/>
  <c r="AA2298" i="3"/>
  <c r="AA2322" i="3"/>
  <c r="AA2342" i="3"/>
  <c r="AA2362" i="3"/>
  <c r="AA2386" i="3"/>
  <c r="AA2406" i="3"/>
  <c r="AA2426" i="3"/>
  <c r="AA2450" i="3"/>
  <c r="AA2470" i="3"/>
  <c r="AA2490" i="3"/>
  <c r="AA2534" i="3"/>
  <c r="AA2554" i="3"/>
  <c r="AA2578" i="3"/>
  <c r="AA2598" i="3"/>
  <c r="AA2618" i="3"/>
  <c r="AA2642" i="3"/>
  <c r="AA2662" i="3"/>
  <c r="AA2682" i="3"/>
  <c r="AA2706" i="3"/>
  <c r="AA2746" i="3"/>
  <c r="AA2770" i="3"/>
  <c r="AA2790" i="3"/>
  <c r="AA2810" i="3"/>
  <c r="AA2834" i="3"/>
  <c r="AA2854" i="3"/>
  <c r="AA2874" i="3"/>
  <c r="AA2898" i="3"/>
  <c r="AA2918" i="3"/>
  <c r="AA2938" i="3"/>
  <c r="AA2962" i="3"/>
  <c r="AA2982" i="3"/>
  <c r="AA3002" i="3"/>
  <c r="AA3026" i="3"/>
  <c r="AA3066" i="3"/>
  <c r="AA3090" i="3"/>
  <c r="AA3110" i="3"/>
  <c r="AA3130" i="3"/>
  <c r="AA3154" i="3"/>
  <c r="AA3174" i="3"/>
  <c r="AA3194" i="3"/>
  <c r="AA3218" i="3"/>
  <c r="AA3238" i="3"/>
  <c r="AA3258" i="3"/>
  <c r="AA3282" i="3"/>
  <c r="AA3302" i="3"/>
  <c r="AA3322" i="3"/>
  <c r="AA3346" i="3"/>
  <c r="AA3366" i="3"/>
  <c r="AA3386" i="3"/>
  <c r="AA3410" i="3"/>
  <c r="AA3430" i="3"/>
  <c r="AA3474" i="3"/>
  <c r="AA3494" i="3"/>
  <c r="AA3538" i="3"/>
  <c r="AA3558" i="3"/>
  <c r="AA3578" i="3"/>
  <c r="AA3602" i="3"/>
  <c r="AA3622" i="3"/>
  <c r="AA3642" i="3"/>
  <c r="AA3666" i="3"/>
  <c r="AA3706" i="3"/>
  <c r="AA3730" i="3"/>
  <c r="AA3750" i="3"/>
  <c r="AA3770" i="3"/>
  <c r="AA3794" i="3"/>
  <c r="AA3814" i="3"/>
  <c r="AA66" i="3"/>
  <c r="AA529" i="3"/>
  <c r="AA733" i="3"/>
  <c r="AA846" i="3"/>
  <c r="AA974" i="3"/>
  <c r="AA1072" i="3"/>
  <c r="AA1146" i="3"/>
  <c r="AA1210" i="3"/>
  <c r="AA1315" i="3"/>
  <c r="AA1403" i="3"/>
  <c r="AA1443" i="3"/>
  <c r="AA1491" i="3"/>
  <c r="AA1531" i="3"/>
  <c r="AA1571" i="3"/>
  <c r="AA1619" i="3"/>
  <c r="AA1659" i="3"/>
  <c r="AA1699" i="3"/>
  <c r="AA1747" i="3"/>
  <c r="AA1822" i="3"/>
  <c r="AA1854" i="3"/>
  <c r="AA1881" i="3"/>
  <c r="AA1907" i="3"/>
  <c r="AA1939" i="3"/>
  <c r="AA1966" i="3"/>
  <c r="AA1993" i="3"/>
  <c r="AA2025" i="3"/>
  <c r="AA2051" i="3"/>
  <c r="AA2078" i="3"/>
  <c r="AA2110" i="3"/>
  <c r="AA2163" i="3"/>
  <c r="AA2195" i="3"/>
  <c r="AA2222" i="3"/>
  <c r="AA2249" i="3"/>
  <c r="AA2281" i="3"/>
  <c r="AA2303" i="3"/>
  <c r="AA2347" i="3"/>
  <c r="AA2367" i="3"/>
  <c r="AA2387" i="3"/>
  <c r="AA2411" i="3"/>
  <c r="AA2431" i="3"/>
  <c r="AA2475" i="3"/>
  <c r="AA2495" i="3"/>
  <c r="AA2515" i="3"/>
  <c r="AA2539" i="3"/>
  <c r="AA2559" i="3"/>
  <c r="AA2579" i="3"/>
  <c r="AA2603" i="3"/>
  <c r="AA2623" i="3"/>
  <c r="AA2667" i="3"/>
  <c r="AA2687" i="3"/>
  <c r="AA2731" i="3"/>
  <c r="AA2751" i="3"/>
  <c r="AA2771" i="3"/>
  <c r="AA2795" i="3"/>
  <c r="AA2815" i="3"/>
  <c r="AA2835" i="3"/>
  <c r="AA239" i="3"/>
  <c r="AA549" i="3"/>
  <c r="AA877" i="3"/>
  <c r="AA984" i="3"/>
  <c r="AA1079" i="3"/>
  <c r="AA1160" i="3"/>
  <c r="AA1214" i="3"/>
  <c r="AA1267" i="3"/>
  <c r="AA1326" i="3"/>
  <c r="AA1366" i="3"/>
  <c r="AA1454" i="3"/>
  <c r="AA1494" i="3"/>
  <c r="AA857" i="3"/>
  <c r="AA1415" i="3"/>
  <c r="AA1535" i="3"/>
  <c r="AA1631" i="3"/>
  <c r="AA1711" i="3"/>
  <c r="AA1791" i="3"/>
  <c r="AA241" i="3"/>
  <c r="AA964" i="3"/>
  <c r="AA1247" i="3"/>
  <c r="AA1455" i="3"/>
  <c r="AA1558" i="3"/>
  <c r="AA1638" i="3"/>
  <c r="AA1734" i="3"/>
  <c r="AA1813" i="3"/>
  <c r="AA1064" i="3"/>
  <c r="AA1300" i="3"/>
  <c r="AA1463" i="3"/>
  <c r="AA1575" i="3"/>
  <c r="AA1655" i="3"/>
  <c r="AA1735" i="3"/>
  <c r="AA1825" i="3"/>
  <c r="AA1878" i="3"/>
  <c r="AA1931" i="3"/>
  <c r="AA1995" i="3"/>
  <c r="AA2049" i="3"/>
  <c r="AA2166" i="3"/>
  <c r="AA2219" i="3"/>
  <c r="AA921" i="3"/>
  <c r="AA1871" i="3"/>
  <c r="AA1957" i="3"/>
  <c r="AA2026" i="3"/>
  <c r="AA2097" i="3"/>
  <c r="AA2182" i="3"/>
  <c r="AA2255" i="3"/>
  <c r="AA2316" i="3"/>
  <c r="AA2364" i="3"/>
  <c r="AA2404" i="3"/>
  <c r="AA2444" i="3"/>
  <c r="AA2492" i="3"/>
  <c r="AA2532" i="3"/>
  <c r="AA2572" i="3"/>
  <c r="AA2604" i="3"/>
  <c r="AA2636" i="3"/>
  <c r="AA2668" i="3"/>
  <c r="AA2700" i="3"/>
  <c r="AA2732" i="3"/>
  <c r="AA2764" i="3"/>
  <c r="AA1006" i="3"/>
  <c r="AA1818" i="3"/>
  <c r="AA1903" i="3"/>
  <c r="AA1958" i="3"/>
  <c r="AA2015" i="3"/>
  <c r="AA2074" i="3"/>
  <c r="AA2129" i="3"/>
  <c r="AA2186" i="3"/>
  <c r="AA2245" i="3"/>
  <c r="AA2297" i="3"/>
  <c r="AA2333" i="3"/>
  <c r="AA2365" i="3"/>
  <c r="AA2397" i="3"/>
  <c r="AA2429" i="3"/>
  <c r="AA2493" i="3"/>
  <c r="AA2525" i="3"/>
  <c r="AA2557" i="3"/>
  <c r="AA2589" i="3"/>
  <c r="AA2621" i="3"/>
  <c r="AA2653" i="3"/>
  <c r="AA2685" i="3"/>
  <c r="AA2717" i="3"/>
  <c r="AA2749" i="3"/>
  <c r="AA2781" i="3"/>
  <c r="AA1407" i="3"/>
  <c r="AA1710" i="3"/>
  <c r="AA1877" i="3"/>
  <c r="AA1990" i="3"/>
  <c r="AA2047" i="3"/>
  <c r="AA2106" i="3"/>
  <c r="AA2161" i="3"/>
  <c r="AA2218" i="3"/>
  <c r="AA2320" i="3"/>
  <c r="AA2352" i="3"/>
  <c r="AA2384" i="3"/>
  <c r="AA2416" i="3"/>
  <c r="AA2480" i="3"/>
  <c r="AA2512" i="3"/>
  <c r="AA2544" i="3"/>
  <c r="AA2608" i="3"/>
  <c r="AA2640" i="3"/>
  <c r="AA2672" i="3"/>
  <c r="AA2704" i="3"/>
  <c r="AA2736" i="3"/>
  <c r="AA2768" i="3"/>
  <c r="AA2832" i="3"/>
  <c r="AA2860" i="3"/>
  <c r="AA2903" i="3"/>
  <c r="AA2924" i="3"/>
  <c r="AA2945" i="3"/>
  <c r="AA2967" i="3"/>
  <c r="AA2988" i="3"/>
  <c r="AA3009" i="3"/>
  <c r="AA3031" i="3"/>
  <c r="AA3052" i="3"/>
  <c r="AA3073" i="3"/>
  <c r="AA3095" i="3"/>
  <c r="AA3159" i="3"/>
  <c r="AA2010" i="3"/>
  <c r="AA2235" i="3"/>
  <c r="AA2393" i="3"/>
  <c r="AA2521" i="3"/>
  <c r="AA2649" i="3"/>
  <c r="AA2777" i="3"/>
  <c r="AA2825" i="3"/>
  <c r="AA2863" i="3"/>
  <c r="AA2891" i="3"/>
  <c r="AA2920" i="3"/>
  <c r="AA2948" i="3"/>
  <c r="AA2976" i="3"/>
  <c r="AA3005" i="3"/>
  <c r="AA3033" i="3"/>
  <c r="AA3061" i="3"/>
  <c r="AA3091" i="3"/>
  <c r="AA3119" i="3"/>
  <c r="AA3147" i="3"/>
  <c r="AA3175" i="3"/>
  <c r="AA3196" i="3"/>
  <c r="AA3239" i="3"/>
  <c r="AA3260" i="3"/>
  <c r="AA3281" i="3"/>
  <c r="AA3303" i="3"/>
  <c r="AA3324" i="3"/>
  <c r="AA3345" i="3"/>
  <c r="AA3367" i="3"/>
  <c r="AA3388" i="3"/>
  <c r="AA3431" i="3"/>
  <c r="AA3452" i="3"/>
  <c r="AA3473" i="3"/>
  <c r="AA3495" i="3"/>
  <c r="AA3516" i="3"/>
  <c r="AA3537" i="3"/>
  <c r="AA3580" i="3"/>
  <c r="AA3601" i="3"/>
  <c r="AA3623" i="3"/>
  <c r="AA3644" i="3"/>
  <c r="AA3665" i="3"/>
  <c r="AA3687" i="3"/>
  <c r="AA3708" i="3"/>
  <c r="AA3729" i="3"/>
  <c r="AA3772" i="3"/>
  <c r="AA3793" i="3"/>
  <c r="AA3815" i="3"/>
  <c r="AA3835" i="3"/>
  <c r="AA3851" i="3"/>
  <c r="AA3867" i="3"/>
  <c r="AA1598" i="3"/>
  <c r="AA2022" i="3"/>
  <c r="AA2250" i="3"/>
  <c r="AA47" i="3"/>
  <c r="AA111" i="3"/>
  <c r="AA175" i="3"/>
  <c r="AA36" i="3"/>
  <c r="AA100" i="3"/>
  <c r="AA164" i="3"/>
  <c r="AA228" i="3"/>
  <c r="AA29" i="3"/>
  <c r="AA157" i="3"/>
  <c r="AA258" i="3"/>
  <c r="AA343" i="3"/>
  <c r="AA407" i="3"/>
  <c r="AA233" i="3"/>
  <c r="AA318" i="3"/>
  <c r="AA388" i="3"/>
  <c r="AA452" i="3"/>
  <c r="AA516" i="3"/>
  <c r="AA580" i="3"/>
  <c r="AA644" i="3"/>
  <c r="AA9" i="3"/>
  <c r="AA245" i="3"/>
  <c r="AA397" i="3"/>
  <c r="AA509" i="3"/>
  <c r="AA679" i="3"/>
  <c r="AA750" i="3"/>
  <c r="AA235" i="3"/>
  <c r="AA390" i="3"/>
  <c r="AA505" i="3"/>
  <c r="AA590" i="3"/>
  <c r="AA747" i="3"/>
  <c r="AA811" i="3"/>
  <c r="AA939" i="3"/>
  <c r="AA1003" i="3"/>
  <c r="AA177" i="3"/>
  <c r="AA479" i="3"/>
  <c r="AA650" i="3"/>
  <c r="AA778" i="3"/>
  <c r="AA864" i="3"/>
  <c r="AA949" i="3"/>
  <c r="AA1034" i="3"/>
  <c r="AA1101" i="3"/>
  <c r="AA1165" i="3"/>
  <c r="AA1293" i="3"/>
  <c r="AA315" i="3"/>
  <c r="AA545" i="3"/>
  <c r="AA812" i="3"/>
  <c r="AA897" i="3"/>
  <c r="AA982" i="3"/>
  <c r="AA1062" i="3"/>
  <c r="AA1126" i="3"/>
  <c r="AA559" i="3"/>
  <c r="AA818" i="3"/>
  <c r="AA989" i="3"/>
  <c r="AA1131" i="3"/>
  <c r="AA1216" i="3"/>
  <c r="AA1302" i="3"/>
  <c r="AA1432" i="3"/>
  <c r="AA1496" i="3"/>
  <c r="AA1560" i="3"/>
  <c r="AA1624" i="3"/>
  <c r="AA1688" i="3"/>
  <c r="AA1752" i="3"/>
  <c r="AA1816" i="3"/>
  <c r="AA1880" i="3"/>
  <c r="AA1944" i="3"/>
  <c r="AA2008" i="3"/>
  <c r="AA2072" i="3"/>
  <c r="AA2136" i="3"/>
  <c r="AA2200" i="3"/>
  <c r="AA2264" i="3"/>
  <c r="AA442" i="3"/>
  <c r="AA766" i="3"/>
  <c r="AA937" i="3"/>
  <c r="AA1092" i="3"/>
  <c r="AA1191" i="3"/>
  <c r="AA1276" i="3"/>
  <c r="AA1349" i="3"/>
  <c r="AA1477" i="3"/>
  <c r="AA1541" i="3"/>
  <c r="AA1605" i="3"/>
  <c r="AA1669" i="3"/>
  <c r="AA1733" i="3"/>
  <c r="AA1797" i="3"/>
  <c r="AA1087" i="3"/>
  <c r="AA1410" i="3"/>
  <c r="AA1538" i="3"/>
  <c r="AA1746" i="3"/>
  <c r="AA1794" i="3"/>
  <c r="AA1826" i="3"/>
  <c r="AA1853" i="3"/>
  <c r="AA1885" i="3"/>
  <c r="AA1911" i="3"/>
  <c r="AA1938" i="3"/>
  <c r="AA1970" i="3"/>
  <c r="AA1997" i="3"/>
  <c r="AA2023" i="3"/>
  <c r="AA2055" i="3"/>
  <c r="AA2082" i="3"/>
  <c r="AA2141" i="3"/>
  <c r="AA2194" i="3"/>
  <c r="AA2226" i="3"/>
  <c r="AA2253" i="3"/>
  <c r="AA2279" i="3"/>
  <c r="AA2306" i="3"/>
  <c r="AA2326" i="3"/>
  <c r="AA2370" i="3"/>
  <c r="AA2390" i="3"/>
  <c r="AA2410" i="3"/>
  <c r="AA2434" i="3"/>
  <c r="AA2454" i="3"/>
  <c r="AA2474" i="3"/>
  <c r="AA2498" i="3"/>
  <c r="AA2518" i="3"/>
  <c r="AA2538" i="3"/>
  <c r="AA2562" i="3"/>
  <c r="AA2582" i="3"/>
  <c r="AA2602" i="3"/>
  <c r="AA2626" i="3"/>
  <c r="AA2646" i="3"/>
  <c r="AA2666" i="3"/>
  <c r="AA2690" i="3"/>
  <c r="AA2710" i="3"/>
  <c r="AA2730" i="3"/>
  <c r="AA2754" i="3"/>
  <c r="AA2774" i="3"/>
  <c r="AA2794" i="3"/>
  <c r="AA2818" i="3"/>
  <c r="AA2838" i="3"/>
  <c r="AA2858" i="3"/>
  <c r="AA2882" i="3"/>
  <c r="AA2902" i="3"/>
  <c r="AA2922" i="3"/>
  <c r="AA2946" i="3"/>
  <c r="AA2966" i="3"/>
  <c r="AA2986" i="3"/>
  <c r="AA3010" i="3"/>
  <c r="AA3030" i="3"/>
  <c r="AA3050" i="3"/>
  <c r="AA3074" i="3"/>
  <c r="AA3094" i="3"/>
  <c r="AA3114" i="3"/>
  <c r="AA3138" i="3"/>
  <c r="AA3158" i="3"/>
  <c r="AA3178" i="3"/>
  <c r="AA3202" i="3"/>
  <c r="AA3222" i="3"/>
  <c r="AA3242" i="3"/>
  <c r="AA3266" i="3"/>
  <c r="AA3286" i="3"/>
  <c r="AA3306" i="3"/>
  <c r="AA3350" i="3"/>
  <c r="AA3370" i="3"/>
  <c r="AA3394" i="3"/>
  <c r="AA3414" i="3"/>
  <c r="AA3434" i="3"/>
  <c r="AA3458" i="3"/>
  <c r="AA3498" i="3"/>
  <c r="AA3522" i="3"/>
  <c r="AA3542" i="3"/>
  <c r="AA3562" i="3"/>
  <c r="AA3586" i="3"/>
  <c r="AA3626" i="3"/>
  <c r="AA3650" i="3"/>
  <c r="AA3670" i="3"/>
  <c r="AA3690" i="3"/>
  <c r="AA3714" i="3"/>
  <c r="AA3734" i="3"/>
  <c r="AA3754" i="3"/>
  <c r="AA3778" i="3"/>
  <c r="AA3798" i="3"/>
  <c r="AA3818" i="3"/>
  <c r="AA283" i="3"/>
  <c r="AA571" i="3"/>
  <c r="AA761" i="3"/>
  <c r="AA889" i="3"/>
  <c r="AA1088" i="3"/>
  <c r="AA1167" i="3"/>
  <c r="AA1220" i="3"/>
  <c r="AA1274" i="3"/>
  <c r="AA1371" i="3"/>
  <c r="AA1411" i="3"/>
  <c r="AA1459" i="3"/>
  <c r="AA1499" i="3"/>
  <c r="AA1539" i="3"/>
  <c r="AA1587" i="3"/>
  <c r="AA1627" i="3"/>
  <c r="AA1667" i="3"/>
  <c r="AA1715" i="3"/>
  <c r="AA1755" i="3"/>
  <c r="AA1795" i="3"/>
  <c r="AA1859" i="3"/>
  <c r="AA1886" i="3"/>
  <c r="AA1918" i="3"/>
  <c r="AA1945" i="3"/>
  <c r="AA1971" i="3"/>
  <c r="AA2003" i="3"/>
  <c r="AA2030" i="3"/>
  <c r="AA2057" i="3"/>
  <c r="AA2089" i="3"/>
  <c r="AA2115" i="3"/>
  <c r="AA2142" i="3"/>
  <c r="AA2174" i="3"/>
  <c r="AA2201" i="3"/>
  <c r="AA2259" i="3"/>
  <c r="AA2286" i="3"/>
  <c r="AA2307" i="3"/>
  <c r="AA2331" i="3"/>
  <c r="AA2351" i="3"/>
  <c r="AA2371" i="3"/>
  <c r="AA2395" i="3"/>
  <c r="AA2415" i="3"/>
  <c r="AA2435" i="3"/>
  <c r="AA2459" i="3"/>
  <c r="AA2479" i="3"/>
  <c r="AA2499" i="3"/>
  <c r="AA2523" i="3"/>
  <c r="AA2543" i="3"/>
  <c r="AA2563" i="3"/>
  <c r="AA2587" i="3"/>
  <c r="AA2607" i="3"/>
  <c r="AA2627" i="3"/>
  <c r="AA2651" i="3"/>
  <c r="AA2671" i="3"/>
  <c r="AA2715" i="3"/>
  <c r="AA2735" i="3"/>
  <c r="AA2755" i="3"/>
  <c r="AA2779" i="3"/>
  <c r="AA2799" i="3"/>
  <c r="AA2819" i="3"/>
  <c r="AA2843" i="3"/>
  <c r="AA325" i="3"/>
  <c r="AA591" i="3"/>
  <c r="AA792" i="3"/>
  <c r="AA1005" i="3"/>
  <c r="AA1111" i="3"/>
  <c r="AA1171" i="3"/>
  <c r="AA1224" i="3"/>
  <c r="AA1288" i="3"/>
  <c r="AA1334" i="3"/>
  <c r="AA1374" i="3"/>
  <c r="AA1422" i="3"/>
  <c r="AA1462" i="3"/>
  <c r="AA1028" i="3"/>
  <c r="AA1279" i="3"/>
  <c r="AA1447" i="3"/>
  <c r="AA1567" i="3"/>
  <c r="AA1647" i="3"/>
  <c r="AA1727" i="3"/>
  <c r="AA1819" i="3"/>
  <c r="AA507" i="3"/>
  <c r="AA1048" i="3"/>
  <c r="AA1487" i="3"/>
  <c r="AA1574" i="3"/>
  <c r="AA1670" i="3"/>
  <c r="AA1750" i="3"/>
  <c r="AA717" i="3"/>
  <c r="AA1335" i="3"/>
  <c r="AA1511" i="3"/>
  <c r="AA1591" i="3"/>
  <c r="AA1671" i="3"/>
  <c r="AA1835" i="3"/>
  <c r="AA1889" i="3"/>
  <c r="AA2006" i="3"/>
  <c r="AA2059" i="3"/>
  <c r="AA2123" i="3"/>
  <c r="AA2177" i="3"/>
  <c r="AA2230" i="3"/>
  <c r="AA2293" i="3"/>
  <c r="AA1183" i="3"/>
  <c r="AA1678" i="3"/>
  <c r="AA1898" i="3"/>
  <c r="AA1969" i="3"/>
  <c r="AA2042" i="3"/>
  <c r="AA2127" i="3"/>
  <c r="AA2197" i="3"/>
  <c r="AA2267" i="3"/>
  <c r="AA2332" i="3"/>
  <c r="AA2372" i="3"/>
  <c r="AA2412" i="3"/>
  <c r="AA2460" i="3"/>
  <c r="AA2500" i="3"/>
  <c r="AA2540" i="3"/>
  <c r="AA2580" i="3"/>
  <c r="AA2612" i="3"/>
  <c r="AA2644" i="3"/>
  <c r="AA2676" i="3"/>
  <c r="AA2708" i="3"/>
  <c r="AA2740" i="3"/>
  <c r="AA2772" i="3"/>
  <c r="AA1861" i="3"/>
  <c r="AA1915" i="3"/>
  <c r="AA1973" i="3"/>
  <c r="AA2031" i="3"/>
  <c r="AA2086" i="3"/>
  <c r="AA2143" i="3"/>
  <c r="AA2202" i="3"/>
  <c r="AA2257" i="3"/>
  <c r="AA2308" i="3"/>
  <c r="AA2341" i="3"/>
  <c r="AA2373" i="3"/>
  <c r="AA2405" i="3"/>
  <c r="AA2437" i="3"/>
  <c r="AA2469" i="3"/>
  <c r="AA2501" i="3"/>
  <c r="AA2533" i="3"/>
  <c r="AA2565" i="3"/>
  <c r="AA2597" i="3"/>
  <c r="AA2629" i="3"/>
  <c r="AA2661" i="3"/>
  <c r="AA2693" i="3"/>
  <c r="AA2757" i="3"/>
  <c r="AA749" i="3"/>
  <c r="AA1518" i="3"/>
  <c r="AA1774" i="3"/>
  <c r="AA1893" i="3"/>
  <c r="AA1947" i="3"/>
  <c r="AA2005" i="3"/>
  <c r="AA2063" i="3"/>
  <c r="AA2118" i="3"/>
  <c r="AA2175" i="3"/>
  <c r="AA2289" i="3"/>
  <c r="AA2328" i="3"/>
  <c r="AA2360" i="3"/>
  <c r="AA2392" i="3"/>
  <c r="AA2424" i="3"/>
  <c r="AA2456" i="3"/>
  <c r="AA2488" i="3"/>
  <c r="AA2552" i="3"/>
  <c r="AA2584" i="3"/>
  <c r="AA2648" i="3"/>
  <c r="AA2680" i="3"/>
  <c r="AA2712" i="3"/>
  <c r="AA2744" i="3"/>
  <c r="AA2776" i="3"/>
  <c r="AA2808" i="3"/>
  <c r="AA2840" i="3"/>
  <c r="AA2865" i="3"/>
  <c r="AA2887" i="3"/>
  <c r="AA2908" i="3"/>
  <c r="AA2929" i="3"/>
  <c r="AA2951" i="3"/>
  <c r="AA2972" i="3"/>
  <c r="AA2993" i="3"/>
  <c r="AA3015" i="3"/>
  <c r="AA3036" i="3"/>
  <c r="AA3057" i="3"/>
  <c r="AA3079" i="3"/>
  <c r="AA3100" i="3"/>
  <c r="AA3121" i="3"/>
  <c r="AA3164" i="3"/>
  <c r="AA2065" i="3"/>
  <c r="AA2292" i="3"/>
  <c r="AA2425" i="3"/>
  <c r="AA2553" i="3"/>
  <c r="AA2681" i="3"/>
  <c r="AA2793" i="3"/>
  <c r="AA2836" i="3"/>
  <c r="AA2869" i="3"/>
  <c r="AA2899" i="3"/>
  <c r="AA2927" i="3"/>
  <c r="AA2955" i="3"/>
  <c r="AA2984" i="3"/>
  <c r="AA3012" i="3"/>
  <c r="AA3040" i="3"/>
  <c r="AA3069" i="3"/>
  <c r="AA3097" i="3"/>
  <c r="AA3125" i="3"/>
  <c r="AA3155" i="3"/>
  <c r="AA3201" i="3"/>
  <c r="AA3223" i="3"/>
  <c r="AA3244" i="3"/>
  <c r="AA3287" i="3"/>
  <c r="AA3308" i="3"/>
  <c r="AA3329" i="3"/>
  <c r="AA3351" i="3"/>
  <c r="AA3372" i="3"/>
  <c r="AA3393" i="3"/>
  <c r="AA3415" i="3"/>
  <c r="AA3436" i="3"/>
  <c r="AA3457" i="3"/>
  <c r="AA3479" i="3"/>
  <c r="AA3500" i="3"/>
  <c r="AA3521" i="3"/>
  <c r="AA3543" i="3"/>
  <c r="AA3564" i="3"/>
  <c r="AA3585" i="3"/>
  <c r="AA3607" i="3"/>
  <c r="AA3628" i="3"/>
  <c r="AA3649" i="3"/>
  <c r="AA3671" i="3"/>
  <c r="AA3692" i="3"/>
  <c r="AA3713" i="3"/>
  <c r="AA3735" i="3"/>
  <c r="AA3756" i="3"/>
  <c r="AA3777" i="3"/>
  <c r="AA3799" i="3"/>
  <c r="AA3820" i="3"/>
  <c r="AA3839" i="3"/>
  <c r="AA1839" i="3"/>
  <c r="AA2079" i="3"/>
  <c r="AA63" i="3"/>
  <c r="AA52" i="3"/>
  <c r="AA308" i="3"/>
  <c r="AA359" i="3"/>
  <c r="AA254" i="3"/>
  <c r="AA532" i="3"/>
  <c r="AA287" i="3"/>
  <c r="AA701" i="3"/>
  <c r="AA526" i="3"/>
  <c r="AA827" i="3"/>
  <c r="AA271" i="3"/>
  <c r="AA885" i="3"/>
  <c r="AA1004" i="3"/>
  <c r="AA861" i="3"/>
  <c r="AA1320" i="3"/>
  <c r="AA1576" i="3"/>
  <c r="AA1832" i="3"/>
  <c r="AA2088" i="3"/>
  <c r="AA539" i="3"/>
  <c r="AA1212" i="3"/>
  <c r="AA1493" i="3"/>
  <c r="AA1749" i="3"/>
  <c r="AA1314" i="3"/>
  <c r="AA1762" i="3"/>
  <c r="AA1890" i="3"/>
  <c r="AA2002" i="3"/>
  <c r="AA2119" i="3"/>
  <c r="AA2231" i="3"/>
  <c r="AA2330" i="3"/>
  <c r="AA2418" i="3"/>
  <c r="AA2502" i="3"/>
  <c r="AA2586" i="3"/>
  <c r="AA2674" i="3"/>
  <c r="AA2758" i="3"/>
  <c r="AA2842" i="3"/>
  <c r="AA2930" i="3"/>
  <c r="AA3014" i="3"/>
  <c r="AA3186" i="3"/>
  <c r="AA3270" i="3"/>
  <c r="AA3354" i="3"/>
  <c r="AA3442" i="3"/>
  <c r="AA3526" i="3"/>
  <c r="AA3610" i="3"/>
  <c r="AA3698" i="3"/>
  <c r="AA3782" i="3"/>
  <c r="AA614" i="3"/>
  <c r="AA1120" i="3"/>
  <c r="AA1339" i="3"/>
  <c r="AA1507" i="3"/>
  <c r="AA1683" i="3"/>
  <c r="AA1838" i="3"/>
  <c r="AA1950" i="3"/>
  <c r="AA2179" i="3"/>
  <c r="AA2291" i="3"/>
  <c r="AA2379" i="3"/>
  <c r="AA2463" i="3"/>
  <c r="AA2547" i="3"/>
  <c r="AA2635" i="3"/>
  <c r="AA2719" i="3"/>
  <c r="AA2803" i="3"/>
  <c r="AA677" i="3"/>
  <c r="AA1127" i="3"/>
  <c r="AA1342" i="3"/>
  <c r="AA635" i="3"/>
  <c r="AA1583" i="3"/>
  <c r="AA678" i="3"/>
  <c r="AA1606" i="3"/>
  <c r="AA814" i="3"/>
  <c r="AA1607" i="3"/>
  <c r="AA2134" i="3"/>
  <c r="AA2069" i="3"/>
  <c r="AA2340" i="3"/>
  <c r="AA2508" i="3"/>
  <c r="AA2652" i="3"/>
  <c r="AA2780" i="3"/>
  <c r="AA1930" i="3"/>
  <c r="AA2159" i="3"/>
  <c r="AA2349" i="3"/>
  <c r="AA2477" i="3"/>
  <c r="AA2605" i="3"/>
  <c r="AA2733" i="3"/>
  <c r="AA1829" i="3"/>
  <c r="AA2075" i="3"/>
  <c r="AA2300" i="3"/>
  <c r="AA2560" i="3"/>
  <c r="AA2688" i="3"/>
  <c r="AA2816" i="3"/>
  <c r="AA2913" i="3"/>
  <c r="AA3084" i="3"/>
  <c r="AA3169" i="3"/>
  <c r="AA2457" i="3"/>
  <c r="AA2845" i="3"/>
  <c r="AA2963" i="3"/>
  <c r="AA3076" i="3"/>
  <c r="AA3185" i="3"/>
  <c r="AA3271" i="3"/>
  <c r="AA3356" i="3"/>
  <c r="AA3441" i="3"/>
  <c r="AA3527" i="3"/>
  <c r="AA3612" i="3"/>
  <c r="AA3697" i="3"/>
  <c r="AA3783" i="3"/>
  <c r="AA3859" i="3"/>
  <c r="AA2465" i="3"/>
  <c r="AA2657" i="3"/>
  <c r="AA2796" i="3"/>
  <c r="AA2849" i="3"/>
  <c r="AA2893" i="3"/>
  <c r="AA2928" i="3"/>
  <c r="AA2964" i="3"/>
  <c r="AA3007" i="3"/>
  <c r="AA3043" i="3"/>
  <c r="AA3077" i="3"/>
  <c r="AA3120" i="3"/>
  <c r="AA3156" i="3"/>
  <c r="AA3187" i="3"/>
  <c r="AA3219" i="3"/>
  <c r="AA3245" i="3"/>
  <c r="AA3304" i="3"/>
  <c r="AA3331" i="3"/>
  <c r="AA3357" i="3"/>
  <c r="AA3389" i="3"/>
  <c r="AA3416" i="3"/>
  <c r="AA3443" i="3"/>
  <c r="AA3475" i="3"/>
  <c r="AA3501" i="3"/>
  <c r="AA3528" i="3"/>
  <c r="AA3560" i="3"/>
  <c r="AA3587" i="3"/>
  <c r="AA3613" i="3"/>
  <c r="AA3645" i="3"/>
  <c r="AA3672" i="3"/>
  <c r="AA3699" i="3"/>
  <c r="AA3731" i="3"/>
  <c r="AA3757" i="3"/>
  <c r="AA3784" i="3"/>
  <c r="AA3816" i="3"/>
  <c r="AA3840" i="3"/>
  <c r="AA1662" i="3"/>
  <c r="AA2095" i="3"/>
  <c r="AA2345" i="3"/>
  <c r="AA2537" i="3"/>
  <c r="AA2809" i="3"/>
  <c r="AA2867" i="3"/>
  <c r="AA2901" i="3"/>
  <c r="AA2937" i="3"/>
  <c r="AA2980" i="3"/>
  <c r="AA3016" i="3"/>
  <c r="AA3051" i="3"/>
  <c r="AA3093" i="3"/>
  <c r="AA3129" i="3"/>
  <c r="AA3165" i="3"/>
  <c r="AA3199" i="3"/>
  <c r="AA3225" i="3"/>
  <c r="AA3252" i="3"/>
  <c r="AA3284" i="3"/>
  <c r="AA3311" i="3"/>
  <c r="AA3337" i="3"/>
  <c r="AA3369" i="3"/>
  <c r="AA3396" i="3"/>
  <c r="AA3423" i="3"/>
  <c r="AA3455" i="3"/>
  <c r="AA3481" i="3"/>
  <c r="AA3540" i="3"/>
  <c r="AA3567" i="3"/>
  <c r="AA3593" i="3"/>
  <c r="AA3625" i="3"/>
  <c r="AA3652" i="3"/>
  <c r="AA3679" i="3"/>
  <c r="AA3711" i="3"/>
  <c r="AA3737" i="3"/>
  <c r="AA3764" i="3"/>
  <c r="AA3796" i="3"/>
  <c r="AA3823" i="3"/>
  <c r="AA3869" i="3"/>
  <c r="AA3933" i="3"/>
  <c r="AA3953" i="3"/>
  <c r="AA3973" i="3"/>
  <c r="AA3997" i="3"/>
  <c r="AA4017" i="3"/>
  <c r="AA4037" i="3"/>
  <c r="AA4061" i="3"/>
  <c r="AA4081" i="3"/>
  <c r="AA4101" i="3"/>
  <c r="AA4125" i="3"/>
  <c r="AA4145" i="3"/>
  <c r="AA4165" i="3"/>
  <c r="AA4189" i="3"/>
  <c r="AA4209" i="3"/>
  <c r="AA4229" i="3"/>
  <c r="AA4253" i="3"/>
  <c r="AA1439" i="3"/>
  <c r="AA2107" i="3"/>
  <c r="AA2353" i="3"/>
  <c r="AA2705" i="3"/>
  <c r="AA2844" i="3"/>
  <c r="AA2989" i="3"/>
  <c r="AA3160" i="3"/>
  <c r="AA3269" i="3"/>
  <c r="AA3376" i="3"/>
  <c r="AA3504" i="3"/>
  <c r="AA3611" i="3"/>
  <c r="AA3717" i="3"/>
  <c r="AA3842" i="3"/>
  <c r="AA3951" i="3"/>
  <c r="AA3978" i="3"/>
  <c r="AA4004" i="3"/>
  <c r="AA4063" i="3"/>
  <c r="AA4090" i="3"/>
  <c r="AA4122" i="3"/>
  <c r="AA4234" i="3"/>
  <c r="AA4166" i="3"/>
  <c r="AA4208" i="3"/>
  <c r="AA2868" i="3"/>
  <c r="AA3200" i="3"/>
  <c r="AA3499" i="3"/>
  <c r="AA3733" i="3"/>
  <c r="AA3907" i="3"/>
  <c r="AA3982" i="3"/>
  <c r="AA4040" i="3"/>
  <c r="AA4099" i="3"/>
  <c r="AA4174" i="3"/>
  <c r="AA4243" i="3"/>
  <c r="AA2812" i="3"/>
  <c r="AA3139" i="3"/>
  <c r="AA3253" i="3"/>
  <c r="AA3381" i="3"/>
  <c r="AA3488" i="3"/>
  <c r="AA3595" i="3"/>
  <c r="AA3723" i="3"/>
  <c r="AA3829" i="3"/>
  <c r="AA3888" i="3"/>
  <c r="AA3920" i="3"/>
  <c r="AA3947" i="3"/>
  <c r="AA3974" i="3"/>
  <c r="AA4006" i="3"/>
  <c r="AA4032" i="3"/>
  <c r="AA4059" i="3"/>
  <c r="AA4091" i="3"/>
  <c r="AA4144" i="3"/>
  <c r="AA4203" i="3"/>
  <c r="AA2833" i="3"/>
  <c r="AA3392" i="3"/>
  <c r="AA3776" i="3"/>
  <c r="AA3939" i="3"/>
  <c r="AA4051" i="3"/>
  <c r="AA4142" i="3"/>
  <c r="AA4238" i="3"/>
  <c r="AA2917" i="3"/>
  <c r="AA3060" i="3"/>
  <c r="AA3195" i="3"/>
  <c r="AA3323" i="3"/>
  <c r="AA3429" i="3"/>
  <c r="AA3536" i="3"/>
  <c r="AA3664" i="3"/>
  <c r="AA3771" i="3"/>
  <c r="AA3866" i="3"/>
  <c r="AA3906" i="3"/>
  <c r="AA3932" i="3"/>
  <c r="AA3959" i="3"/>
  <c r="AA3991" i="3"/>
  <c r="AA4012" i="3"/>
  <c r="AA4034" i="3"/>
  <c r="AA4055" i="3"/>
  <c r="AA4076" i="3"/>
  <c r="AA4098" i="3"/>
  <c r="AA4119" i="3"/>
  <c r="AA4140" i="3"/>
  <c r="AA4162" i="3"/>
  <c r="AA4183" i="3"/>
  <c r="AA4231" i="3"/>
  <c r="AA2896" i="3"/>
  <c r="AA3221" i="3"/>
  <c r="AA3520" i="3"/>
  <c r="AA3838" i="3"/>
  <c r="AA3934" i="3"/>
  <c r="AA4008" i="3"/>
  <c r="AA4158" i="3"/>
  <c r="AA3344" i="3"/>
  <c r="AA3605" i="3"/>
  <c r="AA3950" i="3"/>
  <c r="AA4104" i="3"/>
  <c r="AA150" i="3"/>
  <c r="AA468" i="3"/>
  <c r="AA73" i="3"/>
  <c r="AA422" i="3"/>
  <c r="AA1019" i="3"/>
  <c r="AA386" i="3"/>
  <c r="AA918" i="3"/>
  <c r="AA1512" i="3"/>
  <c r="AA2280" i="3"/>
  <c r="AA1124" i="3"/>
  <c r="AA1144" i="3"/>
  <c r="AA1698" i="3"/>
  <c r="AA2087" i="3"/>
  <c r="AA2394" i="3"/>
  <c r="AA2566" i="3"/>
  <c r="AA2738" i="3"/>
  <c r="AA2994" i="3"/>
  <c r="AA3078" i="3"/>
  <c r="AA3334" i="3"/>
  <c r="AA3418" i="3"/>
  <c r="AA1017" i="3"/>
  <c r="AA1811" i="3"/>
  <c r="AA2035" i="3"/>
  <c r="AA2265" i="3"/>
  <c r="AA2527" i="3"/>
  <c r="AA2699" i="3"/>
  <c r="AA393" i="3"/>
  <c r="AA1047" i="3"/>
  <c r="AA1503" i="3"/>
  <c r="AA1510" i="3"/>
  <c r="AA1983" i="3"/>
  <c r="AA2620" i="3"/>
  <c r="AA1873" i="3"/>
  <c r="AA2317" i="3"/>
  <c r="AA2573" i="3"/>
  <c r="AA1582" i="3"/>
  <c r="AA2246" i="3"/>
  <c r="AA2528" i="3"/>
  <c r="AA2784" i="3"/>
  <c r="AA3063" i="3"/>
  <c r="AA2329" i="3"/>
  <c r="AA2933" i="3"/>
  <c r="AA3249" i="3"/>
  <c r="AA3335" i="3"/>
  <c r="AA3591" i="3"/>
  <c r="AA2138" i="3"/>
  <c r="AA2785" i="3"/>
  <c r="AA2837" i="3"/>
  <c r="AA2957" i="3"/>
  <c r="AA3071" i="3"/>
  <c r="AA3107" i="3"/>
  <c r="AA3208" i="3"/>
  <c r="AA3267" i="3"/>
  <c r="AA3325" i="3"/>
  <c r="AA3411" i="3"/>
  <c r="AA3437" i="3"/>
  <c r="AA3523" i="3"/>
  <c r="AA3608" i="3"/>
  <c r="AA3720" i="3"/>
  <c r="AA3805" i="3"/>
  <c r="AA3836" i="3"/>
  <c r="AA2037" i="3"/>
  <c r="AA2473" i="3"/>
  <c r="AA2797" i="3"/>
  <c r="AA2931" i="3"/>
  <c r="AA2965" i="3"/>
  <c r="AA3080" i="3"/>
  <c r="AA3220" i="3"/>
  <c r="AA3305" i="3"/>
  <c r="AA3332" i="3"/>
  <c r="AA3417" i="3"/>
  <c r="AA3476" i="3"/>
  <c r="AA3529" i="3"/>
  <c r="AA3615" i="3"/>
  <c r="AA3647" i="3"/>
  <c r="AA3732" i="3"/>
  <c r="AA3785" i="3"/>
  <c r="AA3841" i="3"/>
  <c r="AA3925" i="3"/>
  <c r="AA3989" i="3"/>
  <c r="AA4013" i="3"/>
  <c r="AA4077" i="3"/>
  <c r="AA4141" i="3"/>
  <c r="AA4161" i="3"/>
  <c r="AA1994" i="3"/>
  <c r="AA2641" i="3"/>
  <c r="AA3248" i="3"/>
  <c r="AA3589" i="3"/>
  <c r="AA3696" i="3"/>
  <c r="AA3914" i="3"/>
  <c r="AA3999" i="3"/>
  <c r="AA4026" i="3"/>
  <c r="AA4111" i="3"/>
  <c r="AA4170" i="3"/>
  <c r="AA4228" i="3"/>
  <c r="AA4198" i="3"/>
  <c r="AA4240" i="3"/>
  <c r="AA3124" i="3"/>
  <c r="AA3955" i="3"/>
  <c r="AA4152" i="3"/>
  <c r="AA2939" i="3"/>
  <c r="AA3109" i="3"/>
  <c r="AA3467" i="3"/>
  <c r="AA3968" i="3"/>
  <c r="AA3995" i="3"/>
  <c r="AA4080" i="3"/>
  <c r="AA4112" i="3"/>
  <c r="AA3691" i="3"/>
  <c r="AA3923" i="3"/>
  <c r="AA4222" i="3"/>
  <c r="AA3173" i="3"/>
  <c r="AA3280" i="3"/>
  <c r="AA3621" i="3"/>
  <c r="AA3927" i="3"/>
  <c r="AA4007" i="3"/>
  <c r="AA4028" i="3"/>
  <c r="AA4092" i="3"/>
  <c r="AA4114" i="3"/>
  <c r="AA3152" i="3"/>
  <c r="AA127" i="3"/>
  <c r="AA116" i="3"/>
  <c r="AA61" i="3"/>
  <c r="AA423" i="3"/>
  <c r="AA339" i="3"/>
  <c r="AA596" i="3"/>
  <c r="AA429" i="3"/>
  <c r="AA58" i="3"/>
  <c r="AA891" i="3"/>
  <c r="AA522" i="3"/>
  <c r="AA970" i="3"/>
  <c r="AA1245" i="3"/>
  <c r="AA745" i="3"/>
  <c r="AA1078" i="3"/>
  <c r="AA1032" i="3"/>
  <c r="AA1384" i="3"/>
  <c r="AA1640" i="3"/>
  <c r="AA1896" i="3"/>
  <c r="AA2152" i="3"/>
  <c r="AA809" i="3"/>
  <c r="AA1298" i="3"/>
  <c r="AA1557" i="3"/>
  <c r="AA65" i="3"/>
  <c r="AA1442" i="3"/>
  <c r="AA1802" i="3"/>
  <c r="AA1917" i="3"/>
  <c r="AA2034" i="3"/>
  <c r="AA2146" i="3"/>
  <c r="AA2258" i="3"/>
  <c r="AA2354" i="3"/>
  <c r="AA2438" i="3"/>
  <c r="AA2522" i="3"/>
  <c r="AA2610" i="3"/>
  <c r="AA2694" i="3"/>
  <c r="AA2778" i="3"/>
  <c r="AA2866" i="3"/>
  <c r="AA2950" i="3"/>
  <c r="AA3034" i="3"/>
  <c r="AA3122" i="3"/>
  <c r="AA3206" i="3"/>
  <c r="AA3290" i="3"/>
  <c r="AA3378" i="3"/>
  <c r="AA3462" i="3"/>
  <c r="AA3546" i="3"/>
  <c r="AA3634" i="3"/>
  <c r="AA3718" i="3"/>
  <c r="AA3802" i="3"/>
  <c r="AA804" i="3"/>
  <c r="AA1178" i="3"/>
  <c r="AA1379" i="3"/>
  <c r="AA1555" i="3"/>
  <c r="AA1723" i="3"/>
  <c r="AA1865" i="3"/>
  <c r="AA1982" i="3"/>
  <c r="AA2094" i="3"/>
  <c r="AA2206" i="3"/>
  <c r="AA2399" i="3"/>
  <c r="AA2483" i="3"/>
  <c r="AA2571" i="3"/>
  <c r="AA2739" i="3"/>
  <c r="AA2827" i="3"/>
  <c r="AA813" i="3"/>
  <c r="AA1182" i="3"/>
  <c r="AA1390" i="3"/>
  <c r="AA1096" i="3"/>
  <c r="AA1663" i="3"/>
  <c r="AA1162" i="3"/>
  <c r="AA1686" i="3"/>
  <c r="AA1703" i="3"/>
  <c r="AA1963" i="3"/>
  <c r="AA1806" i="3"/>
  <c r="AA2139" i="3"/>
  <c r="AA2556" i="3"/>
  <c r="AA2684" i="3"/>
  <c r="AA1375" i="3"/>
  <c r="AA1989" i="3"/>
  <c r="AA2214" i="3"/>
  <c r="AA2381" i="3"/>
  <c r="AA2509" i="3"/>
  <c r="AA2637" i="3"/>
  <c r="AA2765" i="3"/>
  <c r="AA1905" i="3"/>
  <c r="AA2133" i="3"/>
  <c r="AA2336" i="3"/>
  <c r="AA2464" i="3"/>
  <c r="AA2592" i="3"/>
  <c r="AA2848" i="3"/>
  <c r="AA2935" i="3"/>
  <c r="AA3020" i="3"/>
  <c r="AA3105" i="3"/>
  <c r="AA1894" i="3"/>
  <c r="AA2585" i="3"/>
  <c r="AA2877" i="3"/>
  <c r="AA2991" i="3"/>
  <c r="AA3104" i="3"/>
  <c r="AA3207" i="3"/>
  <c r="AA3292" i="3"/>
  <c r="AA3377" i="3"/>
  <c r="AA3548" i="3"/>
  <c r="AA3633" i="3"/>
  <c r="AA3719" i="3"/>
  <c r="AA3804" i="3"/>
  <c r="AA2337" i="3"/>
  <c r="AA2529" i="3"/>
  <c r="AA2689" i="3"/>
  <c r="AA2805" i="3"/>
  <c r="AA2864" i="3"/>
  <c r="AA2900" i="3"/>
  <c r="AA2936" i="3"/>
  <c r="AA2979" i="3"/>
  <c r="AA3013" i="3"/>
  <c r="AA3049" i="3"/>
  <c r="AA3092" i="3"/>
  <c r="AA3128" i="3"/>
  <c r="AA3163" i="3"/>
  <c r="AA3197" i="3"/>
  <c r="AA3224" i="3"/>
  <c r="AA3283" i="3"/>
  <c r="AA3309" i="3"/>
  <c r="AA3336" i="3"/>
  <c r="AA3368" i="3"/>
  <c r="AA3395" i="3"/>
  <c r="AA3421" i="3"/>
  <c r="AA3453" i="3"/>
  <c r="AA3480" i="3"/>
  <c r="AA3507" i="3"/>
  <c r="AA3539" i="3"/>
  <c r="AA3651" i="3"/>
  <c r="AA3677" i="3"/>
  <c r="AA3709" i="3"/>
  <c r="AA3736" i="3"/>
  <c r="AA3763" i="3"/>
  <c r="AA3795" i="3"/>
  <c r="AA3821" i="3"/>
  <c r="AA3844" i="3"/>
  <c r="AA3868" i="3"/>
  <c r="AA1866" i="3"/>
  <c r="AA2150" i="3"/>
  <c r="AA2409" i="3"/>
  <c r="AA2569" i="3"/>
  <c r="AA2729" i="3"/>
  <c r="AA2829" i="3"/>
  <c r="AA2873" i="3"/>
  <c r="AA2909" i="3"/>
  <c r="AA2952" i="3"/>
  <c r="AA2987" i="3"/>
  <c r="AA3023" i="3"/>
  <c r="AA3065" i="3"/>
  <c r="AA3101" i="3"/>
  <c r="AA3136" i="3"/>
  <c r="AA3177" i="3"/>
  <c r="AA3204" i="3"/>
  <c r="AA3231" i="3"/>
  <c r="AA3263" i="3"/>
  <c r="AA3316" i="3"/>
  <c r="AA3348" i="3"/>
  <c r="AA3375" i="3"/>
  <c r="AA3433" i="3"/>
  <c r="AA3460" i="3"/>
  <c r="AA3519" i="3"/>
  <c r="AA3572" i="3"/>
  <c r="AA3604" i="3"/>
  <c r="AA3631" i="3"/>
  <c r="AA3657" i="3"/>
  <c r="AA3689" i="3"/>
  <c r="AA3716" i="3"/>
  <c r="AA3743" i="3"/>
  <c r="AA3775" i="3"/>
  <c r="AA3801" i="3"/>
  <c r="AA3828" i="3"/>
  <c r="AA3917" i="3"/>
  <c r="AA3937" i="3"/>
  <c r="AA3957" i="3"/>
  <c r="AA3981" i="3"/>
  <c r="AA4001" i="3"/>
  <c r="AA4021" i="3"/>
  <c r="AA4045" i="3"/>
  <c r="AA4065" i="3"/>
  <c r="AA4085" i="3"/>
  <c r="AA4109" i="3"/>
  <c r="AA4129" i="3"/>
  <c r="AA4149" i="3"/>
  <c r="AA4173" i="3"/>
  <c r="AA4193" i="3"/>
  <c r="AA4257" i="3"/>
  <c r="AA1882" i="3"/>
  <c r="AA2165" i="3"/>
  <c r="AA2385" i="3"/>
  <c r="AA2577" i="3"/>
  <c r="AA2875" i="3"/>
  <c r="AA3045" i="3"/>
  <c r="AA3184" i="3"/>
  <c r="AA3291" i="3"/>
  <c r="AA3419" i="3"/>
  <c r="AA3525" i="3"/>
  <c r="AA3760" i="3"/>
  <c r="AA3858" i="3"/>
  <c r="AA3898" i="3"/>
  <c r="AA3930" i="3"/>
  <c r="AA3956" i="3"/>
  <c r="AA3983" i="3"/>
  <c r="AA4015" i="3"/>
  <c r="AA4042" i="3"/>
  <c r="AA4068" i="3"/>
  <c r="AA4100" i="3"/>
  <c r="AA4127" i="3"/>
  <c r="AA4154" i="3"/>
  <c r="AA4186" i="3"/>
  <c r="AA4239" i="3"/>
  <c r="AA4171" i="3"/>
  <c r="AA2925" i="3"/>
  <c r="AA3285" i="3"/>
  <c r="AA3563" i="3"/>
  <c r="AA3797" i="3"/>
  <c r="AA3928" i="3"/>
  <c r="AA3987" i="3"/>
  <c r="AA4056" i="3"/>
  <c r="AA4131" i="3"/>
  <c r="AA4248" i="3"/>
  <c r="AA2883" i="3"/>
  <c r="AA3024" i="3"/>
  <c r="AA3167" i="3"/>
  <c r="AA3296" i="3"/>
  <c r="AA3509" i="3"/>
  <c r="AA3637" i="3"/>
  <c r="AA3846" i="3"/>
  <c r="AA3899" i="3"/>
  <c r="AA3926" i="3"/>
  <c r="AA3952" i="3"/>
  <c r="AA3984" i="3"/>
  <c r="AA4011" i="3"/>
  <c r="AA4038" i="3"/>
  <c r="AA4070" i="3"/>
  <c r="AA4096" i="3"/>
  <c r="AA4123" i="3"/>
  <c r="AA4155" i="3"/>
  <c r="AA4219" i="3"/>
  <c r="AA3067" i="3"/>
  <c r="AA3477" i="3"/>
  <c r="AA3819" i="3"/>
  <c r="AA3976" i="3"/>
  <c r="AA4072" i="3"/>
  <c r="AA2947" i="3"/>
  <c r="AA3088" i="3"/>
  <c r="AA3237" i="3"/>
  <c r="AA3451" i="3"/>
  <c r="AA3579" i="3"/>
  <c r="AA3685" i="3"/>
  <c r="AA3792" i="3"/>
  <c r="AA3911" i="3"/>
  <c r="AA3938" i="3"/>
  <c r="AA3970" i="3"/>
  <c r="AA3996" i="3"/>
  <c r="AA4039" i="3"/>
  <c r="AA4060" i="3"/>
  <c r="AA4082" i="3"/>
  <c r="AA4103" i="3"/>
  <c r="AA4124" i="3"/>
  <c r="AA4146" i="3"/>
  <c r="AA4188" i="3"/>
  <c r="AA4247" i="3"/>
  <c r="AA2953" i="3"/>
  <c r="AA3307" i="3"/>
  <c r="AA4030" i="3"/>
  <c r="AA4184" i="3"/>
  <c r="AA244" i="3"/>
  <c r="AA615" i="3"/>
  <c r="AA800" i="3"/>
  <c r="AA1238" i="3"/>
  <c r="AA2024" i="3"/>
  <c r="AA1975" i="3"/>
  <c r="AA2310" i="3"/>
  <c r="AA2650" i="3"/>
  <c r="AA2906" i="3"/>
  <c r="AA3250" i="3"/>
  <c r="AA3590" i="3"/>
  <c r="AA362" i="3"/>
  <c r="AA1635" i="3"/>
  <c r="AA2153" i="3"/>
  <c r="AA2443" i="3"/>
  <c r="AA2783" i="3"/>
  <c r="AA1470" i="3"/>
  <c r="AA1845" i="3"/>
  <c r="AA2301" i="3"/>
  <c r="AA2468" i="3"/>
  <c r="AA2701" i="3"/>
  <c r="AA2400" i="3"/>
  <c r="AA2892" i="3"/>
  <c r="AA3148" i="3"/>
  <c r="AA3843" i="3"/>
  <c r="AA2593" i="3"/>
  <c r="AA2921" i="3"/>
  <c r="AA3035" i="3"/>
  <c r="AA3181" i="3"/>
  <c r="AA3293" i="3"/>
  <c r="AA3379" i="3"/>
  <c r="AA3496" i="3"/>
  <c r="AA3581" i="3"/>
  <c r="AA3693" i="3"/>
  <c r="AA3876" i="3"/>
  <c r="AA2665" i="3"/>
  <c r="AA2895" i="3"/>
  <c r="AA3044" i="3"/>
  <c r="AA3188" i="3"/>
  <c r="AA3273" i="3"/>
  <c r="AA3391" i="3"/>
  <c r="AA3503" i="3"/>
  <c r="AA3700" i="3"/>
  <c r="AA3817" i="3"/>
  <c r="AA3969" i="3"/>
  <c r="AA4053" i="3"/>
  <c r="AA4117" i="3"/>
  <c r="AA4205" i="3"/>
  <c r="AA2481" i="3"/>
  <c r="AA2960" i="3"/>
  <c r="AA3461" i="3"/>
  <c r="AA3972" i="3"/>
  <c r="AA4084" i="3"/>
  <c r="AA4196" i="3"/>
  <c r="AA3413" i="3"/>
  <c r="AA4024" i="3"/>
  <c r="AA3339" i="3"/>
  <c r="AA3808" i="3"/>
  <c r="AA3942" i="3"/>
  <c r="AA4027" i="3"/>
  <c r="AA4176" i="3"/>
  <c r="AA3243" i="3"/>
  <c r="AA3032" i="3"/>
  <c r="AA3515" i="3"/>
  <c r="AA3954" i="3"/>
  <c r="AA4071" i="3"/>
  <c r="AA4199" i="3"/>
  <c r="AA3456" i="3"/>
  <c r="AA4067" i="3"/>
  <c r="AA191" i="3"/>
  <c r="AA180" i="3"/>
  <c r="AA189" i="3"/>
  <c r="AA22" i="3"/>
  <c r="AA404" i="3"/>
  <c r="AA660" i="3"/>
  <c r="AA530" i="3"/>
  <c r="AA278" i="3"/>
  <c r="AA697" i="3"/>
  <c r="AA955" i="3"/>
  <c r="AA693" i="3"/>
  <c r="AA1053" i="3"/>
  <c r="AA1309" i="3"/>
  <c r="AA833" i="3"/>
  <c r="AA161" i="3"/>
  <c r="AA1152" i="3"/>
  <c r="AA1448" i="3"/>
  <c r="AA1704" i="3"/>
  <c r="AA1960" i="3"/>
  <c r="AA980" i="3"/>
  <c r="AA1365" i="3"/>
  <c r="AA1621" i="3"/>
  <c r="AA845" i="3"/>
  <c r="AA1570" i="3"/>
  <c r="AA1831" i="3"/>
  <c r="AA1949" i="3"/>
  <c r="AA2061" i="3"/>
  <c r="AA2173" i="3"/>
  <c r="AA2290" i="3"/>
  <c r="AA2374" i="3"/>
  <c r="AA2458" i="3"/>
  <c r="AA2546" i="3"/>
  <c r="AA2630" i="3"/>
  <c r="AA2714" i="3"/>
  <c r="AA2802" i="3"/>
  <c r="AA2886" i="3"/>
  <c r="AA2970" i="3"/>
  <c r="AA3058" i="3"/>
  <c r="AA3142" i="3"/>
  <c r="AA3226" i="3"/>
  <c r="AA3314" i="3"/>
  <c r="AA3398" i="3"/>
  <c r="AA3482" i="3"/>
  <c r="AA3570" i="3"/>
  <c r="AA3654" i="3"/>
  <c r="AA3738" i="3"/>
  <c r="AA3826" i="3"/>
  <c r="AA910" i="3"/>
  <c r="AA1427" i="3"/>
  <c r="AA1595" i="3"/>
  <c r="AA1763" i="3"/>
  <c r="AA1897" i="3"/>
  <c r="AA2009" i="3"/>
  <c r="AA2121" i="3"/>
  <c r="AA2238" i="3"/>
  <c r="AA2335" i="3"/>
  <c r="AA2419" i="3"/>
  <c r="AA2507" i="3"/>
  <c r="AA2591" i="3"/>
  <c r="AA2675" i="3"/>
  <c r="AA2763" i="3"/>
  <c r="AA2847" i="3"/>
  <c r="AA920" i="3"/>
  <c r="AA1246" i="3"/>
  <c r="AA1430" i="3"/>
  <c r="AA1319" i="3"/>
  <c r="AA1759" i="3"/>
  <c r="AA1766" i="3"/>
  <c r="AA1399" i="3"/>
  <c r="AA1783" i="3"/>
  <c r="AA2017" i="3"/>
  <c r="AA2251" i="3"/>
  <c r="AA1914" i="3"/>
  <c r="AA2213" i="3"/>
  <c r="AA2428" i="3"/>
  <c r="AA2588" i="3"/>
  <c r="AA2716" i="3"/>
  <c r="AA1694" i="3"/>
  <c r="AA2043" i="3"/>
  <c r="AA2271" i="3"/>
  <c r="AA2413" i="3"/>
  <c r="AA2541" i="3"/>
  <c r="AA2669" i="3"/>
  <c r="AA1080" i="3"/>
  <c r="AA1962" i="3"/>
  <c r="AA2191" i="3"/>
  <c r="AA2368" i="3"/>
  <c r="AA2496" i="3"/>
  <c r="AA2752" i="3"/>
  <c r="AA2871" i="3"/>
  <c r="AA2956" i="3"/>
  <c r="AA3041" i="3"/>
  <c r="AA3127" i="3"/>
  <c r="AA2122" i="3"/>
  <c r="AA2713" i="3"/>
  <c r="AA2905" i="3"/>
  <c r="AA3019" i="3"/>
  <c r="AA3133" i="3"/>
  <c r="AA3228" i="3"/>
  <c r="AA3313" i="3"/>
  <c r="AA3484" i="3"/>
  <c r="AA3569" i="3"/>
  <c r="AA3740" i="3"/>
  <c r="AA3825" i="3"/>
  <c r="AA1909" i="3"/>
  <c r="AA2401" i="3"/>
  <c r="AA2561" i="3"/>
  <c r="AA2721" i="3"/>
  <c r="AA2828" i="3"/>
  <c r="AA2872" i="3"/>
  <c r="AA2907" i="3"/>
  <c r="AA2949" i="3"/>
  <c r="AA2985" i="3"/>
  <c r="AA3135" i="3"/>
  <c r="AA3176" i="3"/>
  <c r="AA3203" i="3"/>
  <c r="AA3229" i="3"/>
  <c r="AA3261" i="3"/>
  <c r="AA3288" i="3"/>
  <c r="AA3315" i="3"/>
  <c r="AA3347" i="3"/>
  <c r="AA3432" i="3"/>
  <c r="AA3459" i="3"/>
  <c r="AA3485" i="3"/>
  <c r="AA3517" i="3"/>
  <c r="AA3571" i="3"/>
  <c r="AA3603" i="3"/>
  <c r="AA3629" i="3"/>
  <c r="AA3656" i="3"/>
  <c r="AA3688" i="3"/>
  <c r="AA3715" i="3"/>
  <c r="AA3741" i="3"/>
  <c r="AA3773" i="3"/>
  <c r="AA3800" i="3"/>
  <c r="AA3827" i="3"/>
  <c r="AA3852" i="3"/>
  <c r="AA1925" i="3"/>
  <c r="AA2266" i="3"/>
  <c r="AA2441" i="3"/>
  <c r="AA2601" i="3"/>
  <c r="AA2788" i="3"/>
  <c r="AA2841" i="3"/>
  <c r="AA2880" i="3"/>
  <c r="AA2923" i="3"/>
  <c r="AA2959" i="3"/>
  <c r="AA2995" i="3"/>
  <c r="AA3037" i="3"/>
  <c r="AA3072" i="3"/>
  <c r="AA3108" i="3"/>
  <c r="AA3151" i="3"/>
  <c r="AA3183" i="3"/>
  <c r="AA3209" i="3"/>
  <c r="AA3241" i="3"/>
  <c r="AA3295" i="3"/>
  <c r="AA3327" i="3"/>
  <c r="AA3353" i="3"/>
  <c r="AA3380" i="3"/>
  <c r="AA3412" i="3"/>
  <c r="AA3439" i="3"/>
  <c r="AA3465" i="3"/>
  <c r="AA3497" i="3"/>
  <c r="AA3524" i="3"/>
  <c r="AA3551" i="3"/>
  <c r="AA3583" i="3"/>
  <c r="AA3609" i="3"/>
  <c r="AA3636" i="3"/>
  <c r="AA3668" i="3"/>
  <c r="AA3695" i="3"/>
  <c r="AA3721" i="3"/>
  <c r="AA3807" i="3"/>
  <c r="AA3837" i="3"/>
  <c r="AA3901" i="3"/>
  <c r="AA3921" i="3"/>
  <c r="AA3941" i="3"/>
  <c r="AA3965" i="3"/>
  <c r="AA3985" i="3"/>
  <c r="AA4005" i="3"/>
  <c r="AA4029" i="3"/>
  <c r="AA4049" i="3"/>
  <c r="AA4069" i="3"/>
  <c r="AA4093" i="3"/>
  <c r="AA4113" i="3"/>
  <c r="AA4157" i="3"/>
  <c r="AA4177" i="3"/>
  <c r="AA4197" i="3"/>
  <c r="AA4221" i="3"/>
  <c r="AA4241" i="3"/>
  <c r="AA2223" i="3"/>
  <c r="AA2449" i="3"/>
  <c r="AA2609" i="3"/>
  <c r="AA2769" i="3"/>
  <c r="AA2932" i="3"/>
  <c r="AA3075" i="3"/>
  <c r="AA3205" i="3"/>
  <c r="AA3333" i="3"/>
  <c r="AA3440" i="3"/>
  <c r="AA3675" i="3"/>
  <c r="AA3781" i="3"/>
  <c r="AA3908" i="3"/>
  <c r="AA3935" i="3"/>
  <c r="AA3962" i="3"/>
  <c r="AA3994" i="3"/>
  <c r="AA4020" i="3"/>
  <c r="AA4047" i="3"/>
  <c r="AA4079" i="3"/>
  <c r="AA4106" i="3"/>
  <c r="AA4132" i="3"/>
  <c r="AA4191" i="3"/>
  <c r="AA4218" i="3"/>
  <c r="AA4250" i="3"/>
  <c r="AA4182" i="3"/>
  <c r="AA4235" i="3"/>
  <c r="AA3096" i="3"/>
  <c r="AA3349" i="3"/>
  <c r="AA3584" i="3"/>
  <c r="AA3870" i="3"/>
  <c r="AA3944" i="3"/>
  <c r="AA4003" i="3"/>
  <c r="AA4078" i="3"/>
  <c r="AA4136" i="3"/>
  <c r="AA2911" i="3"/>
  <c r="AA3053" i="3"/>
  <c r="AA3211" i="3"/>
  <c r="AA3317" i="3"/>
  <c r="AA3424" i="3"/>
  <c r="AA3552" i="3"/>
  <c r="AA3659" i="3"/>
  <c r="AA3765" i="3"/>
  <c r="AA3878" i="3"/>
  <c r="AA3904" i="3"/>
  <c r="AA3931" i="3"/>
  <c r="AA3963" i="3"/>
  <c r="AA4016" i="3"/>
  <c r="AA4048" i="3"/>
  <c r="AA4075" i="3"/>
  <c r="AA4102" i="3"/>
  <c r="AA4134" i="3"/>
  <c r="AA4160" i="3"/>
  <c r="AA4230" i="3"/>
  <c r="AA3179" i="3"/>
  <c r="AA3541" i="3"/>
  <c r="AA3902" i="3"/>
  <c r="AA3998" i="3"/>
  <c r="AA4088" i="3"/>
  <c r="AA4195" i="3"/>
  <c r="AA2821" i="3"/>
  <c r="AA2975" i="3"/>
  <c r="AA3145" i="3"/>
  <c r="AA3259" i="3"/>
  <c r="AA3365" i="3"/>
  <c r="AA3493" i="3"/>
  <c r="AA3600" i="3"/>
  <c r="AA3890" i="3"/>
  <c r="AA3916" i="3"/>
  <c r="AA3948" i="3"/>
  <c r="AA3975" i="3"/>
  <c r="AA4002" i="3"/>
  <c r="AA4023" i="3"/>
  <c r="AA4044" i="3"/>
  <c r="AA4066" i="3"/>
  <c r="AA4087" i="3"/>
  <c r="AA4108" i="3"/>
  <c r="AA4130" i="3"/>
  <c r="AA4151" i="3"/>
  <c r="AA4194" i="3"/>
  <c r="AA3039" i="3"/>
  <c r="AA3371" i="3"/>
  <c r="AA3669" i="3"/>
  <c r="AA3971" i="3"/>
  <c r="AA4046" i="3"/>
  <c r="AA4126" i="3"/>
  <c r="AA4200" i="3"/>
  <c r="AA279" i="3"/>
  <c r="AA1117" i="3"/>
  <c r="AA1768" i="3"/>
  <c r="AA1429" i="3"/>
  <c r="AA1863" i="3"/>
  <c r="AA2205" i="3"/>
  <c r="AA2482" i="3"/>
  <c r="AA2822" i="3"/>
  <c r="AA3162" i="3"/>
  <c r="AA3506" i="3"/>
  <c r="AA3762" i="3"/>
  <c r="AA1467" i="3"/>
  <c r="AA1923" i="3"/>
  <c r="AA2355" i="3"/>
  <c r="AA2611" i="3"/>
  <c r="AA1830" i="3"/>
  <c r="AA1846" i="3"/>
  <c r="AA2296" i="3"/>
  <c r="AA2748" i="3"/>
  <c r="AA2445" i="3"/>
  <c r="AA2021" i="3"/>
  <c r="AA2656" i="3"/>
  <c r="AA2977" i="3"/>
  <c r="AA2804" i="3"/>
  <c r="AA3161" i="3"/>
  <c r="AA3505" i="3"/>
  <c r="AA3676" i="3"/>
  <c r="AA2433" i="3"/>
  <c r="AA2879" i="3"/>
  <c r="AA2992" i="3"/>
  <c r="AA3149" i="3"/>
  <c r="AA3352" i="3"/>
  <c r="AA3464" i="3"/>
  <c r="AA3549" i="3"/>
  <c r="AA3667" i="3"/>
  <c r="AA3752" i="3"/>
  <c r="AA3856" i="3"/>
  <c r="AA2852" i="3"/>
  <c r="AA3008" i="3"/>
  <c r="AA3157" i="3"/>
  <c r="AA3247" i="3"/>
  <c r="AA3359" i="3"/>
  <c r="AA3444" i="3"/>
  <c r="AA3561" i="3"/>
  <c r="AA3673" i="3"/>
  <c r="AA3759" i="3"/>
  <c r="AA3885" i="3"/>
  <c r="AA3949" i="3"/>
  <c r="AA4033" i="3"/>
  <c r="AA4097" i="3"/>
  <c r="AA4181" i="3"/>
  <c r="AA4245" i="3"/>
  <c r="AA2321" i="3"/>
  <c r="AA2801" i="3"/>
  <c r="AA3940" i="3"/>
  <c r="AA4058" i="3"/>
  <c r="AA4143" i="3"/>
  <c r="AA4255" i="3"/>
  <c r="AA3712" i="3"/>
  <c r="AA4094" i="3"/>
  <c r="AA3232" i="3"/>
  <c r="AA3680" i="3"/>
  <c r="AA3910" i="3"/>
  <c r="AA4054" i="3"/>
  <c r="AA4139" i="3"/>
  <c r="AA4014" i="3"/>
  <c r="AA2861" i="3"/>
  <c r="AA3408" i="3"/>
  <c r="AA3850" i="3"/>
  <c r="AA3980" i="3"/>
  <c r="AA4050" i="3"/>
  <c r="AA4220" i="3"/>
  <c r="AA3755" i="3"/>
  <c r="AA3992" i="3"/>
  <c r="AA2" i="3"/>
</calcChain>
</file>

<file path=xl/sharedStrings.xml><?xml version="1.0" encoding="utf-8"?>
<sst xmlns="http://schemas.openxmlformats.org/spreadsheetml/2006/main" count="41476" uniqueCount="13278">
  <si>
    <t>NSE Instrument Token</t>
  </si>
  <si>
    <t>NSE Exchange Token</t>
  </si>
  <si>
    <t>BSE Instrument Token</t>
  </si>
  <si>
    <t>BSE Exchange Token</t>
  </si>
  <si>
    <t>BSE Script Code</t>
  </si>
  <si>
    <t>BSE Symbol</t>
  </si>
  <si>
    <t>NSE Symbol</t>
  </si>
  <si>
    <t>ISIN Code Equity</t>
  </si>
  <si>
    <t>Name</t>
  </si>
  <si>
    <t>Mcap (Crore)</t>
  </si>
  <si>
    <t>M Cap Category</t>
  </si>
  <si>
    <t>Sub Sector</t>
  </si>
  <si>
    <t>Industry</t>
  </si>
  <si>
    <t>Industry Segment</t>
  </si>
  <si>
    <t>Product</t>
  </si>
  <si>
    <t>Brands</t>
  </si>
  <si>
    <t>Sector Benchmark</t>
  </si>
  <si>
    <t>M Cap Benchmark</t>
  </si>
  <si>
    <t>Nifty 50 member</t>
  </si>
  <si>
    <t>Nifty 500 member</t>
  </si>
  <si>
    <t>20MICRONS</t>
  </si>
  <si>
    <t>INE144J01027</t>
  </si>
  <si>
    <t>20 MICRONS LTD</t>
  </si>
  <si>
    <t>Material</t>
  </si>
  <si>
    <t>Chemicals</t>
  </si>
  <si>
    <t>Speciality Chemicals</t>
  </si>
  <si>
    <t>BSE Basic Material</t>
  </si>
  <si>
    <t>Nifty Free Float SmallCap 100</t>
  </si>
  <si>
    <t>No</t>
  </si>
  <si>
    <t>3IINFOTECH</t>
  </si>
  <si>
    <t>INE748C01020</t>
  </si>
  <si>
    <t>3I INFOTECH LTD</t>
  </si>
  <si>
    <t>Technology</t>
  </si>
  <si>
    <t>IT</t>
  </si>
  <si>
    <t>IT Services &amp; Consulting</t>
  </si>
  <si>
    <t>NIFTY IT</t>
  </si>
  <si>
    <t>3MINDIA</t>
  </si>
  <si>
    <t>INE470A01017</t>
  </si>
  <si>
    <t>3M INDIA LTD</t>
  </si>
  <si>
    <t>Industrial</t>
  </si>
  <si>
    <t>Capital Goods</t>
  </si>
  <si>
    <t>Diversified Industrial</t>
  </si>
  <si>
    <t>BSE Industrial</t>
  </si>
  <si>
    <t>Nifty Free Float Midcap 100</t>
  </si>
  <si>
    <t>Yes</t>
  </si>
  <si>
    <t>7SEAS</t>
  </si>
  <si>
    <t>INE454F01010</t>
  </si>
  <si>
    <t>7Seas Technologies Ltd</t>
  </si>
  <si>
    <t>Software</t>
  </si>
  <si>
    <t>8KMILES</t>
  </si>
  <si>
    <t>INE650K01021</t>
  </si>
  <si>
    <t>8K MILES SOFTWARE SERVICES LTD</t>
  </si>
  <si>
    <t>AFEL</t>
  </si>
  <si>
    <t>INE663P01015</t>
  </si>
  <si>
    <t>AF Enterprises Ltd</t>
  </si>
  <si>
    <t>Financial</t>
  </si>
  <si>
    <t>NBFC</t>
  </si>
  <si>
    <t>Diversified Financials</t>
  </si>
  <si>
    <t>NIFTY Fin Service</t>
  </si>
  <si>
    <t>AKCAPIT</t>
  </si>
  <si>
    <t>INE701G01012</t>
  </si>
  <si>
    <t>AKCAPITAL SERVICES LTD</t>
  </si>
  <si>
    <t>Capital Market</t>
  </si>
  <si>
    <t>Asset Management</t>
  </si>
  <si>
    <t>A2ZINFRA</t>
  </si>
  <si>
    <t>INE619I01012</t>
  </si>
  <si>
    <t>A2Z Infra Engineering Limited</t>
  </si>
  <si>
    <t>Infra</t>
  </si>
  <si>
    <t>Construction &amp; Engineering</t>
  </si>
  <si>
    <t>Nifty Infra</t>
  </si>
  <si>
    <t>AADHAARVEN</t>
  </si>
  <si>
    <t>INE063D01022</t>
  </si>
  <si>
    <t>AADHAAR VENTURES INDIA LTD</t>
  </si>
  <si>
    <t>AADIIND</t>
  </si>
  <si>
    <t>INE563D01013</t>
  </si>
  <si>
    <t>AADI INDUSTRIES LTD</t>
  </si>
  <si>
    <t>Trading &amp; Distribution</t>
  </si>
  <si>
    <t>AAGAMCAP</t>
  </si>
  <si>
    <t>INE817D01013</t>
  </si>
  <si>
    <t>AAGAM CAPITAL LTD</t>
  </si>
  <si>
    <t>AANANDALAK</t>
  </si>
  <si>
    <t>INE197R01010</t>
  </si>
  <si>
    <t>Aananda Lakshmi Spinning Mills Ltd</t>
  </si>
  <si>
    <t>Consumer Discretionary</t>
  </si>
  <si>
    <t>Apparels &amp; Accessories</t>
  </si>
  <si>
    <t>Textiles</t>
  </si>
  <si>
    <t>BSE Consumer Discretionary</t>
  </si>
  <si>
    <t>AANCHALISP</t>
  </si>
  <si>
    <t>INE322R01014</t>
  </si>
  <si>
    <t>Aanchal Ispat Ltd</t>
  </si>
  <si>
    <t>Metals &amp; Mining</t>
  </si>
  <si>
    <t>NIFTY Metal</t>
  </si>
  <si>
    <t>AREYDRG</t>
  </si>
  <si>
    <t>INE198H01019</t>
  </si>
  <si>
    <t>AAREY DRUGS &amp; PHARMACEUTICALS LTD</t>
  </si>
  <si>
    <t>Healthcare</t>
  </si>
  <si>
    <t>Pharma</t>
  </si>
  <si>
    <t>Pharmaceuticals</t>
  </si>
  <si>
    <t>NIFTY Pharma</t>
  </si>
  <si>
    <t>AARTIDRUGS</t>
  </si>
  <si>
    <t>INE767A01016</t>
  </si>
  <si>
    <t>AARTI DRUGS LTD</t>
  </si>
  <si>
    <t>AARTIIND</t>
  </si>
  <si>
    <t>INE769A01020</t>
  </si>
  <si>
    <t>AARTI INDUSTRIES LTD</t>
  </si>
  <si>
    <t>AARVEEDEN</t>
  </si>
  <si>
    <t>INE273D01019</t>
  </si>
  <si>
    <t>AARVEE DENIMS &amp; EXPORTS LTD</t>
  </si>
  <si>
    <t>Apparels</t>
  </si>
  <si>
    <t>AARYAGLOBL</t>
  </si>
  <si>
    <t>INE233H01030</t>
  </si>
  <si>
    <t>AARYA GLOBAL SHARES AND SECURITIES LTD</t>
  </si>
  <si>
    <t>AASHEE</t>
  </si>
  <si>
    <t>INE847M01011</t>
  </si>
  <si>
    <t>AASHEE INFOTECH LTD</t>
  </si>
  <si>
    <t>ASWTR</t>
  </si>
  <si>
    <t>INE887D01016</t>
  </si>
  <si>
    <t>AASWA TRADING &amp; EXPORTS LTD</t>
  </si>
  <si>
    <t>ABAN</t>
  </si>
  <si>
    <t>INE421A01028</t>
  </si>
  <si>
    <t>ABAN OFFSHORE LTD</t>
  </si>
  <si>
    <t>Energy</t>
  </si>
  <si>
    <t>Oil &amp; Gas</t>
  </si>
  <si>
    <t>Equipment &amp; Services</t>
  </si>
  <si>
    <t>BSE Oil &amp; Gas</t>
  </si>
  <si>
    <t>ABB</t>
  </si>
  <si>
    <t>INE117A01022</t>
  </si>
  <si>
    <t>ABB India Limited</t>
  </si>
  <si>
    <t>Electrical Components &amp; Equipments</t>
  </si>
  <si>
    <t>Heavy Electrical Equipments</t>
  </si>
  <si>
    <t>Nifty 50</t>
  </si>
  <si>
    <t>ABBOTINDIA</t>
  </si>
  <si>
    <t>INE358A01014</t>
  </si>
  <si>
    <t>ABBOTT INDIA LTD</t>
  </si>
  <si>
    <t>ANTFRIBEAR</t>
  </si>
  <si>
    <t>INE779A01011</t>
  </si>
  <si>
    <t>ABC BEARINGS LTD</t>
  </si>
  <si>
    <t>Machinery</t>
  </si>
  <si>
    <t>Industrial Machinery</t>
  </si>
  <si>
    <t>ABCGAS</t>
  </si>
  <si>
    <t>INE173M01012</t>
  </si>
  <si>
    <t>ABC GAS (INTERNATIONAL) LTD</t>
  </si>
  <si>
    <t>ABCINDQ</t>
  </si>
  <si>
    <t>INE125D01011</t>
  </si>
  <si>
    <t>ABC INDIA LTD</t>
  </si>
  <si>
    <t>Commercial &amp; Professional Services</t>
  </si>
  <si>
    <t>ABGSHIP</t>
  </si>
  <si>
    <t>INE067H01016</t>
  </si>
  <si>
    <t>ABG SHIPYARD LTD</t>
  </si>
  <si>
    <t>Transport Infra</t>
  </si>
  <si>
    <t>Shipbuilding</t>
  </si>
  <si>
    <t>ABHICAP</t>
  </si>
  <si>
    <t>INE516F01016</t>
  </si>
  <si>
    <t>ABHINAV CAPITAL SERVICES LTD</t>
  </si>
  <si>
    <t>Holding Companies</t>
  </si>
  <si>
    <t>ALFL</t>
  </si>
  <si>
    <t>INE211D01027</t>
  </si>
  <si>
    <t>Abhinav Leasing &amp; Finance Ltd</t>
  </si>
  <si>
    <t>Commercial Lending</t>
  </si>
  <si>
    <t>Term Finance</t>
  </si>
  <si>
    <t>ABHISHEK</t>
  </si>
  <si>
    <t>INE004I01017</t>
  </si>
  <si>
    <t>ABHISHEK CORPORATION LTD</t>
  </si>
  <si>
    <t>ABHIFIN</t>
  </si>
  <si>
    <t>INE723C01015</t>
  </si>
  <si>
    <t>Abhishek Finlease Ltd</t>
  </si>
  <si>
    <t>ABIRAFN</t>
  </si>
  <si>
    <t>INE195I01013</t>
  </si>
  <si>
    <t>ABIRAMI FINANCIAL SERVICES (INDIA) LTD</t>
  </si>
  <si>
    <t>ABLBIO</t>
  </si>
  <si>
    <t>INE707D01016</t>
  </si>
  <si>
    <t>ABL BIOTECHNOLOGIES LTD</t>
  </si>
  <si>
    <t>Other Healthcare</t>
  </si>
  <si>
    <t>Healthcare Equipments</t>
  </si>
  <si>
    <t>BSE Healthcare</t>
  </si>
  <si>
    <t>ABMKNO</t>
  </si>
  <si>
    <t>INE850B01026</t>
  </si>
  <si>
    <t>ABM KNOWLEDGEWARE LTD</t>
  </si>
  <si>
    <t>ABFRL</t>
  </si>
  <si>
    <t>INE647O01011</t>
  </si>
  <si>
    <t>ADITYA BIRLA FASHION &amp; RETAIL LTD.</t>
  </si>
  <si>
    <t>Services</t>
  </si>
  <si>
    <t>Retail</t>
  </si>
  <si>
    <t>Apparel</t>
  </si>
  <si>
    <t>AFL</t>
  </si>
  <si>
    <t>INE020G01017</t>
  </si>
  <si>
    <t>ACCEL FRONTLINE LTD</t>
  </si>
  <si>
    <t>ACCEL</t>
  </si>
  <si>
    <t>INE258C01020</t>
  </si>
  <si>
    <t>ACCEL TRANSMATIC LTD</t>
  </si>
  <si>
    <t>ACCELYA</t>
  </si>
  <si>
    <t>INE793A01012</t>
  </si>
  <si>
    <t>Accelya Kale Solutions Limitd</t>
  </si>
  <si>
    <t>ACCLAIM</t>
  </si>
  <si>
    <t>INE051E01017</t>
  </si>
  <si>
    <t>Acclaim Industries Limited</t>
  </si>
  <si>
    <t>Containers &amp; Packaging</t>
  </si>
  <si>
    <t>ACCURATE</t>
  </si>
  <si>
    <t>INE243C01014</t>
  </si>
  <si>
    <t>ACCURATE TRANSFORMERS LTD</t>
  </si>
  <si>
    <t>ACEEDU</t>
  </si>
  <si>
    <t>INE715F01014</t>
  </si>
  <si>
    <t>ACE EDUTREND LTD</t>
  </si>
  <si>
    <t>Education Services</t>
  </si>
  <si>
    <t>ACESOFT</t>
  </si>
  <si>
    <t>INE849B01010</t>
  </si>
  <si>
    <t>ACE SOFTWARE EXPORTS LTD</t>
  </si>
  <si>
    <t>ATWL</t>
  </si>
  <si>
    <t>INE926O01019</t>
  </si>
  <si>
    <t>Ace Tours Worldwide Ltd</t>
  </si>
  <si>
    <t>Travel &amp; Leisure</t>
  </si>
  <si>
    <t>Tour &amp; Travel Services</t>
  </si>
  <si>
    <t>ACHAL</t>
  </si>
  <si>
    <t>INE860P01025</t>
  </si>
  <si>
    <t>Achal Investments Ltd</t>
  </si>
  <si>
    <t>Retail Lending</t>
  </si>
  <si>
    <t>Asset Backed Lending</t>
  </si>
  <si>
    <t>ACIIN</t>
  </si>
  <si>
    <t>INE167B01025</t>
  </si>
  <si>
    <t>ACI INFOCOM LTD</t>
  </si>
  <si>
    <t>Hardware</t>
  </si>
  <si>
    <t>Computer Hardware</t>
  </si>
  <si>
    <t>BSE Teck</t>
  </si>
  <si>
    <t>ACIL</t>
  </si>
  <si>
    <t>INE066C01035</t>
  </si>
  <si>
    <t>ACIL Cotton Industries Limited</t>
  </si>
  <si>
    <t>ACKNIT</t>
  </si>
  <si>
    <t>INE326C01017</t>
  </si>
  <si>
    <t>ACKNIT INDUSTRIES LTD</t>
  </si>
  <si>
    <t>ACROPETAL</t>
  </si>
  <si>
    <t>INE055L01013</t>
  </si>
  <si>
    <t>ACROPETAL TECHNOLOGIES LTD</t>
  </si>
  <si>
    <t>Internet Based</t>
  </si>
  <si>
    <t>ACROW</t>
  </si>
  <si>
    <t>INE950D01012</t>
  </si>
  <si>
    <t>ACROW INDIA LTD</t>
  </si>
  <si>
    <t>ACRYSIL</t>
  </si>
  <si>
    <t>INE482D01016</t>
  </si>
  <si>
    <t>ACRYSIL LTD</t>
  </si>
  <si>
    <t>ACE</t>
  </si>
  <si>
    <t>INE731H01025</t>
  </si>
  <si>
    <t>ACTION CONSTRUCTION EQUIPMENT LTD</t>
  </si>
  <si>
    <t>Construction Machinery</t>
  </si>
  <si>
    <t>ACTIONFI</t>
  </si>
  <si>
    <t>INE357A01032</t>
  </si>
  <si>
    <t>ACTION FINANCIAL SERVICES (INDIA) LTD</t>
  </si>
  <si>
    <t>ACC</t>
  </si>
  <si>
    <t>INE012A01025</t>
  </si>
  <si>
    <t>ACC LTD</t>
  </si>
  <si>
    <t>Real Estate &amp; Construction Material</t>
  </si>
  <si>
    <t>Cement &amp; Construction Material</t>
  </si>
  <si>
    <t>Cement</t>
  </si>
  <si>
    <t>ADANIPORTS</t>
  </si>
  <si>
    <t>INE742F01042</t>
  </si>
  <si>
    <t>ADANI PORTS AND SPECIAL ECONOMIC ZONE LTD</t>
  </si>
  <si>
    <t>Ports</t>
  </si>
  <si>
    <t>ADANIENT</t>
  </si>
  <si>
    <t>INE423A01024</t>
  </si>
  <si>
    <t>ADANI ENTERPRISES LTD</t>
  </si>
  <si>
    <t>Commodities Trading</t>
  </si>
  <si>
    <t>ADARSH</t>
  </si>
  <si>
    <t>INE673E01018</t>
  </si>
  <si>
    <t>Adarsh Mercantile Ltd</t>
  </si>
  <si>
    <t>ADARSHPL</t>
  </si>
  <si>
    <t>INE627D01016</t>
  </si>
  <si>
    <t>ADARSH PLANT PROTECT LTD</t>
  </si>
  <si>
    <t>KRONECOMM</t>
  </si>
  <si>
    <t>INE833A01016</t>
  </si>
  <si>
    <t>ADC India Communications Limited</t>
  </si>
  <si>
    <t>ADDIND</t>
  </si>
  <si>
    <t>INE757C01021</t>
  </si>
  <si>
    <t>ADDI INDUSTRIES LTD</t>
  </si>
  <si>
    <t>ADFFOODS</t>
  </si>
  <si>
    <t>INE982B01019</t>
  </si>
  <si>
    <t>ADF FOODS LTD</t>
  </si>
  <si>
    <t>Consumer Non-Discretionary</t>
  </si>
  <si>
    <t>FMCG</t>
  </si>
  <si>
    <t>Food &amp; Beverages</t>
  </si>
  <si>
    <t>Packaged Foods</t>
  </si>
  <si>
    <t>NIFTY FMCG</t>
  </si>
  <si>
    <t>ADHUNIKIND</t>
  </si>
  <si>
    <t>INE452L01012</t>
  </si>
  <si>
    <t>Adhunik Industries Ltd</t>
  </si>
  <si>
    <t>Iron &amp; Steel</t>
  </si>
  <si>
    <t>ADHUNIK</t>
  </si>
  <si>
    <t>INE400H01019</t>
  </si>
  <si>
    <t>ADHUNIK METALIKS LTD</t>
  </si>
  <si>
    <t>ADIRASA</t>
  </si>
  <si>
    <t>INE861N01028</t>
  </si>
  <si>
    <t>ADI RASAYAN LTD</t>
  </si>
  <si>
    <t>ADIEXRE</t>
  </si>
  <si>
    <t>INE398H01015</t>
  </si>
  <si>
    <t>ADINATH EXIM RESOURCES LTD</t>
  </si>
  <si>
    <t>Investment Banking &amp; Brokerage</t>
  </si>
  <si>
    <t>ADINATH</t>
  </si>
  <si>
    <t>INE207C01019</t>
  </si>
  <si>
    <t>ADINATH TEXTILES LTD</t>
  </si>
  <si>
    <t>BIRLAMONEY</t>
  </si>
  <si>
    <t>INE865C01022</t>
  </si>
  <si>
    <t>ADITYA BIRLA MONEY LTD</t>
  </si>
  <si>
    <t>ABIRLANUVO</t>
  </si>
  <si>
    <t>ADITYA BIRLA NUVO LTD</t>
  </si>
  <si>
    <t>ADTYFRG</t>
  </si>
  <si>
    <t>INE281H01013</t>
  </si>
  <si>
    <t>ADITYA FORGE LTD</t>
  </si>
  <si>
    <t>ADITYA</t>
  </si>
  <si>
    <t>INE570B01012</t>
  </si>
  <si>
    <t>ADITYA ISPAT LTD</t>
  </si>
  <si>
    <t>ADLABS</t>
  </si>
  <si>
    <t>INE172N01012</t>
  </si>
  <si>
    <t>Adlabs Entertainment Ltd</t>
  </si>
  <si>
    <t>Media &amp; Entertainment</t>
  </si>
  <si>
    <t>Theatres</t>
  </si>
  <si>
    <t>Nifty Media</t>
  </si>
  <si>
    <t>ADMANUM</t>
  </si>
  <si>
    <t>INE556D01017</t>
  </si>
  <si>
    <t>AD-MANUM FINANCE LTD</t>
  </si>
  <si>
    <t>ADORFO</t>
  </si>
  <si>
    <t>INE853A01022</t>
  </si>
  <si>
    <t>ADOR FONTECH LTD</t>
  </si>
  <si>
    <t>ADORMUL</t>
  </si>
  <si>
    <t>INE628D01014</t>
  </si>
  <si>
    <t>ADOR MULTIPRODUCTS LTD</t>
  </si>
  <si>
    <t>Household &amp; Personal Care</t>
  </si>
  <si>
    <t>ADORWELD</t>
  </si>
  <si>
    <t>INE045A01017</t>
  </si>
  <si>
    <t>ADOR WELDING LTD</t>
  </si>
  <si>
    <t>ADSDIAG</t>
  </si>
  <si>
    <t>ADS DIAGNOSTIC LTD</t>
  </si>
  <si>
    <t>ADVLIFE</t>
  </si>
  <si>
    <t>INE900E01015</t>
  </si>
  <si>
    <t>ADVANCE LIFESTYLES LTD</t>
  </si>
  <si>
    <t>AMTL</t>
  </si>
  <si>
    <t>INE436N01029</t>
  </si>
  <si>
    <t>ADVANCE METERING TECHNOLOGY LTD</t>
  </si>
  <si>
    <t>Utilities</t>
  </si>
  <si>
    <t>Electric Utilities</t>
  </si>
  <si>
    <t>Power Equipment</t>
  </si>
  <si>
    <t>Meters electricity</t>
  </si>
  <si>
    <t>BSE Utilities</t>
  </si>
  <si>
    <t>ADVPETR-B</t>
  </si>
  <si>
    <t>INE334N01018</t>
  </si>
  <si>
    <t>ADVANCE PETROCHEMICALS LTD</t>
  </si>
  <si>
    <t>ADVPOWER</t>
  </si>
  <si>
    <t>INE009D01017</t>
  </si>
  <si>
    <t>Advance PowerInfra Tech Limited</t>
  </si>
  <si>
    <t>Power Infrastructure</t>
  </si>
  <si>
    <t>Transmission towers &amp; structurals</t>
  </si>
  <si>
    <t>ADVNCMIC</t>
  </si>
  <si>
    <t>INE903C01013</t>
  </si>
  <si>
    <t>ADVANCED MICRONIC DEVICES LTD</t>
  </si>
  <si>
    <t>ADVANIHOTR</t>
  </si>
  <si>
    <t>INE199C01026</t>
  </si>
  <si>
    <t>ADVANI HOTELS &amp; RESORTS (INDIA) LTD</t>
  </si>
  <si>
    <t>Hotels  Resorts &amp; Cruise Lines</t>
  </si>
  <si>
    <t>ADVANTA</t>
  </si>
  <si>
    <t>Advanta Limited</t>
  </si>
  <si>
    <t>Agri/Fisheries/Forest/Poultry</t>
  </si>
  <si>
    <t>Agro</t>
  </si>
  <si>
    <t>Edible Oil</t>
  </si>
  <si>
    <t>ADVENT</t>
  </si>
  <si>
    <t>INE101C01022</t>
  </si>
  <si>
    <t>ADVENT COMPUTER SERVICES LTD</t>
  </si>
  <si>
    <t>ADVIKLA</t>
  </si>
  <si>
    <t>INE537C01019</t>
  </si>
  <si>
    <t>ADVIK LABORATORIES LTD</t>
  </si>
  <si>
    <t>AEGISCHEM</t>
  </si>
  <si>
    <t>INE208C01025</t>
  </si>
  <si>
    <t>AEGIS LOGISTICS LTD</t>
  </si>
  <si>
    <t>Storage &amp; Transportation</t>
  </si>
  <si>
    <t>AFTEK</t>
  </si>
  <si>
    <t>INE796A01023</t>
  </si>
  <si>
    <t>AFTEK LTD</t>
  </si>
  <si>
    <t>AGARIND</t>
  </si>
  <si>
    <t>INE204E01012</t>
  </si>
  <si>
    <t>AGARWAL INDUSTRIAL CORPORATION LTD</t>
  </si>
  <si>
    <t>Commodity Chemicals</t>
  </si>
  <si>
    <t>AGCNET</t>
  </si>
  <si>
    <t>INE676A01019</t>
  </si>
  <si>
    <t>AGC Networks Limited</t>
  </si>
  <si>
    <t>AGIIL</t>
  </si>
  <si>
    <t>INE976R01017</t>
  </si>
  <si>
    <t>AGI Infra Ltd</t>
  </si>
  <si>
    <t>Real Estate Developers</t>
  </si>
  <si>
    <t>NIFTY Realty</t>
  </si>
  <si>
    <t>AGIOPAPER</t>
  </si>
  <si>
    <t>INE112C01011</t>
  </si>
  <si>
    <t>AGIO PAPER &amp; INDUSTRIES LTD</t>
  </si>
  <si>
    <t>Paper Products</t>
  </si>
  <si>
    <t>AGRITECH</t>
  </si>
  <si>
    <t>INE449G01018</t>
  </si>
  <si>
    <t>Agri- Tech (India) Ltd</t>
  </si>
  <si>
    <t>AGRIMONY</t>
  </si>
  <si>
    <t>INE567P01018</t>
  </si>
  <si>
    <t>Agrimony Commodities Ltd</t>
  </si>
  <si>
    <t>AGRODUTCH</t>
  </si>
  <si>
    <t>INE135B01014</t>
  </si>
  <si>
    <t>AGRO DUTCH INDUSTRIES LTD</t>
  </si>
  <si>
    <t>Mushroom</t>
  </si>
  <si>
    <t>ATFL</t>
  </si>
  <si>
    <t>INE209A01019</t>
  </si>
  <si>
    <t>AGRO TECH FOODS LTD</t>
  </si>
  <si>
    <t>Sundrop Oil</t>
  </si>
  <si>
    <t>AHLUCONT</t>
  </si>
  <si>
    <t>INE758C01029</t>
  </si>
  <si>
    <t>AHLUWALIA CONTRACTS (INDIA) LTD</t>
  </si>
  <si>
    <t>AHMDSTE</t>
  </si>
  <si>
    <t>INE868C01018</t>
  </si>
  <si>
    <t>AHMEDABAD STEELCRAFT LTD</t>
  </si>
  <si>
    <t>AICHAMP</t>
  </si>
  <si>
    <t>INE768E01024</t>
  </si>
  <si>
    <t>AI CHAMPDANY INDUSTRIES LTD</t>
  </si>
  <si>
    <t>ADANIPOWER</t>
  </si>
  <si>
    <t>INE814H01011</t>
  </si>
  <si>
    <t>ADANI POWER LTD</t>
  </si>
  <si>
    <t>Power Generation</t>
  </si>
  <si>
    <t>Thermal electricity</t>
  </si>
  <si>
    <t>AIPCL</t>
  </si>
  <si>
    <t>INE739N01026</t>
  </si>
  <si>
    <t>Aikyam Intellectual Property Consultancy Limited</t>
  </si>
  <si>
    <t>AIMCOPEST</t>
  </si>
  <si>
    <t>INE008B01013</t>
  </si>
  <si>
    <t>AIMCO PESTICIDES LTD</t>
  </si>
  <si>
    <t>AISHWARYA</t>
  </si>
  <si>
    <t>INE778I01024</t>
  </si>
  <si>
    <t>AISHWARYA TELECOM LTD</t>
  </si>
  <si>
    <t>ADANITRANS</t>
  </si>
  <si>
    <t>INE931S01010</t>
  </si>
  <si>
    <t>ADANI TRANSMISSION LTD</t>
  </si>
  <si>
    <t>AJANTSOY</t>
  </si>
  <si>
    <t>INE601B01015</t>
  </si>
  <si>
    <t>AJANTA SOYA LTD</t>
  </si>
  <si>
    <t>Vegetable oils</t>
  </si>
  <si>
    <t>AJCON</t>
  </si>
  <si>
    <t>INE759C01019</t>
  </si>
  <si>
    <t>AJCON GLOBAL SERVICES LTD</t>
  </si>
  <si>
    <t>AJEL</t>
  </si>
  <si>
    <t>INE229B01015</t>
  </si>
  <si>
    <t>AJEL LTD</t>
  </si>
  <si>
    <t>AJMERA</t>
  </si>
  <si>
    <t>INE298G01027</t>
  </si>
  <si>
    <t>AJMERA REALTY &amp; INFRA INDIA LTD</t>
  </si>
  <si>
    <t>AJWAFUN</t>
  </si>
  <si>
    <t>INE863E01015</t>
  </si>
  <si>
    <t>AJWA FUN WORLD &amp; RESORT LTD</t>
  </si>
  <si>
    <t>AKARTOOL</t>
  </si>
  <si>
    <t>INE864E01013</t>
  </si>
  <si>
    <t>AKAR TOOLS LTD</t>
  </si>
  <si>
    <t>AKASHDEEP</t>
  </si>
  <si>
    <t>INE149Q01013</t>
  </si>
  <si>
    <t>Akashdeep Metal Industries Ltd</t>
  </si>
  <si>
    <t>ASHFL</t>
  </si>
  <si>
    <t>INE526R01010</t>
  </si>
  <si>
    <t>Akme Star Housing Finance Ltd</t>
  </si>
  <si>
    <t>Housing Finance</t>
  </si>
  <si>
    <t>AKSHOPTFBR</t>
  </si>
  <si>
    <t>INE523B01011</t>
  </si>
  <si>
    <t>AKSH OPTIFIBRE LTD</t>
  </si>
  <si>
    <t>Electronics</t>
  </si>
  <si>
    <t>Communication &amp; Networking</t>
  </si>
  <si>
    <t>AKZOINDIA</t>
  </si>
  <si>
    <t>INE133A01011</t>
  </si>
  <si>
    <t>Akzo Nobel India Limited</t>
  </si>
  <si>
    <t>ALSL</t>
  </si>
  <si>
    <t>INE030P01017</t>
  </si>
  <si>
    <t>Alacrity Securities Ltd</t>
  </si>
  <si>
    <t>ALAN SCOTT</t>
  </si>
  <si>
    <t>INE273F01014</t>
  </si>
  <si>
    <t>Alan Scott Industries Ltd</t>
  </si>
  <si>
    <t>ALANKIT</t>
  </si>
  <si>
    <t>INE914E01040</t>
  </si>
  <si>
    <t>Alankit Ltd</t>
  </si>
  <si>
    <t>ALBERTDAVD</t>
  </si>
  <si>
    <t>INE155C01010</t>
  </si>
  <si>
    <t>ALBERT DAVID LTD</t>
  </si>
  <si>
    <t>ALCHCORP</t>
  </si>
  <si>
    <t>INE057D01016</t>
  </si>
  <si>
    <t>ALCHEMIST CORPORATION LTD</t>
  </si>
  <si>
    <t>ALCHEM</t>
  </si>
  <si>
    <t>INE964B01033</t>
  </si>
  <si>
    <t>ALCHEMIST LTD</t>
  </si>
  <si>
    <t>AREALTY</t>
  </si>
  <si>
    <t>INE646D01024</t>
  </si>
  <si>
    <t>ALCHEMIST REALTY LTD</t>
  </si>
  <si>
    <t>ALEMBICLTD</t>
  </si>
  <si>
    <t>INE426A01027</t>
  </si>
  <si>
    <t>ALEMBIC LTD</t>
  </si>
  <si>
    <t>APLLTD</t>
  </si>
  <si>
    <t>INE901L01018</t>
  </si>
  <si>
    <t>ALEMBIC PHARMACEUTICALS LTD</t>
  </si>
  <si>
    <t>ALFAICA</t>
  </si>
  <si>
    <t>INE042C01010</t>
  </si>
  <si>
    <t>ALFA ICA (INDIA) LTD</t>
  </si>
  <si>
    <t>ALFATRAN</t>
  </si>
  <si>
    <t>INE209C01015</t>
  </si>
  <si>
    <t>ALFA TRANSFORMERS LTD</t>
  </si>
  <si>
    <t>ALFAVIO</t>
  </si>
  <si>
    <t>INE883B01019</t>
  </si>
  <si>
    <t>ALFAVISION OVERSEAS (INDIA) LTD</t>
  </si>
  <si>
    <t>ALFREDHERB</t>
  </si>
  <si>
    <t>INE782D01027</t>
  </si>
  <si>
    <t>ALFRED HERBERT (INDIA) LTD</t>
  </si>
  <si>
    <t>ALICON</t>
  </si>
  <si>
    <t>INE062D01024</t>
  </si>
  <si>
    <t>Alicon Castalloy Limited</t>
  </si>
  <si>
    <t>ALKADIA</t>
  </si>
  <si>
    <t>INE963D01015</t>
  </si>
  <si>
    <t>ALKA DIAMOND INDUSTRIES LTD</t>
  </si>
  <si>
    <t>Precious Metals  Jewellery &amp; Watches</t>
  </si>
  <si>
    <t>ALKA</t>
  </si>
  <si>
    <t>INE061B01020</t>
  </si>
  <si>
    <t>ALKA INDIA LTD</t>
  </si>
  <si>
    <t>ALKASEC</t>
  </si>
  <si>
    <t>INE921C01031</t>
  </si>
  <si>
    <t>ALKA SECURITIES LTD</t>
  </si>
  <si>
    <t>ALKALI</t>
  </si>
  <si>
    <t>INE773I01017</t>
  </si>
  <si>
    <t>ALKALI METALS LTD</t>
  </si>
  <si>
    <t>ALKYLAMINE</t>
  </si>
  <si>
    <t>INE150B01021</t>
  </si>
  <si>
    <t>ALKYL AMINES CHEMICALS LTD</t>
  </si>
  <si>
    <t>ALBK</t>
  </si>
  <si>
    <t>INE428A01015</t>
  </si>
  <si>
    <t>ALLAHABAD BANK</t>
  </si>
  <si>
    <t>Banking</t>
  </si>
  <si>
    <t>Public Banks</t>
  </si>
  <si>
    <t>NIFTY Bank</t>
  </si>
  <si>
    <t>ALLCARGO</t>
  </si>
  <si>
    <t>INE418H01029</t>
  </si>
  <si>
    <t>ALLCARGO LOGISTICS LTD</t>
  </si>
  <si>
    <t>Transport &amp; Logistics</t>
  </si>
  <si>
    <t>AIML</t>
  </si>
  <si>
    <t>INE123D01016</t>
  </si>
  <si>
    <t>ALLIANCE INTEGRATED METALIKS LTD</t>
  </si>
  <si>
    <t>ACIASIA</t>
  </si>
  <si>
    <t>INE335I01056</t>
  </si>
  <si>
    <t>ALLIED COMPUTERS INTERNATIONAL (ASIA) LTD</t>
  </si>
  <si>
    <t>ADSL</t>
  </si>
  <si>
    <t>INE102I01027</t>
  </si>
  <si>
    <t>ALLIED DIGITAL SERVICES LTD</t>
  </si>
  <si>
    <t>ALLSEC</t>
  </si>
  <si>
    <t>INE835G01018</t>
  </si>
  <si>
    <t>ALLSEC TECHNOLOGIES LTD</t>
  </si>
  <si>
    <t>Outsourced services</t>
  </si>
  <si>
    <t>ALMONDZ</t>
  </si>
  <si>
    <t>INE326B01027</t>
  </si>
  <si>
    <t>ALMONDZ GLOBAL SECURITIES LTD</t>
  </si>
  <si>
    <t>KRISNAFILA</t>
  </si>
  <si>
    <t>INE073A01019</t>
  </si>
  <si>
    <t>MAVI INDUSTRIES LTD</t>
  </si>
  <si>
    <t>ALOKTEXT</t>
  </si>
  <si>
    <t>INE270A01011</t>
  </si>
  <si>
    <t>ALOK INDUSTRIES LTD</t>
  </si>
  <si>
    <t>ALPA</t>
  </si>
  <si>
    <t>INE385I01010</t>
  </si>
  <si>
    <t>ALPA LABORATORIES LTD</t>
  </si>
  <si>
    <t>ALPGRAPH</t>
  </si>
  <si>
    <t>INE952B01020</t>
  </si>
  <si>
    <t>ALPHA GRAPHIC INDIA LTD</t>
  </si>
  <si>
    <t>ALPHA</t>
  </si>
  <si>
    <t>INE506B01016</t>
  </si>
  <si>
    <t>ALPHA HI-TECH FUEL LTD</t>
  </si>
  <si>
    <t>Renewable Energy</t>
  </si>
  <si>
    <t>Biomass</t>
  </si>
  <si>
    <t>Bio-mass Briquettes</t>
  </si>
  <si>
    <t>BSE Energy</t>
  </si>
  <si>
    <t>ALPHAGEO</t>
  </si>
  <si>
    <t>INE137C01018</t>
  </si>
  <si>
    <t>ALPHAGEO (INDIA) LTD</t>
  </si>
  <si>
    <t>ALPINEHOU</t>
  </si>
  <si>
    <t>INE840D01015</t>
  </si>
  <si>
    <t>ALPINE HOUSING DEVELOPMENT CORPORATION LTD</t>
  </si>
  <si>
    <t>ALPSINDUS</t>
  </si>
  <si>
    <t>INE093B01015</t>
  </si>
  <si>
    <t>ALPS INDUSTRIES LTD</t>
  </si>
  <si>
    <t>ALPSMOTOR</t>
  </si>
  <si>
    <t>INE729P01022</t>
  </si>
  <si>
    <t>Alps Motor Finance Ltd</t>
  </si>
  <si>
    <t>ALUFLUOR</t>
  </si>
  <si>
    <t>INE058F01019</t>
  </si>
  <si>
    <t>ALUFLUORIDE LTD</t>
  </si>
  <si>
    <t>AMAL</t>
  </si>
  <si>
    <t>INE841D01013</t>
  </si>
  <si>
    <t>AMAL LTD</t>
  </si>
  <si>
    <t>AMANITRA</t>
  </si>
  <si>
    <t>INE886D01018</t>
  </si>
  <si>
    <t>AMANI TRADING &amp; EXPORTS LTD</t>
  </si>
  <si>
    <t>AIAENG</t>
  </si>
  <si>
    <t>INE212H01026</t>
  </si>
  <si>
    <t>AIA ENGINEERING LTD</t>
  </si>
  <si>
    <t>AMARJOTHI</t>
  </si>
  <si>
    <t>INE484D01012</t>
  </si>
  <si>
    <t>AMARJOTHI SPINNING MILLS LTD</t>
  </si>
  <si>
    <t>AMARSEC</t>
  </si>
  <si>
    <t>INE745P01010</t>
  </si>
  <si>
    <t>Amarnath Securities Ltd</t>
  </si>
  <si>
    <t>AMBASARABH</t>
  </si>
  <si>
    <t>INE432A01017</t>
  </si>
  <si>
    <t>AMBALAL SARABHAI ENTERPRISES LTD</t>
  </si>
  <si>
    <t>AMBICAAGAR</t>
  </si>
  <si>
    <t>INE792B01012</t>
  </si>
  <si>
    <t>AMBICA AGARBATHIES &amp; AROMA INDUSTRIES LTD</t>
  </si>
  <si>
    <t>AMBIKCO</t>
  </si>
  <si>
    <t>INE540G01014</t>
  </si>
  <si>
    <t>AMBIKA COTTON MILLS LTD</t>
  </si>
  <si>
    <t>AMBIT</t>
  </si>
  <si>
    <t>INE267C01013</t>
  </si>
  <si>
    <t>AMBITIOUS PLASTOMAC COMPANY LTD</t>
  </si>
  <si>
    <t>AMBUJACEM</t>
  </si>
  <si>
    <t>INE079A01024</t>
  </si>
  <si>
    <t>AMBUJA CEMENTS LTD</t>
  </si>
  <si>
    <t>AMCOIND</t>
  </si>
  <si>
    <t>INE924B01011</t>
  </si>
  <si>
    <t>AMCO INDIA LTD</t>
  </si>
  <si>
    <t>AMDIND</t>
  </si>
  <si>
    <t>INE005I01014</t>
  </si>
  <si>
    <t>AMD INDUSTRIES LTD</t>
  </si>
  <si>
    <t>Packaging</t>
  </si>
  <si>
    <t>AMFORGEIND</t>
  </si>
  <si>
    <t>INE991A01020</t>
  </si>
  <si>
    <t>AMFORGE INDUSTRIES LTD</t>
  </si>
  <si>
    <t>Automobile</t>
  </si>
  <si>
    <t>Auto Components</t>
  </si>
  <si>
    <t>NIFTY AUTO</t>
  </si>
  <si>
    <t>AMNPLST</t>
  </si>
  <si>
    <t>INE275D01022</t>
  </si>
  <si>
    <t>AMINES &amp; PLASTICIZERS LTD</t>
  </si>
  <si>
    <t>AMITINT</t>
  </si>
  <si>
    <t>INE053D01015</t>
  </si>
  <si>
    <t>AMIT INTERNATIONAL LTD</t>
  </si>
  <si>
    <t>AMITSEC</t>
  </si>
  <si>
    <t>INE137E01014</t>
  </si>
  <si>
    <t>AMIT SECURITIES LTD</t>
  </si>
  <si>
    <t>ASIL</t>
  </si>
  <si>
    <t>INE988A01026</t>
  </si>
  <si>
    <t>AMIT SPINNING INDUSTRIES LTD</t>
  </si>
  <si>
    <t>AMARDEE</t>
  </si>
  <si>
    <t>INE673C01020</t>
  </si>
  <si>
    <t>AMRADEEP INDUSTRIES LTD</t>
  </si>
  <si>
    <t>ACFSL</t>
  </si>
  <si>
    <t>INE218P01018</t>
  </si>
  <si>
    <t>Amrapali Capital and Finance Services Ltd</t>
  </si>
  <si>
    <t>AMRAPLIN</t>
  </si>
  <si>
    <t>INE762C01021</t>
  </si>
  <si>
    <t>AMRAPALI INDUSTRIES LTD</t>
  </si>
  <si>
    <t>AMRAAGRI</t>
  </si>
  <si>
    <t>INE735C01027</t>
  </si>
  <si>
    <t>AMRAWORLD AGRICO LTD</t>
  </si>
  <si>
    <t>AMRITCORP</t>
  </si>
  <si>
    <t>INE866E01026</t>
  </si>
  <si>
    <t>AMRIT CORPLTD</t>
  </si>
  <si>
    <t>AMRUTANJAN</t>
  </si>
  <si>
    <t>INE098F01023</t>
  </si>
  <si>
    <t>AMRUTANJAN HEALTH CARE LTD</t>
  </si>
  <si>
    <t>AMSONS</t>
  </si>
  <si>
    <t>INE812P01018</t>
  </si>
  <si>
    <t>Amsons Apparels Ltd</t>
  </si>
  <si>
    <t>AMTEKAUTO</t>
  </si>
  <si>
    <t>INE130C01021</t>
  </si>
  <si>
    <t>AMTEK AUTO LTD</t>
  </si>
  <si>
    <t>Automobile ancillaries</t>
  </si>
  <si>
    <t>AMULEAS</t>
  </si>
  <si>
    <t>INE126J01016</t>
  </si>
  <si>
    <t>AMULYA LEASING &amp; FINANCE LTD</t>
  </si>
  <si>
    <t>ANANDPROJ</t>
  </si>
  <si>
    <t>Anand Projects Ltd</t>
  </si>
  <si>
    <t>ANANTRAJ</t>
  </si>
  <si>
    <t>INE242C01024</t>
  </si>
  <si>
    <t>Anant Raj Limited</t>
  </si>
  <si>
    <t>ANNTHMS</t>
  </si>
  <si>
    <t>INE151O01014</t>
  </si>
  <si>
    <t>ANANTHI CONSTRUCTIONS LTD</t>
  </si>
  <si>
    <t>ANARINDUS</t>
  </si>
  <si>
    <t>INE148B01025</t>
  </si>
  <si>
    <t>ANAR INDUSTRIES LTD</t>
  </si>
  <si>
    <t>ANDHRABANK</t>
  </si>
  <si>
    <t>INE434A01013</t>
  </si>
  <si>
    <t>ANDHRA BANK</t>
  </si>
  <si>
    <t>Private Banks</t>
  </si>
  <si>
    <t>ANDHRACEMT</t>
  </si>
  <si>
    <t>INE666E01012</t>
  </si>
  <si>
    <t>ANDHRA CEMENTS LTD</t>
  </si>
  <si>
    <t>ANDHRAPET</t>
  </si>
  <si>
    <t>INE714B01016</t>
  </si>
  <si>
    <t>ANDHRA PETROCHEMICALS LTD</t>
  </si>
  <si>
    <t>ANDHRSUGAR</t>
  </si>
  <si>
    <t>INE715B01013</t>
  </si>
  <si>
    <t>ANDHRA SUGARS LTD</t>
  </si>
  <si>
    <t>ANDREWYULE</t>
  </si>
  <si>
    <t>INE449C01025</t>
  </si>
  <si>
    <t>ANDREW YULE &amp; COMPANY LTD</t>
  </si>
  <si>
    <t>ANGIND</t>
  </si>
  <si>
    <t>INE017D01010</t>
  </si>
  <si>
    <t>ANG Industries Limited</t>
  </si>
  <si>
    <t>Suspension &amp; braking parts</t>
  </si>
  <si>
    <t>ANIKINDS</t>
  </si>
  <si>
    <t>INE087B01017</t>
  </si>
  <si>
    <t>ANIK INDUSTRIES LTD</t>
  </si>
  <si>
    <t>ANILLTD</t>
  </si>
  <si>
    <t>INE125E01019</t>
  </si>
  <si>
    <t>ANIL LTD</t>
  </si>
  <si>
    <t>ASILIND</t>
  </si>
  <si>
    <t>INE904B01013</t>
  </si>
  <si>
    <t>ANIL SPECIAL STEEL INDUSTRIES LTD</t>
  </si>
  <si>
    <t>ANISHAIMPEX</t>
  </si>
  <si>
    <t>INE084Q01012</t>
  </si>
  <si>
    <t>Anisha Impex Ltd</t>
  </si>
  <si>
    <t>ANJANIFIN</t>
  </si>
  <si>
    <t>INE283D01018</t>
  </si>
  <si>
    <t>ANJANI FINANCE LTD</t>
  </si>
  <si>
    <t>APCL</t>
  </si>
  <si>
    <t>INE071F01012</t>
  </si>
  <si>
    <t>ANJANI PORTLAND CEMENT LTD</t>
  </si>
  <si>
    <t>ANKIN</t>
  </si>
  <si>
    <t>INE067C01025</t>
  </si>
  <si>
    <t>ANKA INDIA LTD</t>
  </si>
  <si>
    <t>Footwear &amp; Leather</t>
  </si>
  <si>
    <t>ANKITMETAL</t>
  </si>
  <si>
    <t>INE106I01010</t>
  </si>
  <si>
    <t>ANKIT METAL &amp; POWER LTD</t>
  </si>
  <si>
    <t>ANKUSHFI</t>
  </si>
  <si>
    <t>INE784D01015</t>
  </si>
  <si>
    <t>ANKUSH FINSTOCK LTD</t>
  </si>
  <si>
    <t>ANNAINFRA</t>
  </si>
  <si>
    <t>INE336D01014</t>
  </si>
  <si>
    <t>ANNA INFRASTRUCTURES LTD</t>
  </si>
  <si>
    <t>ANSINDUS</t>
  </si>
  <si>
    <t>INE234J01018</t>
  </si>
  <si>
    <t>ANS Industries Ltd</t>
  </si>
  <si>
    <t>ANSALBU</t>
  </si>
  <si>
    <t>INE030C01015</t>
  </si>
  <si>
    <t>ANSAL BUILDWELL LTD</t>
  </si>
  <si>
    <t>ANSALHSG</t>
  </si>
  <si>
    <t>INE880B01015</t>
  </si>
  <si>
    <t>ANSAL HOUSING &amp; CONSTRUCTION LTD</t>
  </si>
  <si>
    <t>ANSALAPI</t>
  </si>
  <si>
    <t>INE436A01026</t>
  </si>
  <si>
    <t>ANSAL PROPERTIES &amp; INFRASTRUCTURE LTD</t>
  </si>
  <si>
    <t>ANSHNCO</t>
  </si>
  <si>
    <t>INE425H01016</t>
  </si>
  <si>
    <t>ANSHUNI COMMERCIALS LTD</t>
  </si>
  <si>
    <t>ANSHUS</t>
  </si>
  <si>
    <t>INE636N01016</t>
  </si>
  <si>
    <t>ANSHUS CLOTHING LTD</t>
  </si>
  <si>
    <t>ANUBHAV</t>
  </si>
  <si>
    <t>INE891N01017</t>
  </si>
  <si>
    <t>Anubhav Infrastructure Ltd</t>
  </si>
  <si>
    <t>ANUHPHR</t>
  </si>
  <si>
    <t>INE489G01022</t>
  </si>
  <si>
    <t>ANUH PHARMA LTD</t>
  </si>
  <si>
    <t>ANUPMAL</t>
  </si>
  <si>
    <t>INE188O01016</t>
  </si>
  <si>
    <t>ANUP MALLEABLE LTD</t>
  </si>
  <si>
    <t>APARINDS</t>
  </si>
  <si>
    <t>INE372A01015</t>
  </si>
  <si>
    <t>APAR INDUSTRIES LTD</t>
  </si>
  <si>
    <t>APCOTEXIND</t>
  </si>
  <si>
    <t>INE116A01024</t>
  </si>
  <si>
    <t>APCOTEX INDUSTRIES LTD</t>
  </si>
  <si>
    <t>APLAPOLLO</t>
  </si>
  <si>
    <t>INE702C01019</t>
  </si>
  <si>
    <t>APL APOLLO TUBES LTD</t>
  </si>
  <si>
    <t>Building Products</t>
  </si>
  <si>
    <t>Pipes</t>
  </si>
  <si>
    <t>APLAB</t>
  </si>
  <si>
    <t>INE273A01015</t>
  </si>
  <si>
    <t>APLAB LTD</t>
  </si>
  <si>
    <t>APLAYA</t>
  </si>
  <si>
    <t>INE099M01027</t>
  </si>
  <si>
    <t>Aplaya Creations Ltd</t>
  </si>
  <si>
    <t>APOLLOFI</t>
  </si>
  <si>
    <t>INE412D01013</t>
  </si>
  <si>
    <t>APOLLO FINVEST (INDIA) LTD</t>
  </si>
  <si>
    <t>AJANTPHARM</t>
  </si>
  <si>
    <t>INE031B01049</t>
  </si>
  <si>
    <t>AJANTA PHARMA LTD</t>
  </si>
  <si>
    <t>ALKEM</t>
  </si>
  <si>
    <t>INE540L01014</t>
  </si>
  <si>
    <t>ALKEM LABORATORIES LTD</t>
  </si>
  <si>
    <t>APPLEIND</t>
  </si>
  <si>
    <t>INE096A01010</t>
  </si>
  <si>
    <t>APPLE FINANCE LTD</t>
  </si>
  <si>
    <t>AMMLTD</t>
  </si>
  <si>
    <t>INE649L01013</t>
  </si>
  <si>
    <t>Appu Marketing &amp; Manufacturing Ltd</t>
  </si>
  <si>
    <t>APTECHT</t>
  </si>
  <si>
    <t>INE266F01018</t>
  </si>
  <si>
    <t>APTECH LTD</t>
  </si>
  <si>
    <t>AQUAPIV</t>
  </si>
  <si>
    <t>INE005E01013</t>
  </si>
  <si>
    <t>Aqua Pumps Infra Ventures Limited</t>
  </si>
  <si>
    <t>ARAMUSK</t>
  </si>
  <si>
    <t>INE126F01014</t>
  </si>
  <si>
    <t>ARAMUSK INFRASTRUCTURE INVESTMENTS LTD</t>
  </si>
  <si>
    <t>ARAVALISEC</t>
  </si>
  <si>
    <t>INE068C01015</t>
  </si>
  <si>
    <t>ARAVALI SECURITIES &amp; FINANCE LTD</t>
  </si>
  <si>
    <t>Trade Finance</t>
  </si>
  <si>
    <t>ARCEEIN</t>
  </si>
  <si>
    <t>INE276D01012</t>
  </si>
  <si>
    <t>ARCEE INDUSTRIES LTD</t>
  </si>
  <si>
    <t>SSLFINANCE</t>
  </si>
  <si>
    <t>INE149B01015</t>
  </si>
  <si>
    <t>ARCHANA SOFTWARE LTD</t>
  </si>
  <si>
    <t>ARCHIDPLY</t>
  </si>
  <si>
    <t>INE877I01016</t>
  </si>
  <si>
    <t>ARCHIDPLY INDUSTRIES LTD</t>
  </si>
  <si>
    <t>Wood Products</t>
  </si>
  <si>
    <t>ARCHIES</t>
  </si>
  <si>
    <t>INE731A01020</t>
  </si>
  <si>
    <t>ARCHIES LTD</t>
  </si>
  <si>
    <t>Speciality</t>
  </si>
  <si>
    <t>ARCHITORG</t>
  </si>
  <si>
    <t>INE078I01011</t>
  </si>
  <si>
    <t>ARCHIT ORGANOSYS LTD</t>
  </si>
  <si>
    <t>ZARCOLEA</t>
  </si>
  <si>
    <t>INE955S01019</t>
  </si>
  <si>
    <t>ARCO LEASING LTD</t>
  </si>
  <si>
    <t>ARCOTECH</t>
  </si>
  <si>
    <t>INE574I01035</t>
  </si>
  <si>
    <t>ARCOTECH LTD</t>
  </si>
  <si>
    <t>Metals</t>
  </si>
  <si>
    <t>Diversified</t>
  </si>
  <si>
    <t>ARCUTTIP</t>
  </si>
  <si>
    <t>INE674C01010</t>
  </si>
  <si>
    <t>ARCUTTIPORE TEA COLTD</t>
  </si>
  <si>
    <t>Tea &amp; Coffee</t>
  </si>
  <si>
    <t>PUNCTRD</t>
  </si>
  <si>
    <t>PUNCTUAL TRADING LTD</t>
  </si>
  <si>
    <t>AREXMIS</t>
  </si>
  <si>
    <t>INE480H01011</t>
  </si>
  <si>
    <t>AREX INDUSTRIES LTD</t>
  </si>
  <si>
    <t>ARFIN</t>
  </si>
  <si>
    <t>INE784R01015</t>
  </si>
  <si>
    <t>Arfin India Ltd</t>
  </si>
  <si>
    <t>ARIES</t>
  </si>
  <si>
    <t>INE298I01015</t>
  </si>
  <si>
    <t>ARIES AGRO LTD</t>
  </si>
  <si>
    <t>Fertilizers &amp; Agro Chemicals</t>
  </si>
  <si>
    <t>ARIHCAPM</t>
  </si>
  <si>
    <t>INE420B01028</t>
  </si>
  <si>
    <t>ARIHANT CAPITAL MARKETS LTD</t>
  </si>
  <si>
    <t>ARIHANT</t>
  </si>
  <si>
    <t>INE413D01011</t>
  </si>
  <si>
    <t>ARIHANT FOUNDATIONS &amp; HOUSING LTD</t>
  </si>
  <si>
    <t>ARIHANTSUP</t>
  </si>
  <si>
    <t>INE643K01018</t>
  </si>
  <si>
    <t>Arihant Superstructures Limited</t>
  </si>
  <si>
    <t>ARHNTTO</t>
  </si>
  <si>
    <t>ARIHANT TOURNESOL LTD</t>
  </si>
  <si>
    <t>ARISE</t>
  </si>
  <si>
    <t>INE190D01015</t>
  </si>
  <si>
    <t>ARIHANT'S SECURITIES LTD</t>
  </si>
  <si>
    <t>ARISINT</t>
  </si>
  <si>
    <t>INE588E01026</t>
  </si>
  <si>
    <t>ARIS INTERNATIONAL LTD</t>
  </si>
  <si>
    <t>Gears</t>
  </si>
  <si>
    <t>ARMANFIN</t>
  </si>
  <si>
    <t>INE109C01017</t>
  </si>
  <si>
    <t>ARMAN FINANCIAL SERVICES LTD</t>
  </si>
  <si>
    <t>ARMAN</t>
  </si>
  <si>
    <t>INE510P01018</t>
  </si>
  <si>
    <t>Arman Holdings Ltd</t>
  </si>
  <si>
    <t>ARMSPAPER</t>
  </si>
  <si>
    <t>INE971A01014</t>
  </si>
  <si>
    <t>ARMS PAPER LTD</t>
  </si>
  <si>
    <t>ARNAVCORP</t>
  </si>
  <si>
    <t>INE647D01014</t>
  </si>
  <si>
    <t>ARNAV CORPORATION LTD</t>
  </si>
  <si>
    <t>ARNOLD</t>
  </si>
  <si>
    <t>INE185K01028</t>
  </si>
  <si>
    <t>Arnold Holdings Ltd</t>
  </si>
  <si>
    <t>AROGRANITE</t>
  </si>
  <si>
    <t>INE210C01013</t>
  </si>
  <si>
    <t>ARO GRANITE INDUSTRIES LTD</t>
  </si>
  <si>
    <t>Granite</t>
  </si>
  <si>
    <t>AROMAENT</t>
  </si>
  <si>
    <t>INE371M01012</t>
  </si>
  <si>
    <t>AROMA ENTERPRISES (INDIA) LTD</t>
  </si>
  <si>
    <t>ARONICOMM</t>
  </si>
  <si>
    <t>ARONI COMMERCIALS LTD</t>
  </si>
  <si>
    <t>ARROWTEX</t>
  </si>
  <si>
    <t>INE933J01015</t>
  </si>
  <si>
    <t>ARROW TEXTILES LTD</t>
  </si>
  <si>
    <t>ARSHIYA</t>
  </si>
  <si>
    <t>INE968D01022</t>
  </si>
  <si>
    <t>Arshiya Limited</t>
  </si>
  <si>
    <t>ARSSINFRA</t>
  </si>
  <si>
    <t>INE267I01010</t>
  </si>
  <si>
    <t>ARSS INFRASTRUCTURE PROJECTS LTD</t>
  </si>
  <si>
    <t>ARTEFACT</t>
  </si>
  <si>
    <t>INE885B01014</t>
  </si>
  <si>
    <t>ARTEFACT PROJECTS LTD</t>
  </si>
  <si>
    <t>ARTSONENGG</t>
  </si>
  <si>
    <t>INE133D01023</t>
  </si>
  <si>
    <t>ARTSON ENGINEERING LTD</t>
  </si>
  <si>
    <t>AMARAJABAT</t>
  </si>
  <si>
    <t>INE885A01032</t>
  </si>
  <si>
    <t>AMARA RAJA BATTERIES LTD</t>
  </si>
  <si>
    <t>Batteries</t>
  </si>
  <si>
    <t>ARVINDREM</t>
  </si>
  <si>
    <t>INE211C01037</t>
  </si>
  <si>
    <t>ARVIND REMEDIES LTD</t>
  </si>
  <si>
    <t>ARYACAPM</t>
  </si>
  <si>
    <t>INE229R01011</t>
  </si>
  <si>
    <t>Aryaman Capital Markets Ltd</t>
  </si>
  <si>
    <t>ARYAMAN</t>
  </si>
  <si>
    <t>INE032E01017</t>
  </si>
  <si>
    <t>ARYAMAN FINANCIAL SERVICES LTD</t>
  </si>
  <si>
    <t>ASAHIINDIA</t>
  </si>
  <si>
    <t>INE439A01020</t>
  </si>
  <si>
    <t>ASAHI INDIA GLASS LTD</t>
  </si>
  <si>
    <t>Glass &amp; glass wares</t>
  </si>
  <si>
    <t>ASAHIIND</t>
  </si>
  <si>
    <t>INE745I01015</t>
  </si>
  <si>
    <t>Asahi Industries Limited</t>
  </si>
  <si>
    <t>ASAHINFRA</t>
  </si>
  <si>
    <t>INE933C01036</t>
  </si>
  <si>
    <t>ASAHI INFRASTRUCTURE &amp; PROJECTS LTD</t>
  </si>
  <si>
    <t>ASAHISONG</t>
  </si>
  <si>
    <t>INE228I01012</t>
  </si>
  <si>
    <t>ASAHI SONGWON COLORS LTD</t>
  </si>
  <si>
    <t>ASEEMG</t>
  </si>
  <si>
    <t>INE439C01018</t>
  </si>
  <si>
    <t>ASEEM GLOBAL LTD</t>
  </si>
  <si>
    <t>AIFL</t>
  </si>
  <si>
    <t>INE428O01016</t>
  </si>
  <si>
    <t>ASHAPURA INTIMATES FASHION LTD</t>
  </si>
  <si>
    <t>ASHAPURMIN</t>
  </si>
  <si>
    <t>INE348A01023</t>
  </si>
  <si>
    <t>ASHAPURA MINECHEM LTD</t>
  </si>
  <si>
    <t>ASHAI</t>
  </si>
  <si>
    <t>INE709D01012</t>
  </si>
  <si>
    <t>ASHIANA AGRO INDUSTRIES LTD</t>
  </si>
  <si>
    <t>ASHIANA</t>
  </si>
  <si>
    <t>INE365D01021</t>
  </si>
  <si>
    <t>ASHIANA HOUSING LTD</t>
  </si>
  <si>
    <t>ASHIS</t>
  </si>
  <si>
    <t>INE587D01012</t>
  </si>
  <si>
    <t>ASHIANA ISPAT LTD</t>
  </si>
  <si>
    <t>ASHIKACR</t>
  </si>
  <si>
    <t>INE094B01013</t>
  </si>
  <si>
    <t>ASHIKA CREDIT CAPITAL LTD</t>
  </si>
  <si>
    <t>ASHIMASYN</t>
  </si>
  <si>
    <t>INE440A01010</t>
  </si>
  <si>
    <t>ASHIMA LTD</t>
  </si>
  <si>
    <t>ASHCAP</t>
  </si>
  <si>
    <t>INE894A01026</t>
  </si>
  <si>
    <t>ASHIRWAD CAPITAL LTD</t>
  </si>
  <si>
    <t>ASHSI</t>
  </si>
  <si>
    <t>INE338C01012</t>
  </si>
  <si>
    <t>ASHIRWAD STEELS &amp; INDUSTRIES LTD</t>
  </si>
  <si>
    <t>ASHISHPO</t>
  </si>
  <si>
    <t>INE831C01016</t>
  </si>
  <si>
    <t>ASHISH POLYPLAST LTD</t>
  </si>
  <si>
    <t>ASHNOOR</t>
  </si>
  <si>
    <t>INE372I01018</t>
  </si>
  <si>
    <t>ASHNOOR TEXTILE MILLS LTD</t>
  </si>
  <si>
    <t>ASHOKALCO</t>
  </si>
  <si>
    <t>INE994D01010</t>
  </si>
  <si>
    <t>ASHOK ALCO-CHEM LTD</t>
  </si>
  <si>
    <t>ASHOKLEY</t>
  </si>
  <si>
    <t>INE208A01029</t>
  </si>
  <si>
    <t>ASHOK LEYLAND LTD</t>
  </si>
  <si>
    <t>Vehicles</t>
  </si>
  <si>
    <t>Trucks &amp; Buses</t>
  </si>
  <si>
    <t>ASHOKA</t>
  </si>
  <si>
    <t>INE442H01029</t>
  </si>
  <si>
    <t>ASHOKA BUILDCON LTD</t>
  </si>
  <si>
    <t>ASHOKRE</t>
  </si>
  <si>
    <t>INE760M01016</t>
  </si>
  <si>
    <t>ASHOKA REFINERIES LTD</t>
  </si>
  <si>
    <t>TATIASKYLN</t>
  </si>
  <si>
    <t>INE293C01019</t>
  </si>
  <si>
    <t>ASHRAM ONLINECOM LTD</t>
  </si>
  <si>
    <t>ASHUTPM</t>
  </si>
  <si>
    <t>INE723K01018</t>
  </si>
  <si>
    <t>ASHUTOSH PAPER MILLS LTD</t>
  </si>
  <si>
    <t>ASIACAP</t>
  </si>
  <si>
    <t>INE131Q01011</t>
  </si>
  <si>
    <t>Asia Capital Ltd</t>
  </si>
  <si>
    <t>ASIAPAK</t>
  </si>
  <si>
    <t>INE784M01016</t>
  </si>
  <si>
    <t>ASIA PACK LTD</t>
  </si>
  <si>
    <t>ASFLORA</t>
  </si>
  <si>
    <t>ASIAN FLORA LTD</t>
  </si>
  <si>
    <t>Flowers (Floriculture)</t>
  </si>
  <si>
    <t>ASIANTILES</t>
  </si>
  <si>
    <t>INE022I01019</t>
  </si>
  <si>
    <t>ASIAN GRANITO INDIA LTD</t>
  </si>
  <si>
    <t>AHLEAST</t>
  </si>
  <si>
    <t>INE926K01017</t>
  </si>
  <si>
    <t>ASIAN HOTELS (EAST) LTD</t>
  </si>
  <si>
    <t>ASIANHOTNR</t>
  </si>
  <si>
    <t>INE363A01022</t>
  </si>
  <si>
    <t>Asian Hotels (North) Limited</t>
  </si>
  <si>
    <t>AHLWEST</t>
  </si>
  <si>
    <t>INE915K01010</t>
  </si>
  <si>
    <t>ASIAN HOTELS (WEST) LTD</t>
  </si>
  <si>
    <t>ASIANOI</t>
  </si>
  <si>
    <t>INE276G01015</t>
  </si>
  <si>
    <t>ASIAN OILFIELD SERVICES LTD</t>
  </si>
  <si>
    <t>ASIANPAINT</t>
  </si>
  <si>
    <t>INE021A01026</t>
  </si>
  <si>
    <t>ASIAN PAINTS LTD</t>
  </si>
  <si>
    <t>Paints &amp; Dyes</t>
  </si>
  <si>
    <t>ASINPET</t>
  </si>
  <si>
    <t>INE810M01019</t>
  </si>
  <si>
    <t>ASIAN PETROPRODUCTS &amp; EXPORTS LTD</t>
  </si>
  <si>
    <t>ASTAR</t>
  </si>
  <si>
    <t>INE194D01017</t>
  </si>
  <si>
    <t>ASIAN STAR COLTD</t>
  </si>
  <si>
    <t>ASIANTNE</t>
  </si>
  <si>
    <t>INE822B01017</t>
  </si>
  <si>
    <t>ASIAN TEA &amp; EXPORTS LTD</t>
  </si>
  <si>
    <t>ASISL</t>
  </si>
  <si>
    <t>INE888E01020</t>
  </si>
  <si>
    <t>ASIS LOGISTICS LIMITED</t>
  </si>
  <si>
    <t>ASITCFIN</t>
  </si>
  <si>
    <t>INE041B01014</t>
  </si>
  <si>
    <t>ASIT CMEHTA FINANCIAL SERVICES LTD</t>
  </si>
  <si>
    <t>ASMTEC</t>
  </si>
  <si>
    <t>INE867C01010</t>
  </si>
  <si>
    <t>ASM TECHNOLOGIES LTD</t>
  </si>
  <si>
    <t>ASSAMCO</t>
  </si>
  <si>
    <t>INE442A01024</t>
  </si>
  <si>
    <t>Assam Company (India) Limited</t>
  </si>
  <si>
    <t>ASOCALCHOL</t>
  </si>
  <si>
    <t>INE073G01016</t>
  </si>
  <si>
    <t>ASSOCIATED ALCOHOLS &amp; BREWERIES LTD</t>
  </si>
  <si>
    <t>Alcoholic Beverages</t>
  </si>
  <si>
    <t>ASOCSTONE</t>
  </si>
  <si>
    <t>INE443A01030</t>
  </si>
  <si>
    <t>ASSOCIATED STONE INDUSTRIES (KOTAH) LTD</t>
  </si>
  <si>
    <t>ASTEC</t>
  </si>
  <si>
    <t>INE563J01010</t>
  </si>
  <si>
    <t>ASTEC LIFESCIENCES LIMITED</t>
  </si>
  <si>
    <t>ASTRAMICRO</t>
  </si>
  <si>
    <t>INE386C01029</t>
  </si>
  <si>
    <t>ASTRA MICROWAVE PRODUCTS LTD</t>
  </si>
  <si>
    <t>Microwave passive components</t>
  </si>
  <si>
    <t>APOLLOHOSP</t>
  </si>
  <si>
    <t>INE437A01024</t>
  </si>
  <si>
    <t>APOLLO HOSPITALS ENTERPRISE LTD</t>
  </si>
  <si>
    <t>Hospitals &amp; Diagnostic Centres</t>
  </si>
  <si>
    <t>ASTRAZEN</t>
  </si>
  <si>
    <t>INE203A01020</t>
  </si>
  <si>
    <t>ASTRAZENECA PHARMA INDIA LTD</t>
  </si>
  <si>
    <t>ASYAINFO</t>
  </si>
  <si>
    <t>INE520G01016</t>
  </si>
  <si>
    <t>Asya Infosoft Limited</t>
  </si>
  <si>
    <t>ATHARVENT</t>
  </si>
  <si>
    <t>INE354E01023</t>
  </si>
  <si>
    <t>ATHARV ENTERPRISES LTD</t>
  </si>
  <si>
    <t>ATHCON</t>
  </si>
  <si>
    <t>INE291R01011</t>
  </si>
  <si>
    <t>Athena Constructions Ltd</t>
  </si>
  <si>
    <t>ATISHAY</t>
  </si>
  <si>
    <t>INE011R01013</t>
  </si>
  <si>
    <t>Atishay Infotech Ltd</t>
  </si>
  <si>
    <t>ATLANTADEV</t>
  </si>
  <si>
    <t>INE590F01029</t>
  </si>
  <si>
    <t>Atlanta Devcon Limited</t>
  </si>
  <si>
    <t>ATLANTA</t>
  </si>
  <si>
    <t>INE285H01022</t>
  </si>
  <si>
    <t>ATLANTA LTD</t>
  </si>
  <si>
    <t>ATLASCYCLE</t>
  </si>
  <si>
    <t>INE446A01017</t>
  </si>
  <si>
    <t>ATLAS CYCLES (HARYANA) LTD</t>
  </si>
  <si>
    <t>Consumer Durable</t>
  </si>
  <si>
    <t>Cycles</t>
  </si>
  <si>
    <t>BSE Consumer Durables</t>
  </si>
  <si>
    <t>AJIL</t>
  </si>
  <si>
    <t>INE022N01019</t>
  </si>
  <si>
    <t>Atlas Jewellery India Limited</t>
  </si>
  <si>
    <t>ATNINTER</t>
  </si>
  <si>
    <t>INE803A01027</t>
  </si>
  <si>
    <t>ATN INTERNATIONAL LTD</t>
  </si>
  <si>
    <t>ATULAUTO</t>
  </si>
  <si>
    <t>INE951D01028</t>
  </si>
  <si>
    <t>ATUL AUTO LTD</t>
  </si>
  <si>
    <t>Three Wheelers</t>
  </si>
  <si>
    <t>ATUL</t>
  </si>
  <si>
    <t>INE100A01010</t>
  </si>
  <si>
    <t>ATUL LTD</t>
  </si>
  <si>
    <t>Diversified Chemicals</t>
  </si>
  <si>
    <t>ATVPROJ</t>
  </si>
  <si>
    <t>INE447A01015</t>
  </si>
  <si>
    <t>ATV PROJECTS INDIA LTD</t>
  </si>
  <si>
    <t>AUNDEIND</t>
  </si>
  <si>
    <t>INE207D01017</t>
  </si>
  <si>
    <t>Aunde India Limited</t>
  </si>
  <si>
    <t>AURANPAPER</t>
  </si>
  <si>
    <t>INE525C01014</t>
  </si>
  <si>
    <t>AURANGABAD PAPER MILLS LTD</t>
  </si>
  <si>
    <t>AURIONPRO</t>
  </si>
  <si>
    <t>INE132H01018</t>
  </si>
  <si>
    <t>AURIONPRO SOLUTIONS LTD</t>
  </si>
  <si>
    <t>AUROLAB</t>
  </si>
  <si>
    <t>INE292C01011</t>
  </si>
  <si>
    <t>AURO LABORATORIES LTD</t>
  </si>
  <si>
    <t>AUROPHARMA</t>
  </si>
  <si>
    <t>INE406A01037</t>
  </si>
  <si>
    <t>AUROBINDO PHARMA LTD</t>
  </si>
  <si>
    <t>AUROCOK</t>
  </si>
  <si>
    <t>INE662I01012</t>
  </si>
  <si>
    <t>AUROMA COKE LTD</t>
  </si>
  <si>
    <t>Coal</t>
  </si>
  <si>
    <t>AURUMSOFT</t>
  </si>
  <si>
    <t>INE600D01021</t>
  </si>
  <si>
    <t>Aurum Soft Systems Limited</t>
  </si>
  <si>
    <t>AUSOMENT</t>
  </si>
  <si>
    <t>INE218C01016</t>
  </si>
  <si>
    <t>AuSom Enterprise Limited</t>
  </si>
  <si>
    <t>AUSTENG</t>
  </si>
  <si>
    <t>INE759F01012</t>
  </si>
  <si>
    <t>AUSTIN ENGINEERING COLTD</t>
  </si>
  <si>
    <t>AUSTRAL</t>
  </si>
  <si>
    <t>INE455J01027</t>
  </si>
  <si>
    <t>AUSTRAL COKE &amp; PROJECTS LTD</t>
  </si>
  <si>
    <t>AUTOIND</t>
  </si>
  <si>
    <t>INE718H01014</t>
  </si>
  <si>
    <t>AUTOLINE INDUSTRIES LTD</t>
  </si>
  <si>
    <t>Auto sheet metals parts</t>
  </si>
  <si>
    <t>AUTOLITIND</t>
  </si>
  <si>
    <t>INE448A01013</t>
  </si>
  <si>
    <t>AUTOLITE (INDIA) LTD</t>
  </si>
  <si>
    <t>AUTOCORP</t>
  </si>
  <si>
    <t>INE451C01013</t>
  </si>
  <si>
    <t>AUTOMOBILE CORPORATION OF GOA LTD</t>
  </si>
  <si>
    <t>AUTOAXLES</t>
  </si>
  <si>
    <t>INE449A01011</t>
  </si>
  <si>
    <t>AUTOMOTIVE AXLES LTD</t>
  </si>
  <si>
    <t>Axle shafts</t>
  </si>
  <si>
    <t>ASAL</t>
  </si>
  <si>
    <t>INE900C01027</t>
  </si>
  <si>
    <t>AUTOMOTIVE STAMPINGS &amp; ASSEMBLIES LTD</t>
  </si>
  <si>
    <t>AUTORIDFIN</t>
  </si>
  <si>
    <t>INE450A01019</t>
  </si>
  <si>
    <t>AUTORIDERS FINANCE LTD</t>
  </si>
  <si>
    <t>AUTOINT</t>
  </si>
  <si>
    <t>INE340U01010</t>
  </si>
  <si>
    <t>AUTORIDERS INTERNATIONAL LTD</t>
  </si>
  <si>
    <t>AVAILFC</t>
  </si>
  <si>
    <t>INE325G01010</t>
  </si>
  <si>
    <t>AVAILABLE FINANCE LTD</t>
  </si>
  <si>
    <t>AVANCE</t>
  </si>
  <si>
    <t>INE758A01056</t>
  </si>
  <si>
    <t>AVANCE TECHNOLOGIES LTD</t>
  </si>
  <si>
    <t>AVANTEL</t>
  </si>
  <si>
    <t>INE005B01019</t>
  </si>
  <si>
    <t>AVANTEL LTD</t>
  </si>
  <si>
    <t>APOLLOTYRE</t>
  </si>
  <si>
    <t>INE438A01022</t>
  </si>
  <si>
    <t>APOLLO TYRES LTD</t>
  </si>
  <si>
    <t>Tires &amp; Rubber</t>
  </si>
  <si>
    <t>AVIVA</t>
  </si>
  <si>
    <t>INE461H01011</t>
  </si>
  <si>
    <t>AVIVA INDUSTRIES LTD</t>
  </si>
  <si>
    <t>AVONMORE</t>
  </si>
  <si>
    <t>INE323B01016</t>
  </si>
  <si>
    <t>Avonmore Capital &amp; Management Services Limited</t>
  </si>
  <si>
    <t>AVTNPL</t>
  </si>
  <si>
    <t>INE488D01021</t>
  </si>
  <si>
    <t>AVT NATURAL PRODUCTS LTD</t>
  </si>
  <si>
    <t>Lac, gums, resins &amp; other vegetable extracts</t>
  </si>
  <si>
    <t>AXELPOLY</t>
  </si>
  <si>
    <t>INE197C01012</t>
  </si>
  <si>
    <t>AXEL POLYMERS LTD</t>
  </si>
  <si>
    <t>AXISBANK</t>
  </si>
  <si>
    <t>INE238A01034</t>
  </si>
  <si>
    <t>AXIS BANK LTD</t>
  </si>
  <si>
    <t>AXISCADES</t>
  </si>
  <si>
    <t>INE555B01013</t>
  </si>
  <si>
    <t>AXISCADES Engineering Technologies Ltd</t>
  </si>
  <si>
    <t>AXTEL</t>
  </si>
  <si>
    <t>INE767C01012</t>
  </si>
  <si>
    <t>AXTEL INDUSTRIES LTD</t>
  </si>
  <si>
    <t>AYOME</t>
  </si>
  <si>
    <t>INE048E01013</t>
  </si>
  <si>
    <t>AYOKI MERCANTILE LTD</t>
  </si>
  <si>
    <t>AZUREEXIM</t>
  </si>
  <si>
    <t>INE837F01016</t>
  </si>
  <si>
    <t>AZURE EXIM SERVICES LTD</t>
  </si>
  <si>
    <t>BNALTD</t>
  </si>
  <si>
    <t>INE489D01011</t>
  </si>
  <si>
    <t>B &amp; A LTD</t>
  </si>
  <si>
    <t>SHRGLTR</t>
  </si>
  <si>
    <t>INE080I01025</t>
  </si>
  <si>
    <t>SHREE GLOBAL TRADEFIN LTD</t>
  </si>
  <si>
    <t>BBREALTY</t>
  </si>
  <si>
    <t>INE314E01019</t>
  </si>
  <si>
    <t>B&amp;B Realty Limited</t>
  </si>
  <si>
    <t>BPCAP</t>
  </si>
  <si>
    <t>INE947C01010</t>
  </si>
  <si>
    <t>B P Capital Ltd</t>
  </si>
  <si>
    <t>BAGFILMS</t>
  </si>
  <si>
    <t>INE116D01028</t>
  </si>
  <si>
    <t>BAGFILMS &amp; MEDIA LTD</t>
  </si>
  <si>
    <t>Movies &amp; TV Serials</t>
  </si>
  <si>
    <t>BCP</t>
  </si>
  <si>
    <t>INE905P01010</t>
  </si>
  <si>
    <t>BC Power Controls Ltd</t>
  </si>
  <si>
    <t>BLKASHYAP</t>
  </si>
  <si>
    <t>INE350H01032</t>
  </si>
  <si>
    <t>BLKASHYAP AND SONS LTD</t>
  </si>
  <si>
    <t>BNRSEC</t>
  </si>
  <si>
    <t>INE710D01010</t>
  </si>
  <si>
    <t>BNRATHI SECURITIES LTD</t>
  </si>
  <si>
    <t>BNANJEN</t>
  </si>
  <si>
    <t>INE735G01010</t>
  </si>
  <si>
    <t>BNANJI ENTERPRISES LTD</t>
  </si>
  <si>
    <t>B2BSOFT</t>
  </si>
  <si>
    <t>INE151B01011</t>
  </si>
  <si>
    <t>B2B SOFTWARE TECHNOLOGIES LTD</t>
  </si>
  <si>
    <t>BABA</t>
  </si>
  <si>
    <t>INE893A01036</t>
  </si>
  <si>
    <t>BABA ARTS LTD</t>
  </si>
  <si>
    <t>BACPHAR</t>
  </si>
  <si>
    <t>INE711D01018</t>
  </si>
  <si>
    <t>BACIL PHARMA LTD</t>
  </si>
  <si>
    <t>BAFNAPHARM</t>
  </si>
  <si>
    <t>INE878I01014</t>
  </si>
  <si>
    <t>BAFNA PHARMACEUTICALS LTD</t>
  </si>
  <si>
    <t>BAGADIA</t>
  </si>
  <si>
    <t>INE365H01014</t>
  </si>
  <si>
    <t>BAGADIA COLOURCHEM LTD</t>
  </si>
  <si>
    <t>BALFC</t>
  </si>
  <si>
    <t>INE020D01014</t>
  </si>
  <si>
    <t>BAID LEASING AND FINANCE COLTD</t>
  </si>
  <si>
    <t>BAJAJ-AUTO</t>
  </si>
  <si>
    <t>INE917I01010</t>
  </si>
  <si>
    <t>BAJAJ AUTO LTD</t>
  </si>
  <si>
    <t>Two Wheelers</t>
  </si>
  <si>
    <t>BAJAJCORP</t>
  </si>
  <si>
    <t>INE933K01021</t>
  </si>
  <si>
    <t>BAJAJ CORP LTD</t>
  </si>
  <si>
    <t>Personal Products</t>
  </si>
  <si>
    <t>BAJAJELEC</t>
  </si>
  <si>
    <t>INE193E01025</t>
  </si>
  <si>
    <t>BAJAJ ELECTRICALS LTD</t>
  </si>
  <si>
    <t>Home Electronics &amp; Appliances</t>
  </si>
  <si>
    <t>BAJFINANCE</t>
  </si>
  <si>
    <t>INE296A01024</t>
  </si>
  <si>
    <t>Bajaj Finance Limited</t>
  </si>
  <si>
    <t>BAJAJFINSV</t>
  </si>
  <si>
    <t>INE918I01018</t>
  </si>
  <si>
    <t>BAJAJ FINSERV LTD</t>
  </si>
  <si>
    <t>BAJGLOB</t>
  </si>
  <si>
    <t>INE553H01015</t>
  </si>
  <si>
    <t>BAJAJ GLOBAL LTD</t>
  </si>
  <si>
    <t>BAJAJHIND</t>
  </si>
  <si>
    <t>INE306A01021</t>
  </si>
  <si>
    <t>BAJAJ HINDUSTHAN LTD</t>
  </si>
  <si>
    <t>Sugar</t>
  </si>
  <si>
    <t>BAJAJHLDNG</t>
  </si>
  <si>
    <t>INE118A01012</t>
  </si>
  <si>
    <t>BAJAJ HOLDINGS &amp; INVESTMENT LTD</t>
  </si>
  <si>
    <t>BAJAJST</t>
  </si>
  <si>
    <t>INE704G01016</t>
  </si>
  <si>
    <t>BAJAJ STEEL INDUSTRIES LTD</t>
  </si>
  <si>
    <t>BAJRFIN</t>
  </si>
  <si>
    <t>INE507J01017</t>
  </si>
  <si>
    <t>BAJRANG FINANCE LTD</t>
  </si>
  <si>
    <t>BALPHARMA</t>
  </si>
  <si>
    <t>INE083D01012</t>
  </si>
  <si>
    <t>BAL PHARMA LTD</t>
  </si>
  <si>
    <t>BALATECGL</t>
  </si>
  <si>
    <t>INE652B01026</t>
  </si>
  <si>
    <t>BALA TECHNO GLOBAL LTD</t>
  </si>
  <si>
    <t>BALATECIN</t>
  </si>
  <si>
    <t>INE653B01016</t>
  </si>
  <si>
    <t>BALA TECHNO INDUSTRIES LTD</t>
  </si>
  <si>
    <t>BALAMINES</t>
  </si>
  <si>
    <t>INE050E01027</t>
  </si>
  <si>
    <t>BALAJI AMINES LTD</t>
  </si>
  <si>
    <t>BALAJITELE</t>
  </si>
  <si>
    <t>INE794B01026</t>
  </si>
  <si>
    <t>BALAJI TELEFILMS LTD</t>
  </si>
  <si>
    <t>ISPATALLOY</t>
  </si>
  <si>
    <t>INE135A01024</t>
  </si>
  <si>
    <t>BALASORE ALLOYS LTD</t>
  </si>
  <si>
    <t>ARVIND</t>
  </si>
  <si>
    <t>INE034A01011</t>
  </si>
  <si>
    <t>ARVIND LTD</t>
  </si>
  <si>
    <t>BALLARPUR</t>
  </si>
  <si>
    <t>INE294A01037</t>
  </si>
  <si>
    <t>BALLARPUR INDUSTRIES LTD</t>
  </si>
  <si>
    <t>BALMLAWRIE</t>
  </si>
  <si>
    <t>INE164A01016</t>
  </si>
  <si>
    <t>BALMER LAWRIE &amp; COLTD</t>
  </si>
  <si>
    <t>BLIL</t>
  </si>
  <si>
    <t>INE525F01017</t>
  </si>
  <si>
    <t>BALMER LAWRIE INVESTMENTS LTD</t>
  </si>
  <si>
    <t>BALRAMCHIN</t>
  </si>
  <si>
    <t>INE119A01028</t>
  </si>
  <si>
    <t>BALRAMPUR CHINI MILLS LTD</t>
  </si>
  <si>
    <t>BALURTRANS</t>
  </si>
  <si>
    <t>INE654B01014</t>
  </si>
  <si>
    <t>BALURGHAT TECHNOLOGIES LTD</t>
  </si>
  <si>
    <t>BAMBINO</t>
  </si>
  <si>
    <t>INE921D01013</t>
  </si>
  <si>
    <t>BAMBINO AGRO INDUSTRIES LTD</t>
  </si>
  <si>
    <t>BAMPSL</t>
  </si>
  <si>
    <t>INE802A01029</t>
  </si>
  <si>
    <t>BAMPSL SECURITIES LTD</t>
  </si>
  <si>
    <t>BANARBEADS</t>
  </si>
  <si>
    <t>INE655B01011</t>
  </si>
  <si>
    <t>BANARAS BEADS LTD</t>
  </si>
  <si>
    <t>BANASFN</t>
  </si>
  <si>
    <t>INE521L01030</t>
  </si>
  <si>
    <t>BANAS FINANCE LTD</t>
  </si>
  <si>
    <t>BANCOINDIA</t>
  </si>
  <si>
    <t>INE213C01025</t>
  </si>
  <si>
    <t>BANCO PRODUCTS (INDIA) LTD</t>
  </si>
  <si>
    <t>Radiators</t>
  </si>
  <si>
    <t>BANG</t>
  </si>
  <si>
    <t>INE863I01016</t>
  </si>
  <si>
    <t>BANG OVERSEAS LTD</t>
  </si>
  <si>
    <t>BFFL</t>
  </si>
  <si>
    <t>INE578R01011</t>
  </si>
  <si>
    <t>Bangalore Fort Farms Ltd</t>
  </si>
  <si>
    <t>BANKBARODA</t>
  </si>
  <si>
    <t>INE028A01039</t>
  </si>
  <si>
    <t>BANK OF BARODA</t>
  </si>
  <si>
    <t>ASTRAL</t>
  </si>
  <si>
    <t>INE006I01046</t>
  </si>
  <si>
    <t>ASTRAL POLY TECHNIK LTD</t>
  </si>
  <si>
    <t>MAHABANK</t>
  </si>
  <si>
    <t>INE457A01014</t>
  </si>
  <si>
    <t>BANK OF MAHARASHTRA</t>
  </si>
  <si>
    <t>BASML</t>
  </si>
  <si>
    <t>INE186H01014</t>
  </si>
  <si>
    <t>BANNARI AMMAN SPINNING MILLS LTD</t>
  </si>
  <si>
    <t>BANARISUG</t>
  </si>
  <si>
    <t>INE459A01010</t>
  </si>
  <si>
    <t>BANNARI AMMAN SUGARS LTD</t>
  </si>
  <si>
    <t>BRPL</t>
  </si>
  <si>
    <t>INE319Q01012</t>
  </si>
  <si>
    <t>Bansal Roofing Products Ltd</t>
  </si>
  <si>
    <t>BANSWRAS</t>
  </si>
  <si>
    <t>INE629D01012</t>
  </si>
  <si>
    <t>BANSWARA SYNTEX LTD</t>
  </si>
  <si>
    <t>BVCL</t>
  </si>
  <si>
    <t>INE139I01011</t>
  </si>
  <si>
    <t>BARAK VALLEY CEMENTS LTD</t>
  </si>
  <si>
    <t>BAROEXT</t>
  </si>
  <si>
    <t>INE927K01023</t>
  </si>
  <si>
    <t>BARODA EXTRUSION LTD</t>
  </si>
  <si>
    <t>BARONINF</t>
  </si>
  <si>
    <t>INE228B01017</t>
  </si>
  <si>
    <t>BARON INFOTECH LTD</t>
  </si>
  <si>
    <t>BARTRONICS</t>
  </si>
  <si>
    <t>INE855F01034</t>
  </si>
  <si>
    <t>BARTRONICS INDIA LTD</t>
  </si>
  <si>
    <t>BASANTGL</t>
  </si>
  <si>
    <t>INE473E01021</t>
  </si>
  <si>
    <t>BASANT AGRO TECH (INDIA) LTD</t>
  </si>
  <si>
    <t>BASF</t>
  </si>
  <si>
    <t>INE373A01013</t>
  </si>
  <si>
    <t>BASF INDIA LTD</t>
  </si>
  <si>
    <t>BASILINF</t>
  </si>
  <si>
    <t>INE465D01011</t>
  </si>
  <si>
    <t>BASIL INFRASTRUCTURE PROJECTS LTD</t>
  </si>
  <si>
    <t>BATAINDIA</t>
  </si>
  <si>
    <t>INE176A01028</t>
  </si>
  <si>
    <t>BATA INDIA LTD</t>
  </si>
  <si>
    <t>BATLIBOI</t>
  </si>
  <si>
    <t>INE177C01022</t>
  </si>
  <si>
    <t>BATLIBOI LTD</t>
  </si>
  <si>
    <t>AUBANK</t>
  </si>
  <si>
    <t>INE949L01017</t>
  </si>
  <si>
    <t>A U SMALL FINANCE BANK LTD</t>
  </si>
  <si>
    <t>Small Finance Bank</t>
  </si>
  <si>
    <t>BCCFUBA</t>
  </si>
  <si>
    <t>INE788D01016</t>
  </si>
  <si>
    <t>BCC FUBA INDIA LTD</t>
  </si>
  <si>
    <t>BCL</t>
  </si>
  <si>
    <t>INE412G01016</t>
  </si>
  <si>
    <t>BCL Industries and Infrastructures Ltd</t>
  </si>
  <si>
    <t>BDH</t>
  </si>
  <si>
    <t>INE278D01018</t>
  </si>
  <si>
    <t>BDH INDUSTRIES LTD</t>
  </si>
  <si>
    <t>BECKONIN</t>
  </si>
  <si>
    <t>INE955B01015</t>
  </si>
  <si>
    <t>BECKONS INDUSTRIES LTD</t>
  </si>
  <si>
    <t>BEDMUTHA</t>
  </si>
  <si>
    <t>INE844K01012</t>
  </si>
  <si>
    <t>BEDMUTHA INDUSTRIES LTD</t>
  </si>
  <si>
    <t>BEEKAY</t>
  </si>
  <si>
    <t>INE213D01015</t>
  </si>
  <si>
    <t>Beekay Steel Industries Ltd</t>
  </si>
  <si>
    <t>BEEYU</t>
  </si>
  <si>
    <t>INE052B01011</t>
  </si>
  <si>
    <t>BEEYU OVERSEAS LTD</t>
  </si>
  <si>
    <t>BEMHY</t>
  </si>
  <si>
    <t>INE142E01014</t>
  </si>
  <si>
    <t>BEMCO HYDRAULICS LTD</t>
  </si>
  <si>
    <t>BEML</t>
  </si>
  <si>
    <t>INE258A01016</t>
  </si>
  <si>
    <t>BEML LTD</t>
  </si>
  <si>
    <t>BENARAS</t>
  </si>
  <si>
    <t>INE664D01019</t>
  </si>
  <si>
    <t>BENARES HOTELS LTD</t>
  </si>
  <si>
    <t>BENGALASM</t>
  </si>
  <si>
    <t>INE083K01017</t>
  </si>
  <si>
    <t>BENGAL &amp; ASSAM COMPANY LTD</t>
  </si>
  <si>
    <t>BENGALTEA</t>
  </si>
  <si>
    <t>INE665D01016</t>
  </si>
  <si>
    <t>BENGAL TEA &amp; FABRICS LTD</t>
  </si>
  <si>
    <t>BENTCOM</t>
  </si>
  <si>
    <t>INE496M01017</t>
  </si>
  <si>
    <t>BENTLEY COMMERCIAL ENTERPRISES LTD</t>
  </si>
  <si>
    <t>AVANTIFEED</t>
  </si>
  <si>
    <t>AVANTI FEEDS LTD</t>
  </si>
  <si>
    <t>Fisheries</t>
  </si>
  <si>
    <t>Other animal feed</t>
  </si>
  <si>
    <t>BERVINL</t>
  </si>
  <si>
    <t>INE348I01018</t>
  </si>
  <si>
    <t>BERVIN INVESTMENT &amp; LEASING LTD</t>
  </si>
  <si>
    <t>BERLDRG</t>
  </si>
  <si>
    <t>INE415H01017</t>
  </si>
  <si>
    <t>BERYL DRUGS LTD</t>
  </si>
  <si>
    <t>BERYLSE</t>
  </si>
  <si>
    <t>INE508J01015</t>
  </si>
  <si>
    <t>BERYL SECURITIES LTD</t>
  </si>
  <si>
    <t>BESTEAST</t>
  </si>
  <si>
    <t>INE553F01035</t>
  </si>
  <si>
    <t>BEST EASTERN HOTELS LTD</t>
  </si>
  <si>
    <t>BETKAPA</t>
  </si>
  <si>
    <t>INE367F01014</t>
  </si>
  <si>
    <t>BETA-KAPPA INVESTMENTS LTD</t>
  </si>
  <si>
    <t>BETXIND</t>
  </si>
  <si>
    <t>INE765L01017</t>
  </si>
  <si>
    <t>BETEX INDIA LTD</t>
  </si>
  <si>
    <t>BFINVEST</t>
  </si>
  <si>
    <t>INE878K01010</t>
  </si>
  <si>
    <t>BF INVESTMENT LTD</t>
  </si>
  <si>
    <t>BFUTILITIE</t>
  </si>
  <si>
    <t>INE243D01012</t>
  </si>
  <si>
    <t>BF UTILITIES LTD</t>
  </si>
  <si>
    <t>BGIL</t>
  </si>
  <si>
    <t>INE443D01018</t>
  </si>
  <si>
    <t>BGIL FILMS &amp; TECHNOLOGIES LTD</t>
  </si>
  <si>
    <t>BGRENERGY</t>
  </si>
  <si>
    <t>INE661I01014</t>
  </si>
  <si>
    <t>BGR ENERGY SYSTEMS LTD</t>
  </si>
  <si>
    <t>BAGWATIGAS</t>
  </si>
  <si>
    <t>INE099C01010</t>
  </si>
  <si>
    <t>Bhagawati Gas Limited</t>
  </si>
  <si>
    <t>BHAGCHEM</t>
  </si>
  <si>
    <t>INE414D01019</t>
  </si>
  <si>
    <t>BHAGIRADHA CHEMICALS &amp; INDUSTRIES LTD</t>
  </si>
  <si>
    <t>BHAGWNME</t>
  </si>
  <si>
    <t>INE656B01019</t>
  </si>
  <si>
    <t>BHAGWANDAS METALS LTD</t>
  </si>
  <si>
    <t>BGWTATO</t>
  </si>
  <si>
    <t>INE106G01014</t>
  </si>
  <si>
    <t>BHAGWATI AUTOCAST LTD</t>
  </si>
  <si>
    <t>BHAGWOX</t>
  </si>
  <si>
    <t>INE026I01010</t>
  </si>
  <si>
    <t>BHAGWATI OXYGEN LTD</t>
  </si>
  <si>
    <t>BHAGYANGR</t>
  </si>
  <si>
    <t>INE458B01036</t>
  </si>
  <si>
    <t>BHAGYANAGAR INDIA LTD</t>
  </si>
  <si>
    <t>BHAGYFN</t>
  </si>
  <si>
    <t>INE655F01012</t>
  </si>
  <si>
    <t>BHAGYASHREE LEASING &amp; FINANCE LTD</t>
  </si>
  <si>
    <t>BIDL</t>
  </si>
  <si>
    <t>INE876D01019</t>
  </si>
  <si>
    <t>Bhagyodaya Infrastructure Development Ltd</t>
  </si>
  <si>
    <t>BHANDARI</t>
  </si>
  <si>
    <t>INE474E01029</t>
  </si>
  <si>
    <t>BHANDARI HOSIERY EXPORTS LTD</t>
  </si>
  <si>
    <t>BHANDERI</t>
  </si>
  <si>
    <t>INE336Q01016</t>
  </si>
  <si>
    <t>Bhanderi Infracon Ltd</t>
  </si>
  <si>
    <t>BCHL</t>
  </si>
  <si>
    <t>INE484K01017</t>
  </si>
  <si>
    <t>BHANOT CONSTRUCTION &amp; HOUSING LTD</t>
  </si>
  <si>
    <t>BEPL</t>
  </si>
  <si>
    <t>INE922A01025</t>
  </si>
  <si>
    <t>BHANSALI ENGINEERING POLYMERS LTD</t>
  </si>
  <si>
    <t>BHARATAGRI</t>
  </si>
  <si>
    <t>INE842D01011</t>
  </si>
  <si>
    <t>BHARAT AGRI FERT &amp; REALTY LTD</t>
  </si>
  <si>
    <t>BHARAT</t>
  </si>
  <si>
    <t>INE900A01013</t>
  </si>
  <si>
    <t>BHARAT BHUSHAN SHARE &amp; COMMODITY BROKERS LTD</t>
  </si>
  <si>
    <t>APIS</t>
  </si>
  <si>
    <t>INE070K01014</t>
  </si>
  <si>
    <t>APIS INDIA LTD</t>
  </si>
  <si>
    <t>BEL</t>
  </si>
  <si>
    <t>INE263A01024</t>
  </si>
  <si>
    <t>BHARAT ELECTRONICS LTD</t>
  </si>
  <si>
    <t>Electronic Equipments</t>
  </si>
  <si>
    <t>BHARATFORG</t>
  </si>
  <si>
    <t>INE465A01025</t>
  </si>
  <si>
    <t>BHARAT FORGE LTD</t>
  </si>
  <si>
    <t>Forging</t>
  </si>
  <si>
    <t>BHARATGEAR</t>
  </si>
  <si>
    <t>INE561C01019</t>
  </si>
  <si>
    <t>BHARAT GEARS LTD</t>
  </si>
  <si>
    <t>BHEL</t>
  </si>
  <si>
    <t>INE257A01026</t>
  </si>
  <si>
    <t>BHARAT HEAVY ELECTRICALS LTD</t>
  </si>
  <si>
    <t>BIBCL</t>
  </si>
  <si>
    <t>INE994B01014</t>
  </si>
  <si>
    <t>BHARAT IMMUNOLOGICALS &amp; BIOLOGICALS CORPORATION LTD</t>
  </si>
  <si>
    <t>BPCL</t>
  </si>
  <si>
    <t>INE029A01011</t>
  </si>
  <si>
    <t>BHARAT PETROLEUM CORPORATION LTD</t>
  </si>
  <si>
    <t>Refining &amp; Marketing</t>
  </si>
  <si>
    <t>BHARATRAS</t>
  </si>
  <si>
    <t>INE838B01013</t>
  </si>
  <si>
    <t>BHARAT RASAYAN LTD</t>
  </si>
  <si>
    <t>BHARATSE</t>
  </si>
  <si>
    <t>INE415D01024</t>
  </si>
  <si>
    <t>BHARAT SEATS LTD</t>
  </si>
  <si>
    <t>BHATEXT</t>
  </si>
  <si>
    <t>INE201N01019</t>
  </si>
  <si>
    <t>BHARAT TEXTILES &amp; PROOFING INDUSTRIES LTD</t>
  </si>
  <si>
    <t>BGLOBAL</t>
  </si>
  <si>
    <t>INE224M01013</t>
  </si>
  <si>
    <t>BHARATIYA GLOBAL INFOMEDIA LTD</t>
  </si>
  <si>
    <t>BHARTIARTL</t>
  </si>
  <si>
    <t>INE397D01024</t>
  </si>
  <si>
    <t>BHARTI AIRTEL LTD</t>
  </si>
  <si>
    <t>Communication Service</t>
  </si>
  <si>
    <t>Telecom</t>
  </si>
  <si>
    <t>BSE Telecom</t>
  </si>
  <si>
    <t>INFRATEL</t>
  </si>
  <si>
    <t>INE121J01017</t>
  </si>
  <si>
    <t>BHARTI INFRATEL LTD</t>
  </si>
  <si>
    <t>Telecom Infrastructure</t>
  </si>
  <si>
    <t>BIL</t>
  </si>
  <si>
    <t>INE828A01016</t>
  </si>
  <si>
    <t>BHARTIYA INTERNATIONAL LTD</t>
  </si>
  <si>
    <t>BHILSPIN</t>
  </si>
  <si>
    <t>INE436C01014</t>
  </si>
  <si>
    <t>BHILWARA SPINNERS LTD</t>
  </si>
  <si>
    <t>BTTL</t>
  </si>
  <si>
    <t>INE274K01012</t>
  </si>
  <si>
    <t>BHILWARA TECHNICAL TEXTILES LTD</t>
  </si>
  <si>
    <t>BHRKALM</t>
  </si>
  <si>
    <t>INE866G01013</t>
  </si>
  <si>
    <t>BHORUKA ALUMINIUM LTD</t>
  </si>
  <si>
    <t>BHUSANSTL</t>
  </si>
  <si>
    <t>INE824B01021</t>
  </si>
  <si>
    <t>BHUSHAN STEEL LTD</t>
  </si>
  <si>
    <t>BUWALKASTL</t>
  </si>
  <si>
    <t>INE069C01013</t>
  </si>
  <si>
    <t>BHUWALKA STEEL INDUSTRIES LTD</t>
  </si>
  <si>
    <t>BIHARSPONG</t>
  </si>
  <si>
    <t>INE819C01011</t>
  </si>
  <si>
    <t>BIHAR SPONGE IRON LTD</t>
  </si>
  <si>
    <t>BIJLTEX</t>
  </si>
  <si>
    <t>INE368F01012</t>
  </si>
  <si>
    <t>BIJLEE TEXTILES LTD</t>
  </si>
  <si>
    <t>BIJHANS</t>
  </si>
  <si>
    <t>BIJOY HANS LTD</t>
  </si>
  <si>
    <t>BILENERGY</t>
  </si>
  <si>
    <t>INE607L01029</t>
  </si>
  <si>
    <t>BIL ENERGY SYSTEMS LTD</t>
  </si>
  <si>
    <t>BI</t>
  </si>
  <si>
    <t>INE986A01012</t>
  </si>
  <si>
    <t>BILCARE LTD</t>
  </si>
  <si>
    <t>BILPOWER</t>
  </si>
  <si>
    <t>INE952D01018</t>
  </si>
  <si>
    <t>BILPOWER LTD</t>
  </si>
  <si>
    <t>BIMETAL</t>
  </si>
  <si>
    <t>INE469A01019</t>
  </si>
  <si>
    <t>BIMETAL BEARINGS LTD</t>
  </si>
  <si>
    <t>BINANIIND</t>
  </si>
  <si>
    <t>INE071A01013</t>
  </si>
  <si>
    <t>BINANI INDUSTRIES LTD</t>
  </si>
  <si>
    <t>ZBINTXPP</t>
  </si>
  <si>
    <t>INE626H01019</t>
  </si>
  <si>
    <t>BINAYAK TEX PROCESSORS LTD</t>
  </si>
  <si>
    <t>BINNY</t>
  </si>
  <si>
    <t>INE118K01011</t>
  </si>
  <si>
    <t>BINNY LTD</t>
  </si>
  <si>
    <t>BINNYMILLS</t>
  </si>
  <si>
    <t>INE160L01011</t>
  </si>
  <si>
    <t>BINNY MILLS LTD</t>
  </si>
  <si>
    <t>BGPL</t>
  </si>
  <si>
    <t>INE958L01018</t>
  </si>
  <si>
    <t>Bio Green Papers Ltd</t>
  </si>
  <si>
    <t>BIOCON</t>
  </si>
  <si>
    <t>INE376G01013</t>
  </si>
  <si>
    <t>BIOCON LTD</t>
  </si>
  <si>
    <t>Biotechnology</t>
  </si>
  <si>
    <t>BIOFILCHEM</t>
  </si>
  <si>
    <t>INE829A01014</t>
  </si>
  <si>
    <t>BIOFIL CHEMICALS &amp; PHARMACEUTICALS LTD</t>
  </si>
  <si>
    <t>BIOPAC</t>
  </si>
  <si>
    <t>INE998A01017</t>
  </si>
  <si>
    <t>BIOPAC INDIA CORPORATION LTD</t>
  </si>
  <si>
    <t>BCPAL</t>
  </si>
  <si>
    <t>INE795P01023</t>
  </si>
  <si>
    <t>Birdhi Chand Pannalal Agencies Ltd</t>
  </si>
  <si>
    <t>BIRLACAP</t>
  </si>
  <si>
    <t>INE776E01027</t>
  </si>
  <si>
    <t>BIRLA CAPITAL &amp; FINANCIAL SERVICES LTD</t>
  </si>
  <si>
    <t>BIRLACORPN</t>
  </si>
  <si>
    <t>INE340A01012</t>
  </si>
  <si>
    <t>BIRLA CORPORATION LTD</t>
  </si>
  <si>
    <t>BIRLACOT</t>
  </si>
  <si>
    <t>INE655I01024</t>
  </si>
  <si>
    <t>BIRLA COTSYN (INDIA) LTD</t>
  </si>
  <si>
    <t>BIRLAPREC</t>
  </si>
  <si>
    <t>INE372E01025</t>
  </si>
  <si>
    <t>BIRLA PRECISION TECHNOLOGIES LTD</t>
  </si>
  <si>
    <t>BIRSHLEDU</t>
  </si>
  <si>
    <t>INE814E01018</t>
  </si>
  <si>
    <t>BIRLA SHLOKA EDUTECH LTD</t>
  </si>
  <si>
    <t>BIRLATR</t>
  </si>
  <si>
    <t>INE646O01013</t>
  </si>
  <si>
    <t>BIRLA TRANSASIA CARPETS LTD</t>
  </si>
  <si>
    <t>BISIL</t>
  </si>
  <si>
    <t>INE214D01021</t>
  </si>
  <si>
    <t>Bisil Plast Limited</t>
  </si>
  <si>
    <t>Plastic Products</t>
  </si>
  <si>
    <t>BITS</t>
  </si>
  <si>
    <t>INE839A01021</t>
  </si>
  <si>
    <t>BITS LTD</t>
  </si>
  <si>
    <t>BKV</t>
  </si>
  <si>
    <t>INE356C01022</t>
  </si>
  <si>
    <t>BKV INDUSTRIES LTD</t>
  </si>
  <si>
    <t>BLACKROSE</t>
  </si>
  <si>
    <t>INE761G01016</t>
  </si>
  <si>
    <t>BLACK ROSE INDUSTRIES LTD</t>
  </si>
  <si>
    <t>BLBLIMITED</t>
  </si>
  <si>
    <t>INE791A01024</t>
  </si>
  <si>
    <t>BLB LTD</t>
  </si>
  <si>
    <t>BLISSGVS</t>
  </si>
  <si>
    <t>INE416D01022</t>
  </si>
  <si>
    <t>BLISS GVS PHARMA LTD</t>
  </si>
  <si>
    <t>BLOOM</t>
  </si>
  <si>
    <t>INE253C01013</t>
  </si>
  <si>
    <t>BLOOM DEKOR LTD</t>
  </si>
  <si>
    <t>BLOIN</t>
  </si>
  <si>
    <t>INE373E01015</t>
  </si>
  <si>
    <t>BLOOM INDUSTRIES LTD</t>
  </si>
  <si>
    <t>BLSINFOTE</t>
  </si>
  <si>
    <t>INE606B01022</t>
  </si>
  <si>
    <t>BLS INFOTECH LTD</t>
  </si>
  <si>
    <t>BLUEBLENDS</t>
  </si>
  <si>
    <t>INE113O01014</t>
  </si>
  <si>
    <t>BLUE BLENDS (INDIA) LTD</t>
  </si>
  <si>
    <t>BLUECHIP</t>
  </si>
  <si>
    <t>INE657B01025</t>
  </si>
  <si>
    <t>BLUE CHIP INDIA LTD</t>
  </si>
  <si>
    <t>BLUECHIPT</t>
  </si>
  <si>
    <t>INE472D01017</t>
  </si>
  <si>
    <t>BLUE CHIP TEX INDUSTRIES LTD</t>
  </si>
  <si>
    <t>BLCISER</t>
  </si>
  <si>
    <t>INE526K01023</t>
  </si>
  <si>
    <t>BLUE CIRCLE SERVICES LTD</t>
  </si>
  <si>
    <t>BLUECOAST</t>
  </si>
  <si>
    <t>INE472B01011</t>
  </si>
  <si>
    <t>BLUE COAST HOTELS LTD</t>
  </si>
  <si>
    <t>BLUEDART</t>
  </si>
  <si>
    <t>INE233B01017</t>
  </si>
  <si>
    <t>BLUE DART EXPRESS LTD</t>
  </si>
  <si>
    <t>BPTEX</t>
  </si>
  <si>
    <t>INE439N01023</t>
  </si>
  <si>
    <t>Blue Pearl Texspin Limited</t>
  </si>
  <si>
    <t>BLUESTARCO</t>
  </si>
  <si>
    <t>INE472A01039</t>
  </si>
  <si>
    <t>BLUE STAR LTD</t>
  </si>
  <si>
    <t>BLUCHIP</t>
  </si>
  <si>
    <t>INE337F01017</t>
  </si>
  <si>
    <t>BLUECHIP STOCKSPIN LTD</t>
  </si>
  <si>
    <t>BMBMUMG</t>
  </si>
  <si>
    <t>INE644K01016</t>
  </si>
  <si>
    <t>BMB MUSIC &amp; MAGNETICS LTD</t>
  </si>
  <si>
    <t>BNKCAP</t>
  </si>
  <si>
    <t>INE418C01012</t>
  </si>
  <si>
    <t>BNK CAPITAL MARKETS LTD</t>
  </si>
  <si>
    <t>BNRUDY</t>
  </si>
  <si>
    <t>INE355C01016</t>
  </si>
  <si>
    <t>BNR UDYOG LTD</t>
  </si>
  <si>
    <t>BODALCHEM</t>
  </si>
  <si>
    <t>INE338D01028</t>
  </si>
  <si>
    <t>BODAL CHEMICALS LTD</t>
  </si>
  <si>
    <t>BODHTREE</t>
  </si>
  <si>
    <t>INE104F01011</t>
  </si>
  <si>
    <t>Bodhtree Consulting Ltd</t>
  </si>
  <si>
    <t>BALKRISIND</t>
  </si>
  <si>
    <t>INE787D01026</t>
  </si>
  <si>
    <t>BALKRISHNA INDUSTRIES LTD</t>
  </si>
  <si>
    <t>BOMBCYC</t>
  </si>
  <si>
    <t>INE691K01017</t>
  </si>
  <si>
    <t>BOMBAY CYCLE &amp; MOTOR AGENCY LTD</t>
  </si>
  <si>
    <t>BOMDYEING</t>
  </si>
  <si>
    <t>INE032A01023</t>
  </si>
  <si>
    <t>BOMBAY DYEING &amp; MFGCOLTD</t>
  </si>
  <si>
    <t>BOMOXY-B1</t>
  </si>
  <si>
    <t>BOMBAY OXYGEN CORPORATION LTD</t>
  </si>
  <si>
    <t>BOMBPOT</t>
  </si>
  <si>
    <t>BOMBAY POTTERIES &amp; TILES LTD</t>
  </si>
  <si>
    <t>BRFL</t>
  </si>
  <si>
    <t>INE589G01011</t>
  </si>
  <si>
    <t>BOMBAY RAYON FASHIONS LTD</t>
  </si>
  <si>
    <t>BONINDL</t>
  </si>
  <si>
    <t>INE143N01021</t>
  </si>
  <si>
    <t>BONANZA INDUSTRIES LTD</t>
  </si>
  <si>
    <t>BORAX</t>
  </si>
  <si>
    <t>INE658B01015</t>
  </si>
  <si>
    <t>BORAX MORARJI LTD</t>
  </si>
  <si>
    <t>BOROGLASS</t>
  </si>
  <si>
    <t>INE666D01022</t>
  </si>
  <si>
    <t>BOROSIL GLASS WORKS LTD</t>
  </si>
  <si>
    <t>BOSCHLTD</t>
  </si>
  <si>
    <t>INE323A01026</t>
  </si>
  <si>
    <t>BOSCH LTD</t>
  </si>
  <si>
    <t>Automobile engine parts</t>
  </si>
  <si>
    <t>BOSTONBIO</t>
  </si>
  <si>
    <t>INE109B01019</t>
  </si>
  <si>
    <t>Boston Bio Systems Ltd</t>
  </si>
  <si>
    <t>BOSTONTEK</t>
  </si>
  <si>
    <t>INE777E01017</t>
  </si>
  <si>
    <t>Boston Teknowsys (India) Ltd</t>
  </si>
  <si>
    <t>BMAL</t>
  </si>
  <si>
    <t>INE583M01012</t>
  </si>
  <si>
    <t>BOTHRA METALS &amp; ALLOYS LTD</t>
  </si>
  <si>
    <t>BPL</t>
  </si>
  <si>
    <t>INE110A01019</t>
  </si>
  <si>
    <t>BPL LTD</t>
  </si>
  <si>
    <t>BRADYM</t>
  </si>
  <si>
    <t>INE856A01017</t>
  </si>
  <si>
    <t>BRADY &amp; MORRIS ENGINEERING COLTD</t>
  </si>
  <si>
    <t>BRAHMINFRA</t>
  </si>
  <si>
    <t>INE320I01017</t>
  </si>
  <si>
    <t>BRAHMAPUTRA INFRASTRUCTURE LTD</t>
  </si>
  <si>
    <t>BRAKAUT</t>
  </si>
  <si>
    <t>INE222G01019</t>
  </si>
  <si>
    <t>BRAKES AUTO (INDIA) LTD</t>
  </si>
  <si>
    <t>BRANDREAL</t>
  </si>
  <si>
    <t>INE819G01012</t>
  </si>
  <si>
    <t>BRAND REALTY SERVICES LTD</t>
  </si>
  <si>
    <t>BRANDHOUSE</t>
  </si>
  <si>
    <t>INE317J01011</t>
  </si>
  <si>
    <t>BRANDHOUSE RETAILS LTD</t>
  </si>
  <si>
    <t>BRAWN</t>
  </si>
  <si>
    <t>INE899B01015</t>
  </si>
  <si>
    <t>BRAWN BIOTECH LTD</t>
  </si>
  <si>
    <t>BRIDGESE</t>
  </si>
  <si>
    <t>INE958C01017</t>
  </si>
  <si>
    <t>BRIDGE SECURITIES LTD</t>
  </si>
  <si>
    <t>BRIGADE</t>
  </si>
  <si>
    <t>INE791I01019</t>
  </si>
  <si>
    <t>BRIGADE ENTERPRISES LTD</t>
  </si>
  <si>
    <t>BRIGHTBROS</t>
  </si>
  <si>
    <t>INE630D01010</t>
  </si>
  <si>
    <t>BRIGHT BROTHERS LTD</t>
  </si>
  <si>
    <t>BRIJLEAS</t>
  </si>
  <si>
    <t>INE957E01023</t>
  </si>
  <si>
    <t>BRIJLAXMI LEASING &amp; FINANCE LTD</t>
  </si>
  <si>
    <t>BRITANNIA</t>
  </si>
  <si>
    <t>BRITANNIA INDUSTRIES LTD</t>
  </si>
  <si>
    <t>BROADCAST</t>
  </si>
  <si>
    <t>INE698H01018</t>
  </si>
  <si>
    <t>BROADCAST INITIATIVES LTD</t>
  </si>
  <si>
    <t>TV Channels &amp; Broadcasters</t>
  </si>
  <si>
    <t>BITL</t>
  </si>
  <si>
    <t>INE830N01015</t>
  </si>
  <si>
    <t>BRONZE INFRA-TECH LTD</t>
  </si>
  <si>
    <t>BROOKS</t>
  </si>
  <si>
    <t>INE650L01011</t>
  </si>
  <si>
    <t>BROOKS LABORATORIES LTD</t>
  </si>
  <si>
    <t>Labs &amp; Life Sciences Services</t>
  </si>
  <si>
    <t>BSLIMITED</t>
  </si>
  <si>
    <t>INE043K01029</t>
  </si>
  <si>
    <t>BS LTD</t>
  </si>
  <si>
    <t>Power Transmission &amp; Distribution</t>
  </si>
  <si>
    <t>BSELINFRA</t>
  </si>
  <si>
    <t>INE395A01016</t>
  </si>
  <si>
    <t>BSEL INFRASTRUCTURE REALTY LTD</t>
  </si>
  <si>
    <t>BSL</t>
  </si>
  <si>
    <t>INE594B01012</t>
  </si>
  <si>
    <t>BSL LTD</t>
  </si>
  <si>
    <t>BUDGE BUDGE</t>
  </si>
  <si>
    <t>INE948C01026</t>
  </si>
  <si>
    <t>Budge Budge Company Ltd</t>
  </si>
  <si>
    <t>BURNPUR</t>
  </si>
  <si>
    <t>INE817H01014</t>
  </si>
  <si>
    <t>BURNPUR CEMENT LTD</t>
  </si>
  <si>
    <t>BUTTERFLY</t>
  </si>
  <si>
    <t>INE295F01017</t>
  </si>
  <si>
    <t>Butterfly Gandhimathi Appliances Ltd</t>
  </si>
  <si>
    <t>BWLLTD</t>
  </si>
  <si>
    <t>BWL LTD</t>
  </si>
  <si>
    <t>CANDC</t>
  </si>
  <si>
    <t>INE874H01015</t>
  </si>
  <si>
    <t>C &amp; C CONSTRUCTIONS LTD</t>
  </si>
  <si>
    <t>CMAHENDRA</t>
  </si>
  <si>
    <t>INE378J01013</t>
  </si>
  <si>
    <t>C MAHENDRA EXPORTS LTD</t>
  </si>
  <si>
    <t>CJGEL</t>
  </si>
  <si>
    <t>INE557D01015</t>
  </si>
  <si>
    <t>CJGELATINE PRODUCTS LTD</t>
  </si>
  <si>
    <t>CADILAHC</t>
  </si>
  <si>
    <t>INE010B01027</t>
  </si>
  <si>
    <t>CADILA HEALTHCARE LTD</t>
  </si>
  <si>
    <t>CAIRN</t>
  </si>
  <si>
    <t>CAIRN INDIA LTD</t>
  </si>
  <si>
    <t>Exploration &amp; Production</t>
  </si>
  <si>
    <t>CALCOM</t>
  </si>
  <si>
    <t>INE216C01010</t>
  </si>
  <si>
    <t>CALCOM VISION LTD</t>
  </si>
  <si>
    <t>CALSOFT</t>
  </si>
  <si>
    <t>INE526B01014</t>
  </si>
  <si>
    <t>CALIFORNIA SOFTWARE COLTD</t>
  </si>
  <si>
    <t>CALSREF</t>
  </si>
  <si>
    <t>INE040C01022</t>
  </si>
  <si>
    <t>CALS REFINERIES LTD</t>
  </si>
  <si>
    <t>CTE</t>
  </si>
  <si>
    <t>INE627H01017</t>
  </si>
  <si>
    <t>CAMBRIDGE TECHNOLOGY ENTERPRISES LTD</t>
  </si>
  <si>
    <t>CAMEXLTD</t>
  </si>
  <si>
    <t>INE198C01010</t>
  </si>
  <si>
    <t>CAMEX LTD</t>
  </si>
  <si>
    <t>CAMLINFINE</t>
  </si>
  <si>
    <t>INE052I01032</t>
  </si>
  <si>
    <t>CAMLIN FINE SCIENCES LTD</t>
  </si>
  <si>
    <t>CAMPALLIED</t>
  </si>
  <si>
    <t>INE959C01015</t>
  </si>
  <si>
    <t>CAMPHOR &amp; ALLIED PRODUCTS LTD</t>
  </si>
  <si>
    <t>CAMSONBIO</t>
  </si>
  <si>
    <t>INE845E01012</t>
  </si>
  <si>
    <t>Camson Bio Technologies Ltd</t>
  </si>
  <si>
    <t>Pesticides</t>
  </si>
  <si>
    <t>CANFINHOME</t>
  </si>
  <si>
    <t>CAN FIN HOMES LTD</t>
  </si>
  <si>
    <t>BANKINDIA</t>
  </si>
  <si>
    <t>INE084A01016</t>
  </si>
  <si>
    <t>BANK OF INDIA</t>
  </si>
  <si>
    <t>CANTABIL</t>
  </si>
  <si>
    <t>INE068L01016</t>
  </si>
  <si>
    <t>CANTABIL RETAIL INDIA LTD</t>
  </si>
  <si>
    <t>CAPF</t>
  </si>
  <si>
    <t>INE688I01017</t>
  </si>
  <si>
    <t>CAPITAL FIRST LTD</t>
  </si>
  <si>
    <t>CTL</t>
  </si>
  <si>
    <t>INE172D01021</t>
  </si>
  <si>
    <t>Capital Trade Links Ltd</t>
  </si>
  <si>
    <t>CAPTRUST</t>
  </si>
  <si>
    <t>INE707C01018</t>
  </si>
  <si>
    <t>CAPITAL TRUST LTD</t>
  </si>
  <si>
    <t>Micro Finance</t>
  </si>
  <si>
    <t>CAPLIPOINT</t>
  </si>
  <si>
    <t>INE475E01026</t>
  </si>
  <si>
    <t>CAPLIN POINT LABORATORIES LTD</t>
  </si>
  <si>
    <t>CAPMANFI</t>
  </si>
  <si>
    <t>INE862D01019</t>
  </si>
  <si>
    <t>CAPMAN FINANCIALS LTD</t>
  </si>
  <si>
    <t>CGCL</t>
  </si>
  <si>
    <t>INE180C01026</t>
  </si>
  <si>
    <t>Capri Global Capital Limited</t>
  </si>
  <si>
    <t>CAPRICORN</t>
  </si>
  <si>
    <t>INE968E01012</t>
  </si>
  <si>
    <t>CAPRICORN SYSTEMS GLOBAL SOLUTIONS LTD</t>
  </si>
  <si>
    <t>CAPRIHANS</t>
  </si>
  <si>
    <t>INE479A01018</t>
  </si>
  <si>
    <t>CAPRIHANS INDIA LTD</t>
  </si>
  <si>
    <t>CAPRO</t>
  </si>
  <si>
    <t>INE470N01010</t>
  </si>
  <si>
    <t>CAPROLACTAM CHEMICALS LTD</t>
  </si>
  <si>
    <t>CAPPIPES</t>
  </si>
  <si>
    <t>INE513R01018</t>
  </si>
  <si>
    <t>Captain Pipes Ltd</t>
  </si>
  <si>
    <t>CPL</t>
  </si>
  <si>
    <t>INE536P01013</t>
  </si>
  <si>
    <t>Captain Polyplast Ltd</t>
  </si>
  <si>
    <t>CARBORUNIV</t>
  </si>
  <si>
    <t>INE120A01034</t>
  </si>
  <si>
    <t>CARBORUNDUM UNIVERSAL LTD</t>
  </si>
  <si>
    <t>CAREERP</t>
  </si>
  <si>
    <t>INE521J01018</t>
  </si>
  <si>
    <t>CAREER POINT LTD</t>
  </si>
  <si>
    <t>CARNATIN</t>
  </si>
  <si>
    <t>INE081B01010</t>
  </si>
  <si>
    <t>CARNATION INDUSTRIES LTD</t>
  </si>
  <si>
    <t>BAYERCROP</t>
  </si>
  <si>
    <t>INE462A01022</t>
  </si>
  <si>
    <t>BAYER CROPSCIENCE LTD</t>
  </si>
  <si>
    <t>CATECH</t>
  </si>
  <si>
    <t>INE170B01037</t>
  </si>
  <si>
    <t>CAT TECHNOLOGIES LTD</t>
  </si>
  <si>
    <t>CCLINTER</t>
  </si>
  <si>
    <t>INE778E01031</t>
  </si>
  <si>
    <t>CCL INTERNATIONAL LTD</t>
  </si>
  <si>
    <t>CCL</t>
  </si>
  <si>
    <t>INE421D01022</t>
  </si>
  <si>
    <t>CCL PRODUCTS (INDIA) LTD</t>
  </si>
  <si>
    <t>CEATLTD</t>
  </si>
  <si>
    <t>INE482A01020</t>
  </si>
  <si>
    <t>CEAT LTD</t>
  </si>
  <si>
    <t>CEEJAY</t>
  </si>
  <si>
    <t>INE358C01010</t>
  </si>
  <si>
    <t>CEEJAY FINANCE LTD</t>
  </si>
  <si>
    <t>CEENIKEXPO</t>
  </si>
  <si>
    <t>INE418D01010</t>
  </si>
  <si>
    <t>CEENIK EXPORTS (INDIA) LTD</t>
  </si>
  <si>
    <t>CEETAIN</t>
  </si>
  <si>
    <t>INE760J01012</t>
  </si>
  <si>
    <t>CEETA INDUSTRIES LTD</t>
  </si>
  <si>
    <t>CELEBRITY</t>
  </si>
  <si>
    <t>INE185H01016</t>
  </si>
  <si>
    <t>CELEBRITY FASHIONS LTD</t>
  </si>
  <si>
    <t>CELESTIAL</t>
  </si>
  <si>
    <t>INE221I01017</t>
  </si>
  <si>
    <t>Celestial Biolabs Limited</t>
  </si>
  <si>
    <t>CENLUB</t>
  </si>
  <si>
    <t>INE627F01011</t>
  </si>
  <si>
    <t>CENLUB INDUSTRIES LTD</t>
  </si>
  <si>
    <t>CSURGSU</t>
  </si>
  <si>
    <t>INE405H01018</t>
  </si>
  <si>
    <t>CENTENIAL SURGICAL SUTURE LTD</t>
  </si>
  <si>
    <t>CENTERAC</t>
  </si>
  <si>
    <t>INE157B01026</t>
  </si>
  <si>
    <t>CENTERAC TECHNOLOGIES LTD</t>
  </si>
  <si>
    <t>BBTC</t>
  </si>
  <si>
    <t>INE050A01025</t>
  </si>
  <si>
    <t>BOMBAY BURMAH TRADING CORPLTD</t>
  </si>
  <si>
    <t>CENTPROV</t>
  </si>
  <si>
    <t>INE631B01038</t>
  </si>
  <si>
    <t>CENTRAL PROVINCES RAILWAYS COLTD</t>
  </si>
  <si>
    <t>CTRNIND</t>
  </si>
  <si>
    <t>INE450L01024</t>
  </si>
  <si>
    <t>CENTRON INDUSTRIAL ALLIANCE LTD</t>
  </si>
  <si>
    <t>CENTRUM</t>
  </si>
  <si>
    <t>INE660C01027</t>
  </si>
  <si>
    <t>CENTRUM CAPITAL LTD</t>
  </si>
  <si>
    <t>CENTUM</t>
  </si>
  <si>
    <t>INE320B01020</t>
  </si>
  <si>
    <t>CENTUM ELECTRONICS LTD</t>
  </si>
  <si>
    <t>CENTENKA</t>
  </si>
  <si>
    <t>INE485A01015</t>
  </si>
  <si>
    <t>CENTURY ENKA LTD</t>
  </si>
  <si>
    <t>CENTEXT</t>
  </si>
  <si>
    <t>INE281A01026</t>
  </si>
  <si>
    <t>CENTURY EXTRUSIONS LTD</t>
  </si>
  <si>
    <t>Aluminium</t>
  </si>
  <si>
    <t>CENTURYPLY</t>
  </si>
  <si>
    <t>INE348B01021</t>
  </si>
  <si>
    <t>CENTURY PLYBOARDS (I) LTD</t>
  </si>
  <si>
    <t>BERGEPAINT</t>
  </si>
  <si>
    <t>INE463A01038</t>
  </si>
  <si>
    <t>BERGER PAINTS INDIA LTD</t>
  </si>
  <si>
    <t>CENPORT</t>
  </si>
  <si>
    <t>INE485K01014</t>
  </si>
  <si>
    <t>CENTURY TWENTYFIRST PORTFOLIO LTD</t>
  </si>
  <si>
    <t>CERA</t>
  </si>
  <si>
    <t>INE739E01017</t>
  </si>
  <si>
    <t>CERA SANITARYWARE LTD</t>
  </si>
  <si>
    <t>Ceramics</t>
  </si>
  <si>
    <t>CEREBRAINT</t>
  </si>
  <si>
    <t>INE345B01019</t>
  </si>
  <si>
    <t>CEREBRA INTEGRATED TECHNOLOGIES LTD</t>
  </si>
  <si>
    <t>Electronic Components</t>
  </si>
  <si>
    <t>CESL</t>
  </si>
  <si>
    <t>INE396F01013</t>
  </si>
  <si>
    <t>CES Limited</t>
  </si>
  <si>
    <t>BHARATFIN</t>
  </si>
  <si>
    <t>INE180K01011</t>
  </si>
  <si>
    <t>BHARAT FINANCIAL INCLUSION LTD</t>
  </si>
  <si>
    <t>CGVAK</t>
  </si>
  <si>
    <t>INE084D01010</t>
  </si>
  <si>
    <t>CG-VAK SOFTWARE &amp; EXPORTS LTD</t>
  </si>
  <si>
    <t>CHAMANSEQ</t>
  </si>
  <si>
    <t>INE419D01026</t>
  </si>
  <si>
    <t>CHAMAN LAL SETIA EXPORTS LTD</t>
  </si>
  <si>
    <t>Rice</t>
  </si>
  <si>
    <t>CHMBBRW</t>
  </si>
  <si>
    <t>INE417N01011</t>
  </si>
  <si>
    <t>CHAMBAL BREWERIES &amp; DISTILLERIES LTD</t>
  </si>
  <si>
    <t>CHAMBLFERT</t>
  </si>
  <si>
    <t>INE085A01013</t>
  </si>
  <si>
    <t>CHAMBAL FERTILISERS &amp; CHEMICALS LTD</t>
  </si>
  <si>
    <t>CHAMPFIN</t>
  </si>
  <si>
    <t>INE815H01018</t>
  </si>
  <si>
    <t>CHAMPION FINSEC LTD</t>
  </si>
  <si>
    <t>ZKHATAUE</t>
  </si>
  <si>
    <t>INE092P01017</t>
  </si>
  <si>
    <t>KHATAU EXIM LTD</t>
  </si>
  <si>
    <t>CHANDNI</t>
  </si>
  <si>
    <t>INE713D01055</t>
  </si>
  <si>
    <t>Chandni Textiles Engineering Ind Ltd</t>
  </si>
  <si>
    <t>CHANDRAP</t>
  </si>
  <si>
    <t>INE368D01017</t>
  </si>
  <si>
    <t>CHANDRA PRABHU INTERNATIONAL LTD</t>
  </si>
  <si>
    <t>CNEL</t>
  </si>
  <si>
    <t>INE437O01025</t>
  </si>
  <si>
    <t>CHANNEL NINE ENTERTAINMENT LTD</t>
  </si>
  <si>
    <t>CHARMS</t>
  </si>
  <si>
    <t>INE442C01012</t>
  </si>
  <si>
    <t>CHARMS INDUSTRIES LTD</t>
  </si>
  <si>
    <t>CHRTEDCA</t>
  </si>
  <si>
    <t>INE953B01010</t>
  </si>
  <si>
    <t>CHARTERED CAPITAL &amp; INVESTMENT LTD</t>
  </si>
  <si>
    <t>CHLOGIST</t>
  </si>
  <si>
    <t>INE558F01026</t>
  </si>
  <si>
    <t>CHARTERED LOGISTICS LTD</t>
  </si>
  <si>
    <t>CHASBRT</t>
  </si>
  <si>
    <t>CHASE BRIGHT STEEL LTD</t>
  </si>
  <si>
    <t>CHDDLTD</t>
  </si>
  <si>
    <t>INE659B01021</t>
  </si>
  <si>
    <t>CHD DEVELOPERS LTD</t>
  </si>
  <si>
    <t>CHEMBOND</t>
  </si>
  <si>
    <t>INE995D01025</t>
  </si>
  <si>
    <t>CHEMBOND CHEMICALS LTD</t>
  </si>
  <si>
    <t>CHEMFALKAL</t>
  </si>
  <si>
    <t>CHEMFAB ALKALIS LTD</t>
  </si>
  <si>
    <t>CHEMOPH</t>
  </si>
  <si>
    <t>INE320M01019</t>
  </si>
  <si>
    <t>CHEMO PHARMA LABORATORIES LTD</t>
  </si>
  <si>
    <t>CHEMTECH</t>
  </si>
  <si>
    <t>INE212P01011</t>
  </si>
  <si>
    <t>Chemtech Industrial Valves Ltd</t>
  </si>
  <si>
    <t>CHENFERRO</t>
  </si>
  <si>
    <t>INE777O01016</t>
  </si>
  <si>
    <t>Chennai Ferrous Industries Ltd</t>
  </si>
  <si>
    <t>CMMHOSP</t>
  </si>
  <si>
    <t>INE889F01017</t>
  </si>
  <si>
    <t>CHENNAI MEENAKSHI MULTISPECIALITY HOSPITAL LTD</t>
  </si>
  <si>
    <t>CHENNPETRO</t>
  </si>
  <si>
    <t>INE178A01016</t>
  </si>
  <si>
    <t>CHENNAI PETROLEUM CORPORATION LTD</t>
  </si>
  <si>
    <t>CHEVIOT</t>
  </si>
  <si>
    <t>INE974B01016</t>
  </si>
  <si>
    <t>CHEVIOT COLTD</t>
  </si>
  <si>
    <t>CHHATTIND</t>
  </si>
  <si>
    <t>INE473C01025</t>
  </si>
  <si>
    <t>CHHATTISGARH INDUSTRIES LTD</t>
  </si>
  <si>
    <t>CHITRTX</t>
  </si>
  <si>
    <t>INE676G01024</t>
  </si>
  <si>
    <t>CHITRADURGA SPINTEX LTD</t>
  </si>
  <si>
    <t>CHLLTD</t>
  </si>
  <si>
    <t>INE790D01020</t>
  </si>
  <si>
    <t>CHL LTD</t>
  </si>
  <si>
    <t>CHOICEIN</t>
  </si>
  <si>
    <t>INE102B01014</t>
  </si>
  <si>
    <t>CHOICE INTERNATIONAL LTD</t>
  </si>
  <si>
    <t>CHOKSEC</t>
  </si>
  <si>
    <t>INE583D01011</t>
  </si>
  <si>
    <t>CHOKHANI SECURITIES LTD</t>
  </si>
  <si>
    <t>CHOKSI</t>
  </si>
  <si>
    <t>INE865B01016</t>
  </si>
  <si>
    <t>CHOKSI IMAGING LTD</t>
  </si>
  <si>
    <t>CHOKSILA</t>
  </si>
  <si>
    <t>INE493D01013</t>
  </si>
  <si>
    <t>CHOKSI LABORATORIES LTD</t>
  </si>
  <si>
    <t>CANBK</t>
  </si>
  <si>
    <t>INE476A01014</t>
  </si>
  <si>
    <t>CANARA BANK</t>
  </si>
  <si>
    <t>CHORDIA</t>
  </si>
  <si>
    <t>INE975C01011</t>
  </si>
  <si>
    <t>CHORDIA FOOD PRODUCTS LTD</t>
  </si>
  <si>
    <t>CHOWGULSTM</t>
  </si>
  <si>
    <t>INE490A01015</t>
  </si>
  <si>
    <t>CHOWGULE STEAMSHIPS LTD</t>
  </si>
  <si>
    <t>Shipping</t>
  </si>
  <si>
    <t>CHROMATIC</t>
  </si>
  <si>
    <t>INE662C01015</t>
  </si>
  <si>
    <t>CHROMATIC INDIA LTD</t>
  </si>
  <si>
    <t>CIGNITITEC</t>
  </si>
  <si>
    <t>INE675C01017</t>
  </si>
  <si>
    <t>CIGNITI TECHNOLOGIES LTD</t>
  </si>
  <si>
    <t>CNOVAPETRO</t>
  </si>
  <si>
    <t>INE672K01025</t>
  </si>
  <si>
    <t>CIL NOVA PETROCHEMICALS LTD</t>
  </si>
  <si>
    <t>CILSEC</t>
  </si>
  <si>
    <t>INE830A01012</t>
  </si>
  <si>
    <t>CIL SECURITIES LTD</t>
  </si>
  <si>
    <t>CIMMCO</t>
  </si>
  <si>
    <t>INE184C01028</t>
  </si>
  <si>
    <t>CIMMCO LTD</t>
  </si>
  <si>
    <t>Railway Wagon</t>
  </si>
  <si>
    <t>CINDRELL</t>
  </si>
  <si>
    <t>INE897D01015</t>
  </si>
  <si>
    <t>CINDRELLA FINANCIAL SERVICES LTD</t>
  </si>
  <si>
    <t>CINDHO</t>
  </si>
  <si>
    <t>INE908C01012</t>
  </si>
  <si>
    <t>CINDRELLA HOTELS LTD</t>
  </si>
  <si>
    <t>CINELINE</t>
  </si>
  <si>
    <t>INE704H01022</t>
  </si>
  <si>
    <t>Cineline India Limited</t>
  </si>
  <si>
    <t>CINERAD</t>
  </si>
  <si>
    <t>INE959B01017</t>
  </si>
  <si>
    <t>CINERAD COMMUNICATIONS LTD</t>
  </si>
  <si>
    <t>CINEVISTA</t>
  </si>
  <si>
    <t>INE039B01026</t>
  </si>
  <si>
    <t>CINEVISTA LTD</t>
  </si>
  <si>
    <t>CIPLA</t>
  </si>
  <si>
    <t>INE059A01026</t>
  </si>
  <si>
    <t>CIPLA LTD</t>
  </si>
  <si>
    <t>CISTRO</t>
  </si>
  <si>
    <t>INE365C01023</t>
  </si>
  <si>
    <t>CISTRO TELELINK LTD</t>
  </si>
  <si>
    <t>CITADEL</t>
  </si>
  <si>
    <t>INE906D01014</t>
  </si>
  <si>
    <t>CITADEL REALTY AND DEVELOPERS LTD</t>
  </si>
  <si>
    <t>CITIPOR</t>
  </si>
  <si>
    <t>INE494D01011</t>
  </si>
  <si>
    <t>CITIPORT FINANCIAL SERVICES LTD</t>
  </si>
  <si>
    <t>CIL</t>
  </si>
  <si>
    <t>INE473L01018</t>
  </si>
  <si>
    <t>Citizen Infoline Ltd</t>
  </si>
  <si>
    <t>CITIZYN</t>
  </si>
  <si>
    <t>INE940P01025</t>
  </si>
  <si>
    <t>CITIZEN YARNS LTD</t>
  </si>
  <si>
    <t>CITYONLINE</t>
  </si>
  <si>
    <t>INE158C01014</t>
  </si>
  <si>
    <t>City Online Services Ltd</t>
  </si>
  <si>
    <t>Broadband</t>
  </si>
  <si>
    <t>CASTROLIND</t>
  </si>
  <si>
    <t>INE172A01027</t>
  </si>
  <si>
    <t>CASTROL INDIA LTD</t>
  </si>
  <si>
    <t>CITYMAN</t>
  </si>
  <si>
    <t>INE117C01010</t>
  </si>
  <si>
    <t>CITYMAN LTD</t>
  </si>
  <si>
    <t>CLNINDIA</t>
  </si>
  <si>
    <t>INE492A01029</t>
  </si>
  <si>
    <t>CLARIANT CHEMICALS (INDIA) LTD</t>
  </si>
  <si>
    <t>CLARIS</t>
  </si>
  <si>
    <t>INE562G01018</t>
  </si>
  <si>
    <t>CLARIS LIFESCIENCES LTD</t>
  </si>
  <si>
    <t>ZSOUTGAS</t>
  </si>
  <si>
    <t>SOUTHERN GAS LTD</t>
  </si>
  <si>
    <t>CENTRALBK</t>
  </si>
  <si>
    <t>INE483A01010</t>
  </si>
  <si>
    <t>CENTRAL BANK OF INDIA</t>
  </si>
  <si>
    <t>CCFCL</t>
  </si>
  <si>
    <t>INE854P01028</t>
  </si>
  <si>
    <t>Classic Global Finance &amp; Capital Ltd</t>
  </si>
  <si>
    <t>CLIOINFO</t>
  </si>
  <si>
    <t>INE011B01017</t>
  </si>
  <si>
    <t>CLIO INFOTECH LTD</t>
  </si>
  <si>
    <t>CLUTCHAUTO</t>
  </si>
  <si>
    <t>INE779B01019</t>
  </si>
  <si>
    <t>CLUTCH AUTO LTD</t>
  </si>
  <si>
    <t>FLATPROD</t>
  </si>
  <si>
    <t>INE515A01019</t>
  </si>
  <si>
    <t>CMI FPE LTD</t>
  </si>
  <si>
    <t>CMICABLES</t>
  </si>
  <si>
    <t>INE981B01011</t>
  </si>
  <si>
    <t>CMI LTD</t>
  </si>
  <si>
    <t>Wires &amp; Cables</t>
  </si>
  <si>
    <t>CNIRESLTD</t>
  </si>
  <si>
    <t>INE135H01029</t>
  </si>
  <si>
    <t>CNI RESEARCH LTD</t>
  </si>
  <si>
    <t>COALINDIA</t>
  </si>
  <si>
    <t>INE522F01014</t>
  </si>
  <si>
    <t>COAL INDIA LTD</t>
  </si>
  <si>
    <t>COASTCORP</t>
  </si>
  <si>
    <t>INE377E01016</t>
  </si>
  <si>
    <t>COASTAL CORPORATION LTD</t>
  </si>
  <si>
    <t>Shrimps</t>
  </si>
  <si>
    <t>COARO</t>
  </si>
  <si>
    <t>INE229E01019</t>
  </si>
  <si>
    <t>COASTAL ROADWAYS LTD</t>
  </si>
  <si>
    <t>COCHMAL</t>
  </si>
  <si>
    <t>INE788M01017</t>
  </si>
  <si>
    <t>COCHIN MALABAR ESTATES &amp; INDUSTRIES LTD</t>
  </si>
  <si>
    <t>COCHINM</t>
  </si>
  <si>
    <t>INE105D01013</t>
  </si>
  <si>
    <t>COCHIN MINERALS &amp; RUTILE LTD</t>
  </si>
  <si>
    <t>COLPAL</t>
  </si>
  <si>
    <t>INE259A01022</t>
  </si>
  <si>
    <t>COLGATE-PALMOLIVE (INDIA) LTD</t>
  </si>
  <si>
    <t>COLINZ</t>
  </si>
  <si>
    <t>INE923C01011</t>
  </si>
  <si>
    <t>COLINZ LABORATORIES LTD</t>
  </si>
  <si>
    <t>COMBDRG</t>
  </si>
  <si>
    <t>INE643N01012</t>
  </si>
  <si>
    <t>COMBAT DRUGS LTD</t>
  </si>
  <si>
    <t>COMCL</t>
  </si>
  <si>
    <t>INE456N01019</t>
  </si>
  <si>
    <t>COMFORT COMMOTRADE LTD</t>
  </si>
  <si>
    <t>COMFINCAP</t>
  </si>
  <si>
    <t>INE274M01018</t>
  </si>
  <si>
    <t>COMFORT FINCAP LTD</t>
  </si>
  <si>
    <t>COMFINTE</t>
  </si>
  <si>
    <t>INE819A01023</t>
  </si>
  <si>
    <t>COMFORT INTECH LTD</t>
  </si>
  <si>
    <t>CEBBCO</t>
  </si>
  <si>
    <t>INE209L01016</t>
  </si>
  <si>
    <t>COMMERCIAL ENGINEERS &amp; BODY BUILDERS CO LTD</t>
  </si>
  <si>
    <t>COMMEXTECH</t>
  </si>
  <si>
    <t>INE354B01029</t>
  </si>
  <si>
    <t>Commex Technology Limited</t>
  </si>
  <si>
    <t>COMPEAU</t>
  </si>
  <si>
    <t>INE823B01015</t>
  </si>
  <si>
    <t>COMPETENT AUTOMOBILES COLTD</t>
  </si>
  <si>
    <t>COMPINFO</t>
  </si>
  <si>
    <t>INE070C01037</t>
  </si>
  <si>
    <t>COMPUAGE INFOCOM LTD</t>
  </si>
  <si>
    <t>COMPUSOFT</t>
  </si>
  <si>
    <t>INE453B01029</t>
  </si>
  <si>
    <t>COMPUCOM SOFTWARE LTD</t>
  </si>
  <si>
    <t>COMPUPN</t>
  </si>
  <si>
    <t>INE607B01012</t>
  </si>
  <si>
    <t>COMPUTER POINT LTD</t>
  </si>
  <si>
    <t>CONART</t>
  </si>
  <si>
    <t>INE714D01012</t>
  </si>
  <si>
    <t>CONART ENGINEERS LTD</t>
  </si>
  <si>
    <t>CONCORD</t>
  </si>
  <si>
    <t>INE858L01010</t>
  </si>
  <si>
    <t>Concord Drugs Ltd</t>
  </si>
  <si>
    <t>CONFINT</t>
  </si>
  <si>
    <t>INE180M01025</t>
  </si>
  <si>
    <t>Confidence Finance And Trading Limited</t>
  </si>
  <si>
    <t>CONFIPET</t>
  </si>
  <si>
    <t>INE552D01024</t>
  </si>
  <si>
    <t>CONFIDENCE PETROLEUM INDIA LTD</t>
  </si>
  <si>
    <t>CITL</t>
  </si>
  <si>
    <t>INE187R01011</t>
  </si>
  <si>
    <t>Consecutive Investment &amp; Trading Company Ltd</t>
  </si>
  <si>
    <t>CCCL</t>
  </si>
  <si>
    <t>INE429I01024</t>
  </si>
  <si>
    <t>CONSOLIDATED CONSTRUCTION CONSORTIUM LTD</t>
  </si>
  <si>
    <t>CONCOR</t>
  </si>
  <si>
    <t>CONTAINER CORPORATION OF INDIA LTD</t>
  </si>
  <si>
    <t>CONTILI</t>
  </si>
  <si>
    <t>INE080G01011</t>
  </si>
  <si>
    <t>CONTIL INDIA LTD</t>
  </si>
  <si>
    <t>CONTICON</t>
  </si>
  <si>
    <t>INE545B01022</t>
  </si>
  <si>
    <t>CONTINENTAL CONTROLS LTD</t>
  </si>
  <si>
    <t>CONTPTR</t>
  </si>
  <si>
    <t>INE369D01015</t>
  </si>
  <si>
    <t>CONTINENTAL PETROLEUMS LTD</t>
  </si>
  <si>
    <t>CSL</t>
  </si>
  <si>
    <t>INE183Q01012</t>
  </si>
  <si>
    <t>Continental Securities Ltd</t>
  </si>
  <si>
    <t>CONTROLPR</t>
  </si>
  <si>
    <t>INE663B01015</t>
  </si>
  <si>
    <t>CONTROL PRINT LTD</t>
  </si>
  <si>
    <t>CORALFINAC</t>
  </si>
  <si>
    <t>INE558D01021</t>
  </si>
  <si>
    <t>CORAL INDIA FINANCE &amp; HOUSING LTD</t>
  </si>
  <si>
    <t>CORALAB</t>
  </si>
  <si>
    <t>INE683E01017</t>
  </si>
  <si>
    <t>CORAL LABORATORIES LTD</t>
  </si>
  <si>
    <t>CORDSCABLE</t>
  </si>
  <si>
    <t>INE792I01017</t>
  </si>
  <si>
    <t>CORDS CABLE INDUSTRIES LTD</t>
  </si>
  <si>
    <t>COREEDUTEC</t>
  </si>
  <si>
    <t>INE247G01024</t>
  </si>
  <si>
    <t>CORE Education &amp; Technologies Ltd</t>
  </si>
  <si>
    <t>CORAGRO</t>
  </si>
  <si>
    <t>COROMANDEL AGRO PRODUCTS &amp; OILS LTD</t>
  </si>
  <si>
    <t>COROENGG</t>
  </si>
  <si>
    <t>INE312J01012</t>
  </si>
  <si>
    <t>COROMANDEL ENGINEERING COMPANY LTD</t>
  </si>
  <si>
    <t>CENTURYTEX</t>
  </si>
  <si>
    <t>INE055A01016</t>
  </si>
  <si>
    <t>CENTURY TEXTILES &amp; INDUSTRIES LTD</t>
  </si>
  <si>
    <t>CORPOCO</t>
  </si>
  <si>
    <t>INE871E01018</t>
  </si>
  <si>
    <t>CORPORATE COURIER AND CARGO LTD</t>
  </si>
  <si>
    <t>CORPBANK</t>
  </si>
  <si>
    <t>INE112A01023</t>
  </si>
  <si>
    <t>CORPORATION BANK</t>
  </si>
  <si>
    <t>COSBOARD</t>
  </si>
  <si>
    <t>INE496D01016</t>
  </si>
  <si>
    <t>COSBOARD INDUSTRIES LTD</t>
  </si>
  <si>
    <t>Stationery</t>
  </si>
  <si>
    <t>Kraft paper &amp; paperboard</t>
  </si>
  <si>
    <t>COSCO</t>
  </si>
  <si>
    <t>INE949B01018</t>
  </si>
  <si>
    <t>COSCO (INDIA) LTD</t>
  </si>
  <si>
    <t>COSMOFE</t>
  </si>
  <si>
    <t>INE124B01018</t>
  </si>
  <si>
    <t>COSMO FERRITES LTD</t>
  </si>
  <si>
    <t>COSMOFILMS</t>
  </si>
  <si>
    <t>INE757A01017</t>
  </si>
  <si>
    <t>COSMO FILMS LTD</t>
  </si>
  <si>
    <t>CCHHL</t>
  </si>
  <si>
    <t>INE652F01027</t>
  </si>
  <si>
    <t>Country Club Hospitality &amp; Holidays Ltd</t>
  </si>
  <si>
    <t>COUNCODOS</t>
  </si>
  <si>
    <t>INE695B01025</t>
  </si>
  <si>
    <t>COUNTRY CONDO'S LTD</t>
  </si>
  <si>
    <t>COVENTRY</t>
  </si>
  <si>
    <t>INE964D01013</t>
  </si>
  <si>
    <t>COVENTRY COIL-O-MATIC (HARYANA) LTD</t>
  </si>
  <si>
    <t>COVIDH</t>
  </si>
  <si>
    <t>INE899M01012</t>
  </si>
  <si>
    <t>COVIDH TECHNOLOGIES LIMITED</t>
  </si>
  <si>
    <t>COX&amp;KINGS</t>
  </si>
  <si>
    <t>INE008I01026</t>
  </si>
  <si>
    <t>Cox &amp; Kings Limited</t>
  </si>
  <si>
    <t>CPECLTD</t>
  </si>
  <si>
    <t>INE029P01019</t>
  </si>
  <si>
    <t>CPEC LTD</t>
  </si>
  <si>
    <t>CRANEINFRA</t>
  </si>
  <si>
    <t>INE176L01017</t>
  </si>
  <si>
    <t>Crane Infrastructure Ltd</t>
  </si>
  <si>
    <t>CRANESSOFT</t>
  </si>
  <si>
    <t>INE234B01023</t>
  </si>
  <si>
    <t>CRANES SOFTWARE INTERNATIONAL LTD</t>
  </si>
  <si>
    <t>CRANEX</t>
  </si>
  <si>
    <t>INE608B01010</t>
  </si>
  <si>
    <t>CRANEX LTD</t>
  </si>
  <si>
    <t>CRAVATEX</t>
  </si>
  <si>
    <t>INE145E01017</t>
  </si>
  <si>
    <t>CRAVATEX LTD</t>
  </si>
  <si>
    <t>CRAZYINF</t>
  </si>
  <si>
    <t>INE664B01021</t>
  </si>
  <si>
    <t>CRAZY INFOTECH LTD</t>
  </si>
  <si>
    <t>CREATIVEYE</t>
  </si>
  <si>
    <t>INE230B01021</t>
  </si>
  <si>
    <t>CREATIVE EYE LTD</t>
  </si>
  <si>
    <t>CML</t>
  </si>
  <si>
    <t>INE896P01011</t>
  </si>
  <si>
    <t>Creative Merchants Ltd</t>
  </si>
  <si>
    <t>CARERATING</t>
  </si>
  <si>
    <t>INE752H01013</t>
  </si>
  <si>
    <t>CREDIT ANALYSIS AND RESEARCH LTD</t>
  </si>
  <si>
    <t>Rating</t>
  </si>
  <si>
    <t>CLLIMITED</t>
  </si>
  <si>
    <t>INE767G01013</t>
  </si>
  <si>
    <t>Crescent Leasing Ltd</t>
  </si>
  <si>
    <t>CRESSAN</t>
  </si>
  <si>
    <t>INE716D01033</t>
  </si>
  <si>
    <t>CRESSANDA SOLUTIONS LTD</t>
  </si>
  <si>
    <t>CREST</t>
  </si>
  <si>
    <t>INE559D01011</t>
  </si>
  <si>
    <t>CREST VENTURES LIMITED</t>
  </si>
  <si>
    <t>CRSTCHM</t>
  </si>
  <si>
    <t>INE293N01016</t>
  </si>
  <si>
    <t>CRESTCHEM LTD</t>
  </si>
  <si>
    <t>CRIMSON</t>
  </si>
  <si>
    <t>INE318P01016</t>
  </si>
  <si>
    <t>Crimson Metal Engineering Company Ltd</t>
  </si>
  <si>
    <t>CESC</t>
  </si>
  <si>
    <t>INE486A01013</t>
  </si>
  <si>
    <t>CESC LTD</t>
  </si>
  <si>
    <t>Coal Based</t>
  </si>
  <si>
    <t>CROWNTOURS</t>
  </si>
  <si>
    <t>INE969E01010</t>
  </si>
  <si>
    <t>Crown Tours Ltd</t>
  </si>
  <si>
    <t>CTIL</t>
  </si>
  <si>
    <t>INE394B01017</t>
  </si>
  <si>
    <t>CTIL LTD</t>
  </si>
  <si>
    <t>CUBEXTUB</t>
  </si>
  <si>
    <t>INE144D01012</t>
  </si>
  <si>
    <t>CUBEX TUBINGS LTD</t>
  </si>
  <si>
    <t>Copper</t>
  </si>
  <si>
    <t>CUBIFIN</t>
  </si>
  <si>
    <t>INE717D01023</t>
  </si>
  <si>
    <t>CUBICAL FINANCIAL SERVICES LTD</t>
  </si>
  <si>
    <t>CHOLAFIN</t>
  </si>
  <si>
    <t>Cholamandalam Investment and Finance Company Ltd</t>
  </si>
  <si>
    <t>CUPID</t>
  </si>
  <si>
    <t>INE509F01011</t>
  </si>
  <si>
    <t>CUPID LTD</t>
  </si>
  <si>
    <t>CURATECH</t>
  </si>
  <si>
    <t>INE117B01012</t>
  </si>
  <si>
    <t>CURA TECHNOLOGIES LTD</t>
  </si>
  <si>
    <t>CYBELEIND</t>
  </si>
  <si>
    <t>INE183D01010</t>
  </si>
  <si>
    <t>CYBELE INDUSTRIES LTD</t>
  </si>
  <si>
    <t>CYBERMEDIA</t>
  </si>
  <si>
    <t>INE278G01037</t>
  </si>
  <si>
    <t>CYBER MEDIA (INDIA) LTD</t>
  </si>
  <si>
    <t>Publishing</t>
  </si>
  <si>
    <t>CYBERMAT</t>
  </si>
  <si>
    <t>INE215B01022</t>
  </si>
  <si>
    <t>CYBERMATE INFOTEK LTD</t>
  </si>
  <si>
    <t>CYBERSC</t>
  </si>
  <si>
    <t>INE519B01019</t>
  </si>
  <si>
    <t>CYBERSCAPE MULTIMEDIA LTD</t>
  </si>
  <si>
    <t>CYBERTECH</t>
  </si>
  <si>
    <t>INE214A01019</t>
  </si>
  <si>
    <t>CYBERTECH SYSTEMS AND SOFTWARE LTD</t>
  </si>
  <si>
    <t>CYIENT</t>
  </si>
  <si>
    <t>INE136B01020</t>
  </si>
  <si>
    <t>Cyient Limited</t>
  </si>
  <si>
    <t>DBCORP</t>
  </si>
  <si>
    <t>INE950I01011</t>
  </si>
  <si>
    <t>D B Corp Ltd</t>
  </si>
  <si>
    <t>DBREALTY</t>
  </si>
  <si>
    <t>INE879I01012</t>
  </si>
  <si>
    <t>D B Realty Ltd</t>
  </si>
  <si>
    <t>DHINDIA</t>
  </si>
  <si>
    <t>INE589D01018</t>
  </si>
  <si>
    <t>D&amp;H India Ltd</t>
  </si>
  <si>
    <t>DSKULKARNI</t>
  </si>
  <si>
    <t>INE891A01014</t>
  </si>
  <si>
    <t>DSKULKARNI DEVELOPERS LTD</t>
  </si>
  <si>
    <t>DABUR</t>
  </si>
  <si>
    <t>INE016A01026</t>
  </si>
  <si>
    <t>DABUR INDIA LTD</t>
  </si>
  <si>
    <t>DAICHIKARK</t>
  </si>
  <si>
    <t>INE928C01010</t>
  </si>
  <si>
    <t>DAI-ICHI KARKARIA LTD</t>
  </si>
  <si>
    <t>DAIKAFFI</t>
  </si>
  <si>
    <t>INE789B01018</t>
  </si>
  <si>
    <t>DAIKAFFIL CHEMICALS INDIA LTD</t>
  </si>
  <si>
    <t>DSINVEST</t>
  </si>
  <si>
    <t>INE422D01012</t>
  </si>
  <si>
    <t>DALAL STREET INVESTMENTS LTD</t>
  </si>
  <si>
    <t>COROMANDEL</t>
  </si>
  <si>
    <t>INE169A01031</t>
  </si>
  <si>
    <t>COROMANDEL INTERNATIONAL LTD</t>
  </si>
  <si>
    <t>DALMIASUG</t>
  </si>
  <si>
    <t>INE495A01022</t>
  </si>
  <si>
    <t>Dalmia Bharat Sugar and Industries Ltd</t>
  </si>
  <si>
    <t>DAMODARIND</t>
  </si>
  <si>
    <t>INE497D01014</t>
  </si>
  <si>
    <t>DAMODAR INDUSTRIES LTD</t>
  </si>
  <si>
    <t>DANLAW</t>
  </si>
  <si>
    <t>INE310B01013</t>
  </si>
  <si>
    <t>DANLAW TECHNOLOGIES INDIA LTD</t>
  </si>
  <si>
    <t>DATAMATICS</t>
  </si>
  <si>
    <t>INE365B01017</t>
  </si>
  <si>
    <t>DATAMATICS GLOBAL SERVICES LTD</t>
  </si>
  <si>
    <t>DATASOFT</t>
  </si>
  <si>
    <t>INE072B01019</t>
  </si>
  <si>
    <t>DATASOFT APPLICATION SOFTWARE (INDIA) LTD</t>
  </si>
  <si>
    <t>DAULAT</t>
  </si>
  <si>
    <t>INE108C01019</t>
  </si>
  <si>
    <t>DAULAT SECURITIES LTD</t>
  </si>
  <si>
    <t>DAZZEL</t>
  </si>
  <si>
    <t>INE149E01027</t>
  </si>
  <si>
    <t>DAZZEL CONFINDIVE LTD</t>
  </si>
  <si>
    <t>DBSTOCKBRO</t>
  </si>
  <si>
    <t>INE921B01025</t>
  </si>
  <si>
    <t>DB (INTERNATIONAL) STOCK BROKERS LTD</t>
  </si>
  <si>
    <t>DCBBANK</t>
  </si>
  <si>
    <t>INE503A01015</t>
  </si>
  <si>
    <t>DCB Bank Limited</t>
  </si>
  <si>
    <t>DCMFINSERV</t>
  </si>
  <si>
    <t>INE891B01012</t>
  </si>
  <si>
    <t>DCM FINANCIAL SERVICES LTD</t>
  </si>
  <si>
    <t>DCM</t>
  </si>
  <si>
    <t>INE498A01018</t>
  </si>
  <si>
    <t>DCM LTD</t>
  </si>
  <si>
    <t>DCMSRMIND</t>
  </si>
  <si>
    <t>INE843D01019</t>
  </si>
  <si>
    <t>DCM SHRIRAM INDUSTRIES LTD</t>
  </si>
  <si>
    <t>DCMSHRIRAM</t>
  </si>
  <si>
    <t>INE499A01024</t>
  </si>
  <si>
    <t>DCM Shriram Limited</t>
  </si>
  <si>
    <t>DCW</t>
  </si>
  <si>
    <t>INE500A01029</t>
  </si>
  <si>
    <t>DCW LTD</t>
  </si>
  <si>
    <t>DENORA</t>
  </si>
  <si>
    <t>INE244A01016</t>
  </si>
  <si>
    <t>DE NORA INDIA LTD</t>
  </si>
  <si>
    <t>DECANBRG</t>
  </si>
  <si>
    <t>INE498D01012</t>
  </si>
  <si>
    <t>DECCAN BEARINGS LTD</t>
  </si>
  <si>
    <t>DECCANCE</t>
  </si>
  <si>
    <t>INE583C01021</t>
  </si>
  <si>
    <t>DECCAN CEMENTS LTD</t>
  </si>
  <si>
    <t>DECNGOLD</t>
  </si>
  <si>
    <t>INE945F01025</t>
  </si>
  <si>
    <t>DECCAN GOLD MINES LTD</t>
  </si>
  <si>
    <t>DECPO</t>
  </si>
  <si>
    <t>INE132E01015</t>
  </si>
  <si>
    <t>DECCAN POLYPACKS LTD</t>
  </si>
  <si>
    <t>DECOLIGHT</t>
  </si>
  <si>
    <t>INE172I01012</t>
  </si>
  <si>
    <t>DECOLIGHT CERAMICS LTD</t>
  </si>
  <si>
    <t>DECOMIC</t>
  </si>
  <si>
    <t>INE907E01010</t>
  </si>
  <si>
    <t>DECO-MICA LTD</t>
  </si>
  <si>
    <t>DKARTAV</t>
  </si>
  <si>
    <t>INE219N01011</t>
  </si>
  <si>
    <t>DEE KARTAVYA FINANCE LTD</t>
  </si>
  <si>
    <t>DEEPIND</t>
  </si>
  <si>
    <t>INE677H01012</t>
  </si>
  <si>
    <t>DEEP INDUSTRIES LTD</t>
  </si>
  <si>
    <t>DEEPAKFERT</t>
  </si>
  <si>
    <t>INE501A01019</t>
  </si>
  <si>
    <t>DEEPAK FERTILISERS &amp; PETROCHEMICALS CORPORATION LTD</t>
  </si>
  <si>
    <t>DEEPAKNTR</t>
  </si>
  <si>
    <t>INE288B01029</t>
  </si>
  <si>
    <t>DEEPAK NITRITE LTD</t>
  </si>
  <si>
    <t>DEEPAKSPIN</t>
  </si>
  <si>
    <t>INE272C01013</t>
  </si>
  <si>
    <t>DEEPAK SPINNERS LTD</t>
  </si>
  <si>
    <t>DELINFRA</t>
  </si>
  <si>
    <t>Delma Infrastructure Limited</t>
  </si>
  <si>
    <t>DELTACORP</t>
  </si>
  <si>
    <t>INE124G01033</t>
  </si>
  <si>
    <t>DELTA CORP LTD</t>
  </si>
  <si>
    <t>Theme Parks &amp; Gaming</t>
  </si>
  <si>
    <t>DELTALTD</t>
  </si>
  <si>
    <t>INE874N01013</t>
  </si>
  <si>
    <t>DELTA LEASING &amp; FINANCE LTD</t>
  </si>
  <si>
    <t>DELTAMAGNT</t>
  </si>
  <si>
    <t>INE393A01011</t>
  </si>
  <si>
    <t>DELTA MAGNETS LTD</t>
  </si>
  <si>
    <t>DLTNCBL</t>
  </si>
  <si>
    <t>INE872E01016</t>
  </si>
  <si>
    <t>DELTON CABLES LTD</t>
  </si>
  <si>
    <t>MARICO</t>
  </si>
  <si>
    <t>INE196A01026</t>
  </si>
  <si>
    <t>MARICO LTD</t>
  </si>
  <si>
    <t>DEN</t>
  </si>
  <si>
    <t>INE947J01015</t>
  </si>
  <si>
    <t>Den Networks Ltd</t>
  </si>
  <si>
    <t>Cable &amp; D2H</t>
  </si>
  <si>
    <t>DENABANK</t>
  </si>
  <si>
    <t>INE077A01010</t>
  </si>
  <si>
    <t>DENA BANK</t>
  </si>
  <si>
    <t>DENISCHEM</t>
  </si>
  <si>
    <t>INE051G01012</t>
  </si>
  <si>
    <t>Denis Chem Lab Ltd</t>
  </si>
  <si>
    <t>DESHRAK</t>
  </si>
  <si>
    <t>INE971E01016</t>
  </si>
  <si>
    <t>DESH RAKSHAK AUSHDHALAYA LTD</t>
  </si>
  <si>
    <t>DEVIKA</t>
  </si>
  <si>
    <t>INE248C01013</t>
  </si>
  <si>
    <t>DEVIKA PROTEINS LTD</t>
  </si>
  <si>
    <t>DEVINE</t>
  </si>
  <si>
    <t>INE455C01014</t>
  </si>
  <si>
    <t>DEVINE IMPEX LTD</t>
  </si>
  <si>
    <t>SICL</t>
  </si>
  <si>
    <t>Suvidha Infraestate Corporation Limited</t>
  </si>
  <si>
    <t>DEVKI</t>
  </si>
  <si>
    <t>INE510B01018</t>
  </si>
  <si>
    <t>DEVKI LEASING &amp; FINANCE LTD</t>
  </si>
  <si>
    <t>CRISIL</t>
  </si>
  <si>
    <t>INE007A01025</t>
  </si>
  <si>
    <t>CRISIL LTD</t>
  </si>
  <si>
    <t>DFLINFRA</t>
  </si>
  <si>
    <t>INE071C01019</t>
  </si>
  <si>
    <t>DFL INFRASTRUCTURE FINANCE LTD</t>
  </si>
  <si>
    <t>DFMFOODS</t>
  </si>
  <si>
    <t>INE456C01012</t>
  </si>
  <si>
    <t>DFM FOODS LTD</t>
  </si>
  <si>
    <t>DHABRIYA</t>
  </si>
  <si>
    <t>INE260R01016</t>
  </si>
  <si>
    <t>Dhabriya Polywood Ltd</t>
  </si>
  <si>
    <t>DHAMPURSUG</t>
  </si>
  <si>
    <t>INE041A01016</t>
  </si>
  <si>
    <t>DHAMPUR SUGAR MILLS LTD</t>
  </si>
  <si>
    <t>DHAMPURE</t>
  </si>
  <si>
    <t>INE956B01013</t>
  </si>
  <si>
    <t>DHAMPURE SPECIALITY SUGARS LTD</t>
  </si>
  <si>
    <t>DHANADACO</t>
  </si>
  <si>
    <t>INE041F01015</t>
  </si>
  <si>
    <t>DHANADA CORPORATION LTD</t>
  </si>
  <si>
    <t>DHANROTO</t>
  </si>
  <si>
    <t>INE220C01012</t>
  </si>
  <si>
    <t>DHANALAXMI ROTO SPINNERS LTD</t>
  </si>
  <si>
    <t>DHANBANK</t>
  </si>
  <si>
    <t>INE680A01011</t>
  </si>
  <si>
    <t>Dhanlaxmi Bank Limited</t>
  </si>
  <si>
    <t>DHANCOT</t>
  </si>
  <si>
    <t>INE977F01010</t>
  </si>
  <si>
    <t>DHANLAXMI COTEX LTD</t>
  </si>
  <si>
    <t>DHANFAB</t>
  </si>
  <si>
    <t>INE953D01016</t>
  </si>
  <si>
    <t>DHANLAXMI FABRICS LTD</t>
  </si>
  <si>
    <t>DHANLEELA</t>
  </si>
  <si>
    <t>INE683D01027</t>
  </si>
  <si>
    <t>DHANLEELA INVESTMENTS &amp; TRADING COMPANY LTD</t>
  </si>
  <si>
    <t>DHANUKA</t>
  </si>
  <si>
    <t>INE435G01025</t>
  </si>
  <si>
    <t>DHANUKA AGRITECH LTD</t>
  </si>
  <si>
    <t>DHANUKACOM</t>
  </si>
  <si>
    <t>INE296Q01012</t>
  </si>
  <si>
    <t>Dhanuka Commercial Ltd</t>
  </si>
  <si>
    <t>ZDHJERK</t>
  </si>
  <si>
    <t>INE239F01015</t>
  </si>
  <si>
    <t>DHANVANTRI JEEVAN REKHA LTD</t>
  </si>
  <si>
    <t>DHARTEX</t>
  </si>
  <si>
    <t>INE044B01018</t>
  </si>
  <si>
    <t>DHAR TEXTILE MILLS LTD</t>
  </si>
  <si>
    <t>DHARAMORAR</t>
  </si>
  <si>
    <t>INE505A01010</t>
  </si>
  <si>
    <t>DHARAMSI MORARJI CHEMICAL COLTD</t>
  </si>
  <si>
    <t>DHARFIN</t>
  </si>
  <si>
    <t>INE899D01011</t>
  </si>
  <si>
    <t>DHARANI FINANCE LTD</t>
  </si>
  <si>
    <t>DHARSUGAR</t>
  </si>
  <si>
    <t>INE988C01014</t>
  </si>
  <si>
    <t>DHARANI SUGARS &amp; CHEMICALS LTD</t>
  </si>
  <si>
    <t>DHENUBUILD</t>
  </si>
  <si>
    <t>INE758D01027</t>
  </si>
  <si>
    <t>DHENU BUILDCON INFRA LTD</t>
  </si>
  <si>
    <t>DHOOTIN</t>
  </si>
  <si>
    <t>INE313G01016</t>
  </si>
  <si>
    <t>DHOOT INDUSTRIAL FINANCE LTD</t>
  </si>
  <si>
    <t>DHPIND</t>
  </si>
  <si>
    <t>INE590D01016</t>
  </si>
  <si>
    <t>DHP INDIA LTD</t>
  </si>
  <si>
    <t>DHRUVES</t>
  </si>
  <si>
    <t>INE780E01011</t>
  </si>
  <si>
    <t>DHRUV ESTATES LTD</t>
  </si>
  <si>
    <t>DHRUVCA</t>
  </si>
  <si>
    <t>INE972E01014</t>
  </si>
  <si>
    <t>DHRUVA CAPITAL SERVICES LTD</t>
  </si>
  <si>
    <t>Dipository Participants</t>
  </si>
  <si>
    <t>DHUNINV</t>
  </si>
  <si>
    <t>INE320L01011</t>
  </si>
  <si>
    <t>DHUNSERI INVESTMENTS LTD</t>
  </si>
  <si>
    <t>DPL</t>
  </si>
  <si>
    <t>INE477B01010</t>
  </si>
  <si>
    <t>Dhunseri Petrochem Limited</t>
  </si>
  <si>
    <t>DTIL</t>
  </si>
  <si>
    <t>INE341R01014</t>
  </si>
  <si>
    <t>Dhunseri Tea &amp; Industries Ltd</t>
  </si>
  <si>
    <t>DHYANAFIN</t>
  </si>
  <si>
    <t>INE774P01010</t>
  </si>
  <si>
    <t>Dhyana Finstock Ltd</t>
  </si>
  <si>
    <t>DIAMANT</t>
  </si>
  <si>
    <t>INE206I01026</t>
  </si>
  <si>
    <t>Diamant Infrastructure Limited</t>
  </si>
  <si>
    <t>DIAMINESQ</t>
  </si>
  <si>
    <t>INE591D01014</t>
  </si>
  <si>
    <t>DIAMINES &amp; CHEMICALS LTD</t>
  </si>
  <si>
    <t>DIAMOND</t>
  </si>
  <si>
    <t>INE280D01022</t>
  </si>
  <si>
    <t>DIAMOND INFOSYSTEMS LTD</t>
  </si>
  <si>
    <t>DIAPOWER</t>
  </si>
  <si>
    <t>INE989C01012</t>
  </si>
  <si>
    <t>Diamond Power Infrastructure Limited</t>
  </si>
  <si>
    <t>DIANATEA</t>
  </si>
  <si>
    <t>INE012E01035</t>
  </si>
  <si>
    <t>DIANA TEA COLTD</t>
  </si>
  <si>
    <t>DICIND</t>
  </si>
  <si>
    <t>INE303A01010</t>
  </si>
  <si>
    <t>DIC INDIA LTD</t>
  </si>
  <si>
    <t>ZDIGIELE</t>
  </si>
  <si>
    <t>INE053N01014</t>
  </si>
  <si>
    <t>DIGITAL ELECTRONICS LTD</t>
  </si>
  <si>
    <t>DIGJAM</t>
  </si>
  <si>
    <t>DIGJAM LTD</t>
  </si>
  <si>
    <t>DIL</t>
  </si>
  <si>
    <t>INE225B01013</t>
  </si>
  <si>
    <t>DIL LTD</t>
  </si>
  <si>
    <t>DILIGENT</t>
  </si>
  <si>
    <t>INE650C01028</t>
  </si>
  <si>
    <t>DILIGENT INDUSTRIES LTD</t>
  </si>
  <si>
    <t>FORTISFIN</t>
  </si>
  <si>
    <t>INE991C01034</t>
  </si>
  <si>
    <t>DION GLOBAL SOLUTIONS LTD</t>
  </si>
  <si>
    <t>GEORGFISCH</t>
  </si>
  <si>
    <t>INE131C01011</t>
  </si>
  <si>
    <t>DISA INDIA LTD</t>
  </si>
  <si>
    <t>CROMPTON</t>
  </si>
  <si>
    <t>INE299U01018</t>
  </si>
  <si>
    <t>Crompton Greaves Consumer Electricals Ltd</t>
  </si>
  <si>
    <t>DISHMAN</t>
  </si>
  <si>
    <t>DISHMAN PHARMACEUTICALS &amp; CHEMICALS LTD</t>
  </si>
  <si>
    <t>DIVINE</t>
  </si>
  <si>
    <t>INE611B01022</t>
  </si>
  <si>
    <t>DIVINE MULTIMEDIA (INDIA) LTD</t>
  </si>
  <si>
    <t>DIVINUS</t>
  </si>
  <si>
    <t>INE478P01018</t>
  </si>
  <si>
    <t>Divinus Fabrics Ltd</t>
  </si>
  <si>
    <t>CUB</t>
  </si>
  <si>
    <t>INE491A01021</t>
  </si>
  <si>
    <t>CITY UNION BANK LTD</t>
  </si>
  <si>
    <t>DIVYAJYQ</t>
  </si>
  <si>
    <t>INE666B01018</t>
  </si>
  <si>
    <t>DIVYA JYOTI INDUSTRIES LTD</t>
  </si>
  <si>
    <t>DIVSHKT</t>
  </si>
  <si>
    <t>INE410G01010</t>
  </si>
  <si>
    <t>DIVYASHAKTI GRANITES LTD</t>
  </si>
  <si>
    <t>DJSSS</t>
  </si>
  <si>
    <t>INE234E01027</t>
  </si>
  <si>
    <t>DJS STOCK &amp; SHARES LTD</t>
  </si>
  <si>
    <t>DLF</t>
  </si>
  <si>
    <t>INE271C01023</t>
  </si>
  <si>
    <t>DLF LTD</t>
  </si>
  <si>
    <t>DLINKINDIA</t>
  </si>
  <si>
    <t>INE250K01012</t>
  </si>
  <si>
    <t>D-Link (India) Ltd</t>
  </si>
  <si>
    <t>DMCEDU</t>
  </si>
  <si>
    <t>INE585D01024</t>
  </si>
  <si>
    <t>DMC Education Ltd</t>
  </si>
  <si>
    <t>DOLAT</t>
  </si>
  <si>
    <t>INE966A01022</t>
  </si>
  <si>
    <t>DOLAT INVESTMENTS LTD</t>
  </si>
  <si>
    <t>DOLLEX</t>
  </si>
  <si>
    <t>INE892A01020</t>
  </si>
  <si>
    <t>DOLLEX INDUSTRIES LTD</t>
  </si>
  <si>
    <t>DOLPHMED</t>
  </si>
  <si>
    <t>INE796B01013</t>
  </si>
  <si>
    <t>DOLPHIN MEDICAL SERVICES LTD</t>
  </si>
  <si>
    <t>DOLPHINOFF</t>
  </si>
  <si>
    <t>INE920A01011</t>
  </si>
  <si>
    <t>DOLPHIN OFFSHORE ENTERPRISES (INDIA) LTD</t>
  </si>
  <si>
    <t>HINDAPL</t>
  </si>
  <si>
    <t>HINDUSTAN APPLIANCES LTD</t>
  </si>
  <si>
    <t>PRECIMDIAM</t>
  </si>
  <si>
    <t>INE440B01018</t>
  </si>
  <si>
    <t>DOT COM GLOBAL LTD</t>
  </si>
  <si>
    <t>DQE</t>
  </si>
  <si>
    <t>INE656K01010</t>
  </si>
  <si>
    <t>DQ ENTERTAINMENT (INTERNATIONAL) LTD</t>
  </si>
  <si>
    <t>Animation</t>
  </si>
  <si>
    <t>DRAGARWQ</t>
  </si>
  <si>
    <t>INE934C01018</t>
  </si>
  <si>
    <t>DRAGARWAL'S EYE HOSPITAL LTD</t>
  </si>
  <si>
    <t>DRDATSONS</t>
  </si>
  <si>
    <t>INE928K01013</t>
  </si>
  <si>
    <t>DrDatsons Labs Limited</t>
  </si>
  <si>
    <t>DRREDDY</t>
  </si>
  <si>
    <t>INE089A01023</t>
  </si>
  <si>
    <t>DRREDDY'S LABORATORIES LTD</t>
  </si>
  <si>
    <t>DREDGECORP</t>
  </si>
  <si>
    <t>INE506A01018</t>
  </si>
  <si>
    <t>DREDGING CORPORATION OF INDIA LTD</t>
  </si>
  <si>
    <t>Dredging</t>
  </si>
  <si>
    <t>DALALSTCOM</t>
  </si>
  <si>
    <t>INE055C01020</t>
  </si>
  <si>
    <t>DSJ COMMUNICATIONS LTD</t>
  </si>
  <si>
    <t>DUGARHOU</t>
  </si>
  <si>
    <t>INE919M01018</t>
  </si>
  <si>
    <t>DUGAR HOUSING DEVELOPMENTS LTD</t>
  </si>
  <si>
    <t>DUJODPPR</t>
  </si>
  <si>
    <t>INE990C01010</t>
  </si>
  <si>
    <t>DUJODWALA PAPER CHEMICAL LTD</t>
  </si>
  <si>
    <t>DUKEOFS</t>
  </si>
  <si>
    <t>INE397G01019</t>
  </si>
  <si>
    <t>DUKE OFFSHORE LTD</t>
  </si>
  <si>
    <t>DUNCANSLTD</t>
  </si>
  <si>
    <t>INE508A01022</t>
  </si>
  <si>
    <t>DUNCANS INDUSTRIES LTD</t>
  </si>
  <si>
    <t>DUNLOP</t>
  </si>
  <si>
    <t>INE509A01012</t>
  </si>
  <si>
    <t>DUNLOP INDIA LTD</t>
  </si>
  <si>
    <t>DUROPACK</t>
  </si>
  <si>
    <t>INE138B01018</t>
  </si>
  <si>
    <t>DUROPACK LTD</t>
  </si>
  <si>
    <t>DUTRON</t>
  </si>
  <si>
    <t>INE940C01015</t>
  </si>
  <si>
    <t>DUTRON POLYMERS LTD</t>
  </si>
  <si>
    <t>DWARKESH</t>
  </si>
  <si>
    <t>INE366A01041</t>
  </si>
  <si>
    <t>DWARIKESH SUGAR INDUSTRIES LTD</t>
  </si>
  <si>
    <t>DWITIYA</t>
  </si>
  <si>
    <t>INE222P01028</t>
  </si>
  <si>
    <t>Dwitiya Trading Ltd</t>
  </si>
  <si>
    <t>DSSL</t>
  </si>
  <si>
    <t>INE417B01040</t>
  </si>
  <si>
    <t>DYNACONS SYSTEMS &amp; SOLUTIONS LTD</t>
  </si>
  <si>
    <t>DYNAMATECH</t>
  </si>
  <si>
    <t>INE221B01012</t>
  </si>
  <si>
    <t>DYNAMATIC TECHNOLOGIES LTD</t>
  </si>
  <si>
    <t>DYNAMIND</t>
  </si>
  <si>
    <t>INE457C01010</t>
  </si>
  <si>
    <t>DYNAMIC INDUSTRIES LTD</t>
  </si>
  <si>
    <t>DYNMICR</t>
  </si>
  <si>
    <t>INE443N01017</t>
  </si>
  <si>
    <t>DYNAMIC MICROSTEPPERS LTD</t>
  </si>
  <si>
    <t>DYNAMICP</t>
  </si>
  <si>
    <t>INE118C01018</t>
  </si>
  <si>
    <t>DYNAMIC PORTFOLIO MANAGEMENT &amp; SERVICES LTD</t>
  </si>
  <si>
    <t>DYNAVSN</t>
  </si>
  <si>
    <t>INE083E01010</t>
  </si>
  <si>
    <t>DYNAVISION LTD</t>
  </si>
  <si>
    <t>DYNPRO</t>
  </si>
  <si>
    <t>INE256H01015</t>
  </si>
  <si>
    <t>DYNEMIC PRODUCTS LTD</t>
  </si>
  <si>
    <t>ECOM</t>
  </si>
  <si>
    <t>INE578B01015</t>
  </si>
  <si>
    <t>ECOM INFOTECH (I) LTD</t>
  </si>
  <si>
    <t>EIDPARRY</t>
  </si>
  <si>
    <t>INE126A01031</t>
  </si>
  <si>
    <t>EID-PARRY (INDIA) LTD</t>
  </si>
  <si>
    <t>EASTBUILD</t>
  </si>
  <si>
    <t>INE706N01017</t>
  </si>
  <si>
    <t>EAST BUILDTECH LTD</t>
  </si>
  <si>
    <t>ESTCSTSTEL</t>
  </si>
  <si>
    <t>INE315F01013</t>
  </si>
  <si>
    <t>EAST COAST STEEL LTD</t>
  </si>
  <si>
    <t>EASTERNGAS</t>
  </si>
  <si>
    <t>INE846C01014</t>
  </si>
  <si>
    <t>EASTERN GASES LTD</t>
  </si>
  <si>
    <t>Gas Distribution</t>
  </si>
  <si>
    <t>EASTSILK</t>
  </si>
  <si>
    <t>INE962C01027</t>
  </si>
  <si>
    <t>EASTERN SILK INDUSTRIES LTD</t>
  </si>
  <si>
    <t>EASTSUGIND</t>
  </si>
  <si>
    <t>INE889B01016</t>
  </si>
  <si>
    <t>EASTERN SUGAR &amp; INDUSTRIES LTD</t>
  </si>
  <si>
    <t>EASTRED</t>
  </si>
  <si>
    <t>INE500D01015</t>
  </si>
  <si>
    <t>EASTERN TREADS LTD</t>
  </si>
  <si>
    <t>EASUNREYRL</t>
  </si>
  <si>
    <t>INE268C01029</t>
  </si>
  <si>
    <t>EASUN REYROLLE LTD</t>
  </si>
  <si>
    <t>ECEIND</t>
  </si>
  <si>
    <t>INE588B01014</t>
  </si>
  <si>
    <t>ECE INDUSTRIES LTD</t>
  </si>
  <si>
    <t>ECLERX</t>
  </si>
  <si>
    <t>INE738I01010</t>
  </si>
  <si>
    <t>ECLERX SERVICES LTD</t>
  </si>
  <si>
    <t>EFPL</t>
  </si>
  <si>
    <t>INE178O01025</t>
  </si>
  <si>
    <t>ECO FRIENDLY FOOD PROCESSING PARK LTD</t>
  </si>
  <si>
    <t>ECORECO</t>
  </si>
  <si>
    <t>INE316A01038</t>
  </si>
  <si>
    <t>ECO RECYCLING LTD</t>
  </si>
  <si>
    <t>WESTERNBIO</t>
  </si>
  <si>
    <t>INE866A01016</t>
  </si>
  <si>
    <t>ECOBOARD INDUSTRIES LTD</t>
  </si>
  <si>
    <t>ETIL</t>
  </si>
  <si>
    <t>INE937K01014</t>
  </si>
  <si>
    <t>Econo Trade (India) Ltd</t>
  </si>
  <si>
    <t>ECOPLAST</t>
  </si>
  <si>
    <t>INE423D01010</t>
  </si>
  <si>
    <t>ECOPLAST LTD</t>
  </si>
  <si>
    <t>CUMMINSIND</t>
  </si>
  <si>
    <t>INE298A01020</t>
  </si>
  <si>
    <t>CUMMINS INDIA LTD</t>
  </si>
  <si>
    <t>EDUCOMP</t>
  </si>
  <si>
    <t>INE216H01027</t>
  </si>
  <si>
    <t>EDUCOMP SOLUTIONS LTD</t>
  </si>
  <si>
    <t>EDUEXEL</t>
  </si>
  <si>
    <t>INE611F01015</t>
  </si>
  <si>
    <t>Eduexel Infotainment Limited</t>
  </si>
  <si>
    <t>EDSL</t>
  </si>
  <si>
    <t>INE899O01018</t>
  </si>
  <si>
    <t>EDYNAMICS SOLUTIONS LTD</t>
  </si>
  <si>
    <t>EICHERMOT</t>
  </si>
  <si>
    <t>INE066A01013</t>
  </si>
  <si>
    <t>EICHER MOTORS LTD</t>
  </si>
  <si>
    <t>EIHAHOTELS</t>
  </si>
  <si>
    <t>INE276C01014</t>
  </si>
  <si>
    <t>EIH ASSOCIATED HOTELS LTD</t>
  </si>
  <si>
    <t>DALMIABHA</t>
  </si>
  <si>
    <t>INE439L01019</t>
  </si>
  <si>
    <t>DALMIA BHARAT LTD</t>
  </si>
  <si>
    <t>EIMCOELECO</t>
  </si>
  <si>
    <t>INE158B01016</t>
  </si>
  <si>
    <t>EIMCO ELECON (INDIA) LTD</t>
  </si>
  <si>
    <t>EKAMLEA</t>
  </si>
  <si>
    <t>INE906L01017</t>
  </si>
  <si>
    <t>EKAM LEASING &amp; FINANCE COLTD</t>
  </si>
  <si>
    <t>ELFORGE</t>
  </si>
  <si>
    <t>INE158F01017</t>
  </si>
  <si>
    <t>EL FORGE LTD</t>
  </si>
  <si>
    <t>ELANGO</t>
  </si>
  <si>
    <t>INE594D01018</t>
  </si>
  <si>
    <t>ELANGO INDUSTRIES LTD</t>
  </si>
  <si>
    <t>DRBECK</t>
  </si>
  <si>
    <t>INE280B01018</t>
  </si>
  <si>
    <t>ELANTAS BECK INDIA LTD</t>
  </si>
  <si>
    <t>MUDITFN</t>
  </si>
  <si>
    <t>INE220D01010</t>
  </si>
  <si>
    <t>MUDIT FINLEASE LTD</t>
  </si>
  <si>
    <t>ELDEHSG</t>
  </si>
  <si>
    <t>INE668G01013</t>
  </si>
  <si>
    <t>ELDECO HOUSING &amp; INDUSTRIES LTD</t>
  </si>
  <si>
    <t>ELDERHCL</t>
  </si>
  <si>
    <t>INE950E01010</t>
  </si>
  <si>
    <t>ELDER HEALTH CARE LTD</t>
  </si>
  <si>
    <t>ELDERPHARM</t>
  </si>
  <si>
    <t>INE975A01015</t>
  </si>
  <si>
    <t>ELDER PHARMACEUTICALS LTD</t>
  </si>
  <si>
    <t>ELDERPG</t>
  </si>
  <si>
    <t>INE975E01017</t>
  </si>
  <si>
    <t>ELDER PROJECTS LTD</t>
  </si>
  <si>
    <t>ELECON</t>
  </si>
  <si>
    <t>INE205B01023</t>
  </si>
  <si>
    <t>ELECON ENGINEERING COLTD</t>
  </si>
  <si>
    <t>ELECTCAST</t>
  </si>
  <si>
    <t>INE086A01029</t>
  </si>
  <si>
    <t>ELECTROSTEEL CASTINGS LTD</t>
  </si>
  <si>
    <t>ESL</t>
  </si>
  <si>
    <t>INE481K01013</t>
  </si>
  <si>
    <t>ELECTROSTEEL STEELS LTD</t>
  </si>
  <si>
    <t>ELECTHERM</t>
  </si>
  <si>
    <t>INE822G01016</t>
  </si>
  <si>
    <t>ELECTROTHERM (INDIA) LTD</t>
  </si>
  <si>
    <t>ELEMARB</t>
  </si>
  <si>
    <t>INE095B01010</t>
  </si>
  <si>
    <t>ELEGANT MARBLES &amp; GRANI INDUSTRIES LTD</t>
  </si>
  <si>
    <t>Marble</t>
  </si>
  <si>
    <t>ELGIEQUIP</t>
  </si>
  <si>
    <t>INE285A01027</t>
  </si>
  <si>
    <t>ELGI EQUIPMENTS LTD</t>
  </si>
  <si>
    <t>ELNET</t>
  </si>
  <si>
    <t>INE033C01019</t>
  </si>
  <si>
    <t>ELNET TECHNOLOGIES LTD</t>
  </si>
  <si>
    <t>ELPROINTL</t>
  </si>
  <si>
    <t>INE579B01039</t>
  </si>
  <si>
    <t>ELPRO INTERNATIONAL LTD</t>
  </si>
  <si>
    <t>EMAINDIA</t>
  </si>
  <si>
    <t>INE279D01016</t>
  </si>
  <si>
    <t>EMA INDIA LTD</t>
  </si>
  <si>
    <t>EMAMIINFRA</t>
  </si>
  <si>
    <t>INE778K01012</t>
  </si>
  <si>
    <t>EMAMI INFRASTRUCTURE LTD</t>
  </si>
  <si>
    <t>DBL</t>
  </si>
  <si>
    <t>INE917M01012</t>
  </si>
  <si>
    <t>Dilip Buildcon Ltd</t>
  </si>
  <si>
    <t>EMAMIPAP</t>
  </si>
  <si>
    <t>INE830C01026</t>
  </si>
  <si>
    <t>EMAMI PAPER MILLS LTD</t>
  </si>
  <si>
    <t>EMCO</t>
  </si>
  <si>
    <t>INE078A01026</t>
  </si>
  <si>
    <t>EMCO LTD</t>
  </si>
  <si>
    <t>EMEDTECH</t>
  </si>
  <si>
    <t>INE379F01019</t>
  </si>
  <si>
    <t>Emedcom Technologies Ltd</t>
  </si>
  <si>
    <t>EMERALD</t>
  </si>
  <si>
    <t>INE030Q01015</t>
  </si>
  <si>
    <t>Emerald Leasing Finance &amp; Investment Company Ltd</t>
  </si>
  <si>
    <t>EMGEECA</t>
  </si>
  <si>
    <t>INE128F01010</t>
  </si>
  <si>
    <t>EMGEE CABLES &amp; COMMUNICATIONS LTD</t>
  </si>
  <si>
    <t>EMKAY</t>
  </si>
  <si>
    <t>INE296H01011</t>
  </si>
  <si>
    <t>EMKAY GLOBAL FINANCIAL SERVICES LTD</t>
  </si>
  <si>
    <t>EMMBI</t>
  </si>
  <si>
    <t>INE753K01015</t>
  </si>
  <si>
    <t>Emmbi Industries Ltd</t>
  </si>
  <si>
    <t>EMMESSA</t>
  </si>
  <si>
    <t>INE634B01016</t>
  </si>
  <si>
    <t>EMMESSAR BIOTECH &amp; NUTRITION LTD</t>
  </si>
  <si>
    <t>EMMSONS</t>
  </si>
  <si>
    <t>INE073C01015</t>
  </si>
  <si>
    <t>EMMSONS INTERNATIONAL LTD</t>
  </si>
  <si>
    <t>EDL</t>
  </si>
  <si>
    <t>INE180G01019</t>
  </si>
  <si>
    <t>EMPEE DISTILLERIES LTD</t>
  </si>
  <si>
    <t>EMPEESUG</t>
  </si>
  <si>
    <t>INE928B01012</t>
  </si>
  <si>
    <t>EMPEE SUGARS &amp; CHEMICALS LTD</t>
  </si>
  <si>
    <t>EMPIND</t>
  </si>
  <si>
    <t>INE515H01014</t>
  </si>
  <si>
    <t>EMPIRE INDUSTRIES LTD</t>
  </si>
  <si>
    <t>EMPOWER</t>
  </si>
  <si>
    <t>INE507F01023</t>
  </si>
  <si>
    <t>EMPOWER INDIA LTD</t>
  </si>
  <si>
    <t>ENBETRD</t>
  </si>
  <si>
    <t>INE993I01011</t>
  </si>
  <si>
    <t>ENBEE TRADE &amp; FINANCE LTD</t>
  </si>
  <si>
    <t>ENCASH</t>
  </si>
  <si>
    <t>INE552Q01018</t>
  </si>
  <si>
    <t>Encash Entertainment Ltd</t>
  </si>
  <si>
    <t>ENCORE</t>
  </si>
  <si>
    <t>INE103B01012</t>
  </si>
  <si>
    <t>ENCORE SOFTWARE LTD</t>
  </si>
  <si>
    <t>ENERGYDEV</t>
  </si>
  <si>
    <t>INE306C01019</t>
  </si>
  <si>
    <t>ENERGY DEVELOPMENT COMPANY LTD</t>
  </si>
  <si>
    <t>Wind Energy</t>
  </si>
  <si>
    <t>DHFL</t>
  </si>
  <si>
    <t>INE202B01012</t>
  </si>
  <si>
    <t>DEWAN HOUSING FINANCE CORPORATION LTD</t>
  </si>
  <si>
    <t>ENKEIWHEL</t>
  </si>
  <si>
    <t>INE130L01014</t>
  </si>
  <si>
    <t>ENKEI WHEELS (INDIA) LTD</t>
  </si>
  <si>
    <t>ENNORE</t>
  </si>
  <si>
    <t>INE755H01016</t>
  </si>
  <si>
    <t>ENNORE COKE LTD</t>
  </si>
  <si>
    <t>ENSSI</t>
  </si>
  <si>
    <t>INE322C01016</t>
  </si>
  <si>
    <t>ENSA STEEL INDUSTRIES LTD</t>
  </si>
  <si>
    <t>ENTEGRA</t>
  </si>
  <si>
    <t>INE826A01028</t>
  </si>
  <si>
    <t>ENTEGRA LTD</t>
  </si>
  <si>
    <t>ENTRINT</t>
  </si>
  <si>
    <t>INE439G01019</t>
  </si>
  <si>
    <t>ENTERPRISE INTERNATIONAL LTD</t>
  </si>
  <si>
    <t>ENIL</t>
  </si>
  <si>
    <t>INE265F01028</t>
  </si>
  <si>
    <t>ENTERTAINMENT NETWORK (INDIA) LTD</t>
  </si>
  <si>
    <t>Radio</t>
  </si>
  <si>
    <t>KIRLOSELEC</t>
  </si>
  <si>
    <t>INE601C01013</t>
  </si>
  <si>
    <t>ENVAIR ELECTRODYNE LTD</t>
  </si>
  <si>
    <t>EON</t>
  </si>
  <si>
    <t>INE076H01025</t>
  </si>
  <si>
    <t>EON ELECTRIC LTD</t>
  </si>
  <si>
    <t>EPCIN</t>
  </si>
  <si>
    <t>INE215D01010</t>
  </si>
  <si>
    <t>EPC INDUSTRIE LTD</t>
  </si>
  <si>
    <t>EPIC</t>
  </si>
  <si>
    <t>INE932F01015</t>
  </si>
  <si>
    <t>EPIC ENERGY LTD</t>
  </si>
  <si>
    <t>EPSOMPRO</t>
  </si>
  <si>
    <t>INE601F01016</t>
  </si>
  <si>
    <t>EPSOM PROPERTIES LTD</t>
  </si>
  <si>
    <t>ERABUILD</t>
  </si>
  <si>
    <t>INE040E01028</t>
  </si>
  <si>
    <t>Era Buildsys Limited</t>
  </si>
  <si>
    <t>ERAINFRA</t>
  </si>
  <si>
    <t>INE039E01020</t>
  </si>
  <si>
    <t>ERA INFRA ENGINEERING LTD</t>
  </si>
  <si>
    <t>EROSMEDIA</t>
  </si>
  <si>
    <t>INE416L01017</t>
  </si>
  <si>
    <t>EROS INTERNATIONAL MEDIA LTD</t>
  </si>
  <si>
    <t>DEVITRD</t>
  </si>
  <si>
    <t>DEVINSU TRADING LTD</t>
  </si>
  <si>
    <t>ESARIND</t>
  </si>
  <si>
    <t>INE404L01021</t>
  </si>
  <si>
    <t>ESAAR (INDIA) LTD</t>
  </si>
  <si>
    <t>ESABINDIA</t>
  </si>
  <si>
    <t>INE284A01012</t>
  </si>
  <si>
    <t>ESAB INDIA LTD</t>
  </si>
  <si>
    <t>ESCORTSFIN</t>
  </si>
  <si>
    <t>INE359A01012</t>
  </si>
  <si>
    <t>ESCORTS FINANCE LTD</t>
  </si>
  <si>
    <t>DISHTV</t>
  </si>
  <si>
    <t>INE836F01026</t>
  </si>
  <si>
    <t>DISH TV INDIA LTD</t>
  </si>
  <si>
    <t>ESHAMEDIA</t>
  </si>
  <si>
    <t>INE328F01016</t>
  </si>
  <si>
    <t>Esha Media Research Limited</t>
  </si>
  <si>
    <t>SHREEKRPET</t>
  </si>
  <si>
    <t>INE220A01032</t>
  </si>
  <si>
    <t>ESKAY K'N'IT (INDIA) LTD</t>
  </si>
  <si>
    <t>ESQRMON</t>
  </si>
  <si>
    <t>ESQUIRE MONEY GUARANTEES LTD</t>
  </si>
  <si>
    <t>Exchanges</t>
  </si>
  <si>
    <t>ESSDEE</t>
  </si>
  <si>
    <t>INE825H01017</t>
  </si>
  <si>
    <t>ESS DEE ALUMINIUM LTD</t>
  </si>
  <si>
    <t>ESSARPORTS</t>
  </si>
  <si>
    <t>ESSAR PORTS LTD</t>
  </si>
  <si>
    <t>ESSARSEC</t>
  </si>
  <si>
    <t>INE143K01019</t>
  </si>
  <si>
    <t>Essar Securities Ltd</t>
  </si>
  <si>
    <t>ESSARSHPNG</t>
  </si>
  <si>
    <t>INE122M01019</t>
  </si>
  <si>
    <t>ESSAR SHIPPING LTD</t>
  </si>
  <si>
    <t>ESSELPACK</t>
  </si>
  <si>
    <t>INE255A01020</t>
  </si>
  <si>
    <t>ESSEL PROPACK LTD</t>
  </si>
  <si>
    <t>EBFL</t>
  </si>
  <si>
    <t>INE209O01028</t>
  </si>
  <si>
    <t>ESTEEM BIO ORGANIC FOOD PROCESSING  LTD</t>
  </si>
  <si>
    <t>Vegetable, fruit &amp; nut products</t>
  </si>
  <si>
    <t>ESTER</t>
  </si>
  <si>
    <t>INE778B01029</t>
  </si>
  <si>
    <t>ESTER INDUSTRIES LTD</t>
  </si>
  <si>
    <t>ETT</t>
  </si>
  <si>
    <t>INE546I01017</t>
  </si>
  <si>
    <t>ETT Ltd</t>
  </si>
  <si>
    <t>EUREKAI</t>
  </si>
  <si>
    <t>INE958A01011</t>
  </si>
  <si>
    <t>EUREKA INDUSTRIES LTD</t>
  </si>
  <si>
    <t>EUROCERA</t>
  </si>
  <si>
    <t>INE649H01011</t>
  </si>
  <si>
    <t>EURO CERAMICS LTD</t>
  </si>
  <si>
    <t>EUROLED</t>
  </si>
  <si>
    <t>INE940E01011</t>
  </si>
  <si>
    <t>EURO LEDER FASHION LTD</t>
  </si>
  <si>
    <t>EUROMULTI</t>
  </si>
  <si>
    <t>INE063J01011</t>
  </si>
  <si>
    <t>EURO MULTIVISION LTD</t>
  </si>
  <si>
    <t>Solar Energy</t>
  </si>
  <si>
    <t>Solar modules</t>
  </si>
  <si>
    <t>EUROTEXIND</t>
  </si>
  <si>
    <t>INE022C01012</t>
  </si>
  <si>
    <t>EUROTEX INDUSTRIES &amp; EXPORTS LTD</t>
  </si>
  <si>
    <t>EVEREADY</t>
  </si>
  <si>
    <t>INE128A01029</t>
  </si>
  <si>
    <t>EVEREADY INDUSTRIES INDIA LTD</t>
  </si>
  <si>
    <t>EVERESTIND</t>
  </si>
  <si>
    <t>INE295A01018</t>
  </si>
  <si>
    <t>EVEREST INDUSTRIES LTD</t>
  </si>
  <si>
    <t>Prefab Structures</t>
  </si>
  <si>
    <t>EKC</t>
  </si>
  <si>
    <t>INE184H01027</t>
  </si>
  <si>
    <t>EVEREST KANTO CYLINDER LTD</t>
  </si>
  <si>
    <t>EVERTEX</t>
  </si>
  <si>
    <t>INE229N01010</t>
  </si>
  <si>
    <t>Evergreen Textiles Limited</t>
  </si>
  <si>
    <t>EVERLON</t>
  </si>
  <si>
    <t>INE339D01026</t>
  </si>
  <si>
    <t>EVERLON SYNTHETICS LTD</t>
  </si>
  <si>
    <t>EVERONN</t>
  </si>
  <si>
    <t>INE678H01010</t>
  </si>
  <si>
    <t>Everonn Education ltd</t>
  </si>
  <si>
    <t>EXCAST</t>
  </si>
  <si>
    <t>INE501O01036</t>
  </si>
  <si>
    <t>Excel Castronics Limited</t>
  </si>
  <si>
    <t>EXCELCROP</t>
  </si>
  <si>
    <t>INE223G01017</t>
  </si>
  <si>
    <t>EXCEL CROP CARE LTD</t>
  </si>
  <si>
    <t>EXCELINDUS</t>
  </si>
  <si>
    <t>INE369A01029</t>
  </si>
  <si>
    <t>EXCEL INDUSTRIES LTD</t>
  </si>
  <si>
    <t>ZEXDONTR</t>
  </si>
  <si>
    <t>INE204I01013</t>
  </si>
  <si>
    <t>EXDON TRADING COLTD</t>
  </si>
  <si>
    <t>DIVISLAB</t>
  </si>
  <si>
    <t>INE361B01024</t>
  </si>
  <si>
    <t>DIVI'S LABORATORIES LTD</t>
  </si>
  <si>
    <t>EXOTICCOAL</t>
  </si>
  <si>
    <t>INE898K01018</t>
  </si>
  <si>
    <t>EXOTIC COAL LTD</t>
  </si>
  <si>
    <t>EXPLICITFIN</t>
  </si>
  <si>
    <t>INE335G01019</t>
  </si>
  <si>
    <t>EXPLICIT FINANCE LTD</t>
  </si>
  <si>
    <t>EXPOGAS</t>
  </si>
  <si>
    <t>INE561D01025</t>
  </si>
  <si>
    <t>EXPO GAS CONTAINERS LTD</t>
  </si>
  <si>
    <t>EXTCO</t>
  </si>
  <si>
    <t>INE670D01016</t>
  </si>
  <si>
    <t>EXTOL COMMERCIAL LTD</t>
  </si>
  <si>
    <t>FACORALL</t>
  </si>
  <si>
    <t>INE828G01013</t>
  </si>
  <si>
    <t>FACOR ALLOYS LTD</t>
  </si>
  <si>
    <t>FACORSTE</t>
  </si>
  <si>
    <t>INE829G01011</t>
  </si>
  <si>
    <t>FACOR STEELS LTD</t>
  </si>
  <si>
    <t>FAIRDSY</t>
  </si>
  <si>
    <t>INE719D01011</t>
  </si>
  <si>
    <t>FAIR DEAL FILAMENTS LTD</t>
  </si>
  <si>
    <t>FALCONTYRE</t>
  </si>
  <si>
    <t>INE511B01024</t>
  </si>
  <si>
    <t>FALCON TYRES LTD</t>
  </si>
  <si>
    <t>FARMAXIND</t>
  </si>
  <si>
    <t>INE890I01035</t>
  </si>
  <si>
    <t>Farmax India Limited</t>
  </si>
  <si>
    <t>FARRYIND</t>
  </si>
  <si>
    <t>INE720D01019</t>
  </si>
  <si>
    <t>FARRY INDUSTRIES LTD</t>
  </si>
  <si>
    <t>FASTRAENT</t>
  </si>
  <si>
    <t>INE074D01037</t>
  </si>
  <si>
    <t>FAST TRACK ENTERTAINMENT LTD</t>
  </si>
  <si>
    <t>FAZETHREE</t>
  </si>
  <si>
    <t>INE963C01033</t>
  </si>
  <si>
    <t>FAZE THREE LTD</t>
  </si>
  <si>
    <t>FCSSOFT</t>
  </si>
  <si>
    <t>INE512B01022</t>
  </si>
  <si>
    <t>FCS SOFTWARE SOLUTIONS LTD</t>
  </si>
  <si>
    <t>FDC</t>
  </si>
  <si>
    <t>INE258B01022</t>
  </si>
  <si>
    <t>FDC LTD</t>
  </si>
  <si>
    <t>FEINDIALTD</t>
  </si>
  <si>
    <t>INE708C01016</t>
  </si>
  <si>
    <t>FE (India) Ltd</t>
  </si>
  <si>
    <t>EDELWEISS</t>
  </si>
  <si>
    <t>INE532F01054</t>
  </si>
  <si>
    <t>Edelweiss Financial Services Ltd</t>
  </si>
  <si>
    <t>FMGOETZE</t>
  </si>
  <si>
    <t>INE529A01010</t>
  </si>
  <si>
    <t>FEDERAL-MOGUL GOETZE (INDIA) LTD</t>
  </si>
  <si>
    <t>Pistons</t>
  </si>
  <si>
    <t>FENOPLAS</t>
  </si>
  <si>
    <t>INE138D01014</t>
  </si>
  <si>
    <t>FENOPLAST LTD</t>
  </si>
  <si>
    <t>FERROALLOY</t>
  </si>
  <si>
    <t>INE912A01026</t>
  </si>
  <si>
    <t>FERRO ALLOYS CORPORATION LTD</t>
  </si>
  <si>
    <t>FACT</t>
  </si>
  <si>
    <t>INE188A01015</t>
  </si>
  <si>
    <t>FERTILIZERS &amp; CHEMICALS TRAVANCORE LTD</t>
  </si>
  <si>
    <t>FERVENTSYN</t>
  </si>
  <si>
    <t>INE258M01011</t>
  </si>
  <si>
    <t>FERVENT SYNERGIES LTD</t>
  </si>
  <si>
    <t>FGPIND</t>
  </si>
  <si>
    <t>INE512A01016</t>
  </si>
  <si>
    <t>FGP LTD</t>
  </si>
  <si>
    <t>FIBERWEB</t>
  </si>
  <si>
    <t>INE296C01020</t>
  </si>
  <si>
    <t>FIBERWEB (INDIA) LTD</t>
  </si>
  <si>
    <t>FIEMIND</t>
  </si>
  <si>
    <t>INE737H01014</t>
  </si>
  <si>
    <t>FIEM INDUSTRIES LTD</t>
  </si>
  <si>
    <t>Lights</t>
  </si>
  <si>
    <t>FILATFASH</t>
  </si>
  <si>
    <t>INE185E01013</t>
  </si>
  <si>
    <t>FILATEX FASHIONS LTD</t>
  </si>
  <si>
    <t>FILATEX</t>
  </si>
  <si>
    <t>INE816B01019</t>
  </si>
  <si>
    <t>FILATEX INDIA LTD</t>
  </si>
  <si>
    <t>FILME</t>
  </si>
  <si>
    <t>INE600B01033</t>
  </si>
  <si>
    <t>FILMCITY MEDIA LTD</t>
  </si>
  <si>
    <t>FILTRA</t>
  </si>
  <si>
    <t>INE541R01019</t>
  </si>
  <si>
    <t>Filtra Consultants and Engineers Ltd</t>
  </si>
  <si>
    <t>FILTRON</t>
  </si>
  <si>
    <t>INE589N01017</t>
  </si>
  <si>
    <t>FILTRON ENGINEERS LTD</t>
  </si>
  <si>
    <t>FINAVENT</t>
  </si>
  <si>
    <t>INE128B01019</t>
  </si>
  <si>
    <t>FINAVENTURE CAPITAL LTD</t>
  </si>
  <si>
    <t>FINELINE</t>
  </si>
  <si>
    <t>INE087E01011</t>
  </si>
  <si>
    <t>FINE-LINE CIRCUITS LTD</t>
  </si>
  <si>
    <t>FCL</t>
  </si>
  <si>
    <t>INE045J01026</t>
  </si>
  <si>
    <t>FINEOTEX CHEMICAL LTD</t>
  </si>
  <si>
    <t>FINKURVE</t>
  </si>
  <si>
    <t>INE734I01027</t>
  </si>
  <si>
    <t>Finkurve Financial Services Ltd</t>
  </si>
  <si>
    <t>EIHOTEL</t>
  </si>
  <si>
    <t>INE230A01023</t>
  </si>
  <si>
    <t>EIH LTD</t>
  </si>
  <si>
    <t>FINPIPE</t>
  </si>
  <si>
    <t>INE183A01016</t>
  </si>
  <si>
    <t>FINOLEX INDUSTRIES LTD</t>
  </si>
  <si>
    <t>FINCOM</t>
  </si>
  <si>
    <t>INE815B01011</t>
  </si>
  <si>
    <t>FINTECH COMMUNICATIONS LTD</t>
  </si>
  <si>
    <t>FIRSTWIN</t>
  </si>
  <si>
    <t>INE315J01015</t>
  </si>
  <si>
    <t>FIRST WINNER INDUSTRIES LTD</t>
  </si>
  <si>
    <t>FIRSTOBJ</t>
  </si>
  <si>
    <t>INE683B01047</t>
  </si>
  <si>
    <t>FIRSTOBJECT TECHNOLOGIES LTD</t>
  </si>
  <si>
    <t>FSL</t>
  </si>
  <si>
    <t>INE684F01012</t>
  </si>
  <si>
    <t>FIRSTSOURCE SOLUTIONS LTD</t>
  </si>
  <si>
    <t>FISCHER</t>
  </si>
  <si>
    <t>INE771F01017</t>
  </si>
  <si>
    <t>FISCHER CHEMIC LTD</t>
  </si>
  <si>
    <t>FLEXFO</t>
  </si>
  <si>
    <t>INE954B01018</t>
  </si>
  <si>
    <t>FLEX FOODS LTD</t>
  </si>
  <si>
    <t>FLEXITUFF</t>
  </si>
  <si>
    <t>INE060J01017</t>
  </si>
  <si>
    <t>FLEXITUFF INTERNATIONAL LTD</t>
  </si>
  <si>
    <t>FLORATX</t>
  </si>
  <si>
    <t>INE161F01011</t>
  </si>
  <si>
    <t>FLORA TEXTILES LTD</t>
  </si>
  <si>
    <t>FLORENCE</t>
  </si>
  <si>
    <t>INE211G01020</t>
  </si>
  <si>
    <t>Florence Investech Limited</t>
  </si>
  <si>
    <t>FLUIDOM</t>
  </si>
  <si>
    <t>INE459C01016</t>
  </si>
  <si>
    <t>FLUIDOMAT LTD</t>
  </si>
  <si>
    <t>FOCUSIRL</t>
  </si>
  <si>
    <t>INE603E01023</t>
  </si>
  <si>
    <t>FOCUS INDUSTRIAL RESOURCES LTD</t>
  </si>
  <si>
    <t>FOMEHOT</t>
  </si>
  <si>
    <t>INE241E01014</t>
  </si>
  <si>
    <t>FOMENTO RESORTS &amp; HOTELS LTD</t>
  </si>
  <si>
    <t>FOODSIN</t>
  </si>
  <si>
    <t>INE976E01015</t>
  </si>
  <si>
    <t>FOODS &amp; INNS LTD</t>
  </si>
  <si>
    <t>FORBESGOK</t>
  </si>
  <si>
    <t>INE518A01013</t>
  </si>
  <si>
    <t>FORBES &amp; COMPANY LTD</t>
  </si>
  <si>
    <t>BAJAJTEMPO</t>
  </si>
  <si>
    <t>INE451A01017</t>
  </si>
  <si>
    <t>FORCE MOTORS LTD</t>
  </si>
  <si>
    <t>Four Wheelers</t>
  </si>
  <si>
    <t>FORTIS</t>
  </si>
  <si>
    <t>INE061F01013</t>
  </si>
  <si>
    <t>FORTIS HEALTHCARE LTD</t>
  </si>
  <si>
    <t>FORTISMLR</t>
  </si>
  <si>
    <t>INE842B01015</t>
  </si>
  <si>
    <t>Fortis Malar Hospitals Limited</t>
  </si>
  <si>
    <t>FORTUNEFIN</t>
  </si>
  <si>
    <t>INE924D01017</t>
  </si>
  <si>
    <t>FORTUNE FINANCIAL SERVICES (INDIA) LTD</t>
  </si>
  <si>
    <t>FORINTL</t>
  </si>
  <si>
    <t>INE501D01013</t>
  </si>
  <si>
    <t>FORTUNE INTERNATIONAL LTD</t>
  </si>
  <si>
    <t>FOSECOIND</t>
  </si>
  <si>
    <t>INE519A01011</t>
  </si>
  <si>
    <t>FOSECO INDIA LTD</t>
  </si>
  <si>
    <t>FFPL</t>
  </si>
  <si>
    <t>INE617C01027</t>
  </si>
  <si>
    <t>FOUNDRY FUEL PRODUCTS LTD</t>
  </si>
  <si>
    <t>4THGEN</t>
  </si>
  <si>
    <t>INE739B01039</t>
  </si>
  <si>
    <t>FOURTH GENERATION INFORMATION SYSTEMS LTD</t>
  </si>
  <si>
    <t>FRASER</t>
  </si>
  <si>
    <t>INE184Q01010</t>
  </si>
  <si>
    <t>Fraser and Company Ltd</t>
  </si>
  <si>
    <t>FRSHTRP</t>
  </si>
  <si>
    <t>INE795D01011</t>
  </si>
  <si>
    <t>FRESHTROP FRUITS LTD</t>
  </si>
  <si>
    <t>Grapes</t>
  </si>
  <si>
    <t>SVCRES</t>
  </si>
  <si>
    <t>INE254H01036</t>
  </si>
  <si>
    <t>SVC Resources Limited</t>
  </si>
  <si>
    <t>FRONTSP</t>
  </si>
  <si>
    <t>INE572D01014</t>
  </si>
  <si>
    <t>FRONTIER SPRINGS LTD</t>
  </si>
  <si>
    <t>FRONTBUSS</t>
  </si>
  <si>
    <t>INE485D01035</t>
  </si>
  <si>
    <t>FRONTLINE BUSINESS SOLUTIONS LTD</t>
  </si>
  <si>
    <t>FRONTSEC</t>
  </si>
  <si>
    <t>INE773B01012</t>
  </si>
  <si>
    <t>FRONTLINE SECURITIES LTD</t>
  </si>
  <si>
    <t>FRUTION</t>
  </si>
  <si>
    <t>INE836C01015</t>
  </si>
  <si>
    <t>Fruition Venture Ltd</t>
  </si>
  <si>
    <t>FUNWTRD</t>
  </si>
  <si>
    <t>INE288H01018</t>
  </si>
  <si>
    <t>FUNWORLD &amp; TOURISM DEVELOPMENT LTD</t>
  </si>
  <si>
    <t>FUFITIN</t>
  </si>
  <si>
    <t>INE284L01019</t>
  </si>
  <si>
    <t>FUSION FITTINGS (I) LTD</t>
  </si>
  <si>
    <t>FLFL</t>
  </si>
  <si>
    <t>INE452O01016</t>
  </si>
  <si>
    <t>Future Lifestyle Fashions Ltd</t>
  </si>
  <si>
    <t>FMNL</t>
  </si>
  <si>
    <t>INE360L01017</t>
  </si>
  <si>
    <t>FUTURE MARKET NETWORKS LTD</t>
  </si>
  <si>
    <t>FUTURSEC</t>
  </si>
  <si>
    <t>INE425D01015</t>
  </si>
  <si>
    <t>FUTURISTIC SECURITIES LTD</t>
  </si>
  <si>
    <t>FUTSOL</t>
  </si>
  <si>
    <t>INE241F01011</t>
  </si>
  <si>
    <t>FUTURISTIC SOLUTIONS LTD</t>
  </si>
  <si>
    <t>GDTRAGN</t>
  </si>
  <si>
    <t>INE713N01013</t>
  </si>
  <si>
    <t>GDTRADING &amp; AGENCIES LTD</t>
  </si>
  <si>
    <t>GGDANDE</t>
  </si>
  <si>
    <t>INE631D01026</t>
  </si>
  <si>
    <t>GGDANDEKAR MACHINE WORKS LTD</t>
  </si>
  <si>
    <t>GKCONS</t>
  </si>
  <si>
    <t>INE131D01019</t>
  </si>
  <si>
    <t>GKCONSULTANTS LTD</t>
  </si>
  <si>
    <t>GMBREW</t>
  </si>
  <si>
    <t>INE075D01018</t>
  </si>
  <si>
    <t>GMBREWERIES LTD</t>
  </si>
  <si>
    <t>GSAUTO</t>
  </si>
  <si>
    <t>INE736H01024</t>
  </si>
  <si>
    <t>GSAUTO INTERNATIONAL LTD</t>
  </si>
  <si>
    <t>GABRIEL</t>
  </si>
  <si>
    <t>INE524A01029</t>
  </si>
  <si>
    <t>GABRIEL INDIA LTD</t>
  </si>
  <si>
    <t>Shock absorbers</t>
  </si>
  <si>
    <t>ZGAEKWAR</t>
  </si>
  <si>
    <t>INE837X01027</t>
  </si>
  <si>
    <t>GAEKWAR MILLS LTD</t>
  </si>
  <si>
    <t>GAGAN</t>
  </si>
  <si>
    <t>INE076D01016</t>
  </si>
  <si>
    <t>GAGAN GASES LTD</t>
  </si>
  <si>
    <t>GAGANPO</t>
  </si>
  <si>
    <t>INE297L01011</t>
  </si>
  <si>
    <t>GAGAN POLYCOT INDIA LTD</t>
  </si>
  <si>
    <t>GAIL</t>
  </si>
  <si>
    <t>INE129A01019</t>
  </si>
  <si>
    <t>GAIL (INDIA) LTD</t>
  </si>
  <si>
    <t>GAJANANSEC</t>
  </si>
  <si>
    <t>INE868G01019</t>
  </si>
  <si>
    <t>Gajanan Securities Services Ltd</t>
  </si>
  <si>
    <t>GAJRA</t>
  </si>
  <si>
    <t>INE282D01010</t>
  </si>
  <si>
    <t>GAJRA BEVEL GEARS LTD</t>
  </si>
  <si>
    <t>GALADAFIN</t>
  </si>
  <si>
    <t>INE243E01010</t>
  </si>
  <si>
    <t>Galada Finance Ltd</t>
  </si>
  <si>
    <t>GALPOWTEL</t>
  </si>
  <si>
    <t>INE255C01018</t>
  </si>
  <si>
    <t>GALADA POWER &amp; TELECOMMUNICATION LTD</t>
  </si>
  <si>
    <t>GALAGEX</t>
  </si>
  <si>
    <t>INE803L01016</t>
  </si>
  <si>
    <t>GALAXY AGRICO EXPORTS LTD</t>
  </si>
  <si>
    <t>GALXBRG</t>
  </si>
  <si>
    <t>INE020S01012</t>
  </si>
  <si>
    <t>GALAXY BEARINGS LTD</t>
  </si>
  <si>
    <t>GALAXCP</t>
  </si>
  <si>
    <t>GALAXY CONSOLIDATED FINANCE LTD</t>
  </si>
  <si>
    <t>GLXYENT</t>
  </si>
  <si>
    <t>INE403B01016</t>
  </si>
  <si>
    <t>GALAXY ENTERTAINMENT CORPORATION LTD</t>
  </si>
  <si>
    <t>GALLISPAT</t>
  </si>
  <si>
    <t>INE528K01011</t>
  </si>
  <si>
    <t>GALLANTT ISPAT LTD</t>
  </si>
  <si>
    <t>GALLANTT</t>
  </si>
  <si>
    <t>INE297H01019</t>
  </si>
  <si>
    <t>GALLANTT METAL LTD</t>
  </si>
  <si>
    <t>GAMIE</t>
  </si>
  <si>
    <t>INE970A01016</t>
  </si>
  <si>
    <t>GAMMA INFOWAY EXALT LTD</t>
  </si>
  <si>
    <t>GAMMONIND</t>
  </si>
  <si>
    <t>INE259B01020</t>
  </si>
  <si>
    <t>GAMMON INDIA LTD</t>
  </si>
  <si>
    <t>GAMMNINFRA</t>
  </si>
  <si>
    <t>INE181G01025</t>
  </si>
  <si>
    <t>GAMMON INFRASTRUCTURE PROJECTS LTD</t>
  </si>
  <si>
    <t>GANDHITUBE</t>
  </si>
  <si>
    <t>INE524B01027</t>
  </si>
  <si>
    <t>GANDHI SPECIAL TUBES LTD</t>
  </si>
  <si>
    <t>Seamless tubes &amp; pipes</t>
  </si>
  <si>
    <t>GANESHBENZ</t>
  </si>
  <si>
    <t>INE388A01029</t>
  </si>
  <si>
    <t>GANESH BENZOPLAST LTD</t>
  </si>
  <si>
    <t>GANHOLD</t>
  </si>
  <si>
    <t>INE932M01011</t>
  </si>
  <si>
    <t>GANESH HOLDINGS LTD</t>
  </si>
  <si>
    <t>GANESHHOUC</t>
  </si>
  <si>
    <t>INE460C01014</t>
  </si>
  <si>
    <t>GANESH HOUSING CORPORATION LTD</t>
  </si>
  <si>
    <t>GANECOS</t>
  </si>
  <si>
    <t>INE845D01014</t>
  </si>
  <si>
    <t>GANESHA ECOSPHERE LTD</t>
  </si>
  <si>
    <t>Recycled yarn</t>
  </si>
  <si>
    <t>GANGAPA</t>
  </si>
  <si>
    <t>INE278O01015</t>
  </si>
  <si>
    <t>GANGA PAPERS INDIA LTD</t>
  </si>
  <si>
    <t>GISL</t>
  </si>
  <si>
    <t>INE437F01023</t>
  </si>
  <si>
    <t>GANGOTRI IRON &amp; STEEL COMPANY LTD</t>
  </si>
  <si>
    <t>GANGOTRI</t>
  </si>
  <si>
    <t>INE670B01028</t>
  </si>
  <si>
    <t>GANGOTRI TEXTILES LTD</t>
  </si>
  <si>
    <t>GANONTR</t>
  </si>
  <si>
    <t>INE162L01017</t>
  </si>
  <si>
    <t>GANON TRADING FINANCE COLTD</t>
  </si>
  <si>
    <t>GARDENSILK</t>
  </si>
  <si>
    <t>INE526A01016</t>
  </si>
  <si>
    <t>GARDEN SILK MILLS LTD</t>
  </si>
  <si>
    <t>GARGFUR</t>
  </si>
  <si>
    <t>INE194E01015</t>
  </si>
  <si>
    <t>GARG FURNACE LTD</t>
  </si>
  <si>
    <t>GARNET</t>
  </si>
  <si>
    <t>INE797D01017</t>
  </si>
  <si>
    <t>GARNET CONSTRUCTION LTD</t>
  </si>
  <si>
    <t>GARNETINT</t>
  </si>
  <si>
    <t>INE590B01010</t>
  </si>
  <si>
    <t>GARNET INTERNATIONAL LTD</t>
  </si>
  <si>
    <t>GARODCH</t>
  </si>
  <si>
    <t>INE236P01010</t>
  </si>
  <si>
    <t>GARODIA CHEMICALS LTD</t>
  </si>
  <si>
    <t>GARWAMAR</t>
  </si>
  <si>
    <t>INE925D01014</t>
  </si>
  <si>
    <t>GARWARE MARINE INDUSTRIES LTD</t>
  </si>
  <si>
    <t>Fishnets</t>
  </si>
  <si>
    <t>GARWARPOLY</t>
  </si>
  <si>
    <t>INE291A01017</t>
  </si>
  <si>
    <t>GARWARE POLYESTER LTD</t>
  </si>
  <si>
    <t>GARWSYN</t>
  </si>
  <si>
    <t>INE340D01016</t>
  </si>
  <si>
    <t>GARWARE SYNTHETICS LTD</t>
  </si>
  <si>
    <t>GARWALLROP</t>
  </si>
  <si>
    <t>INE276A01018</t>
  </si>
  <si>
    <t>GARWARE-WALL ROPES LTD</t>
  </si>
  <si>
    <t>GDL</t>
  </si>
  <si>
    <t>INE852F01015</t>
  </si>
  <si>
    <t>GATEWAY DISTRIPARKS LTD</t>
  </si>
  <si>
    <t>GATI</t>
  </si>
  <si>
    <t>INE152B01027</t>
  </si>
  <si>
    <t>GATI LTD</t>
  </si>
  <si>
    <t>GAYATRIBI</t>
  </si>
  <si>
    <t>INE052E01015</t>
  </si>
  <si>
    <t>GAYATRI BIOORGANICS LTD</t>
  </si>
  <si>
    <t>GAYAPROJ</t>
  </si>
  <si>
    <t>INE336H01023</t>
  </si>
  <si>
    <t>GAYATRI PROJECTS LTD</t>
  </si>
  <si>
    <t>GAYATRI</t>
  </si>
  <si>
    <t>INE622E01023</t>
  </si>
  <si>
    <t>GAYATRI SUGARS LTD</t>
  </si>
  <si>
    <t>GYTRIPA</t>
  </si>
  <si>
    <t>INE661K01010</t>
  </si>
  <si>
    <t>GAYATRI TISSUE &amp; PAPERS LTD</t>
  </si>
  <si>
    <t>GCMCAPI</t>
  </si>
  <si>
    <t>INE191P01017</t>
  </si>
  <si>
    <t>GCM Capital Advisors Ltd</t>
  </si>
  <si>
    <t>GCMCOMM</t>
  </si>
  <si>
    <t>INE200P01016</t>
  </si>
  <si>
    <t>GCM Commodity &amp; Derivatives Ltd</t>
  </si>
  <si>
    <t>GCMSECU</t>
  </si>
  <si>
    <t>INE168O01026</t>
  </si>
  <si>
    <t>GCM Securities Ltd</t>
  </si>
  <si>
    <t>GDLLEAS</t>
  </si>
  <si>
    <t>INE545E01018</t>
  </si>
  <si>
    <t>GDL LEASING &amp; FINANCE LTD</t>
  </si>
  <si>
    <t>GGGRAN</t>
  </si>
  <si>
    <t>INE164F01015</t>
  </si>
  <si>
    <t>GEE GEE GRANITES LTD</t>
  </si>
  <si>
    <t>GEE</t>
  </si>
  <si>
    <t>INE064H01021</t>
  </si>
  <si>
    <t>GEE LTD</t>
  </si>
  <si>
    <t>GEECEE</t>
  </si>
  <si>
    <t>INE916G01016</t>
  </si>
  <si>
    <t>GeeCee Ventures Limited</t>
  </si>
  <si>
    <t>GEEFC</t>
  </si>
  <si>
    <t>INE632D01016</t>
  </si>
  <si>
    <t>GEEFCEE FINANCE LTD</t>
  </si>
  <si>
    <t>GEINDSYS</t>
  </si>
  <si>
    <t>INE599B01011</t>
  </si>
  <si>
    <t>GEI INDUSTRIAL SYSTEMS LTD</t>
  </si>
  <si>
    <t>GEMSPIN</t>
  </si>
  <si>
    <t>INE165F01020</t>
  </si>
  <si>
    <t>GEM SPINNERS INDIA LTD</t>
  </si>
  <si>
    <t>GEMINI</t>
  </si>
  <si>
    <t>INE878C01033</t>
  </si>
  <si>
    <t>GEMINI COMMUNICATION LTD</t>
  </si>
  <si>
    <t>GEMOIL</t>
  </si>
  <si>
    <t>INE736I01014</t>
  </si>
  <si>
    <t>GEMMIA OILTECH (INDIA) LTD</t>
  </si>
  <si>
    <t>Waste &amp; Environmental Management</t>
  </si>
  <si>
    <t>GEMSI</t>
  </si>
  <si>
    <t>INE503D01027</t>
  </si>
  <si>
    <t>GEMSTONE INVESTMENTS LTD</t>
  </si>
  <si>
    <t>GENERAAGRI</t>
  </si>
  <si>
    <t>INE993L01015</t>
  </si>
  <si>
    <t>GENERA AGRI CORP LTD</t>
  </si>
  <si>
    <t>GENESYS</t>
  </si>
  <si>
    <t>INE727B01026</t>
  </si>
  <si>
    <t>GENESYS INTERNATIONAL CORPORATION LTD</t>
  </si>
  <si>
    <t>GENNEX</t>
  </si>
  <si>
    <t>INE509C01026</t>
  </si>
  <si>
    <t>GENNEX LABORATORIES LTD</t>
  </si>
  <si>
    <t>GENIUSCO</t>
  </si>
  <si>
    <t>INE577B01017</t>
  </si>
  <si>
    <t>GENUS COMMU-TRADE LTD</t>
  </si>
  <si>
    <t>GENUSPAPER</t>
  </si>
  <si>
    <t>INE949P01018</t>
  </si>
  <si>
    <t>Genus Paper &amp; Boards Ltd</t>
  </si>
  <si>
    <t>GENUSPOWER</t>
  </si>
  <si>
    <t>INE955D01029</t>
  </si>
  <si>
    <t>GENUS POWER INFRASTRUCTURES LTD</t>
  </si>
  <si>
    <t>GFLFIN</t>
  </si>
  <si>
    <t>INE764K01038</t>
  </si>
  <si>
    <t>GFL Financials India Limited</t>
  </si>
  <si>
    <t>GHCL</t>
  </si>
  <si>
    <t>INE539A01019</t>
  </si>
  <si>
    <t>GHCL LTD</t>
  </si>
  <si>
    <t>GISOLUTION</t>
  </si>
  <si>
    <t>INE065J01016</t>
  </si>
  <si>
    <t>GI ENGINEERING SOLUTIONS LTD</t>
  </si>
  <si>
    <t>GICHSGFIN</t>
  </si>
  <si>
    <t>INE289B01019</t>
  </si>
  <si>
    <t>GIC HOUSING FINANCE LTD</t>
  </si>
  <si>
    <t>GILADAFINS</t>
  </si>
  <si>
    <t>INE918C01011</t>
  </si>
  <si>
    <t>Gilada Finance &amp; Investments Ltd</t>
  </si>
  <si>
    <t>GILLANDERS</t>
  </si>
  <si>
    <t>INE047B01011</t>
  </si>
  <si>
    <t>GILLANDERS ARBUTHNOT &amp; COLTD</t>
  </si>
  <si>
    <t>EMAMILTD</t>
  </si>
  <si>
    <t>INE548C01032</t>
  </si>
  <si>
    <t>EMAMI LTD</t>
  </si>
  <si>
    <t>GINISILK</t>
  </si>
  <si>
    <t>INE548B01018</t>
  </si>
  <si>
    <t>GINI SILK MILLS LTD</t>
  </si>
  <si>
    <t>GINNIFILA</t>
  </si>
  <si>
    <t>INE424C01010</t>
  </si>
  <si>
    <t>GINNI FILAMENTS LTD</t>
  </si>
  <si>
    <t>NARMADASUG</t>
  </si>
  <si>
    <t>INE310M01010</t>
  </si>
  <si>
    <t>GIRDHARILAL SUGAR &amp; ALLIED INDUSTRIES LTD</t>
  </si>
  <si>
    <t>GITARENEW</t>
  </si>
  <si>
    <t>INE776O01018</t>
  </si>
  <si>
    <t>Gita Renewable Energy Ltd</t>
  </si>
  <si>
    <t>GITANJALI</t>
  </si>
  <si>
    <t>INE346H01014</t>
  </si>
  <si>
    <t>GITANJALI GEMS LTD</t>
  </si>
  <si>
    <t>GKB</t>
  </si>
  <si>
    <t>INE265D01015</t>
  </si>
  <si>
    <t>GKB OPHTHALMICS LTD</t>
  </si>
  <si>
    <t>GLANCE</t>
  </si>
  <si>
    <t>INE580D01017</t>
  </si>
  <si>
    <t>GLANCE FINANCE LTD</t>
  </si>
  <si>
    <t>ENDURANCE</t>
  </si>
  <si>
    <t>INE913H01037</t>
  </si>
  <si>
    <t>Endurance Technologies Ltd</t>
  </si>
  <si>
    <t>ENGINERSIN</t>
  </si>
  <si>
    <t>INE510A01028</t>
  </si>
  <si>
    <t>ENGINEERS INDIA LTD</t>
  </si>
  <si>
    <t>ERIS</t>
  </si>
  <si>
    <t>INE406M01024</t>
  </si>
  <si>
    <t>Eris Lifesciences Ltd</t>
  </si>
  <si>
    <t>GLITTEKG</t>
  </si>
  <si>
    <t>INE741B01027</t>
  </si>
  <si>
    <t>GLITTEK GRANITES LTD</t>
  </si>
  <si>
    <t>GLOBALCA</t>
  </si>
  <si>
    <t>INE062C01034</t>
  </si>
  <si>
    <t>GLOBAL CAPITAL MARKETS LTD</t>
  </si>
  <si>
    <t>GBLINFRA</t>
  </si>
  <si>
    <t>INE377M01035</t>
  </si>
  <si>
    <t>Global Infratech &amp; Finance limited</t>
  </si>
  <si>
    <t>GLOBAL</t>
  </si>
  <si>
    <t>INE330B01011</t>
  </si>
  <si>
    <t>GLOBAL LAND MASTERS CORPORATION LTD</t>
  </si>
  <si>
    <t>GLOBOFFS</t>
  </si>
  <si>
    <t>INE446C01013</t>
  </si>
  <si>
    <t>GLOBAL OFFSHORE SERVICES LTD</t>
  </si>
  <si>
    <t>GLOBALVECT</t>
  </si>
  <si>
    <t>INE792H01019</t>
  </si>
  <si>
    <t>GLOBAL VECTRA HELICORP LTD</t>
  </si>
  <si>
    <t>Airlines</t>
  </si>
  <si>
    <t>GLOBUSCON</t>
  </si>
  <si>
    <t>INE064L01015</t>
  </si>
  <si>
    <t>Globus Constructors &amp; Developers Limited</t>
  </si>
  <si>
    <t>KARUNACAB</t>
  </si>
  <si>
    <t>INE774B01028</t>
  </si>
  <si>
    <t>GLOBUS CORPORATION LTD</t>
  </si>
  <si>
    <t>GLOBUSSPR</t>
  </si>
  <si>
    <t>INE615I01010</t>
  </si>
  <si>
    <t>GLOBUS SPIRITS LTD</t>
  </si>
  <si>
    <t>GLODYNE</t>
  </si>
  <si>
    <t>INE932G01021</t>
  </si>
  <si>
    <t>GLODYNE TECHNOSERVE LTD</t>
  </si>
  <si>
    <t>GLOSTER</t>
  </si>
  <si>
    <t>INE652C01016</t>
  </si>
  <si>
    <t>Gloster Ltd</t>
  </si>
  <si>
    <t>GMM</t>
  </si>
  <si>
    <t>INE541A01023</t>
  </si>
  <si>
    <t>GMM PFAUDLER LTD</t>
  </si>
  <si>
    <t>ESCORTS</t>
  </si>
  <si>
    <t>INE042A01014</t>
  </si>
  <si>
    <t>ESCORTS LTD</t>
  </si>
  <si>
    <t>Tractors</t>
  </si>
  <si>
    <t>GOACARBON</t>
  </si>
  <si>
    <t>INE426D01013</t>
  </si>
  <si>
    <t>GOA CARBON LTD</t>
  </si>
  <si>
    <t>GODAVARI</t>
  </si>
  <si>
    <t>INE362C01012</t>
  </si>
  <si>
    <t>GODAVARI DRUGS LTD</t>
  </si>
  <si>
    <t>GPIL</t>
  </si>
  <si>
    <t>INE177H01013</t>
  </si>
  <si>
    <t>GODAWARI POWER &amp; ISPAT LTD</t>
  </si>
  <si>
    <t>GODFRYPHLP</t>
  </si>
  <si>
    <t>INE260B01028</t>
  </si>
  <si>
    <t>GODFREY PHILLIPS INDIA LTD</t>
  </si>
  <si>
    <t>Tobacco</t>
  </si>
  <si>
    <t>GODREJCP</t>
  </si>
  <si>
    <t>INE102D01028</t>
  </si>
  <si>
    <t>GODREJ CONSUMER PRODUCTS LTD</t>
  </si>
  <si>
    <t>EXIDEIND</t>
  </si>
  <si>
    <t>INE302A01020</t>
  </si>
  <si>
    <t>EXIDE INDUSTRIES LTD</t>
  </si>
  <si>
    <t>FCONSUMER</t>
  </si>
  <si>
    <t>INE220J01025</t>
  </si>
  <si>
    <t>FUTURE CONSUMER LTD.</t>
  </si>
  <si>
    <t>GBFL</t>
  </si>
  <si>
    <t>INE997C01015</t>
  </si>
  <si>
    <t>Goenka Business &amp; Finance Ltd</t>
  </si>
  <si>
    <t>GOENKA</t>
  </si>
  <si>
    <t>INE516K01024</t>
  </si>
  <si>
    <t>GOENKA DIAMOND &amp; JEWELS LTD</t>
  </si>
  <si>
    <t>GOGIACAP</t>
  </si>
  <si>
    <t>INE832C01014</t>
  </si>
  <si>
    <t>Gogia Capital Services Limited</t>
  </si>
  <si>
    <t>GOKAKTEX</t>
  </si>
  <si>
    <t>INE642I01014</t>
  </si>
  <si>
    <t>GOKAK TEXTILES LTD</t>
  </si>
  <si>
    <t>GOKEX</t>
  </si>
  <si>
    <t>INE887G01027</t>
  </si>
  <si>
    <t>GOKALDAS EXPORTS LTD</t>
  </si>
  <si>
    <t>GOKUL</t>
  </si>
  <si>
    <t>INE020J01029</t>
  </si>
  <si>
    <t>GOKUL REFOILS &amp; SOLVENT LTD</t>
  </si>
  <si>
    <t>GTOFFSHORE</t>
  </si>
  <si>
    <t>INE892H01017</t>
  </si>
  <si>
    <t>GOL OFFSHORE LTD</t>
  </si>
  <si>
    <t>GOLDCOINHF</t>
  </si>
  <si>
    <t>INE634J01019</t>
  </si>
  <si>
    <t>Gold Coin Health Foods Ltd</t>
  </si>
  <si>
    <t>GOLDLINE</t>
  </si>
  <si>
    <t>INE204P01026</t>
  </si>
  <si>
    <t>Gold Line International Finvest Ltd</t>
  </si>
  <si>
    <t>SUNGOLD</t>
  </si>
  <si>
    <t>INE271D01013</t>
  </si>
  <si>
    <t>SUNGOLD CAPITAL LTD</t>
  </si>
  <si>
    <t>GOLCRESFIN</t>
  </si>
  <si>
    <t>INE505D01014</t>
  </si>
  <si>
    <t>Goldcrest Corporation Limited</t>
  </si>
  <si>
    <t>GOLCA</t>
  </si>
  <si>
    <t>INE595D01015</t>
  </si>
  <si>
    <t>GOLDEN CARPETS LTD</t>
  </si>
  <si>
    <t>GOLDENGOEN</t>
  </si>
  <si>
    <t>INE152C01025</t>
  </si>
  <si>
    <t>GOLDEN GOENKA FINCORP LIMITED</t>
  </si>
  <si>
    <t>GOLDLEG</t>
  </si>
  <si>
    <t>INE088E01019</t>
  </si>
  <si>
    <t>GOLDEN LEGAND LEASING &amp; FINANCE LTD</t>
  </si>
  <si>
    <t>GOLDENTOBC</t>
  </si>
  <si>
    <t>INE973A01010</t>
  </si>
  <si>
    <t>GOLDEN TOBACCO LTD</t>
  </si>
  <si>
    <t>GOLDIAM</t>
  </si>
  <si>
    <t>INE025B01017</t>
  </si>
  <si>
    <t>GOLDIAM INTERNATIONAL LTD</t>
  </si>
  <si>
    <t>GOLDINFRA</t>
  </si>
  <si>
    <t>INE260D01016</t>
  </si>
  <si>
    <t>GOLDSTONE INFRATECH LTD</t>
  </si>
  <si>
    <t>GOLDTECH</t>
  </si>
  <si>
    <t>INE805A01014</t>
  </si>
  <si>
    <t>GOLDSTONE TECHNOLOGIES LTD</t>
  </si>
  <si>
    <t>GOLECHA</t>
  </si>
  <si>
    <t>INE427D01011</t>
  </si>
  <si>
    <t>GOLECHHA GLOBAL FINANCE LTD</t>
  </si>
  <si>
    <t>GOLKUNDIA</t>
  </si>
  <si>
    <t>INE798D01015</t>
  </si>
  <si>
    <t>GOLKUNDA DIAMONDS &amp; JEWELLERY LTD</t>
  </si>
  <si>
    <t>GONTERPEIP</t>
  </si>
  <si>
    <t>INE530A01026</t>
  </si>
  <si>
    <t>GONTERMANN-PEIPERS (INDIA) LTD</t>
  </si>
  <si>
    <t>GOODLUCK</t>
  </si>
  <si>
    <t>INE127I01024</t>
  </si>
  <si>
    <t>GOODLUCK STEEL TUBES LTD</t>
  </si>
  <si>
    <t>GOODRICKE</t>
  </si>
  <si>
    <t>INE300A01016</t>
  </si>
  <si>
    <t>GOODRICKE GROUP LTD</t>
  </si>
  <si>
    <t>GOODYEAR</t>
  </si>
  <si>
    <t>INE533A01012</t>
  </si>
  <si>
    <t>GOODYEAR INDIA LTD</t>
  </si>
  <si>
    <t>GOPAIST</t>
  </si>
  <si>
    <t>INE641H01018</t>
  </si>
  <si>
    <t>GOPAL IRON &amp; STEELS CO(GUJARAT) LTD</t>
  </si>
  <si>
    <t>GOPALA</t>
  </si>
  <si>
    <t>INE136C01036</t>
  </si>
  <si>
    <t>GOPALA POLYPLAST LTD</t>
  </si>
  <si>
    <t>GOPLEEIN</t>
  </si>
  <si>
    <t>INE968B01018</t>
  </si>
  <si>
    <t>GOPLEE INFOTECH LTD</t>
  </si>
  <si>
    <t>GORANIN</t>
  </si>
  <si>
    <t>INE792J01015</t>
  </si>
  <si>
    <t>GORANI INDUSTRIES LTD</t>
  </si>
  <si>
    <t>Housewares</t>
  </si>
  <si>
    <t>Stoves</t>
  </si>
  <si>
    <t>GOTHIPL</t>
  </si>
  <si>
    <t>INE538G01018</t>
  </si>
  <si>
    <t>GOTHI PLASCON (INDIA) LTD</t>
  </si>
  <si>
    <t>GOVINRUBER</t>
  </si>
  <si>
    <t>INE011C01015</t>
  </si>
  <si>
    <t>GOVIND RUBBER LTD</t>
  </si>
  <si>
    <t>Tyres</t>
  </si>
  <si>
    <t>GOWRALE</t>
  </si>
  <si>
    <t>INE225G01012</t>
  </si>
  <si>
    <t>GOWRA LEASING &amp; FINANCE LTD</t>
  </si>
  <si>
    <t>GOYALASS</t>
  </si>
  <si>
    <t>INE912B01032</t>
  </si>
  <si>
    <t>GOYAL ASSOCIATES LTD</t>
  </si>
  <si>
    <t>GPTINFRA</t>
  </si>
  <si>
    <t>INE390G01014</t>
  </si>
  <si>
    <t>GPT INFRAPROJECTS LTD</t>
  </si>
  <si>
    <t>GRCABLE</t>
  </si>
  <si>
    <t>INE769B01010</t>
  </si>
  <si>
    <t>GR CABLES LTD</t>
  </si>
  <si>
    <t>GRADIENTE</t>
  </si>
  <si>
    <t>INE361K01017</t>
  </si>
  <si>
    <t>GRADIENTE INFOTAINMENT LTD</t>
  </si>
  <si>
    <t>SYTIXSE</t>
  </si>
  <si>
    <t>SYSTEMATIX SECURITIES LTD</t>
  </si>
  <si>
    <t>GRANULES</t>
  </si>
  <si>
    <t>INE101D01020</t>
  </si>
  <si>
    <t>GRANULES INDIA LTD</t>
  </si>
  <si>
    <t>FEDERALBNK</t>
  </si>
  <si>
    <t>INE171A01029</t>
  </si>
  <si>
    <t>FEDERAL BANK LTD</t>
  </si>
  <si>
    <t>GRASIM</t>
  </si>
  <si>
    <t>INE047A01021</t>
  </si>
  <si>
    <t>GRASIM INDUSTRIES LTD</t>
  </si>
  <si>
    <t>GRATEXI</t>
  </si>
  <si>
    <t>INE915E01013</t>
  </si>
  <si>
    <t>GRATEX INDUSTRIES LTD</t>
  </si>
  <si>
    <t>GRAUWEIL</t>
  </si>
  <si>
    <t>INE266D01021</t>
  </si>
  <si>
    <t>GRAUER &amp; WEIL (INDIA) LTD</t>
  </si>
  <si>
    <t>GRAVISSHO</t>
  </si>
  <si>
    <t>INE214F01026</t>
  </si>
  <si>
    <t>GRAVISS HOSPITALITY LTD</t>
  </si>
  <si>
    <t>GRAVITA</t>
  </si>
  <si>
    <t>INE024L01027</t>
  </si>
  <si>
    <t>GRAVITA INDIA LTD</t>
  </si>
  <si>
    <t>Lead</t>
  </si>
  <si>
    <t>GRAVITY</t>
  </si>
  <si>
    <t>INE995A01013</t>
  </si>
  <si>
    <t>GRAVITY (INDIA) LTD</t>
  </si>
  <si>
    <t>GESHIP</t>
  </si>
  <si>
    <t>INE017A01032</t>
  </si>
  <si>
    <t>GREAT EASTERN SHIPPING COLTD</t>
  </si>
  <si>
    <t>GREAVESCOT</t>
  </si>
  <si>
    <t>INE224A01026</t>
  </si>
  <si>
    <t>GREAVES COTTON LTD</t>
  </si>
  <si>
    <t>GREENFIRE</t>
  </si>
  <si>
    <t>INE217G01027</t>
  </si>
  <si>
    <t>GREEN FIRE AGRI COMMODITIES LTD</t>
  </si>
  <si>
    <t>GREENCREST</t>
  </si>
  <si>
    <t>INE414C01029</t>
  </si>
  <si>
    <t>Greencrest Financial Services Limited</t>
  </si>
  <si>
    <t>GREENLAM</t>
  </si>
  <si>
    <t>INE544R01013</t>
  </si>
  <si>
    <t>Greenlam Industries Ltd</t>
  </si>
  <si>
    <t>Laminates</t>
  </si>
  <si>
    <t>GREENPLY</t>
  </si>
  <si>
    <t>INE461C01038</t>
  </si>
  <si>
    <t>GREENPLY INDUSTRIES LTD</t>
  </si>
  <si>
    <t>GREYCELLS</t>
  </si>
  <si>
    <t>INE791H01011</t>
  </si>
  <si>
    <t>Greycells Education Limited</t>
  </si>
  <si>
    <t>GRINDWELL</t>
  </si>
  <si>
    <t>INE536A01023</t>
  </si>
  <si>
    <t>GRINDWELL NORTON LTD</t>
  </si>
  <si>
    <t>GRMOVER</t>
  </si>
  <si>
    <t>INE192H01012</t>
  </si>
  <si>
    <t>GRM OVERSEAS LTD</t>
  </si>
  <si>
    <t>GRPLTD</t>
  </si>
  <si>
    <t>INE137I01015</t>
  </si>
  <si>
    <t>GRP LTD</t>
  </si>
  <si>
    <t>FINCABLES</t>
  </si>
  <si>
    <t>INE235A01022</t>
  </si>
  <si>
    <t>FINOLEX CABLES LTD</t>
  </si>
  <si>
    <t>GSBFIN</t>
  </si>
  <si>
    <t>INE777C01011</t>
  </si>
  <si>
    <t>GSB FINANCE LTD</t>
  </si>
  <si>
    <t>GSLNOVA</t>
  </si>
  <si>
    <t>INE787A01022</t>
  </si>
  <si>
    <t>GSL Nova Petrochemicals Limited</t>
  </si>
  <si>
    <t>GSLSEC</t>
  </si>
  <si>
    <t>INE721D01017</t>
  </si>
  <si>
    <t>GSL SECURITIES LTD</t>
  </si>
  <si>
    <t>GSS</t>
  </si>
  <si>
    <t>INE871H01011</t>
  </si>
  <si>
    <t>GSS INFOTECH LTD</t>
  </si>
  <si>
    <t>GTLINFRA</t>
  </si>
  <si>
    <t>INE221H01019</t>
  </si>
  <si>
    <t>GTL INFRASTRUCTURE LTD</t>
  </si>
  <si>
    <t>GTL</t>
  </si>
  <si>
    <t>INE043A01012</t>
  </si>
  <si>
    <t>GTL LTD</t>
  </si>
  <si>
    <t>GTNIND</t>
  </si>
  <si>
    <t>INE537A01013</t>
  </si>
  <si>
    <t>GTN INDUSTRIES LTD</t>
  </si>
  <si>
    <t>GTNTEX</t>
  </si>
  <si>
    <t>INE302H01017</t>
  </si>
  <si>
    <t>GTN TEXTILES LTD</t>
  </si>
  <si>
    <t>GUFICBIO</t>
  </si>
  <si>
    <t>INE742B01025</t>
  </si>
  <si>
    <t>GUFIC BIOSCIENCES LTD</t>
  </si>
  <si>
    <t>GUJALKALI</t>
  </si>
  <si>
    <t>INE186A01019</t>
  </si>
  <si>
    <t>GUJARAT ALKALIES &amp; CHEMICALS LTD</t>
  </si>
  <si>
    <t>GAEL</t>
  </si>
  <si>
    <t>INE036B01022</t>
  </si>
  <si>
    <t>GUJARAT AMBUJA EXPORTS LTD</t>
  </si>
  <si>
    <t>GUJAPOLLO</t>
  </si>
  <si>
    <t>INE826C01016</t>
  </si>
  <si>
    <t>GUJARAT APOLLO INDUSTRIES LTD</t>
  </si>
  <si>
    <t>GUJAUTO</t>
  </si>
  <si>
    <t>INE705G01021</t>
  </si>
  <si>
    <t>GUJARAT AUTOMOTIVE GEARS LTD</t>
  </si>
  <si>
    <t>GUJBOROSIL</t>
  </si>
  <si>
    <t>INE059C01022</t>
  </si>
  <si>
    <t>GUJARAT BOROSIL LTD</t>
  </si>
  <si>
    <t>GUJCARB</t>
  </si>
  <si>
    <t>INE462C01010</t>
  </si>
  <si>
    <t>GUJARAT CARBON &amp; INDUSTRIES LTD</t>
  </si>
  <si>
    <t>GUJCONT</t>
  </si>
  <si>
    <t>INE276I01011</t>
  </si>
  <si>
    <t>GUJARAT CONTAINERS LTD</t>
  </si>
  <si>
    <t>Reservoirs, tanks &amp; other fabrications</t>
  </si>
  <si>
    <t>GUJCOTEX</t>
  </si>
  <si>
    <t>INE004C01010</t>
  </si>
  <si>
    <t>GUJARAT COTEX LTD</t>
  </si>
  <si>
    <t>GUJCRAFT</t>
  </si>
  <si>
    <t>INE372D01019</t>
  </si>
  <si>
    <t>GUJARAT CRAFT INDUSTRIES LTD</t>
  </si>
  <si>
    <t>GUJCRED</t>
  </si>
  <si>
    <t>INE034B01019</t>
  </si>
  <si>
    <t>GUJARAT CREDIT CORPORATION LTD</t>
  </si>
  <si>
    <t>GUJFLUORO</t>
  </si>
  <si>
    <t>INE538A01037</t>
  </si>
  <si>
    <t>GUJARAT FLUOROCHEMICALS LTD</t>
  </si>
  <si>
    <t>GUJFOIL</t>
  </si>
  <si>
    <t>INE587F01017</t>
  </si>
  <si>
    <t>GUJARAT FOILS LTD</t>
  </si>
  <si>
    <t>DELTRON</t>
  </si>
  <si>
    <t>DELTRON LTD</t>
  </si>
  <si>
    <t>GIPCL</t>
  </si>
  <si>
    <t>INE162A01010</t>
  </si>
  <si>
    <t>GUJARAT INDUSTRIES POWER COLTD</t>
  </si>
  <si>
    <t>Gas Based</t>
  </si>
  <si>
    <t>GUJINTRX</t>
  </si>
  <si>
    <t>INE877E01015</t>
  </si>
  <si>
    <t>GUJARAT INTRUX LTD</t>
  </si>
  <si>
    <t>GUJINV</t>
  </si>
  <si>
    <t>INE373D01017</t>
  </si>
  <si>
    <t>GUJARAT INVESTA LTD</t>
  </si>
  <si>
    <t>GLFL</t>
  </si>
  <si>
    <t>INE540A01017</t>
  </si>
  <si>
    <t>GUJARAT LEASE FINANCING LTD</t>
  </si>
  <si>
    <t>GUJMEDI</t>
  </si>
  <si>
    <t>INE010M01016</t>
  </si>
  <si>
    <t>GUJARAT MEDITECH LTD</t>
  </si>
  <si>
    <t>GMETCOAL</t>
  </si>
  <si>
    <t>INE146F01020</t>
  </si>
  <si>
    <t>GUJARAT METALLIC COAL &amp; COKE LTD</t>
  </si>
  <si>
    <t>GMDCLTD</t>
  </si>
  <si>
    <t>INE131A01031</t>
  </si>
  <si>
    <t>GUJARAT MINERAL DEVELOPMENT CORPORATION LTD</t>
  </si>
  <si>
    <t>GUJNFLY</t>
  </si>
  <si>
    <t>INE955G01022</t>
  </si>
  <si>
    <t>GUJARAT NARMADA FLYASH COLTD</t>
  </si>
  <si>
    <t>GNFC</t>
  </si>
  <si>
    <t>INE113A01013</t>
  </si>
  <si>
    <t>GUJARAT NARMADA VALLEY FERTILIZERS &amp; CHEMICALS LTD</t>
  </si>
  <si>
    <t>GNRL</t>
  </si>
  <si>
    <t>INE207H01018</t>
  </si>
  <si>
    <t>Gujarat Natural Resources Limited</t>
  </si>
  <si>
    <t>GUJNREDVR</t>
  </si>
  <si>
    <t>Gujarat NRE Coke  Ltd</t>
  </si>
  <si>
    <t>GUJNRECOKE</t>
  </si>
  <si>
    <t>INE110D01013</t>
  </si>
  <si>
    <t>GUJARAT NRE COKE LTD</t>
  </si>
  <si>
    <t>GUJPETR</t>
  </si>
  <si>
    <t>INE636P01011</t>
  </si>
  <si>
    <t>GUJARAT PETROSYNTHESE LTD</t>
  </si>
  <si>
    <t>GPPL</t>
  </si>
  <si>
    <t>INE517F01014</t>
  </si>
  <si>
    <t>GUJARAT PIPAVAV PORT LTD</t>
  </si>
  <si>
    <t>GUJRAFFIA</t>
  </si>
  <si>
    <t>INE610B01024</t>
  </si>
  <si>
    <t>GUJARAT RAFFIA INDUSTRIES LTD</t>
  </si>
  <si>
    <t>GSCLCEMENT</t>
  </si>
  <si>
    <t>INE542A01039</t>
  </si>
  <si>
    <t>GUJARAT SIDHEE CEMENT LTD</t>
  </si>
  <si>
    <t>GSFC</t>
  </si>
  <si>
    <t>INE026A01025</t>
  </si>
  <si>
    <t>GUJARAT STATE FERTILIZERS &amp; CHEMICALS LTD</t>
  </si>
  <si>
    <t>GUJSTATFIN</t>
  </si>
  <si>
    <t>INE944A01011</t>
  </si>
  <si>
    <t>GUJARAT STATE FINANCIAL CORPORATION LTD</t>
  </si>
  <si>
    <t>FRETAIL</t>
  </si>
  <si>
    <t>INE752P01024</t>
  </si>
  <si>
    <t>Future Retail Ltd</t>
  </si>
  <si>
    <t>Department Store</t>
  </si>
  <si>
    <t>GUJTERC</t>
  </si>
  <si>
    <t>INE499G01013</t>
  </si>
  <si>
    <t>GUJARAT TERCE LABORATORIES LTD</t>
  </si>
  <si>
    <t>GUJTHEMIS</t>
  </si>
  <si>
    <t>INE942C01029</t>
  </si>
  <si>
    <t>GUJARAT THEMIS BIOSYN LTD</t>
  </si>
  <si>
    <t>GUJTLRM</t>
  </si>
  <si>
    <t>INE145J01024</t>
  </si>
  <si>
    <t>GUJARAT TOOLROOM LTD</t>
  </si>
  <si>
    <t>GUJCMDS</t>
  </si>
  <si>
    <t>INE218N01013</t>
  </si>
  <si>
    <t>GUJCHEM DISTILLERS INDIA LTD</t>
  </si>
  <si>
    <t>GULFOILLUB</t>
  </si>
  <si>
    <t>INE635Q01029</t>
  </si>
  <si>
    <t>Gulf Oil Lubricants India Ltd</t>
  </si>
  <si>
    <t>GULCHEM</t>
  </si>
  <si>
    <t>INE256D01014</t>
  </si>
  <si>
    <t>GULSHAN CHEMFILL LTD</t>
  </si>
  <si>
    <t>GULPOLY</t>
  </si>
  <si>
    <t>INE255D01024</t>
  </si>
  <si>
    <t>GULSHAN POLYOLS LTD</t>
  </si>
  <si>
    <t>GUPTSYN</t>
  </si>
  <si>
    <t>INE957D01017</t>
  </si>
  <si>
    <t>GUPTA SYNTHETICS LTD</t>
  </si>
  <si>
    <t>GVFILM</t>
  </si>
  <si>
    <t>INE395B01048</t>
  </si>
  <si>
    <t>GV FILMS LTD</t>
  </si>
  <si>
    <t>GVKPIL</t>
  </si>
  <si>
    <t>INE251H01024</t>
  </si>
  <si>
    <t>GVK POWER &amp; INFRASTRUCTURE LTD</t>
  </si>
  <si>
    <t>GYANDEV</t>
  </si>
  <si>
    <t>INE487G01018</t>
  </si>
  <si>
    <t>GYAN DEVELOPERS &amp; BUILDERS LTD</t>
  </si>
  <si>
    <t>GAL</t>
  </si>
  <si>
    <t>INE482J01021</t>
  </si>
  <si>
    <t>GYSCOAL ALLOYS LTD</t>
  </si>
  <si>
    <t>HPCOTTON</t>
  </si>
  <si>
    <t>INE950C01014</t>
  </si>
  <si>
    <t>HPCOTTON TEXTILE MILLS LTD</t>
  </si>
  <si>
    <t>HOTLSILV</t>
  </si>
  <si>
    <t>INE731B01010</t>
  </si>
  <si>
    <t>HSINDIA LTD</t>
  </si>
  <si>
    <t>HALDYNGL</t>
  </si>
  <si>
    <t>INE506D01020</t>
  </si>
  <si>
    <t>Haldyn Glass Ltd</t>
  </si>
  <si>
    <t>Carboys, bottles &amp; flasks</t>
  </si>
  <si>
    <t>HANUNG</t>
  </si>
  <si>
    <t>INE648H01013</t>
  </si>
  <si>
    <t>HANUNG TOYS &amp; TEXTILES LTD</t>
  </si>
  <si>
    <t>HARDCAS</t>
  </si>
  <si>
    <t>INE722D01015</t>
  </si>
  <si>
    <t>HARDCASTLE &amp; WAUD MFGCOLTD</t>
  </si>
  <si>
    <t>HARIGOV</t>
  </si>
  <si>
    <t>INE167F01018</t>
  </si>
  <si>
    <t>HARI GOVIND INTERNATIONAL LTD</t>
  </si>
  <si>
    <t>HARIAAPL</t>
  </si>
  <si>
    <t>INE493N01012</t>
  </si>
  <si>
    <t>Haria Apparels Ltd</t>
  </si>
  <si>
    <t>HARIAEXPO</t>
  </si>
  <si>
    <t>INE772B01014</t>
  </si>
  <si>
    <t>HARIA EXPORTS LTD</t>
  </si>
  <si>
    <t>HARITASEAT</t>
  </si>
  <si>
    <t>INE939D01015</t>
  </si>
  <si>
    <t>HARITA SEATING SYSTEMS LTD</t>
  </si>
  <si>
    <t>Auto seating systems</t>
  </si>
  <si>
    <t>HRYNSHP</t>
  </si>
  <si>
    <t>INE400G01011</t>
  </si>
  <si>
    <t>HARIYANA SHIP BREAKERS LTD</t>
  </si>
  <si>
    <t>HRMNYCP</t>
  </si>
  <si>
    <t>INE264N01017</t>
  </si>
  <si>
    <t>HARMONY CAPITAL SERVICES LTD</t>
  </si>
  <si>
    <t>HARRMALAYA</t>
  </si>
  <si>
    <t>INE544A01019</t>
  </si>
  <si>
    <t>HARRISONS MALAYALAM LTD</t>
  </si>
  <si>
    <t>Food plantation crops</t>
  </si>
  <si>
    <t>Rubber</t>
  </si>
  <si>
    <t>HARYNACAP</t>
  </si>
  <si>
    <t>INE928H01019</t>
  </si>
  <si>
    <t>HARYANA CAPFIN LTD</t>
  </si>
  <si>
    <t>HARAFIN</t>
  </si>
  <si>
    <t>HARYANA FINANCIAL CORPORATION LTD</t>
  </si>
  <si>
    <t>HARLETH</t>
  </si>
  <si>
    <t>INE681F01018</t>
  </si>
  <si>
    <t>HARYANA LEATHER CHEMICALS LTD</t>
  </si>
  <si>
    <t>HASTIFIN</t>
  </si>
  <si>
    <t>INE671D01014</t>
  </si>
  <si>
    <t>HASTI FINANCE LTD</t>
  </si>
  <si>
    <t>HATHWAYB</t>
  </si>
  <si>
    <t>INE525B01016</t>
  </si>
  <si>
    <t>HATHWAY BHAWANI CABLETEL &amp; DATACOM LTD</t>
  </si>
  <si>
    <t>HATHWAY</t>
  </si>
  <si>
    <t>INE982F01036</t>
  </si>
  <si>
    <t>Hathway Cable &amp; Datacom Ltd</t>
  </si>
  <si>
    <t>GILLETTE</t>
  </si>
  <si>
    <t>INE322A01010</t>
  </si>
  <si>
    <t>GILLETTE INDIA LTD</t>
  </si>
  <si>
    <t>HAVELLS</t>
  </si>
  <si>
    <t>INE176B01034</t>
  </si>
  <si>
    <t>HAVELLS INDIA LTD</t>
  </si>
  <si>
    <t>HAWKINCOOK</t>
  </si>
  <si>
    <t>INE979B01015</t>
  </si>
  <si>
    <t>HAWKINS COOKERS LTD</t>
  </si>
  <si>
    <t>HAZOOR</t>
  </si>
  <si>
    <t>INE550F01023</t>
  </si>
  <si>
    <t>HAZOOR MULTI PROJECTS LTD</t>
  </si>
  <si>
    <t>HBESD</t>
  </si>
  <si>
    <t>INE640B01013</t>
  </si>
  <si>
    <t>HB ESTATE DEVELOPERS LTD</t>
  </si>
  <si>
    <t>HBLEAS</t>
  </si>
  <si>
    <t>INE549B01016</t>
  </si>
  <si>
    <t>HB LEASING &amp; FINANCE COLTD</t>
  </si>
  <si>
    <t>HBPORT</t>
  </si>
  <si>
    <t>INE638B01017</t>
  </si>
  <si>
    <t>HB PORTFOLIO LTD</t>
  </si>
  <si>
    <t>HBSTOCK</t>
  </si>
  <si>
    <t>INE550B01014</t>
  </si>
  <si>
    <t>HB STOCKHOLDINGS LTD</t>
  </si>
  <si>
    <t>HBLPOWER</t>
  </si>
  <si>
    <t>INE292B01021</t>
  </si>
  <si>
    <t>HBL POWER SYSTEMS LTD</t>
  </si>
  <si>
    <t>HCL-INSYS</t>
  </si>
  <si>
    <t>INE236A01020</t>
  </si>
  <si>
    <t>HCL INFOSYSTEMS LTD</t>
  </si>
  <si>
    <t>Computer &amp; Cellphone Distribution</t>
  </si>
  <si>
    <t>HCLTECH</t>
  </si>
  <si>
    <t>INE860A01027</t>
  </si>
  <si>
    <t>HCL TECHNOLOGIES LTD</t>
  </si>
  <si>
    <t>HDFCBANK</t>
  </si>
  <si>
    <t>HDFC BANK LTD</t>
  </si>
  <si>
    <t>HEALTHTECH</t>
  </si>
  <si>
    <t>INE402L01017</t>
  </si>
  <si>
    <t>HEALTHFORE TECHNOLOGIES LTD</t>
  </si>
  <si>
    <t>HEALINV</t>
  </si>
  <si>
    <t>INE160N01017</t>
  </si>
  <si>
    <t>HEALTHY INVESTMENTS LTD</t>
  </si>
  <si>
    <t>HEERAISP</t>
  </si>
  <si>
    <t>INE025D01013</t>
  </si>
  <si>
    <t>HEERA ISPAT LTD</t>
  </si>
  <si>
    <t>GLAXO</t>
  </si>
  <si>
    <t>INE159A01016</t>
  </si>
  <si>
    <t>GLAXOSMITHKLINE PHARMACEUTICALS LTD</t>
  </si>
  <si>
    <t>HEIDELBERG</t>
  </si>
  <si>
    <t>INE578A01017</t>
  </si>
  <si>
    <t>HEIDELBERGCEMENT INDIA LTD</t>
  </si>
  <si>
    <t>HELIOSMATH</t>
  </si>
  <si>
    <t>INE674B01012</t>
  </si>
  <si>
    <t>HELIOS &amp; MATHESON INFORMATION TECHNOLOGY LTD</t>
  </si>
  <si>
    <t>ZHEMHOLD</t>
  </si>
  <si>
    <t>HEM HOLDINGS &amp; TRADING LTD</t>
  </si>
  <si>
    <t>HEMORGANIC</t>
  </si>
  <si>
    <t>INE422G01015</t>
  </si>
  <si>
    <t>Hemo Organic Limited</t>
  </si>
  <si>
    <t>HERCULES</t>
  </si>
  <si>
    <t>INE688E01024</t>
  </si>
  <si>
    <t>HERCULES HOISTS LTD</t>
  </si>
  <si>
    <t>HERITGFOOD</t>
  </si>
  <si>
    <t>Heritage Foods Limited</t>
  </si>
  <si>
    <t>Milk &amp; Milk Products</t>
  </si>
  <si>
    <t>HEROMOTOCO</t>
  </si>
  <si>
    <t>INE158A01026</t>
  </si>
  <si>
    <t>HERO MOTOCORP LTD</t>
  </si>
  <si>
    <t>HESTERBIO</t>
  </si>
  <si>
    <t>INE782E01017</t>
  </si>
  <si>
    <t>HESTER BIOSCIENCES LTD</t>
  </si>
  <si>
    <t>HEXATRADEX</t>
  </si>
  <si>
    <t>INE750M01017</t>
  </si>
  <si>
    <t>HEXA TRADEX LTD</t>
  </si>
  <si>
    <t>GLENMARK</t>
  </si>
  <si>
    <t>INE935A01035</t>
  </si>
  <si>
    <t>GLENMARK PHARMACEUTICALS LTD</t>
  </si>
  <si>
    <t>HIGHENE</t>
  </si>
  <si>
    <t>INE783E01015</t>
  </si>
  <si>
    <t>HIGH ENERGY BATTERIES (INDIA) LTD</t>
  </si>
  <si>
    <t>Storage batteries</t>
  </si>
  <si>
    <t>HIGHGROUND</t>
  </si>
  <si>
    <t>INE361M01021</t>
  </si>
  <si>
    <t>High Ground Enterprise Ltd</t>
  </si>
  <si>
    <t>HIGHSTREE</t>
  </si>
  <si>
    <t>INE319M01011</t>
  </si>
  <si>
    <t>HIGH STREET FILATEX LTD</t>
  </si>
  <si>
    <t>HIKAL</t>
  </si>
  <si>
    <t>INE475B01022</t>
  </si>
  <si>
    <t>HIKAL LTD</t>
  </si>
  <si>
    <t>HIL</t>
  </si>
  <si>
    <t>INE557A01011</t>
  </si>
  <si>
    <t>HIL LTD</t>
  </si>
  <si>
    <t>HILTON</t>
  </si>
  <si>
    <t>INE788H01017</t>
  </si>
  <si>
    <t>HILTON METAL FORGING LTD</t>
  </si>
  <si>
    <t>HIMFIBP</t>
  </si>
  <si>
    <t>INE723D01021</t>
  </si>
  <si>
    <t>HIMACHAL FIBRES LTD</t>
  </si>
  <si>
    <t>HFCL</t>
  </si>
  <si>
    <t>INE548A01028</t>
  </si>
  <si>
    <t>HIMACHAL FUTURISTIC COMMUNICATIONS LTD</t>
  </si>
  <si>
    <t>HIMGRANITE</t>
  </si>
  <si>
    <t>INE464C01016</t>
  </si>
  <si>
    <t>HIMALAYA GRANITES LTD</t>
  </si>
  <si>
    <t>HIMALFD</t>
  </si>
  <si>
    <t>INE552N01015</t>
  </si>
  <si>
    <t>HIMALCHULI FOOD PRODUCTS LTD</t>
  </si>
  <si>
    <t>HIMIN</t>
  </si>
  <si>
    <t>INE552B01010</t>
  </si>
  <si>
    <t>HIMALYA INTERNATIONAL LTD</t>
  </si>
  <si>
    <t>HIMATSEIDE</t>
  </si>
  <si>
    <t>INE049A01027</t>
  </si>
  <si>
    <t>HIMATSINGKA SEIDE LTD</t>
  </si>
  <si>
    <t>HINDALUMI</t>
  </si>
  <si>
    <t>INE227B01019</t>
  </si>
  <si>
    <t>HIND ALUMINIUM INDUSTRIES LTD</t>
  </si>
  <si>
    <t>HCLTD</t>
  </si>
  <si>
    <t>INE691J01019</t>
  </si>
  <si>
    <t>Hind Commerce Ltd</t>
  </si>
  <si>
    <t>HINDIND</t>
  </si>
  <si>
    <t>INE675B01019</t>
  </si>
  <si>
    <t>HIND INDUSTRIES LTD</t>
  </si>
  <si>
    <t>Poultry</t>
  </si>
  <si>
    <t>Meat of buffaloes</t>
  </si>
  <si>
    <t>HIRECT</t>
  </si>
  <si>
    <t>INE835D01023</t>
  </si>
  <si>
    <t>HIND RECTIFIERS LTD</t>
  </si>
  <si>
    <t>HINDSECR</t>
  </si>
  <si>
    <t>INE727Q01016</t>
  </si>
  <si>
    <t>Hind Securities &amp; Credits Ltd</t>
  </si>
  <si>
    <t>HINDSYNTEX</t>
  </si>
  <si>
    <t>INE155B01012</t>
  </si>
  <si>
    <t>HIND SYNTEX LTD</t>
  </si>
  <si>
    <t>HINDALCO</t>
  </si>
  <si>
    <t>INE038A01020</t>
  </si>
  <si>
    <t>HINDALCO INDUSTRIES LTD</t>
  </si>
  <si>
    <t>HINDMILL</t>
  </si>
  <si>
    <t>INE832D01020</t>
  </si>
  <si>
    <t>HINDOOSTAN MILLS LTD</t>
  </si>
  <si>
    <t>HINDUJAFO</t>
  </si>
  <si>
    <t>HINDUJA FOUNDRIES LTD</t>
  </si>
  <si>
    <t>HGS</t>
  </si>
  <si>
    <t>INE170I01016</t>
  </si>
  <si>
    <t>HINDUJA GLOBAL SOLUTIONS LTD</t>
  </si>
  <si>
    <t>HINDUJAVEN</t>
  </si>
  <si>
    <t>INE353A01023</t>
  </si>
  <si>
    <t>HINDUJA VENTURES LTD</t>
  </si>
  <si>
    <t>HINDADH</t>
  </si>
  <si>
    <t>INE074C01013</t>
  </si>
  <si>
    <t>HINDUSTAN ADHESIVES LTD</t>
  </si>
  <si>
    <t>Cellulose adhesive tapes</t>
  </si>
  <si>
    <t>LAKSELECON</t>
  </si>
  <si>
    <t>INE284C01018</t>
  </si>
  <si>
    <t>LAKSHMI ELECTRICAL CONTROL SYSTEMS LTD</t>
  </si>
  <si>
    <t>HINDBIO</t>
  </si>
  <si>
    <t>INE597C01013</t>
  </si>
  <si>
    <t>HINDUSTAN BIO SCIENCES LTD</t>
  </si>
  <si>
    <t>HINDCOMPOS</t>
  </si>
  <si>
    <t>INE310C01029</t>
  </si>
  <si>
    <t>HINDUSTAN COMPOSITES LTD</t>
  </si>
  <si>
    <t>HCC</t>
  </si>
  <si>
    <t>INE549A01026</t>
  </si>
  <si>
    <t>HINDUSTAN CONSTRUCTION COLTD</t>
  </si>
  <si>
    <t>HINDCOPPER</t>
  </si>
  <si>
    <t>INE531E01026</t>
  </si>
  <si>
    <t>HINDUSTAN COPPER LTD</t>
  </si>
  <si>
    <t>Mining</t>
  </si>
  <si>
    <t>HINDDORROL</t>
  </si>
  <si>
    <t>INE551A01022</t>
  </si>
  <si>
    <t>HINDUSTAN DORR-OLIVER LTD</t>
  </si>
  <si>
    <t>HINDEVER</t>
  </si>
  <si>
    <t>INE598D01019</t>
  </si>
  <si>
    <t>HINDUSTAN EVEREST TOOLS LTD</t>
  </si>
  <si>
    <t>HINFLUR</t>
  </si>
  <si>
    <t>INE806J01013</t>
  </si>
  <si>
    <t>HINDUSTAN FLUOROCARBONS LTD</t>
  </si>
  <si>
    <t>HNDFDS</t>
  </si>
  <si>
    <t>INE254N01018</t>
  </si>
  <si>
    <t>HINDUSTAN FOODS LTD</t>
  </si>
  <si>
    <t>HINDHARD</t>
  </si>
  <si>
    <t>INE724D01011</t>
  </si>
  <si>
    <t>HINDUSTAN HARDY SPICER LTD</t>
  </si>
  <si>
    <t>ZHINDHSG</t>
  </si>
  <si>
    <t>INE083O01019</t>
  </si>
  <si>
    <t>HINDUSTAN HOUSING COLTD</t>
  </si>
  <si>
    <t>HMVL</t>
  </si>
  <si>
    <t>INE871K01015</t>
  </si>
  <si>
    <t>HINDUSTAN MEDIA VENTURES LTD</t>
  </si>
  <si>
    <t>HINDMOTORS</t>
  </si>
  <si>
    <t>INE253A01025</t>
  </si>
  <si>
    <t>HINDUSTAN MOTORS LTD</t>
  </si>
  <si>
    <t>HINDOILEXP</t>
  </si>
  <si>
    <t>INE345A01011</t>
  </si>
  <si>
    <t>HINDUSTAN OIL EXPLORATION COLTD</t>
  </si>
  <si>
    <t>HOCL</t>
  </si>
  <si>
    <t>INE048A01011</t>
  </si>
  <si>
    <t>HINDUSTAN ORGANIC CHEMICALS LTD</t>
  </si>
  <si>
    <t>HINDPETRO</t>
  </si>
  <si>
    <t>INE094A01015</t>
  </si>
  <si>
    <t>HINDUSTAN PETROLEUM CORPORATION LTD</t>
  </si>
  <si>
    <t>HINDTINWRK</t>
  </si>
  <si>
    <t>INE428D01019</t>
  </si>
  <si>
    <t>HINDUSTAN TIN WORKS LTD</t>
  </si>
  <si>
    <t>HINDUNILVR</t>
  </si>
  <si>
    <t>INE030A01027</t>
  </si>
  <si>
    <t>HINDUSTAN UNILEVER LTD</t>
  </si>
  <si>
    <t>Household Products</t>
  </si>
  <si>
    <t>HINDWRS</t>
  </si>
  <si>
    <t>INE075C01010</t>
  </si>
  <si>
    <t>HINDUSTAN WIRES LTD</t>
  </si>
  <si>
    <t>HINDZINC</t>
  </si>
  <si>
    <t>INE267A01025</t>
  </si>
  <si>
    <t>HINDUSTAN ZINC LTD</t>
  </si>
  <si>
    <t>HINDNATGLS</t>
  </si>
  <si>
    <t>INE952A01022</t>
  </si>
  <si>
    <t>HINDUSTHAN NATIONAL GLASS &amp; INDUSTRIES LTD</t>
  </si>
  <si>
    <t>ZHINUDYP</t>
  </si>
  <si>
    <t>INE582K01018</t>
  </si>
  <si>
    <t>HINDUSTHAN UDYOG LTD</t>
  </si>
  <si>
    <t>HIPOLIN</t>
  </si>
  <si>
    <t>INE963A01011</t>
  </si>
  <si>
    <t>HIPOLIN LTD</t>
  </si>
  <si>
    <t>HIRAUTO</t>
  </si>
  <si>
    <t>HIRA AUTOMOBILES LTD</t>
  </si>
  <si>
    <t>HISARMETAL</t>
  </si>
  <si>
    <t>INE598C01011</t>
  </si>
  <si>
    <t>HISAR METAL INDUSTRIES LTD</t>
  </si>
  <si>
    <t>HISARSP</t>
  </si>
  <si>
    <t>INE689E01014</t>
  </si>
  <si>
    <t>HISAR SPINNING MILLS LTD</t>
  </si>
  <si>
    <t>HITKITGLO</t>
  </si>
  <si>
    <t>INE309B01023</t>
  </si>
  <si>
    <t>HIT KIT GLOBAL SOLUTIONS LTD</t>
  </si>
  <si>
    <t>HITECHGEAR</t>
  </si>
  <si>
    <t>INE127B01011</t>
  </si>
  <si>
    <t>HI-TECH GEARS LTD</t>
  </si>
  <si>
    <t>Drive transmission &amp; steering parts</t>
  </si>
  <si>
    <t>HITTCO</t>
  </si>
  <si>
    <t>INE863C01019</t>
  </si>
  <si>
    <t>HITTCO TOOLS LTD</t>
  </si>
  <si>
    <t>HMT</t>
  </si>
  <si>
    <t>INE262A01018</t>
  </si>
  <si>
    <t>HMT LTD</t>
  </si>
  <si>
    <t>HONDAPOWER</t>
  </si>
  <si>
    <t>INE634A01018</t>
  </si>
  <si>
    <t>HONDA SIEL POWER PRODUCTS LTD</t>
  </si>
  <si>
    <t>GMRINFRA</t>
  </si>
  <si>
    <t>INE776C01039</t>
  </si>
  <si>
    <t>GMR INFRASTRUCTURE LTD</t>
  </si>
  <si>
    <t>HOTELEELA</t>
  </si>
  <si>
    <t>INE102A01024</t>
  </si>
  <si>
    <t>HOTEL LEELAVENTURE LTD</t>
  </si>
  <si>
    <t>HOTELRUGBY</t>
  </si>
  <si>
    <t>INE275F01019</t>
  </si>
  <si>
    <t>HOTEL RUGBY LTD</t>
  </si>
  <si>
    <t>Restaurants &amp; Cafes</t>
  </si>
  <si>
    <t>HDIL</t>
  </si>
  <si>
    <t>INE191I01012</t>
  </si>
  <si>
    <t>HOUSING DEVELOPMENT &amp; INFRASTRUCTURE LTD</t>
  </si>
  <si>
    <t>HDFC</t>
  </si>
  <si>
    <t>INE001A01036</t>
  </si>
  <si>
    <t>HOUSING DEVELOPMENT FINANCE CORPLTD</t>
  </si>
  <si>
    <t>HOVS</t>
  </si>
  <si>
    <t>INE596H01014</t>
  </si>
  <si>
    <t>HOV SERVICES LTD</t>
  </si>
  <si>
    <t>HOWARHO</t>
  </si>
  <si>
    <t>INE931B01016</t>
  </si>
  <si>
    <t>HOWARD HOTELS LTD</t>
  </si>
  <si>
    <t>HPCBL</t>
  </si>
  <si>
    <t>INE507O01025</t>
  </si>
  <si>
    <t>HPC BIOSCIENCES LTD</t>
  </si>
  <si>
    <t>HRBFLOR</t>
  </si>
  <si>
    <t>INE284D01016</t>
  </si>
  <si>
    <t>HRB FLORICULTURE LTD</t>
  </si>
  <si>
    <t>HSIL</t>
  </si>
  <si>
    <t>INE415A01038</t>
  </si>
  <si>
    <t>HSIL LTD</t>
  </si>
  <si>
    <t>HTMEDIA</t>
  </si>
  <si>
    <t>INE501G01024</t>
  </si>
  <si>
    <t>HT MEDIA LTD</t>
  </si>
  <si>
    <t>HUBTOWN</t>
  </si>
  <si>
    <t>INE703H01016</t>
  </si>
  <si>
    <t>HUBTOWN LTD</t>
  </si>
  <si>
    <t>PAPERPROD</t>
  </si>
  <si>
    <t>INE275B01026</t>
  </si>
  <si>
    <t>Huhtamaki PPL Limited</t>
  </si>
  <si>
    <t>IGPL</t>
  </si>
  <si>
    <t>INE204A01010</t>
  </si>
  <si>
    <t>I G PETROCHEMICALS LTD</t>
  </si>
  <si>
    <t>IBINFO</t>
  </si>
  <si>
    <t>INE678B01021</t>
  </si>
  <si>
    <t>IB INFOTECH ENTERPRISES LTD</t>
  </si>
  <si>
    <t>ICDSLTD</t>
  </si>
  <si>
    <t>INE613B01010</t>
  </si>
  <si>
    <t>ICDS LTD</t>
  </si>
  <si>
    <t>ICICIBANK</t>
  </si>
  <si>
    <t>INE090A01021</t>
  </si>
  <si>
    <t>ICICI BANK LTD</t>
  </si>
  <si>
    <t>ICRA</t>
  </si>
  <si>
    <t>INE725G01011</t>
  </si>
  <si>
    <t>ICRA LTD</t>
  </si>
  <si>
    <t>ICSA</t>
  </si>
  <si>
    <t>INE306B01029</t>
  </si>
  <si>
    <t>ICSA (INDIA) LTD</t>
  </si>
  <si>
    <t>GODREJAGRO</t>
  </si>
  <si>
    <t>INE850D01014</t>
  </si>
  <si>
    <t>Godrej Agrovet Ltd.</t>
  </si>
  <si>
    <t>IDEA</t>
  </si>
  <si>
    <t>INE669E01016</t>
  </si>
  <si>
    <t>IDEA CELLULAR LTD</t>
  </si>
  <si>
    <t>IDFC</t>
  </si>
  <si>
    <t>INE043D01016</t>
  </si>
  <si>
    <t>IDFC LIMITED</t>
  </si>
  <si>
    <t>IECEDU</t>
  </si>
  <si>
    <t>INE172B01017</t>
  </si>
  <si>
    <t>IEC EDUCATION LTD</t>
  </si>
  <si>
    <t>IFBAGRO</t>
  </si>
  <si>
    <t>INE076C01018</t>
  </si>
  <si>
    <t>IFB AGRO INDUSTRIES LTD</t>
  </si>
  <si>
    <t>IFBIND</t>
  </si>
  <si>
    <t>INE559A01017</t>
  </si>
  <si>
    <t>IFB INDUSTRIES LTD</t>
  </si>
  <si>
    <t>IFCI</t>
  </si>
  <si>
    <t>INE039A01010</t>
  </si>
  <si>
    <t>IFCI LTD</t>
  </si>
  <si>
    <t>Specialized Finance</t>
  </si>
  <si>
    <t>IFGLREFRAC</t>
  </si>
  <si>
    <t>IFGL REFRACTORIES LTD</t>
  </si>
  <si>
    <t>Refractories</t>
  </si>
  <si>
    <t>IFLPROMOT</t>
  </si>
  <si>
    <t>INE326D01031</t>
  </si>
  <si>
    <t>IFL PROMOTERS LTD</t>
  </si>
  <si>
    <t>IFMIMPX</t>
  </si>
  <si>
    <t>INE169F01014</t>
  </si>
  <si>
    <t>IFM IMPEX GLOBAL LTD</t>
  </si>
  <si>
    <t>IGARASHI</t>
  </si>
  <si>
    <t>INE188B01013</t>
  </si>
  <si>
    <t>IGARASHI MOTORS INDIA LTD</t>
  </si>
  <si>
    <t>AC motors</t>
  </si>
  <si>
    <t>GODREJIND</t>
  </si>
  <si>
    <t>INE233A01035</t>
  </si>
  <si>
    <t>GODREJ INDUSTRIES LTD</t>
  </si>
  <si>
    <t>IITLPROJ</t>
  </si>
  <si>
    <t>INE786E01018</t>
  </si>
  <si>
    <t>IITL PROJECTS LIMITED</t>
  </si>
  <si>
    <t>IKAB</t>
  </si>
  <si>
    <t>INE874A01010</t>
  </si>
  <si>
    <t>IKAB SECURITIES &amp; INVESTMENT LTD</t>
  </si>
  <si>
    <t>IKFTECH</t>
  </si>
  <si>
    <t>INE052C01027</t>
  </si>
  <si>
    <t>IKF TECHNOLOGIES LTD</t>
  </si>
  <si>
    <t>IL&amp;FSENGG</t>
  </si>
  <si>
    <t>INE369I01014</t>
  </si>
  <si>
    <t>IL&amp;FS ENGINEERING AND CONSTRUCTION COMPANY LTD</t>
  </si>
  <si>
    <t>IVC</t>
  </si>
  <si>
    <t>INE050B01023</t>
  </si>
  <si>
    <t>IL&amp;FS INVESTMENT MANAGERS LTD</t>
  </si>
  <si>
    <t>IL&amp;FSTRANS</t>
  </si>
  <si>
    <t>INE975G01012</t>
  </si>
  <si>
    <t>IL&amp;FS Transportation Networks Ltd</t>
  </si>
  <si>
    <t>IMCAP</t>
  </si>
  <si>
    <t>INE417D01012</t>
  </si>
  <si>
    <t>IM+ Capitals Limited</t>
  </si>
  <si>
    <t>IMCFINA</t>
  </si>
  <si>
    <t>INE170F01012</t>
  </si>
  <si>
    <t>IMC FINANCE LTD</t>
  </si>
  <si>
    <t>INDLMETER</t>
  </si>
  <si>
    <t>INE065B01013</t>
  </si>
  <si>
    <t>IMP POWERS LTD</t>
  </si>
  <si>
    <t>IMPEXFERRO</t>
  </si>
  <si>
    <t>INE691G01015</t>
  </si>
  <si>
    <t>IMPEX FERRO TECH LTD</t>
  </si>
  <si>
    <t>INANI</t>
  </si>
  <si>
    <t>INE635D01027</t>
  </si>
  <si>
    <t>INANI MARBLES &amp; INDUSTRIES LTD</t>
  </si>
  <si>
    <t>INANISEC</t>
  </si>
  <si>
    <t>INE224C01014</t>
  </si>
  <si>
    <t>INANI SECURITIES LTD</t>
  </si>
  <si>
    <t>INCAP</t>
  </si>
  <si>
    <t>INE437C01012</t>
  </si>
  <si>
    <t>INCAP LTD</t>
  </si>
  <si>
    <t>INCON</t>
  </si>
  <si>
    <t>INE507D01010</t>
  </si>
  <si>
    <t>INCON ENGINEERS LTD</t>
  </si>
  <si>
    <t>INDBNK</t>
  </si>
  <si>
    <t>INE969D01012</t>
  </si>
  <si>
    <t>IND BANK HOUSING LTD</t>
  </si>
  <si>
    <t>INDAG</t>
  </si>
  <si>
    <t>INE802D01023</t>
  </si>
  <si>
    <t>INDAG RUBBER LTD</t>
  </si>
  <si>
    <t>INDAGIV</t>
  </si>
  <si>
    <t>INE115E01010</t>
  </si>
  <si>
    <t>IND-AGIV COMMERCE LTD</t>
  </si>
  <si>
    <t>INDBANK</t>
  </si>
  <si>
    <t>INE841B01017</t>
  </si>
  <si>
    <t>INDBANK MERCHANT BANKING SERVICES LTD</t>
  </si>
  <si>
    <t>INDERGR</t>
  </si>
  <si>
    <t>INE628F01019</t>
  </si>
  <si>
    <t>INDERGIRI FINANCE LTD</t>
  </si>
  <si>
    <t>INDCEMCAP</t>
  </si>
  <si>
    <t>INE429D01017</t>
  </si>
  <si>
    <t>INDIA CEMENTS CAPITAL LTD</t>
  </si>
  <si>
    <t>INDIACEM</t>
  </si>
  <si>
    <t>INE383A01012</t>
  </si>
  <si>
    <t>INDIA CEMENTS LTD</t>
  </si>
  <si>
    <t>IFINSEC</t>
  </si>
  <si>
    <t>INE474O01010</t>
  </si>
  <si>
    <t>INDIA FINSEC LTD</t>
  </si>
  <si>
    <t>INDGELA</t>
  </si>
  <si>
    <t>INE342D01012</t>
  </si>
  <si>
    <t>INDIA GELATINE &amp; CHEMICALS LTD</t>
  </si>
  <si>
    <t>INDIAGLYCO</t>
  </si>
  <si>
    <t>INE560A01015</t>
  </si>
  <si>
    <t>INDIA GLYCOLS LTD</t>
  </si>
  <si>
    <t>INDIAHOME</t>
  </si>
  <si>
    <t>INE274E01015</t>
  </si>
  <si>
    <t>INDIA HOME LOAN LTD</t>
  </si>
  <si>
    <t>INDINFRA</t>
  </si>
  <si>
    <t>INE954M01031</t>
  </si>
  <si>
    <t>INDIA INFRASPACE LTD</t>
  </si>
  <si>
    <t>INDIALEASE</t>
  </si>
  <si>
    <t>INE333C01013</t>
  </si>
  <si>
    <t>INDIA LEASE DEVELOPMENT LTD</t>
  </si>
  <si>
    <t>IMPAL</t>
  </si>
  <si>
    <t>INE547E01014</t>
  </si>
  <si>
    <t>INDIA MOTOR PARTS &amp; ACCESSORIES LTD</t>
  </si>
  <si>
    <t>Trade in automobile ancillaries</t>
  </si>
  <si>
    <t>INDNIPPON</t>
  </si>
  <si>
    <t>INE092B01017</t>
  </si>
  <si>
    <t>INDIA NIPPON ELECTRICALS LTD</t>
  </si>
  <si>
    <t>Flywheel magnetos</t>
  </si>
  <si>
    <t>ISIBARS</t>
  </si>
  <si>
    <t>INE072A01029</t>
  </si>
  <si>
    <t>INDIA STEEL WORKS LTD</t>
  </si>
  <si>
    <t>ITDC</t>
  </si>
  <si>
    <t>INE353K01014</t>
  </si>
  <si>
    <t>INDIA TOURISM DEVELOPMENT CORPORATION LTD</t>
  </si>
  <si>
    <t>IBULHSGFIN</t>
  </si>
  <si>
    <t>INE148I01020</t>
  </si>
  <si>
    <t>Indiabulls Housing Finance Ltd</t>
  </si>
  <si>
    <t>IBREALEST</t>
  </si>
  <si>
    <t>INE069I01010</t>
  </si>
  <si>
    <t>INDIABULLS REAL ESTATE LTD</t>
  </si>
  <si>
    <t>INDIACO</t>
  </si>
  <si>
    <t>INE064E01028</t>
  </si>
  <si>
    <t>INDIACO VENTURES LTD</t>
  </si>
  <si>
    <t>INDIANACRY</t>
  </si>
  <si>
    <t>INE862B01013</t>
  </si>
  <si>
    <t>INDIAN ACRYLICS LTD</t>
  </si>
  <si>
    <t>GODREJPROP</t>
  </si>
  <si>
    <t>INE484J01027</t>
  </si>
  <si>
    <t>Godrej Properties Ltd</t>
  </si>
  <si>
    <t>IBRIGST</t>
  </si>
  <si>
    <t>INE566M01017</t>
  </si>
  <si>
    <t>INDIAN BRIGHT STEEL COLTD</t>
  </si>
  <si>
    <t>INDIANCARD</t>
  </si>
  <si>
    <t>INE061A01014</t>
  </si>
  <si>
    <t>INDIAN CARD CLOTHING COLTD</t>
  </si>
  <si>
    <t>INDXTRA</t>
  </si>
  <si>
    <t>INE056E01016</t>
  </si>
  <si>
    <t>INDIAN EXTRACTIONS LTD</t>
  </si>
  <si>
    <t>GRAPHITE</t>
  </si>
  <si>
    <t>INE371A01025</t>
  </si>
  <si>
    <t>GRAPHITE INDIA LTD</t>
  </si>
  <si>
    <t>INDIANHUME</t>
  </si>
  <si>
    <t>INE323C01030</t>
  </si>
  <si>
    <t>INDIAN HUME PIPE COLTD</t>
  </si>
  <si>
    <t>INDINFO</t>
  </si>
  <si>
    <t>INE300B01022</t>
  </si>
  <si>
    <t>INDIAN INFOTECH &amp; SOFTWARE LTD</t>
  </si>
  <si>
    <t>INLCM</t>
  </si>
  <si>
    <t>INE359D01016</t>
  </si>
  <si>
    <t>INDIAN LINK CHAIN MANUFACTURES LTD</t>
  </si>
  <si>
    <t>IMFA</t>
  </si>
  <si>
    <t>INE919H01018</t>
  </si>
  <si>
    <t>INDIAN METALS &amp; FERRO ALLOYS LTD</t>
  </si>
  <si>
    <t>IOC</t>
  </si>
  <si>
    <t>INE242A01010</t>
  </si>
  <si>
    <t>INDIAN OIL CORPORATION LTD</t>
  </si>
  <si>
    <t>IOB</t>
  </si>
  <si>
    <t>INE565A01014</t>
  </si>
  <si>
    <t>INDIAN OVERSEAS BANK</t>
  </si>
  <si>
    <t>OSWALSUG</t>
  </si>
  <si>
    <t>INE557C01017</t>
  </si>
  <si>
    <t>INDIAN SUCROSE LTD</t>
  </si>
  <si>
    <t>INDTERRAIN</t>
  </si>
  <si>
    <t>INE611L01021</t>
  </si>
  <si>
    <t>INDIAN TERRAIN FASHIONS LTD</t>
  </si>
  <si>
    <t>INDTONER</t>
  </si>
  <si>
    <t>INE826B01018</t>
  </si>
  <si>
    <t>INDIAN TONERS &amp; DEVELOPERS LTD</t>
  </si>
  <si>
    <t>INDIANVSH</t>
  </si>
  <si>
    <t>INE131H01028</t>
  </si>
  <si>
    <t>INDIANIVESH LTD</t>
  </si>
  <si>
    <t>INDICAP</t>
  </si>
  <si>
    <t>INE347H01012</t>
  </si>
  <si>
    <t>Inditrade Capital Limited</t>
  </si>
  <si>
    <t>INDOAMIN</t>
  </si>
  <si>
    <t>INE760F01010</t>
  </si>
  <si>
    <t>INDO AMINES LTD</t>
  </si>
  <si>
    <t>INDOASIAF</t>
  </si>
  <si>
    <t>INE807A01010</t>
  </si>
  <si>
    <t>INDO ASIAN FINANCE LTD</t>
  </si>
  <si>
    <t>INDOBORAX</t>
  </si>
  <si>
    <t>INE803D01013</t>
  </si>
  <si>
    <t>INDO BORAX &amp; CHEMICALS LTD</t>
  </si>
  <si>
    <t>ICL</t>
  </si>
  <si>
    <t>INE407P01017</t>
  </si>
  <si>
    <t>Indo Cotspin Ltd</t>
  </si>
  <si>
    <t>ICIL</t>
  </si>
  <si>
    <t>INE483B01026</t>
  </si>
  <si>
    <t>INDO COUNT INDUSTRIES LTD</t>
  </si>
  <si>
    <t>INDOCRED</t>
  </si>
  <si>
    <t>INE147D01015</t>
  </si>
  <si>
    <t>INDO CREDIT CAPITAL LTD</t>
  </si>
  <si>
    <t>INDOEURO</t>
  </si>
  <si>
    <t>INE319N01019</t>
  </si>
  <si>
    <t>INDO EURO INDCHEM LTD</t>
  </si>
  <si>
    <t>INDORAMA</t>
  </si>
  <si>
    <t>INE156A01020</t>
  </si>
  <si>
    <t>INDO RAMA SYNTHETICS (INDIA) LTD</t>
  </si>
  <si>
    <t>INDOTECH</t>
  </si>
  <si>
    <t>INE332H01014</t>
  </si>
  <si>
    <t>INDO TECH TRANSFORMERS LTD</t>
  </si>
  <si>
    <t>INDOTHAI</t>
  </si>
  <si>
    <t>INE337M01013</t>
  </si>
  <si>
    <t>INDO THAI SECURITIES LTD</t>
  </si>
  <si>
    <t>INDOASIAP</t>
  </si>
  <si>
    <t>INE559F01016</t>
  </si>
  <si>
    <t>INDO-ASIAN PROJECTS LTD</t>
  </si>
  <si>
    <t>INDOCITY</t>
  </si>
  <si>
    <t>INE456B01014</t>
  </si>
  <si>
    <t>INDO-CITY INFOTECH LTD</t>
  </si>
  <si>
    <t>INDOCO</t>
  </si>
  <si>
    <t>INE873D01024</t>
  </si>
  <si>
    <t>INDOCO REMEDIES LTD</t>
  </si>
  <si>
    <t>KHATJUNKER</t>
  </si>
  <si>
    <t>INE716F01012</t>
  </si>
  <si>
    <t>INDOKEM LTD</t>
  </si>
  <si>
    <t>NIPPOBATRY</t>
  </si>
  <si>
    <t>INE567A01010</t>
  </si>
  <si>
    <t>INDO-NATIONAL LTD</t>
  </si>
  <si>
    <t>Dry cells</t>
  </si>
  <si>
    <t>INDOSOLAR</t>
  </si>
  <si>
    <t>INE866K01015</t>
  </si>
  <si>
    <t>INDOSOLAR LTD</t>
  </si>
  <si>
    <t>Solar appliances</t>
  </si>
  <si>
    <t>ERPSOFT</t>
  </si>
  <si>
    <t>INE308B01017</t>
  </si>
  <si>
    <t>ERP SOFT SYSTEMS LTD</t>
  </si>
  <si>
    <t>INDOWIND</t>
  </si>
  <si>
    <t>INE227G01018</t>
  </si>
  <si>
    <t>INDOWIND ENERGY LTD</t>
  </si>
  <si>
    <t>Wind energy-based electricity</t>
  </si>
  <si>
    <t>GRUH</t>
  </si>
  <si>
    <t>INE580B01029</t>
  </si>
  <si>
    <t>GRUH FINANCE LTD</t>
  </si>
  <si>
    <t>INDRAMEDCO</t>
  </si>
  <si>
    <t>INE681B01017</t>
  </si>
  <si>
    <t>INDRAPRASTHA MEDICAL CORPLTD</t>
  </si>
  <si>
    <t>INDSILHYD</t>
  </si>
  <si>
    <t>INE867D01018</t>
  </si>
  <si>
    <t>INDSIL HYDRO POWER AND MANGANESE LTD</t>
  </si>
  <si>
    <t>INDSOYA</t>
  </si>
  <si>
    <t>INE314N01010</t>
  </si>
  <si>
    <t>INDSOYA LTD</t>
  </si>
  <si>
    <t>Animal and bird feeds</t>
  </si>
  <si>
    <t>INDSWFTLAB</t>
  </si>
  <si>
    <t>INE915B01019</t>
  </si>
  <si>
    <t>IND-SWIFT LABORATORIES LTD</t>
  </si>
  <si>
    <t>INDSWFTLTD</t>
  </si>
  <si>
    <t>INE788B01028</t>
  </si>
  <si>
    <t>IND-SWIFT LTD</t>
  </si>
  <si>
    <t>INDTRADECO</t>
  </si>
  <si>
    <t>INE853B01020</t>
  </si>
  <si>
    <t>INDTRADECO LTD</t>
  </si>
  <si>
    <t>INDCTST</t>
  </si>
  <si>
    <t>INE146H01018</t>
  </si>
  <si>
    <t>INDUCTO STEEL LTD</t>
  </si>
  <si>
    <t>INDUSFILA</t>
  </si>
  <si>
    <t>INE025I01012</t>
  </si>
  <si>
    <t>INDUS FILA LTD</t>
  </si>
  <si>
    <t>INDUSINDBK</t>
  </si>
  <si>
    <t>INE095A01012</t>
  </si>
  <si>
    <t>INDUSIND BANK LTD</t>
  </si>
  <si>
    <t>INDPRUD</t>
  </si>
  <si>
    <t>INE620D01011</t>
  </si>
  <si>
    <t>INDUSTRIAL &amp; PRUDENTIAL INVESTMENTS COLTD</t>
  </si>
  <si>
    <t>IITL</t>
  </si>
  <si>
    <t>INE886A01014</t>
  </si>
  <si>
    <t>INDUSTRIAL INVESTMENT TRUST LTD</t>
  </si>
  <si>
    <t>INERTIAST</t>
  </si>
  <si>
    <t>INE767M01011</t>
  </si>
  <si>
    <t>INERTIA STEEL LTD</t>
  </si>
  <si>
    <t>INFINITE</t>
  </si>
  <si>
    <t>INE486J01014</t>
  </si>
  <si>
    <t>Infinite Computer Solutions (India) Ltd</t>
  </si>
  <si>
    <t>GSKCONS</t>
  </si>
  <si>
    <t>INE264A01014</t>
  </si>
  <si>
    <t>GLAXOSMITHKLINE CONSUMER HEALTHCARE LTD</t>
  </si>
  <si>
    <t>INFODRIVE</t>
  </si>
  <si>
    <t>INE804D01029</t>
  </si>
  <si>
    <t>INFO-DRIVE SOFTWARE LTD</t>
  </si>
  <si>
    <t>INFOMEDIA</t>
  </si>
  <si>
    <t>INE669A01022</t>
  </si>
  <si>
    <t>INFOMEDIA PRESS LTD</t>
  </si>
  <si>
    <t>INFORTEC</t>
  </si>
  <si>
    <t>INE123E01014</t>
  </si>
  <si>
    <t>INFORMED TECHNOLOGIES INDIA LTD</t>
  </si>
  <si>
    <t>INFY</t>
  </si>
  <si>
    <t>INE009A01021</t>
  </si>
  <si>
    <t>INFOSYS LTD</t>
  </si>
  <si>
    <t>INFRAIND</t>
  </si>
  <si>
    <t>INE287D01019</t>
  </si>
  <si>
    <t>INFRA INDUSTRIES LTD</t>
  </si>
  <si>
    <t>INFRONICS</t>
  </si>
  <si>
    <t>INE463B01036</t>
  </si>
  <si>
    <t>Infronics Systems Ltd</t>
  </si>
  <si>
    <t>INGERRAND</t>
  </si>
  <si>
    <t>INE177A01018</t>
  </si>
  <si>
    <t>INGERSOLL-RAND (INDIA) LTD</t>
  </si>
  <si>
    <t>INLANPR</t>
  </si>
  <si>
    <t>INE055O01017</t>
  </si>
  <si>
    <t>INLAND PRINTERS LTD</t>
  </si>
  <si>
    <t>INNOCORP</t>
  </si>
  <si>
    <t>INE214B01017</t>
  </si>
  <si>
    <t>INNOCORP LTD</t>
  </si>
  <si>
    <t>Tableware, kitchenware, other household articles</t>
  </si>
  <si>
    <t>INOVSYNTH</t>
  </si>
  <si>
    <t>INE690J01011</t>
  </si>
  <si>
    <t>INNOVASSYNTH INVESTMENTS LTD</t>
  </si>
  <si>
    <t>INSOE</t>
  </si>
  <si>
    <t>INE568B01016</t>
  </si>
  <si>
    <t>INNOVATION SOFTWARE EXPORTS LTD</t>
  </si>
  <si>
    <t>INNOVTEC</t>
  </si>
  <si>
    <t>INE965C01038</t>
  </si>
  <si>
    <t>INNOVATIVE TECH PACK LTD</t>
  </si>
  <si>
    <t>INNOIND</t>
  </si>
  <si>
    <t>INE549I01011</t>
  </si>
  <si>
    <t>INNOVENTIVE INDUSTRIES LTD</t>
  </si>
  <si>
    <t>INNOVENT</t>
  </si>
  <si>
    <t>INE322N01013</t>
  </si>
  <si>
    <t>INNOVENTIVE VENTURE LTD</t>
  </si>
  <si>
    <t>INOXLEISUR</t>
  </si>
  <si>
    <t>INE312H01016</t>
  </si>
  <si>
    <t>INOX LEISURE LTD</t>
  </si>
  <si>
    <t>INOXWIND</t>
  </si>
  <si>
    <t>INE066P01011</t>
  </si>
  <si>
    <t>Inox Wind Ltd</t>
  </si>
  <si>
    <t>Wind turbines (Wind electricity generator)</t>
  </si>
  <si>
    <t>INSECTICID</t>
  </si>
  <si>
    <t>INE070I01018</t>
  </si>
  <si>
    <t>INSECTICIDES (INDIA) LTD</t>
  </si>
  <si>
    <t>INSILCO</t>
  </si>
  <si>
    <t>INE901A01011</t>
  </si>
  <si>
    <t>INSILCO LTD</t>
  </si>
  <si>
    <t>INSTAF</t>
  </si>
  <si>
    <t>INE592M01021</t>
  </si>
  <si>
    <t>Insta Finance Limited</t>
  </si>
  <si>
    <t>INTECCAP</t>
  </si>
  <si>
    <t>INE017E01018</t>
  </si>
  <si>
    <t>INTEC CAPITAL LTD</t>
  </si>
  <si>
    <t>INTCAPM</t>
  </si>
  <si>
    <t>INE366H01012</t>
  </si>
  <si>
    <t>INTEGRA CAPITAL MANAGEMENT LTD</t>
  </si>
  <si>
    <t>INTEGRAEN</t>
  </si>
  <si>
    <t>INE984B01023</t>
  </si>
  <si>
    <t>INTEGRA ENGINEERING INDIA LTD</t>
  </si>
  <si>
    <t>INTEGRA</t>
  </si>
  <si>
    <t>INE418N01027</t>
  </si>
  <si>
    <t>Integra Garments And Textiles Ltd</t>
  </si>
  <si>
    <t>SAINDUS</t>
  </si>
  <si>
    <t>SAI INDUSTRIES LTD</t>
  </si>
  <si>
    <t>INTELSOFT</t>
  </si>
  <si>
    <t>INE256F01019</t>
  </si>
  <si>
    <t>Integra Telecommunication &amp; Software Ltd</t>
  </si>
  <si>
    <t>ICSL</t>
  </si>
  <si>
    <t>INE682B01023</t>
  </si>
  <si>
    <t>Integrated Capital Services Ltd</t>
  </si>
  <si>
    <t>IFSL</t>
  </si>
  <si>
    <t>INE898B01017</t>
  </si>
  <si>
    <t>INTEGRATED FINANCIAL SERVICES LTD</t>
  </si>
  <si>
    <t>INTEGHIT</t>
  </si>
  <si>
    <t>INE934A01012</t>
  </si>
  <si>
    <t>INTEGRATED HITECH LTD</t>
  </si>
  <si>
    <t>INTEGFD</t>
  </si>
  <si>
    <t>INE177M01013</t>
  </si>
  <si>
    <t>INTEGRATED PROTEINS LTD</t>
  </si>
  <si>
    <t>INTECH</t>
  </si>
  <si>
    <t>INE882B01029</t>
  </si>
  <si>
    <t>INTEGRATED TECHNOLOGIES LTD</t>
  </si>
  <si>
    <t>INTETHR</t>
  </si>
  <si>
    <t>INE038N01015</t>
  </si>
  <si>
    <t>INTEGRATED THERMOPLASTICS LTD</t>
  </si>
  <si>
    <t>INTELLECT</t>
  </si>
  <si>
    <t>INE306R01017</t>
  </si>
  <si>
    <t>Intellect Design Arena Ltd</t>
  </si>
  <si>
    <t>INTELLADV</t>
  </si>
  <si>
    <t>INE176N01021</t>
  </si>
  <si>
    <t>INTELLIVATE CAPITAL ADVISORS LTD</t>
  </si>
  <si>
    <t>INTELLCAP</t>
  </si>
  <si>
    <t>INE512D01028</t>
  </si>
  <si>
    <t>INTELLIVATE CAPITAL VENTURES LTD</t>
  </si>
  <si>
    <t>INTENTECH</t>
  </si>
  <si>
    <t>INE781A01025</t>
  </si>
  <si>
    <t>INTENSE TECHNOLOGIES LTD</t>
  </si>
  <si>
    <t>INTRGLB</t>
  </si>
  <si>
    <t>INE661M01016</t>
  </si>
  <si>
    <t>INTER GLOBE FINANCE LTD</t>
  </si>
  <si>
    <t>INTSTOIL</t>
  </si>
  <si>
    <t>INE003B01014</t>
  </si>
  <si>
    <t>INTER STATE OIL CARRIER LTD</t>
  </si>
  <si>
    <t>INCORPI</t>
  </si>
  <si>
    <t>INTERCORP INDUSTRIES LTD</t>
  </si>
  <si>
    <t>INTERFAC</t>
  </si>
  <si>
    <t>INE778C01027</t>
  </si>
  <si>
    <t>INTERFACE FINANCIAL SERVICES LTD</t>
  </si>
  <si>
    <t>INTLNKP</t>
  </si>
  <si>
    <t>INE959G01016</t>
  </si>
  <si>
    <t>INTERLINK PETROLEUM LTD</t>
  </si>
  <si>
    <t>INTLCOMBQ</t>
  </si>
  <si>
    <t>INE403C01014</t>
  </si>
  <si>
    <t>INTERNATIONAL COMBUSTION (INDIA) LTD</t>
  </si>
  <si>
    <t>INTLCONV</t>
  </si>
  <si>
    <t>INE575C01027</t>
  </si>
  <si>
    <t>INTERNATIONAL CONVEYORS LTD</t>
  </si>
  <si>
    <t>IDM</t>
  </si>
  <si>
    <t>INE649R01010</t>
  </si>
  <si>
    <t>INTERNATIONAL DATA MANAGEMENT LTD</t>
  </si>
  <si>
    <t>INTERHG</t>
  </si>
  <si>
    <t>INE903G01014</t>
  </si>
  <si>
    <t>INTERNATIONAL HOUSING FINANCE CORPORATION LTD</t>
  </si>
  <si>
    <t>IPAPPM</t>
  </si>
  <si>
    <t>INE435A01028</t>
  </si>
  <si>
    <t>International Paper APPM Limited</t>
  </si>
  <si>
    <t>INTLTRAVHS</t>
  </si>
  <si>
    <t>INE262B01016</t>
  </si>
  <si>
    <t>INTERNATIONAL TRAVEL HOUSE LTD</t>
  </si>
  <si>
    <t>INTERDIGI</t>
  </si>
  <si>
    <t>INE177D01020</t>
  </si>
  <si>
    <t>INTERWORLD DIGITAL LTD</t>
  </si>
  <si>
    <t>ISFT</t>
  </si>
  <si>
    <t>INE566K01011</t>
  </si>
  <si>
    <t>INTRASOFT TECHNOLOGIES LTD</t>
  </si>
  <si>
    <t>INVENTURE</t>
  </si>
  <si>
    <t>INE878H01016</t>
  </si>
  <si>
    <t>INVENTURE GROWTH &amp; SECURITIES LTD</t>
  </si>
  <si>
    <t>INVPRECQ</t>
  </si>
  <si>
    <t>INE155E01016</t>
  </si>
  <si>
    <t>INVESTMENT &amp; PRECISION CASTINGS LTD</t>
  </si>
  <si>
    <t>INVICTA</t>
  </si>
  <si>
    <t>INE537B01011</t>
  </si>
  <si>
    <t>INVICTA MEDITEK LTD</t>
  </si>
  <si>
    <t>IOSYSTEM</t>
  </si>
  <si>
    <t>INE502D01011</t>
  </si>
  <si>
    <t>IO SYSTEM LTD</t>
  </si>
  <si>
    <t>IOLCP</t>
  </si>
  <si>
    <t>INE485C01011</t>
  </si>
  <si>
    <t>IOL CHEMICALS &amp; PHARMACEUTICALS LTD</t>
  </si>
  <si>
    <t>healthcare</t>
  </si>
  <si>
    <t>IONEXCHANG</t>
  </si>
  <si>
    <t>INE570A01014</t>
  </si>
  <si>
    <t>ION EXCHANGE (INDIA) LTD</t>
  </si>
  <si>
    <t>IPRINGLTD</t>
  </si>
  <si>
    <t>INE558A01019</t>
  </si>
  <si>
    <t>IP RINGS LTD</t>
  </si>
  <si>
    <t>IPCALAB</t>
  </si>
  <si>
    <t>INE571A01020</t>
  </si>
  <si>
    <t>IPCA LABORATORIES LTD</t>
  </si>
  <si>
    <t>IPOWER</t>
  </si>
  <si>
    <t>INE468F01010</t>
  </si>
  <si>
    <t>I-POWER SOLUTIONS INDIA LTD</t>
  </si>
  <si>
    <t>IRB</t>
  </si>
  <si>
    <t>INE821I01014</t>
  </si>
  <si>
    <t>IRB INFRASTRUCTURE DEVELOPERS LTD</t>
  </si>
  <si>
    <t>IRISMEDIA</t>
  </si>
  <si>
    <t>INE974C01022</t>
  </si>
  <si>
    <t>IRIS MEDIAWORKS LTD</t>
  </si>
  <si>
    <t>ISFL</t>
  </si>
  <si>
    <t>INE973B01026</t>
  </si>
  <si>
    <t>ISF LIMITED</t>
  </si>
  <si>
    <t>SARASIND</t>
  </si>
  <si>
    <t>INE858B01011</t>
  </si>
  <si>
    <t>ISGEC HEAVY ENGINEERING LTD</t>
  </si>
  <si>
    <t>ISHANCH</t>
  </si>
  <si>
    <t>INE561M01018</t>
  </si>
  <si>
    <t>ISHAN DYES &amp; CHEMICALS LTD</t>
  </si>
  <si>
    <t>ISHITADR</t>
  </si>
  <si>
    <t>INE806D01016</t>
  </si>
  <si>
    <t>ISHITA DRUGS &amp; INDUSTRIES LTD</t>
  </si>
  <si>
    <t>ISHWATR</t>
  </si>
  <si>
    <t>INE073I01012</t>
  </si>
  <si>
    <t>ISHWARSHAKTI HOLDINGS &amp; TRADERS LTD</t>
  </si>
  <si>
    <t>ISLCONSUL</t>
  </si>
  <si>
    <t>INE569B01014</t>
  </si>
  <si>
    <t>ISL CONSULTING LTD</t>
  </si>
  <si>
    <t>ISMTLTD</t>
  </si>
  <si>
    <t>INE732F01019</t>
  </si>
  <si>
    <t>ISMT LTD</t>
  </si>
  <si>
    <t>ISTLTD</t>
  </si>
  <si>
    <t>INE684B01011</t>
  </si>
  <si>
    <t>IST LTD</t>
  </si>
  <si>
    <t>ISTRNETWK</t>
  </si>
  <si>
    <t>INE532B01020</t>
  </si>
  <si>
    <t>iStreet Network Limited</t>
  </si>
  <si>
    <t>ITC</t>
  </si>
  <si>
    <t>INE154A01025</t>
  </si>
  <si>
    <t>ITC LTD</t>
  </si>
  <si>
    <t>ITDCEM</t>
  </si>
  <si>
    <t>INE686A01026</t>
  </si>
  <si>
    <t>ITD CEMENTATION INDIA LTD</t>
  </si>
  <si>
    <t>ITI</t>
  </si>
  <si>
    <t>INE248A01017</t>
  </si>
  <si>
    <t>ITI LTD</t>
  </si>
  <si>
    <t>ITL</t>
  </si>
  <si>
    <t>INE478D01014</t>
  </si>
  <si>
    <t>ITL INDUSTRIES LTD</t>
  </si>
  <si>
    <t>IVP</t>
  </si>
  <si>
    <t>INE043C01018</t>
  </si>
  <si>
    <t>IVP LTD</t>
  </si>
  <si>
    <t>IVRCLINFRA</t>
  </si>
  <si>
    <t>INE875A01025</t>
  </si>
  <si>
    <t>IVRCL LTD</t>
  </si>
  <si>
    <t>IYKOTHITE</t>
  </si>
  <si>
    <t>INE079L01013</t>
  </si>
  <si>
    <t>IYKOT HITECH TOOLROOM LTD</t>
  </si>
  <si>
    <t>JTAPARIA</t>
  </si>
  <si>
    <t>INE075K01013</t>
  </si>
  <si>
    <t>J Taparia Projects Ltd</t>
  </si>
  <si>
    <t>JBCHEPHARM</t>
  </si>
  <si>
    <t>INE572A01028</t>
  </si>
  <si>
    <t>JBCHEMICALS &amp; PHARMACEUTICALS LTD</t>
  </si>
  <si>
    <t>JJEXPO</t>
  </si>
  <si>
    <t>INE408B01015</t>
  </si>
  <si>
    <t>JJEXPORTERS LTD</t>
  </si>
  <si>
    <t>JJFINCOR</t>
  </si>
  <si>
    <t>INE584C01011</t>
  </si>
  <si>
    <t>JJFINANCE CORPORATION LTD</t>
  </si>
  <si>
    <t>JKCEMENT</t>
  </si>
  <si>
    <t>INE823G01014</t>
  </si>
  <si>
    <t>JKCEMENT LTD</t>
  </si>
  <si>
    <t>JKIL</t>
  </si>
  <si>
    <t>INE576I01022</t>
  </si>
  <si>
    <t>JKUMAR INFRAPROJECTS LTD</t>
  </si>
  <si>
    <t>JLMORI</t>
  </si>
  <si>
    <t>INE430D01015</t>
  </si>
  <si>
    <t>JLMORISON (INDIA) LTD</t>
  </si>
  <si>
    <t>JRFOODS</t>
  </si>
  <si>
    <t>INE989E01018</t>
  </si>
  <si>
    <t>JRFOODS LTD</t>
  </si>
  <si>
    <t>JACKSON</t>
  </si>
  <si>
    <t>INE508N01025</t>
  </si>
  <si>
    <t>Jackson Investments Ltd</t>
  </si>
  <si>
    <t>JAGANLAM</t>
  </si>
  <si>
    <t>INE144C01014</t>
  </si>
  <si>
    <t>JAGAN LAMPS LTD</t>
  </si>
  <si>
    <t>JAGAJITIND</t>
  </si>
  <si>
    <t>INE574A01016</t>
  </si>
  <si>
    <t>JAGATJIT INDUSTRIES LTD</t>
  </si>
  <si>
    <t>JAGJANANI</t>
  </si>
  <si>
    <t>INE702H01018</t>
  </si>
  <si>
    <t>JAGJANANI TEXTILES LTD</t>
  </si>
  <si>
    <t>JAGRAN</t>
  </si>
  <si>
    <t>INE199G01027</t>
  </si>
  <si>
    <t>JAGRAN PRAKASHAN LTD</t>
  </si>
  <si>
    <t>JAGSONAI</t>
  </si>
  <si>
    <t>INE685B01018</t>
  </si>
  <si>
    <t>JAGSON AIRLINES LTD</t>
  </si>
  <si>
    <t>JAGSONFI</t>
  </si>
  <si>
    <t>INE582C01015</t>
  </si>
  <si>
    <t>JAGSONPAL FINANCE &amp; LEASING LTD</t>
  </si>
  <si>
    <t>JAGSNPHARM</t>
  </si>
  <si>
    <t>INE048B01027</t>
  </si>
  <si>
    <t>JAGSONPAL PHARMACEUTICALS LTD</t>
  </si>
  <si>
    <t>JAIBALAJI</t>
  </si>
  <si>
    <t>INE091G01018</t>
  </si>
  <si>
    <t>JAI BALAJI INDUSTRIES LTD</t>
  </si>
  <si>
    <t>JAICORPLTD</t>
  </si>
  <si>
    <t>INE070D01027</t>
  </si>
  <si>
    <t>JAI CORP LTD</t>
  </si>
  <si>
    <t>JAIMATAG</t>
  </si>
  <si>
    <t>INE250C01027</t>
  </si>
  <si>
    <t>JAI MATA GLASS LTD</t>
  </si>
  <si>
    <t>JAIHINDPRO</t>
  </si>
  <si>
    <t>INE343D01010</t>
  </si>
  <si>
    <t>JAIHIND PROJECTS LTD</t>
  </si>
  <si>
    <t>JAIHINDS</t>
  </si>
  <si>
    <t>INE156E01014</t>
  </si>
  <si>
    <t>JAIHIND SYNTHETICS LTD</t>
  </si>
  <si>
    <t>JISLJALEQS</t>
  </si>
  <si>
    <t>INE175A01038</t>
  </si>
  <si>
    <t>JAIN IRRIGATION SYSTEMS LTD (DVR)</t>
  </si>
  <si>
    <t>JISLDVREQS</t>
  </si>
  <si>
    <t>IN9175A01010</t>
  </si>
  <si>
    <t>JAIN IRRIGATION SYSTEMS LTD</t>
  </si>
  <si>
    <t>JAINMARMO</t>
  </si>
  <si>
    <t>INE780Q01015</t>
  </si>
  <si>
    <t>Jain Marmo Industries Ltd</t>
  </si>
  <si>
    <t>JAINSTUDIO</t>
  </si>
  <si>
    <t>INE486B01011</t>
  </si>
  <si>
    <t>JAIN STUDIOS LTD</t>
  </si>
  <si>
    <t>JAINCO</t>
  </si>
  <si>
    <t>INE966C01010</t>
  </si>
  <si>
    <t>JAINCO PROJECTS (INDIA) LTD</t>
  </si>
  <si>
    <t>JAINEX</t>
  </si>
  <si>
    <t>INE280F01019</t>
  </si>
  <si>
    <t>JAINEX AAMCOL LTD</t>
  </si>
  <si>
    <t>JAIPAN</t>
  </si>
  <si>
    <t>INE058D01030</t>
  </si>
  <si>
    <t>JAIPAN INDUSTRIES LTD</t>
  </si>
  <si>
    <t>JPASSOCIAT</t>
  </si>
  <si>
    <t>INE455F01025</t>
  </si>
  <si>
    <t>JAIPRAKASH ASSOCIATES LTD</t>
  </si>
  <si>
    <t>JPPOWER</t>
  </si>
  <si>
    <t>INE351F01018</t>
  </si>
  <si>
    <t>Jaiprakash Power Ventures Limited</t>
  </si>
  <si>
    <t>Hydro ecectricity</t>
  </si>
  <si>
    <t>JAMEHOT</t>
  </si>
  <si>
    <t>INE510D01014</t>
  </si>
  <si>
    <t>JAMES HOTELS LTD</t>
  </si>
  <si>
    <t>JAMESWARREN</t>
  </si>
  <si>
    <t>INE718P01017</t>
  </si>
  <si>
    <t>James Warren Tea Ltd</t>
  </si>
  <si>
    <t>J&amp;KBANK</t>
  </si>
  <si>
    <t>INE168A01041</t>
  </si>
  <si>
    <t>JAMMU &amp; KASHMIR BANK LTD</t>
  </si>
  <si>
    <t>JAMNAAUTO</t>
  </si>
  <si>
    <t>JAMNA AUTO INDUSTRIES LTD</t>
  </si>
  <si>
    <t>Leaf springs (Automotive)</t>
  </si>
  <si>
    <t>JAMSHRI</t>
  </si>
  <si>
    <t>INE462D01018</t>
  </si>
  <si>
    <t>JAMSHRI RANJITSINGHJI SPG &amp; WVG MILLS COLTD</t>
  </si>
  <si>
    <t>JASCHIND</t>
  </si>
  <si>
    <t>INE711C01010</t>
  </si>
  <si>
    <t>JASCH INDUSTRIES LTD</t>
  </si>
  <si>
    <t>JATTAINDUS</t>
  </si>
  <si>
    <t>INE722N01014</t>
  </si>
  <si>
    <t>JATTASHANKAR INDUSTIES LTD</t>
  </si>
  <si>
    <t>JAUSPOL</t>
  </si>
  <si>
    <t>INE593O01017</t>
  </si>
  <si>
    <t>JAUSS POLYMERS LTD</t>
  </si>
  <si>
    <t>JAYBARMARU</t>
  </si>
  <si>
    <t>INE571B01028</t>
  </si>
  <si>
    <t>JAY BHARAT MARUTI LTD</t>
  </si>
  <si>
    <t>JAYENGY</t>
  </si>
  <si>
    <t>INE315L01029</t>
  </si>
  <si>
    <t>JAY ENERGY AND SENERGIES LTD</t>
  </si>
  <si>
    <t>JAYMAHESH</t>
  </si>
  <si>
    <t>INE984L01014</t>
  </si>
  <si>
    <t>JAY MAHESH INFRAVENTURES LTD</t>
  </si>
  <si>
    <t>JAYSREETEA</t>
  </si>
  <si>
    <t>INE364A01020</t>
  </si>
  <si>
    <t>JAY SHREE TEA &amp; INDUSTRIES LTD</t>
  </si>
  <si>
    <t>JAYUSH</t>
  </si>
  <si>
    <t>INE289D01015</t>
  </si>
  <si>
    <t>JAY USHIN LTD</t>
  </si>
  <si>
    <t>JAYBHCR</t>
  </si>
  <si>
    <t>INE998D01011</t>
  </si>
  <si>
    <t>JAYABHARAT CREDIT LTD</t>
  </si>
  <si>
    <t>JAYAGROGN</t>
  </si>
  <si>
    <t>INE785A01026</t>
  </si>
  <si>
    <t>JAYANT AGRO-ORGANICS LTD</t>
  </si>
  <si>
    <t>JAYAMEL</t>
  </si>
  <si>
    <t>INE789G01025</t>
  </si>
  <si>
    <t>JAYANT MERCANTILE COLTD</t>
  </si>
  <si>
    <t>JAYNECOIND</t>
  </si>
  <si>
    <t>INE854B01010</t>
  </si>
  <si>
    <t>JAYASWAL NECO INDUSTRIES LTD</t>
  </si>
  <si>
    <t>JAYATMA</t>
  </si>
  <si>
    <t>INE246D01015</t>
  </si>
  <si>
    <t>Jayatma Spinners Ltd</t>
  </si>
  <si>
    <t>JAVNTPR</t>
  </si>
  <si>
    <t>INE364H01017</t>
  </si>
  <si>
    <t>JAYAVANT PRODUCTS LTD</t>
  </si>
  <si>
    <t>JAYTEX</t>
  </si>
  <si>
    <t>INE091E01039</t>
  </si>
  <si>
    <t>JAYBHARAT TEXTILES &amp; REAL ESTATE LTD</t>
  </si>
  <si>
    <t>JKSYNTHETC</t>
  </si>
  <si>
    <t>INE903A01025</t>
  </si>
  <si>
    <t>JAYKAY ENTERPRISES LTD</t>
  </si>
  <si>
    <t>JPINFRATEC</t>
  </si>
  <si>
    <t>INE099J01015</t>
  </si>
  <si>
    <t>Jaypee Infratech Ltd</t>
  </si>
  <si>
    <t>JAYCH</t>
  </si>
  <si>
    <t>INE693E01016</t>
  </si>
  <si>
    <t>JAYSHREE CHEMICALS LTD</t>
  </si>
  <si>
    <t>JAYDYSTUF</t>
  </si>
  <si>
    <t>INE703C01025</t>
  </si>
  <si>
    <t>JAYSYNTH DYESTUFF (INDIA) LTD</t>
  </si>
  <si>
    <t>JBFIND</t>
  </si>
  <si>
    <t>INE187A01017</t>
  </si>
  <si>
    <t>JBF INDUSTRIES LTD</t>
  </si>
  <si>
    <t>JBMA</t>
  </si>
  <si>
    <t>INE927D01028</t>
  </si>
  <si>
    <t>JBM AUTO LTD</t>
  </si>
  <si>
    <t>JCTEL</t>
  </si>
  <si>
    <t>INE264B01020</t>
  </si>
  <si>
    <t>JCT ELECTRONICS LTD</t>
  </si>
  <si>
    <t>JCT</t>
  </si>
  <si>
    <t>INE945A01026</t>
  </si>
  <si>
    <t>JCT LTD</t>
  </si>
  <si>
    <t>JDORGOCHEM</t>
  </si>
  <si>
    <t>INE263B01022</t>
  </si>
  <si>
    <t>JD ORGOCHEM LTD</t>
  </si>
  <si>
    <t>ZJEETMAC</t>
  </si>
  <si>
    <t>INE987E01012</t>
  </si>
  <si>
    <t>JEET MACHINE TOOLS LTD</t>
  </si>
  <si>
    <t>JSTL</t>
  </si>
  <si>
    <t>INE237B01018</t>
  </si>
  <si>
    <t>Jeevan Scientific Technology Ltd</t>
  </si>
  <si>
    <t>JENBURPH</t>
  </si>
  <si>
    <t>INE354A01013</t>
  </si>
  <si>
    <t>JENBURKT PHARMACEUTICALS LTD</t>
  </si>
  <si>
    <t>JENSONICOL</t>
  </si>
  <si>
    <t>INE819B01021</t>
  </si>
  <si>
    <t>JENSON &amp; NICHOLSON (INDIA) LTD</t>
  </si>
  <si>
    <t>JETAIRWAYS</t>
  </si>
  <si>
    <t>INE802G01018</t>
  </si>
  <si>
    <t>JET AIRWAYS (INDIA) LTD</t>
  </si>
  <si>
    <t>JETINFRA</t>
  </si>
  <si>
    <t>INE155R01018</t>
  </si>
  <si>
    <t>Jet Infraventure Ltd</t>
  </si>
  <si>
    <t>JETKINGQ</t>
  </si>
  <si>
    <t>INE919C01019</t>
  </si>
  <si>
    <t>JETKING INFOTRAIN LTD</t>
  </si>
  <si>
    <t>JHACC</t>
  </si>
  <si>
    <t>INE865D01012</t>
  </si>
  <si>
    <t>JHAVERI CREDITS &amp; CAPITAL LTD</t>
  </si>
  <si>
    <t>JHS</t>
  </si>
  <si>
    <t>INE544H01014</t>
  </si>
  <si>
    <t>JHS SVENDGAARD LABORATORIES LTD</t>
  </si>
  <si>
    <t>JIKIND</t>
  </si>
  <si>
    <t>INE026B01049</t>
  </si>
  <si>
    <t>JIK INDUSTRIES LTD</t>
  </si>
  <si>
    <t>JINDCAP</t>
  </si>
  <si>
    <t>INE356F01017</t>
  </si>
  <si>
    <t>JINDAL CAPITAL LTD</t>
  </si>
  <si>
    <t>JINDCOT</t>
  </si>
  <si>
    <t>INE904J01016</t>
  </si>
  <si>
    <t>JINDAL COTEX LTD</t>
  </si>
  <si>
    <t>JINDRILL</t>
  </si>
  <si>
    <t>INE742C01031</t>
  </si>
  <si>
    <t>JINDAL DRILLING &amp; INDUSTRIES LTD</t>
  </si>
  <si>
    <t>JINDHOT</t>
  </si>
  <si>
    <t>INE726D01016</t>
  </si>
  <si>
    <t>JINDAL HOTELS LTD</t>
  </si>
  <si>
    <t>JINDALPHOT</t>
  </si>
  <si>
    <t>INE796G01012</t>
  </si>
  <si>
    <t>JINDAL PHOTO LTD</t>
  </si>
  <si>
    <t>JINDALPOLY</t>
  </si>
  <si>
    <t>INE197D01010</t>
  </si>
  <si>
    <t>JINDAL POLY FILMS LTD</t>
  </si>
  <si>
    <t>JPOLYINVST</t>
  </si>
  <si>
    <t>INE147P01019</t>
  </si>
  <si>
    <t>Jindal Poly Investment and Finance Company Ltd</t>
  </si>
  <si>
    <t>JINDALSAW</t>
  </si>
  <si>
    <t>INE324A01024</t>
  </si>
  <si>
    <t>JINDAL SAW LTD</t>
  </si>
  <si>
    <t>JSL</t>
  </si>
  <si>
    <t>INE220G01021</t>
  </si>
  <si>
    <t>JINDAL STAINLESS LTD</t>
  </si>
  <si>
    <t>GSPL</t>
  </si>
  <si>
    <t>INE246F01010</t>
  </si>
  <si>
    <t>GUJARAT STATE PETRONET LTD</t>
  </si>
  <si>
    <t>JINDWORLD</t>
  </si>
  <si>
    <t>INE247D01013</t>
  </si>
  <si>
    <t>JINDAL WORLDWIDE LTD</t>
  </si>
  <si>
    <t>JK AGRI</t>
  </si>
  <si>
    <t>INE690O01011</t>
  </si>
  <si>
    <t>JK Agri Genetics Ltd</t>
  </si>
  <si>
    <t>Hybrid seeds</t>
  </si>
  <si>
    <t>JKLAKSHMI</t>
  </si>
  <si>
    <t>INE786A01032</t>
  </si>
  <si>
    <t>JK LAKSHMI CEMENT LTD</t>
  </si>
  <si>
    <t>JKPAPER</t>
  </si>
  <si>
    <t>INE789E01012</t>
  </si>
  <si>
    <t>JK PAPER LTD</t>
  </si>
  <si>
    <t>JKTYRE</t>
  </si>
  <si>
    <t>INE573A01042</t>
  </si>
  <si>
    <t>JK TYRE &amp; INDUSTRIES LTD</t>
  </si>
  <si>
    <t>JSHL</t>
  </si>
  <si>
    <t>INE401Q01018</t>
  </si>
  <si>
    <t>JLA Infraville Shoppers Ltd</t>
  </si>
  <si>
    <t>GUJGASLTD</t>
  </si>
  <si>
    <t>GUJARAT GAS LTD</t>
  </si>
  <si>
    <t>JMCPROJECT</t>
  </si>
  <si>
    <t>INE890A01016</t>
  </si>
  <si>
    <t>JMC PROJECTS (INDIA) LTD</t>
  </si>
  <si>
    <t>JMGCORP</t>
  </si>
  <si>
    <t>INE745F01011</t>
  </si>
  <si>
    <t>JMG CORPORATION LTD</t>
  </si>
  <si>
    <t>JMTAUTOLTD</t>
  </si>
  <si>
    <t>INE988E01036</t>
  </si>
  <si>
    <t>JMT AUTO LTD</t>
  </si>
  <si>
    <t>JOINDRE</t>
  </si>
  <si>
    <t>INE024B01010</t>
  </si>
  <si>
    <t>JOINDRE CAPITAL SERVICES LTD</t>
  </si>
  <si>
    <t>JOINTECAED</t>
  </si>
  <si>
    <t>INE131N01018</t>
  </si>
  <si>
    <t>JOINTECA EDUCATION SOLUTIONS LTD</t>
  </si>
  <si>
    <t>JOONKTOLL</t>
  </si>
  <si>
    <t>INE574G01013</t>
  </si>
  <si>
    <t>Joonktollee Tea &amp; Industries Ltd</t>
  </si>
  <si>
    <t>JOSTS</t>
  </si>
  <si>
    <t>INE636D01017</t>
  </si>
  <si>
    <t>JOST'S ENGINEERING COLTD</t>
  </si>
  <si>
    <t>JOYREALTY</t>
  </si>
  <si>
    <t>INE433O01024</t>
  </si>
  <si>
    <t>Joy Realty Limited</t>
  </si>
  <si>
    <t>JPTSEC</t>
  </si>
  <si>
    <t>INE630C01012</t>
  </si>
  <si>
    <t>JPT SECURITIES LTD</t>
  </si>
  <si>
    <t>JRIIIL</t>
  </si>
  <si>
    <t>INE022M01029</t>
  </si>
  <si>
    <t>JRI Industries &amp; Infrastructure Limited</t>
  </si>
  <si>
    <t>JSLINDL</t>
  </si>
  <si>
    <t>INE581L01018</t>
  </si>
  <si>
    <t>JSL INDUSTRIES LTD</t>
  </si>
  <si>
    <t>HATSUN</t>
  </si>
  <si>
    <t>INE473B01035</t>
  </si>
  <si>
    <t>HATSUN AGRO PRODUCT LTD</t>
  </si>
  <si>
    <t>JSWHL</t>
  </si>
  <si>
    <t>INE824G01012</t>
  </si>
  <si>
    <t>JSW Holdings Limited</t>
  </si>
  <si>
    <t>JSWSTEEL</t>
  </si>
  <si>
    <t>INE019A01038</t>
  </si>
  <si>
    <t>JSW STEEL LTD</t>
  </si>
  <si>
    <t>JTLINFRA</t>
  </si>
  <si>
    <t>INE391J01016</t>
  </si>
  <si>
    <t>JTL INFRA LTD</t>
  </si>
  <si>
    <t>HEG</t>
  </si>
  <si>
    <t>INE545A01016</t>
  </si>
  <si>
    <t>HEG LTD</t>
  </si>
  <si>
    <t>JUBLINDS</t>
  </si>
  <si>
    <t>INE645L01011</t>
  </si>
  <si>
    <t>JUBILANT INDUSTRIES LTD</t>
  </si>
  <si>
    <t>HEXAWARE</t>
  </si>
  <si>
    <t>INE093A01033</t>
  </si>
  <si>
    <t>HEXAWARE TECHNOLOGIES LTD</t>
  </si>
  <si>
    <t>JUMBO</t>
  </si>
  <si>
    <t>INE699D01015</t>
  </si>
  <si>
    <t>JUMBO BAG LTD</t>
  </si>
  <si>
    <t>JUMBFNL</t>
  </si>
  <si>
    <t>INE122N01017</t>
  </si>
  <si>
    <t>JUMBO FINANCE LTD</t>
  </si>
  <si>
    <t>JPTRLES</t>
  </si>
  <si>
    <t>INE990E01016</t>
  </si>
  <si>
    <t>JUPITER INDUSTRIES &amp; LEASING LTD</t>
  </si>
  <si>
    <t>JUPITERIN</t>
  </si>
  <si>
    <t>INE524N01014</t>
  </si>
  <si>
    <t>JUPITER INFOMEDIA LTD</t>
  </si>
  <si>
    <t>JUSTDIAL</t>
  </si>
  <si>
    <t>INE599M01018</t>
  </si>
  <si>
    <t>JUST DIAL LTD</t>
  </si>
  <si>
    <t>JVLAGRO</t>
  </si>
  <si>
    <t>INE430G01026</t>
  </si>
  <si>
    <t>JVL AGRO INDUSTRIES LTD</t>
  </si>
  <si>
    <t>JYOTHI</t>
  </si>
  <si>
    <t>INE681K01018</t>
  </si>
  <si>
    <t>JYOTHI INFRAVENTURES LTD</t>
  </si>
  <si>
    <t>JYOTHYLAB</t>
  </si>
  <si>
    <t>INE668F01031</t>
  </si>
  <si>
    <t>JYOTHY LABORATORIES LTD</t>
  </si>
  <si>
    <t>JYOTI</t>
  </si>
  <si>
    <t>INE511D01012</t>
  </si>
  <si>
    <t>JYOTI LTD</t>
  </si>
  <si>
    <t>JYOTIOVR</t>
  </si>
  <si>
    <t>INE432D01011</t>
  </si>
  <si>
    <t>JYOTI OVERSEAS LTD</t>
  </si>
  <si>
    <t>JYOTIRES</t>
  </si>
  <si>
    <t>INE577D01013</t>
  </si>
  <si>
    <t>JYOTI RESINS &amp; ADHESIVES LTD</t>
  </si>
  <si>
    <t>JYOTISTRUC</t>
  </si>
  <si>
    <t>INE197A01024</t>
  </si>
  <si>
    <t>JYOTI STRUCTURES LTD</t>
  </si>
  <si>
    <t>KCP</t>
  </si>
  <si>
    <t>INE805C01028</t>
  </si>
  <si>
    <t>KCPLTD</t>
  </si>
  <si>
    <t>KMSUGAR</t>
  </si>
  <si>
    <t>INE157H01023</t>
  </si>
  <si>
    <t>KMSUGAR MILLS LTD</t>
  </si>
  <si>
    <t>KPRMILL</t>
  </si>
  <si>
    <t>INE930H01023</t>
  </si>
  <si>
    <t>KPRMILL LTD</t>
  </si>
  <si>
    <t>KSOILS</t>
  </si>
  <si>
    <t>INE727D01022</t>
  </si>
  <si>
    <t>KSOILS LTD</t>
  </si>
  <si>
    <t>KZLFIN</t>
  </si>
  <si>
    <t>INE006C01015</t>
  </si>
  <si>
    <t>KZLEASING &amp; FINANCE LTD</t>
  </si>
  <si>
    <t>KABRADG</t>
  </si>
  <si>
    <t>INE323K01017</t>
  </si>
  <si>
    <t>KABRA DRUGS LTD</t>
  </si>
  <si>
    <t>KABRAEXTRU</t>
  </si>
  <si>
    <t>INE900B01029</t>
  </si>
  <si>
    <t>KABRA EXTRUSIONTECHNIK LTD</t>
  </si>
  <si>
    <t>KACHCHH</t>
  </si>
  <si>
    <t>INE059E01010</t>
  </si>
  <si>
    <t>KACHCHH MINERALS LTD</t>
  </si>
  <si>
    <t>KAILASH</t>
  </si>
  <si>
    <t>INE410O01022</t>
  </si>
  <si>
    <t>KAILASH AUTO FINANCE LTD</t>
  </si>
  <si>
    <t>KAIRA</t>
  </si>
  <si>
    <t>INE375D01012</t>
  </si>
  <si>
    <t>KAIRA CAN COLTD</t>
  </si>
  <si>
    <t>KACL</t>
  </si>
  <si>
    <t>INE229G01022</t>
  </si>
  <si>
    <t>Kaiser Corporation Limited</t>
  </si>
  <si>
    <t>KAJARIACER</t>
  </si>
  <si>
    <t>INE217B01036</t>
  </si>
  <si>
    <t>KAJARIA CERAMICS LTD</t>
  </si>
  <si>
    <t>KAKATCEM</t>
  </si>
  <si>
    <t>INE437B01014</t>
  </si>
  <si>
    <t>KAKATIYA CEMENT SUGAR &amp; INDUSTRIES LTD</t>
  </si>
  <si>
    <t>KAKTEX</t>
  </si>
  <si>
    <t>INE092E01011</t>
  </si>
  <si>
    <t>KAKATIYA TEXTILES LTD</t>
  </si>
  <si>
    <t>KALINDEE</t>
  </si>
  <si>
    <t>Kalindee Rail Nirman (Engineers) Ltd</t>
  </si>
  <si>
    <t>KALLAM</t>
  </si>
  <si>
    <t>INE629F01025</t>
  </si>
  <si>
    <t>KALLAM SPINNING MILLS LTD</t>
  </si>
  <si>
    <t>KALPACOMME</t>
  </si>
  <si>
    <t>INE059Q01014</t>
  </si>
  <si>
    <t>Kalpa Commercial Ltd</t>
  </si>
  <si>
    <t>KALPATPOWR</t>
  </si>
  <si>
    <t>INE220B01022</t>
  </si>
  <si>
    <t>KALPATARU POWER TRANSMISSION LTD</t>
  </si>
  <si>
    <t>KALYANIFRG</t>
  </si>
  <si>
    <t>INE314G01014</t>
  </si>
  <si>
    <t>KALYANI FORGE LTD</t>
  </si>
  <si>
    <t>KICL</t>
  </si>
  <si>
    <t>INE029L01018</t>
  </si>
  <si>
    <t>KALYANI INVESTMENT COMPANY LTD</t>
  </si>
  <si>
    <t>KSL</t>
  </si>
  <si>
    <t>INE907A01026</t>
  </si>
  <si>
    <t>KALYANI STEELS LTD</t>
  </si>
  <si>
    <t>KLYNCEM</t>
  </si>
  <si>
    <t>INE991E01022</t>
  </si>
  <si>
    <t>KALYANPUR CEMENTS LTD</t>
  </si>
  <si>
    <t>KAMAHOLD</t>
  </si>
  <si>
    <t>INE411F01010</t>
  </si>
  <si>
    <t>Kama Holdings Limited</t>
  </si>
  <si>
    <t>KAMADGIRI</t>
  </si>
  <si>
    <t>INE535C01013</t>
  </si>
  <si>
    <t>KAMADGIRI FASHION LTD</t>
  </si>
  <si>
    <t>KAMANWALA</t>
  </si>
  <si>
    <t>INE344D01018</t>
  </si>
  <si>
    <t>KAMANWALA HOUSING CONSTRUCTION LTD</t>
  </si>
  <si>
    <t>KAMATHOTEL</t>
  </si>
  <si>
    <t>INE967C01018</t>
  </si>
  <si>
    <t>KAMAT HOTELS (INDIA) LTD</t>
  </si>
  <si>
    <t>KANANIIND</t>
  </si>
  <si>
    <t>INE879E01037</t>
  </si>
  <si>
    <t>KANANI INDUSTRIES LTD</t>
  </si>
  <si>
    <t>KANCHI</t>
  </si>
  <si>
    <t>INE081G01019</t>
  </si>
  <si>
    <t>Kanchi Karpooram Ltd</t>
  </si>
  <si>
    <t>KANCOENT</t>
  </si>
  <si>
    <t>INE248D01011</t>
  </si>
  <si>
    <t>KANCO ENTERPRISES LTD</t>
  </si>
  <si>
    <t>KANCOTEA</t>
  </si>
  <si>
    <t>INE398L01017</t>
  </si>
  <si>
    <t>KANCO TEA &amp; INDUSTRIES LTD</t>
  </si>
  <si>
    <t>KANDAGIRI</t>
  </si>
  <si>
    <t>INE292D01019</t>
  </si>
  <si>
    <t>KANDAGIRI SPINNING MILLS LTD</t>
  </si>
  <si>
    <t>KANELOIL</t>
  </si>
  <si>
    <t>INE252C01015</t>
  </si>
  <si>
    <t>Kanel Industries Limited</t>
  </si>
  <si>
    <t>KANIKAIN</t>
  </si>
  <si>
    <t>INE173B01023</t>
  </si>
  <si>
    <t>KANIKA INFOTECH LTD</t>
  </si>
  <si>
    <t>KANSHST</t>
  </si>
  <si>
    <t>INE791E01018</t>
  </si>
  <si>
    <t>KANISHK STEEL INDUSTRIES LTD</t>
  </si>
  <si>
    <t>KANORICHEM</t>
  </si>
  <si>
    <t>INE138C01024</t>
  </si>
  <si>
    <t>KANORIA CHEMICALS &amp; INDUSTRIES LTD</t>
  </si>
  <si>
    <t>KANPRPLA</t>
  </si>
  <si>
    <t>INE694E01014</t>
  </si>
  <si>
    <t>KANPUR PLASTIPACK LTD</t>
  </si>
  <si>
    <t>HONAUT</t>
  </si>
  <si>
    <t>INE671A01010</t>
  </si>
  <si>
    <t>HONEYWELL AUTOMATION INDIA LTD</t>
  </si>
  <si>
    <t>KANSAFB</t>
  </si>
  <si>
    <t>INE179O01015</t>
  </si>
  <si>
    <t>KANSAL FIBRES LTD</t>
  </si>
  <si>
    <t>KAPASHI</t>
  </si>
  <si>
    <t>INE017I01019</t>
  </si>
  <si>
    <t>KAPASHI COMMERCIALS LTD</t>
  </si>
  <si>
    <t>KAPILCO</t>
  </si>
  <si>
    <t>INE393H01016</t>
  </si>
  <si>
    <t>KAPIL COTEX LTD</t>
  </si>
  <si>
    <t>KARANWO</t>
  </si>
  <si>
    <t>INE327D01013</t>
  </si>
  <si>
    <t>KARAN WOO-SIN LTD</t>
  </si>
  <si>
    <t>KARMAENG</t>
  </si>
  <si>
    <t>INE725L01011</t>
  </si>
  <si>
    <t>KARMA ENERGY LTD</t>
  </si>
  <si>
    <t>KARMA</t>
  </si>
  <si>
    <t>INE416F01019</t>
  </si>
  <si>
    <t>KARMA INDUSTRIES LTD</t>
  </si>
  <si>
    <t>KTKBANK</t>
  </si>
  <si>
    <t>INE614B01018</t>
  </si>
  <si>
    <t>KARNATAKA BANK LTD</t>
  </si>
  <si>
    <t>KARNAVATI</t>
  </si>
  <si>
    <t>INE554R01012</t>
  </si>
  <si>
    <t>Karnavati Finance Ltd</t>
  </si>
  <si>
    <t>KCSL</t>
  </si>
  <si>
    <t>INE576P01019</t>
  </si>
  <si>
    <t>Karnimata Cold Storage Ltd</t>
  </si>
  <si>
    <t>ZKOVALIN</t>
  </si>
  <si>
    <t>KOVALAM INVESTMENT &amp; TRADING COLTD</t>
  </si>
  <si>
    <t>KARURKCP</t>
  </si>
  <si>
    <t>INE727F01019</t>
  </si>
  <si>
    <t>KARUR KCPPACKKAGINGS LTD</t>
  </si>
  <si>
    <t>KARURVYSYA</t>
  </si>
  <si>
    <t>INE036D01028</t>
  </si>
  <si>
    <t>KARUR VYSYA BANK LTD</t>
  </si>
  <si>
    <t>KGL</t>
  </si>
  <si>
    <t>INE299C01024</t>
  </si>
  <si>
    <t>KARUTURI GLOBAL LTD</t>
  </si>
  <si>
    <t>Non-food agricultural crops</t>
  </si>
  <si>
    <t>KATRSPG</t>
  </si>
  <si>
    <t>INE498G01015</t>
  </si>
  <si>
    <t>KATARE SPINNING MILLS LTD</t>
  </si>
  <si>
    <t>KAUSAMBI</t>
  </si>
  <si>
    <t>INE223P01026</t>
  </si>
  <si>
    <t>Kausambi Vanijya Ltd</t>
  </si>
  <si>
    <t>KAUSHALYA</t>
  </si>
  <si>
    <t>INE234I01010</t>
  </si>
  <si>
    <t>KAUSHALYA INFRASTRUCTURE DEVELOPMENT CORPORATION LTD</t>
  </si>
  <si>
    <t>KSCL</t>
  </si>
  <si>
    <t>INE455I01029</t>
  </si>
  <si>
    <t>KAVERI SEED COMPANY LTD</t>
  </si>
  <si>
    <t>Seeds</t>
  </si>
  <si>
    <t>KAVITIND</t>
  </si>
  <si>
    <t>INE313M01014</t>
  </si>
  <si>
    <t>Kavit Industries Limited</t>
  </si>
  <si>
    <t>KFL</t>
  </si>
  <si>
    <t>INE149O01018</t>
  </si>
  <si>
    <t>KAVITA FABRICS LTD</t>
  </si>
  <si>
    <t>KAVVERITEL</t>
  </si>
  <si>
    <t>INE641C01019</t>
  </si>
  <si>
    <t>KAVVERI TELECOM PRODUCTS LTD</t>
  </si>
  <si>
    <t>KAYPOWR</t>
  </si>
  <si>
    <t>INE961B01013</t>
  </si>
  <si>
    <t>KAY POWER AND PAPER LTD</t>
  </si>
  <si>
    <t>KAYCEEI</t>
  </si>
  <si>
    <t>INE813G01015</t>
  </si>
  <si>
    <t>KAYCEE INDUSTRIES LTD</t>
  </si>
  <si>
    <t>KBSINDIA</t>
  </si>
  <si>
    <t>INE883D01015</t>
  </si>
  <si>
    <t>KBS INDIA LIMITED</t>
  </si>
  <si>
    <t>KCCLPLASTC</t>
  </si>
  <si>
    <t>INE100L01025</t>
  </si>
  <si>
    <t>KCCL PLASTIC LTD</t>
  </si>
  <si>
    <t>KCPSUGIND</t>
  </si>
  <si>
    <t>INE790B01024</t>
  </si>
  <si>
    <t>KCP SUGAR &amp; INDUSTRIES CORPORATION LTD</t>
  </si>
  <si>
    <t>KDDL</t>
  </si>
  <si>
    <t>INE291D01011</t>
  </si>
  <si>
    <t>KDDL LTD</t>
  </si>
  <si>
    <t>KDJHRL</t>
  </si>
  <si>
    <t>INE089E01025</t>
  </si>
  <si>
    <t>KDJ Holidayscapes and Resorts Limited</t>
  </si>
  <si>
    <t>KEC</t>
  </si>
  <si>
    <t>INE389H01022</t>
  </si>
  <si>
    <t>KEC INTERNATIONAL LTD</t>
  </si>
  <si>
    <t>KEDIACN</t>
  </si>
  <si>
    <t>INE511J01019</t>
  </si>
  <si>
    <t>KEDIA CONSTRUCTION COLTD</t>
  </si>
  <si>
    <t>KEERTHI</t>
  </si>
  <si>
    <t>INE145L01012</t>
  </si>
  <si>
    <t>KEERTHI INDUSTRIES LTD</t>
  </si>
  <si>
    <t>KEI</t>
  </si>
  <si>
    <t>INE878B01027</t>
  </si>
  <si>
    <t>KEI INDUSTRIES LTD</t>
  </si>
  <si>
    <t>KELLTONTEC</t>
  </si>
  <si>
    <t>INE164B01022</t>
  </si>
  <si>
    <t>Kellton Tech Solutions Ltd</t>
  </si>
  <si>
    <t>KELENRG</t>
  </si>
  <si>
    <t>INE881E01017</t>
  </si>
  <si>
    <t>KELTECH ENERGIES LTD</t>
  </si>
  <si>
    <t>KEMISTAR</t>
  </si>
  <si>
    <t>INE971L01029</t>
  </si>
  <si>
    <t>Kemistar Corporation Limited</t>
  </si>
  <si>
    <t>KEMP</t>
  </si>
  <si>
    <t>INE060E01018</t>
  </si>
  <si>
    <t>KEMP &amp; COMPANY LTD</t>
  </si>
  <si>
    <t>KEMROCK</t>
  </si>
  <si>
    <t>INE990B01012</t>
  </si>
  <si>
    <t>KEMROCK INDUSTRIES &amp; EXPORTS LTD</t>
  </si>
  <si>
    <t>KENFIN</t>
  </si>
  <si>
    <t>INE395E01018</t>
  </si>
  <si>
    <t>KEN FINANCIAL SERVICES LTD</t>
  </si>
  <si>
    <t>WIDIA</t>
  </si>
  <si>
    <t>INE717A01029</t>
  </si>
  <si>
    <t>KENNAMETAL INDIA LTD</t>
  </si>
  <si>
    <t>Machine tools</t>
  </si>
  <si>
    <t>KERALAYUR</t>
  </si>
  <si>
    <t>INE817B01025</t>
  </si>
  <si>
    <t>KERALA AYURVEDA LTD</t>
  </si>
  <si>
    <t>KERNEX</t>
  </si>
  <si>
    <t>INE202H01019</t>
  </si>
  <si>
    <t>KERNEX MICROSYSTEMS (INDIA) LTD</t>
  </si>
  <si>
    <t>KESARENT</t>
  </si>
  <si>
    <t>INE133B01019</t>
  </si>
  <si>
    <t>KESAR ENTERPRISES LTD</t>
  </si>
  <si>
    <t>KESARPE</t>
  </si>
  <si>
    <t>INE133C01033</t>
  </si>
  <si>
    <t>KESAR PETROPRODUCTS LTD</t>
  </si>
  <si>
    <t>KTIL</t>
  </si>
  <si>
    <t>INE096L01025</t>
  </si>
  <si>
    <t>KESAR TERMINALS &amp; INFRASTRUCTURE LTD</t>
  </si>
  <si>
    <t>KESORAMIND</t>
  </si>
  <si>
    <t>INE087A01019</t>
  </si>
  <si>
    <t>KESORAM INDUSTRIES LTD</t>
  </si>
  <si>
    <t>KEWIND</t>
  </si>
  <si>
    <t>INE700H01012</t>
  </si>
  <si>
    <t>KEW INDUSTRIES LTD</t>
  </si>
  <si>
    <t>KKCL</t>
  </si>
  <si>
    <t>INE401H01017</t>
  </si>
  <si>
    <t>KEWAL KIRAN CLOTHING LTD</t>
  </si>
  <si>
    <t>KEYCORP</t>
  </si>
  <si>
    <t>INE130F01016</t>
  </si>
  <si>
    <t>KEY CORP LTD</t>
  </si>
  <si>
    <t>KEYCORPSER</t>
  </si>
  <si>
    <t>INE681C01015</t>
  </si>
  <si>
    <t>KEYNOTE CORPORATE SERVICES LTD</t>
  </si>
  <si>
    <t>KGDENIM</t>
  </si>
  <si>
    <t>INE104A01012</t>
  </si>
  <si>
    <t>KG DENIM LTD</t>
  </si>
  <si>
    <t>KGPETRO</t>
  </si>
  <si>
    <t>INE902G01016</t>
  </si>
  <si>
    <t>KG PETROCHEM LTD</t>
  </si>
  <si>
    <t>KGNENT</t>
  </si>
  <si>
    <t>INE755B01019</t>
  </si>
  <si>
    <t>KGN ENTERPRISES LTD</t>
  </si>
  <si>
    <t>KGNIND</t>
  </si>
  <si>
    <t>INE196C01022</t>
  </si>
  <si>
    <t>KGN INDUSTRIES LTD</t>
  </si>
  <si>
    <t>KHAITANLTD</t>
  </si>
  <si>
    <t>INE731C01018</t>
  </si>
  <si>
    <t>KHAITAN (INDIA) LTD</t>
  </si>
  <si>
    <t>KHAICHEM</t>
  </si>
  <si>
    <t>INE745B01028</t>
  </si>
  <si>
    <t>KHAITAN CHEMICALS &amp; FERTILIZERS LTD</t>
  </si>
  <si>
    <t>KHAITANELE</t>
  </si>
  <si>
    <t>INE761A01019</t>
  </si>
  <si>
    <t>KHAITAN ELECTRICALS LTD</t>
  </si>
  <si>
    <t>SVPGLOB</t>
  </si>
  <si>
    <t>INE308E01011</t>
  </si>
  <si>
    <t>SVP GLOBAL VENTURES LTD</t>
  </si>
  <si>
    <t>KHANDSE</t>
  </si>
  <si>
    <t>INE060B01014</t>
  </si>
  <si>
    <t>KHANDWALA SECURITIES LTD</t>
  </si>
  <si>
    <t>KARTKIN</t>
  </si>
  <si>
    <t>INE524U01019</t>
  </si>
  <si>
    <t>KARTIK INVESTMENTS TRUST LTD</t>
  </si>
  <si>
    <t>KHTRFIB</t>
  </si>
  <si>
    <t>INE964G01016</t>
  </si>
  <si>
    <t>KHATOR FIBRE &amp; FABRICS LTD</t>
  </si>
  <si>
    <t>KHODAY</t>
  </si>
  <si>
    <t>INE687B01014</t>
  </si>
  <si>
    <t>KHODAY INDIA LTD</t>
  </si>
  <si>
    <t>KHOOBSURAT</t>
  </si>
  <si>
    <t>INE731G01027</t>
  </si>
  <si>
    <t>Khoobsurat Ltd</t>
  </si>
  <si>
    <t>KHYATI</t>
  </si>
  <si>
    <t>INE593B01030</t>
  </si>
  <si>
    <t>KHYATI MULTIMEDIA-ENTERTAINMENT LTD</t>
  </si>
  <si>
    <t>KAJARIR</t>
  </si>
  <si>
    <t>INE434C01019</t>
  </si>
  <si>
    <t>KIC METALIKS LTD</t>
  </si>
  <si>
    <t>KIDUJA</t>
  </si>
  <si>
    <t>INE845A01010</t>
  </si>
  <si>
    <t>KIDUJA INDIA LTD</t>
  </si>
  <si>
    <t>KIFS</t>
  </si>
  <si>
    <t>INE902D01013</t>
  </si>
  <si>
    <t>KIFS FINANCIAL SERVICES LTD</t>
  </si>
  <si>
    <t>KILBURNC</t>
  </si>
  <si>
    <t>INE655C01027</t>
  </si>
  <si>
    <t>KILBURN CHEMICALS LTD</t>
  </si>
  <si>
    <t>KILBUNENGG</t>
  </si>
  <si>
    <t>INE338F01015</t>
  </si>
  <si>
    <t>KILBURN ENGINEERING LTD</t>
  </si>
  <si>
    <t>KILBURN</t>
  </si>
  <si>
    <t>INE793E01014</t>
  </si>
  <si>
    <t>KILBURN OFFICE AUTOMATION LTD</t>
  </si>
  <si>
    <t>KILITCH</t>
  </si>
  <si>
    <t>INE729D01010</t>
  </si>
  <si>
    <t>KILITCH DRUGS (INDIA) LTD</t>
  </si>
  <si>
    <t>KILPEST</t>
  </si>
  <si>
    <t>INE994E01018</t>
  </si>
  <si>
    <t>KILPEST INDIA LTD</t>
  </si>
  <si>
    <t>KINETICENG</t>
  </si>
  <si>
    <t>INE266B01017</t>
  </si>
  <si>
    <t>KINETIC ENGINEERING LTD</t>
  </si>
  <si>
    <t>KINETRU</t>
  </si>
  <si>
    <t>INE674M01019</t>
  </si>
  <si>
    <t>KINETIC TRUST LTD</t>
  </si>
  <si>
    <t>KINGSINFR</t>
  </si>
  <si>
    <t>INE050N01010</t>
  </si>
  <si>
    <t>Kings Infra Ventures Limited</t>
  </si>
  <si>
    <t>KIRANPR</t>
  </si>
  <si>
    <t>INE516D01011</t>
  </si>
  <si>
    <t>KIRAN PRINT-PACK LTD</t>
  </si>
  <si>
    <t>KIRANSY-B</t>
  </si>
  <si>
    <t>INE293D01017</t>
  </si>
  <si>
    <t>KIRAN SYNTEX LTD</t>
  </si>
  <si>
    <t>KIRANVYPAR</t>
  </si>
  <si>
    <t>INE555P01013</t>
  </si>
  <si>
    <t>Kiran Vyapar Ltd</t>
  </si>
  <si>
    <t>KIRIINDUS</t>
  </si>
  <si>
    <t>INE415I01015</t>
  </si>
  <si>
    <t>KIRI INDUSTRIES LTD</t>
  </si>
  <si>
    <t>KIRLOSBROS</t>
  </si>
  <si>
    <t>INE732A01036</t>
  </si>
  <si>
    <t>KIRLOSKAR BROTHERS LTD</t>
  </si>
  <si>
    <t>KECL</t>
  </si>
  <si>
    <t>INE134B01017</t>
  </si>
  <si>
    <t>Kirloskar Electric Company Ltd</t>
  </si>
  <si>
    <t>KIRLOSFERR</t>
  </si>
  <si>
    <t>INE884B01025</t>
  </si>
  <si>
    <t>KIRLOSKAR FERROUS INDUSTRIES LTD</t>
  </si>
  <si>
    <t>KIRLOSIND</t>
  </si>
  <si>
    <t>INE250A01039</t>
  </si>
  <si>
    <t>Kirloskar Industries Ltd</t>
  </si>
  <si>
    <t>KIRLOSENG</t>
  </si>
  <si>
    <t>INE146L01010</t>
  </si>
  <si>
    <t>KIRLOSKAR OIL ENGINES LTD</t>
  </si>
  <si>
    <t>KGKHOSLA</t>
  </si>
  <si>
    <t>INE811A01012</t>
  </si>
  <si>
    <t>KIRLOSKAR PNEUMATIC COLTD</t>
  </si>
  <si>
    <t>Compressors</t>
  </si>
  <si>
    <t>KISAN</t>
  </si>
  <si>
    <t>INE017C01012</t>
  </si>
  <si>
    <t>KISAN MOULDINGS LTD</t>
  </si>
  <si>
    <t>KITEX</t>
  </si>
  <si>
    <t>INE602G01020</t>
  </si>
  <si>
    <t>KITEX GARMENTS LTD</t>
  </si>
  <si>
    <t>KJMCCORP</t>
  </si>
  <si>
    <t>INE602C01011</t>
  </si>
  <si>
    <t>KJMC Corporate Advisors (India) Ltd</t>
  </si>
  <si>
    <t>KJMCFIN</t>
  </si>
  <si>
    <t>INE533C01018</t>
  </si>
  <si>
    <t>KJMC FINANCIAL SERVICES LTD</t>
  </si>
  <si>
    <t>KLGCAP</t>
  </si>
  <si>
    <t>INE929C01018</t>
  </si>
  <si>
    <t>KLG CAPITAL SERVICES LTD</t>
  </si>
  <si>
    <t>SHREEKRPOL</t>
  </si>
  <si>
    <t>INE218A01028</t>
  </si>
  <si>
    <t>K-Lifestyle &amp; Industries Limited</t>
  </si>
  <si>
    <t>KLKELEC</t>
  </si>
  <si>
    <t>INE125G01014</t>
  </si>
  <si>
    <t>KLK Electrical Ltd</t>
  </si>
  <si>
    <t>KLRF</t>
  </si>
  <si>
    <t>INE014E01015</t>
  </si>
  <si>
    <t>KLRF LTD</t>
  </si>
  <si>
    <t>Wheat flour</t>
  </si>
  <si>
    <t>KMCSHIL</t>
  </si>
  <si>
    <t>INE879K01018</t>
  </si>
  <si>
    <t>KMC SPECIALITY HOSPITALS (INDIA) LTD</t>
  </si>
  <si>
    <t>KMFBLDR</t>
  </si>
  <si>
    <t>INE580H01026</t>
  </si>
  <si>
    <t>KMF BUILDERS &amp; DEVELOPERS LTD</t>
  </si>
  <si>
    <t>KMGMILK</t>
  </si>
  <si>
    <t>INE873N01015</t>
  </si>
  <si>
    <t>KMG MILK FOOD LTD</t>
  </si>
  <si>
    <t>KNRCON</t>
  </si>
  <si>
    <t>INE634I01029</t>
  </si>
  <si>
    <t>KNR CONSTRUCTIONS LTD</t>
  </si>
  <si>
    <t>KOATOOLIN</t>
  </si>
  <si>
    <t>INE316B01036</t>
  </si>
  <si>
    <t>KOA TOOLS INDIA LTD</t>
  </si>
  <si>
    <t>KOFFBREAK</t>
  </si>
  <si>
    <t>INE208D01023</t>
  </si>
  <si>
    <t>KOFFEE BREAK PICTURES LTD</t>
  </si>
  <si>
    <t>KOHINOORBRO</t>
  </si>
  <si>
    <t>INE414E01017</t>
  </si>
  <si>
    <t>KOHINOOR BROADCASTING CORPORATION LTD</t>
  </si>
  <si>
    <t>KOHINOOR</t>
  </si>
  <si>
    <t>INE080B01012</t>
  </si>
  <si>
    <t>KOHINOOR FOODS LTD</t>
  </si>
  <si>
    <t>KOHINOORT</t>
  </si>
  <si>
    <t>INE237D01014</t>
  </si>
  <si>
    <t>Kohinoor Techno Engineers Limited</t>
  </si>
  <si>
    <t>KOKUYOCMLN</t>
  </si>
  <si>
    <t>INE760A01029</t>
  </si>
  <si>
    <t>KOKUYO CAMLIN LTD</t>
  </si>
  <si>
    <t>KOLTEPATIL</t>
  </si>
  <si>
    <t>INE094I01018</t>
  </si>
  <si>
    <t>KOLTE-PATIL DEVELOPERS LTD</t>
  </si>
  <si>
    <t>KONARKSY</t>
  </si>
  <si>
    <t>INE517D01019</t>
  </si>
  <si>
    <t>KONARK SYNTHETIC LTD</t>
  </si>
  <si>
    <t>KOPRAN</t>
  </si>
  <si>
    <t>INE082A01010</t>
  </si>
  <si>
    <t>KOPRAN LTD</t>
  </si>
  <si>
    <t>KOTAKBANK</t>
  </si>
  <si>
    <t>INE237A01028</t>
  </si>
  <si>
    <t>KOTAK MAHINDRA BANK LTD</t>
  </si>
  <si>
    <t>KFBL</t>
  </si>
  <si>
    <t>INE991B01010</t>
  </si>
  <si>
    <t>KOTHARI FERMENTATION &amp; BIOCHEM LTD</t>
  </si>
  <si>
    <t>Yeasts</t>
  </si>
  <si>
    <t>KOTHARIPRO</t>
  </si>
  <si>
    <t>INE823A01017</t>
  </si>
  <si>
    <t>KOTHARI PRODUCTS LTD</t>
  </si>
  <si>
    <t>KOTHARIFIN</t>
  </si>
  <si>
    <t>INE988F01017</t>
  </si>
  <si>
    <t>KOTHARI WORLD FINANCE LTD</t>
  </si>
  <si>
    <t>KOVAI</t>
  </si>
  <si>
    <t>INE177F01017</t>
  </si>
  <si>
    <t>KOVAI MEDICAL CENTER &amp; HOSPITAL LTD</t>
  </si>
  <si>
    <t>ROSEI</t>
  </si>
  <si>
    <t>INE383D01016</t>
  </si>
  <si>
    <t>ROSE INVESTMENTS LTD</t>
  </si>
  <si>
    <t>KPIT</t>
  </si>
  <si>
    <t>INE836A01035</t>
  </si>
  <si>
    <t>KPIT Technologies Limited</t>
  </si>
  <si>
    <t>KRATOSENER</t>
  </si>
  <si>
    <t>INE567L01017</t>
  </si>
  <si>
    <t>KRATOS ENERGY &amp; INFRASTRUCTURE LTD</t>
  </si>
  <si>
    <t>HUDCO</t>
  </si>
  <si>
    <t>INE031A01017</t>
  </si>
  <si>
    <t>Housing and Urban Development Corporation Ltd</t>
  </si>
  <si>
    <t>KREBSBIO</t>
  </si>
  <si>
    <t>INE268B01013</t>
  </si>
  <si>
    <t>KREBS BIOCHEMICALS &amp; INDUSTRIES LTD</t>
  </si>
  <si>
    <t>KREONFIN</t>
  </si>
  <si>
    <t>INE302C01018</t>
  </si>
  <si>
    <t>KREON FINNANCIAL SERVICES LTD</t>
  </si>
  <si>
    <t>KRIDHANINF</t>
  </si>
  <si>
    <t>INE524L01026</t>
  </si>
  <si>
    <t>Kridhan Infra Limited</t>
  </si>
  <si>
    <t>KRIPIND</t>
  </si>
  <si>
    <t>INE477C01034</t>
  </si>
  <si>
    <t>KRIPTOL INDUSTRIES LTD</t>
  </si>
  <si>
    <t>KRISHNA</t>
  </si>
  <si>
    <t>INE537L01010</t>
  </si>
  <si>
    <t>Krishna Ventures Limited</t>
  </si>
  <si>
    <t>KRITIIND</t>
  </si>
  <si>
    <t>INE479D01038</t>
  </si>
  <si>
    <t>KRITI INDUSTRIES (INDIA) LTD</t>
  </si>
  <si>
    <t>KRITINUT</t>
  </si>
  <si>
    <t>INE798K01010</t>
  </si>
  <si>
    <t>Kriti Nutrients Ltd</t>
  </si>
  <si>
    <t>KRYPTONQ</t>
  </si>
  <si>
    <t>INE951B01014</t>
  </si>
  <si>
    <t>KRYPTON INDUSTRIES LTD</t>
  </si>
  <si>
    <t>KSBPUMPS</t>
  </si>
  <si>
    <t>INE999A01015</t>
  </si>
  <si>
    <t>KSB PUMPS LTD</t>
  </si>
  <si>
    <t>KSE</t>
  </si>
  <si>
    <t>INE953E01014</t>
  </si>
  <si>
    <t>KSE LTD</t>
  </si>
  <si>
    <t>KSHITIJ</t>
  </si>
  <si>
    <t>KSHITIZ INVESTMENT LTD</t>
  </si>
  <si>
    <t>KSK</t>
  </si>
  <si>
    <t>INE143H01015</t>
  </si>
  <si>
    <t>KSK ENERGY VENTURES LTD</t>
  </si>
  <si>
    <t>KSLIND</t>
  </si>
  <si>
    <t>INE219A01026</t>
  </si>
  <si>
    <t>KSL AND INDUSTRIES LTD</t>
  </si>
  <si>
    <t>KSERASERA</t>
  </si>
  <si>
    <t>INE216D01026</t>
  </si>
  <si>
    <t>KSS Limited</t>
  </si>
  <si>
    <t>KUANTUM</t>
  </si>
  <si>
    <t>INE529I01013</t>
  </si>
  <si>
    <t>KUANTUM PAPERS LTD</t>
  </si>
  <si>
    <t>KULKPOWT</t>
  </si>
  <si>
    <t>INE731D01024</t>
  </si>
  <si>
    <t>KULKARNI POWER &amp; TOOLS LTD</t>
  </si>
  <si>
    <t>KUMARWI</t>
  </si>
  <si>
    <t>INE840A01011</t>
  </si>
  <si>
    <t>KUMAR WIRE CLOTH MANUFACTURING COMPANY LTD</t>
  </si>
  <si>
    <t>KUMPFIN</t>
  </si>
  <si>
    <t>INE795E01019</t>
  </si>
  <si>
    <t>KUMBHAT FINANCIAL SERVICES LTD</t>
  </si>
  <si>
    <t>KUNSTOFF</t>
  </si>
  <si>
    <t>INE638D01021</t>
  </si>
  <si>
    <t>KUNSTSTOFFE INDUSTRIES LTD</t>
  </si>
  <si>
    <t>KUSHAL</t>
  </si>
  <si>
    <t>INE647N01021</t>
  </si>
  <si>
    <t>Kushal Tradelink Ltd</t>
  </si>
  <si>
    <t>KUWERIN</t>
  </si>
  <si>
    <t>INE430F01010</t>
  </si>
  <si>
    <t>KUWER INDUSTRIES LTD</t>
  </si>
  <si>
    <t>KWALITYCL</t>
  </si>
  <si>
    <t>INE577C01015</t>
  </si>
  <si>
    <t>KWALITY CREDIT &amp; LEASING LTD</t>
  </si>
  <si>
    <t>KWALITY</t>
  </si>
  <si>
    <t>INE775B01025</t>
  </si>
  <si>
    <t>Kwality Limited</t>
  </si>
  <si>
    <t>KYRALANDS</t>
  </si>
  <si>
    <t>INE094M01028</t>
  </si>
  <si>
    <t>Kyra Landscapes Limited</t>
  </si>
  <si>
    <t>L&amp;TFH</t>
  </si>
  <si>
    <t>INE498L01015</t>
  </si>
  <si>
    <t>L&amp;T FINANCE HOLDINGS LTD</t>
  </si>
  <si>
    <t>LGBBROSLTD</t>
  </si>
  <si>
    <t>INE337A01034</t>
  </si>
  <si>
    <t>LGBALAKRISHNAN &amp; BROSLTD</t>
  </si>
  <si>
    <t>Chains &amp; anchors of iron &amp; steel</t>
  </si>
  <si>
    <t>Automotive Chains</t>
  </si>
  <si>
    <t>LAOPALA</t>
  </si>
  <si>
    <t>INE059D01020</t>
  </si>
  <si>
    <t>LA OPALA RG LTD</t>
  </si>
  <si>
    <t>LACTOSE</t>
  </si>
  <si>
    <t>INE058I01013</t>
  </si>
  <si>
    <t>LACTOSE (INDIA) LTD</t>
  </si>
  <si>
    <t>LADDERUP</t>
  </si>
  <si>
    <t>INE519D01015</t>
  </si>
  <si>
    <t>LADDERUP FINANCE LTD</t>
  </si>
  <si>
    <t>LAFFANSQ</t>
  </si>
  <si>
    <t>INE919B01011</t>
  </si>
  <si>
    <t>LAFFANS PETROCHEMICALS LTD</t>
  </si>
  <si>
    <t>LAHOTIOV</t>
  </si>
  <si>
    <t>INE515C01023</t>
  </si>
  <si>
    <t>LAHOTI OVERSEAS LTD</t>
  </si>
  <si>
    <t>LAKHOTIA</t>
  </si>
  <si>
    <t>INE191O01010</t>
  </si>
  <si>
    <t>LAKHOTIA POLYESTERS (INDIA) LTD</t>
  </si>
  <si>
    <t>LXMIATO</t>
  </si>
  <si>
    <t>INE718M01014</t>
  </si>
  <si>
    <t>LAKSHMI AUTOMATIC LOOM WORKS LTD</t>
  </si>
  <si>
    <t>ZARDIINV</t>
  </si>
  <si>
    <t>ARDI INVESTMENT &amp; TRADING LTD</t>
  </si>
  <si>
    <t>LAXMIMACH</t>
  </si>
  <si>
    <t>INE269B01029</t>
  </si>
  <si>
    <t>LAKSHMI MACHINE WORKS LTD</t>
  </si>
  <si>
    <t>LAKSHMIMIL</t>
  </si>
  <si>
    <t>INE938C01019</t>
  </si>
  <si>
    <t>LAKSHMI MILLS COMPANY LTD</t>
  </si>
  <si>
    <t>LAKSHMIEFL</t>
  </si>
  <si>
    <t>INE992B01026</t>
  </si>
  <si>
    <t>LAKSHMI OVERSEAS INDUSTRIES LTD</t>
  </si>
  <si>
    <t>Trade in food &amp; agro-based products</t>
  </si>
  <si>
    <t>LAKPRE</t>
  </si>
  <si>
    <t>INE651C01018</t>
  </si>
  <si>
    <t>LAKSHMI PRECISION SCREWS LTD</t>
  </si>
  <si>
    <t>LAKSHVILAS</t>
  </si>
  <si>
    <t>INE694C01018</t>
  </si>
  <si>
    <t>LAKSHMI VILAS BANK LTD</t>
  </si>
  <si>
    <t>LAMBODHARA</t>
  </si>
  <si>
    <t>INE112F01022</t>
  </si>
  <si>
    <t>LAMBODHARA TEXTILES LTD</t>
  </si>
  <si>
    <t>LITL</t>
  </si>
  <si>
    <t>INE785C01048</t>
  </si>
  <si>
    <t>LANCO INFRATECH LTD</t>
  </si>
  <si>
    <t>LANCORHOL</t>
  </si>
  <si>
    <t>INE572G01025</t>
  </si>
  <si>
    <t>LANCOR HOLDINGS LTD</t>
  </si>
  <si>
    <t>LANDMARC</t>
  </si>
  <si>
    <t>INE394C01023</t>
  </si>
  <si>
    <t>LANDMARC LEISURE CORPORATION LTD</t>
  </si>
  <si>
    <t>Wellness Services</t>
  </si>
  <si>
    <t>LPDC</t>
  </si>
  <si>
    <t>INE197J01017</t>
  </si>
  <si>
    <t>LANDMARK PROPERTY DEVELOPMENT COMPANY LTD</t>
  </si>
  <si>
    <t>LT</t>
  </si>
  <si>
    <t>INE018A01030</t>
  </si>
  <si>
    <t>LARSEN &amp; TOUBRO LTD</t>
  </si>
  <si>
    <t>LADIAMO</t>
  </si>
  <si>
    <t>INE995E01015</t>
  </si>
  <si>
    <t>LASER DIAMONDS LTD</t>
  </si>
  <si>
    <t>LEHAR</t>
  </si>
  <si>
    <t>INE976H01018</t>
  </si>
  <si>
    <t>LAWRESHWAR POLYMERS LTD</t>
  </si>
  <si>
    <t>LEWATERIN</t>
  </si>
  <si>
    <t>INE252K01026</t>
  </si>
  <si>
    <t>Le Waterina Resorts &amp; Hotels Limited</t>
  </si>
  <si>
    <t>LEADFIN</t>
  </si>
  <si>
    <t>INE531D01010</t>
  </si>
  <si>
    <t>LEAD FINANCIAL SERVICES LTD</t>
  </si>
  <si>
    <t>LEDOTEA</t>
  </si>
  <si>
    <t>INE643B01017</t>
  </si>
  <si>
    <t>LEDO TEA COLTD</t>
  </si>
  <si>
    <t>LEENEE</t>
  </si>
  <si>
    <t>INE791B01014</t>
  </si>
  <si>
    <t>LEE &amp; NEE SOFTWARES (EXPORTS) LTD</t>
  </si>
  <si>
    <t>ZLEENCON</t>
  </si>
  <si>
    <t>INE778N01016</t>
  </si>
  <si>
    <t>LEENA CONSULTANCY LTD</t>
  </si>
  <si>
    <t>LESHAIND</t>
  </si>
  <si>
    <t>INE050L01022</t>
  </si>
  <si>
    <t>LESHA INDUSTRIES LTD</t>
  </si>
  <si>
    <t>LGBFORGE</t>
  </si>
  <si>
    <t>INE201J01017</t>
  </si>
  <si>
    <t>LGB FORGE LTD</t>
  </si>
  <si>
    <t>LIBERTSHOE</t>
  </si>
  <si>
    <t>INE557B01019</t>
  </si>
  <si>
    <t>LIBERTY SHOES LTD</t>
  </si>
  <si>
    <t>LIBORDFIN</t>
  </si>
  <si>
    <t>INE212B01011</t>
  </si>
  <si>
    <t>Libord Finance Ltd</t>
  </si>
  <si>
    <t>LIBORD</t>
  </si>
  <si>
    <t>INE267E01019</t>
  </si>
  <si>
    <t>LIBORD SECURITIES LTD</t>
  </si>
  <si>
    <t>IBVENTURES</t>
  </si>
  <si>
    <t>INE274G01010</t>
  </si>
  <si>
    <t>Indiabulls Ventures</t>
  </si>
  <si>
    <t>LIFELINE</t>
  </si>
  <si>
    <t>INE776N01028</t>
  </si>
  <si>
    <t>LIFELINE DRUGS &amp; PHARMA LTD</t>
  </si>
  <si>
    <t>LIMECHM</t>
  </si>
  <si>
    <t>INE891G01011</t>
  </si>
  <si>
    <t>LIME CHEMICALS LTD</t>
  </si>
  <si>
    <t>LINAKS</t>
  </si>
  <si>
    <t>INE028C01027</t>
  </si>
  <si>
    <t>LINAKS MICROELECTRONICS LTD</t>
  </si>
  <si>
    <t>LINCPEN</t>
  </si>
  <si>
    <t>INE802B01019</t>
  </si>
  <si>
    <t>LINC PEN &amp; PLASTICS LTD</t>
  </si>
  <si>
    <t>LINCOLN</t>
  </si>
  <si>
    <t>INE405C01035</t>
  </si>
  <si>
    <t>LINCOLN PHARMACEUTICALS LTD</t>
  </si>
  <si>
    <t>LINDEINDIA</t>
  </si>
  <si>
    <t>INE473A01011</t>
  </si>
  <si>
    <t>Linde India Limited</t>
  </si>
  <si>
    <t>LINKPH</t>
  </si>
  <si>
    <t>INE302F01011</t>
  </si>
  <si>
    <t>LINK PHARMA CHEM LTD</t>
  </si>
  <si>
    <t>LIPPISYS</t>
  </si>
  <si>
    <t>INE845B01018</t>
  </si>
  <si>
    <t>LIPPI SYSTEMS LTD</t>
  </si>
  <si>
    <t>LKPMERFIN</t>
  </si>
  <si>
    <t>INE724A01017</t>
  </si>
  <si>
    <t>LKP Finance Limited</t>
  </si>
  <si>
    <t>LLOYDMETAL</t>
  </si>
  <si>
    <t>INE281B01032</t>
  </si>
  <si>
    <t>LLOYDS METALS AND ENERGY LTD</t>
  </si>
  <si>
    <t>LML</t>
  </si>
  <si>
    <t>INE862A01015</t>
  </si>
  <si>
    <t>LML LTD</t>
  </si>
  <si>
    <t>LNIND</t>
  </si>
  <si>
    <t>INE366C01013</t>
  </si>
  <si>
    <t>LN INDUSTRIES INDIA LTD</t>
  </si>
  <si>
    <t>LOKHSG</t>
  </si>
  <si>
    <t>INE367C01011</t>
  </si>
  <si>
    <t>LOK HOUSING &amp; CONSTRUCTIONS LTD</t>
  </si>
  <si>
    <t>LOKESHMACH</t>
  </si>
  <si>
    <t>INE397H01017</t>
  </si>
  <si>
    <t>LOKESH MACHINES LTD</t>
  </si>
  <si>
    <t>LONTE</t>
  </si>
  <si>
    <t>INE696E01019</t>
  </si>
  <si>
    <t>LONGVIEW TEA COMPANY LTD</t>
  </si>
  <si>
    <t>LOOKS</t>
  </si>
  <si>
    <t>INE204N01013</t>
  </si>
  <si>
    <t>Looks Health Services Limited</t>
  </si>
  <si>
    <t>MODIALKALI</t>
  </si>
  <si>
    <t>INE846D01012</t>
  </si>
  <si>
    <t>LORDS CHLORO ALKALI LTD</t>
  </si>
  <si>
    <t>LORDSHOTL</t>
  </si>
  <si>
    <t>INE689J01013</t>
  </si>
  <si>
    <t>Lords Ishwar Hotels Limited</t>
  </si>
  <si>
    <t>LOTUSCHO</t>
  </si>
  <si>
    <t>INE026D01011</t>
  </si>
  <si>
    <t>LOTUS CHOCOLATE COLTD</t>
  </si>
  <si>
    <t>LOTUSEYE</t>
  </si>
  <si>
    <t>INE947I01017</t>
  </si>
  <si>
    <t>LOTUS EYE CARE HOSPITAL LTD</t>
  </si>
  <si>
    <t>LOVABLE</t>
  </si>
  <si>
    <t>INE597L01014</t>
  </si>
  <si>
    <t>LOVABLE LINGERIE LTD</t>
  </si>
  <si>
    <t>DAAWAT</t>
  </si>
  <si>
    <t>INE818H01020</t>
  </si>
  <si>
    <t>LT FOODS LTD</t>
  </si>
  <si>
    <t>Daawat Basmati Rice</t>
  </si>
  <si>
    <t>LUDLOWJUT</t>
  </si>
  <si>
    <t>INE983C01015</t>
  </si>
  <si>
    <t>LUDLOW JUTE &amp; SPECIALITIES LTD</t>
  </si>
  <si>
    <t>LUMAXTECH</t>
  </si>
  <si>
    <t>INE872H01019</t>
  </si>
  <si>
    <t>LUMAX AUTO TECHNOLOGIES LTD</t>
  </si>
  <si>
    <t>LUMAXAUTO</t>
  </si>
  <si>
    <t>INE547G01019</t>
  </si>
  <si>
    <t>LUMAX AUTOMOTIVE SYSTEMS LTD</t>
  </si>
  <si>
    <t>LUMAXIND</t>
  </si>
  <si>
    <t>INE162B01018</t>
  </si>
  <si>
    <t>LUMAX INDUSTRIES LTD</t>
  </si>
  <si>
    <t>Auto head lights</t>
  </si>
  <si>
    <t>STRAUSIND</t>
  </si>
  <si>
    <t>INE682C01021</t>
  </si>
  <si>
    <t>LUMINAIRE TECHNOLOGIES LTD</t>
  </si>
  <si>
    <t>LUPIN</t>
  </si>
  <si>
    <t>INE326A01037</t>
  </si>
  <si>
    <t>LUPIN LTD</t>
  </si>
  <si>
    <t>LWSKNIT</t>
  </si>
  <si>
    <t>INE281M01013</t>
  </si>
  <si>
    <t>LWS KNITWEAR LTD</t>
  </si>
  <si>
    <t>LYCOS</t>
  </si>
  <si>
    <t>INE425B01027</t>
  </si>
  <si>
    <t>Lycos Internet Ltd</t>
  </si>
  <si>
    <t>LYKALABS</t>
  </si>
  <si>
    <t>INE933A01014</t>
  </si>
  <si>
    <t>LYKA LABS LTD</t>
  </si>
  <si>
    <t>LYKISLTD</t>
  </si>
  <si>
    <t>INE624M01014</t>
  </si>
  <si>
    <t>Lykis Limited</t>
  </si>
  <si>
    <t>LYNMC</t>
  </si>
  <si>
    <t>INE732D01014</t>
  </si>
  <si>
    <t>LYNX MACHINERY &amp; COMMERCIALS LTD</t>
  </si>
  <si>
    <t>LYPSAGEMS</t>
  </si>
  <si>
    <t>INE142K01011</t>
  </si>
  <si>
    <t>Lypsa Gems &amp; Jewellery Ltd</t>
  </si>
  <si>
    <t>MBPARIKH</t>
  </si>
  <si>
    <t>INE377D01018</t>
  </si>
  <si>
    <t>MBPARIKH FINSTOCKS LTD</t>
  </si>
  <si>
    <t>MKEXIM</t>
  </si>
  <si>
    <t>INE227F01010</t>
  </si>
  <si>
    <t>MK Exim (India) Ltd</t>
  </si>
  <si>
    <t>MMFL</t>
  </si>
  <si>
    <t>INE227C01017</t>
  </si>
  <si>
    <t>MMFORGINGS LTD</t>
  </si>
  <si>
    <t>MPAGROFERT</t>
  </si>
  <si>
    <t>INE468C01017</t>
  </si>
  <si>
    <t>MPAGRO INDUSTRIES LTD</t>
  </si>
  <si>
    <t>MAAJTL</t>
  </si>
  <si>
    <t>INE403N01029</t>
  </si>
  <si>
    <t>Maa Jagdambe Tradelinks Limited</t>
  </si>
  <si>
    <t>MAANALU</t>
  </si>
  <si>
    <t>INE215I01019</t>
  </si>
  <si>
    <t>MAAN ALUMINIUM LTD</t>
  </si>
  <si>
    <t>MCCHRLS-B</t>
  </si>
  <si>
    <t>INE435D01014</t>
  </si>
  <si>
    <t>MAC CHARLES (INDIA) LTD</t>
  </si>
  <si>
    <t>MACPLASQ</t>
  </si>
  <si>
    <t>INE082B01018</t>
  </si>
  <si>
    <t>MACHINO PLASTICS LTD</t>
  </si>
  <si>
    <t>MACK</t>
  </si>
  <si>
    <t>INE436D01012</t>
  </si>
  <si>
    <t>MACK TRADING COLTD</t>
  </si>
  <si>
    <t>MACINTR</t>
  </si>
  <si>
    <t>INE307N01014</t>
  </si>
  <si>
    <t>MACRO (INTERNATIONAL) EXPORTS LTD</t>
  </si>
  <si>
    <t>MADHAV</t>
  </si>
  <si>
    <t>INE925C01016</t>
  </si>
  <si>
    <t>MADHAV MARBLES &amp; GRANITES LTD</t>
  </si>
  <si>
    <t>MADHUCON</t>
  </si>
  <si>
    <t>INE378D01032</t>
  </si>
  <si>
    <t>MADHUCON PROJECTS LTD</t>
  </si>
  <si>
    <t>MADHURC</t>
  </si>
  <si>
    <t>INE107C01011</t>
  </si>
  <si>
    <t>MADHUR CAPITAL &amp; FINANCE LTD</t>
  </si>
  <si>
    <t>MADHURFOOD</t>
  </si>
  <si>
    <t>INE110C01015</t>
  </si>
  <si>
    <t>MADHUR INDUSTRIES LTD</t>
  </si>
  <si>
    <t>Spices &amp; Condiments</t>
  </si>
  <si>
    <t>MADSUDIND</t>
  </si>
  <si>
    <t>INE469C01023</t>
  </si>
  <si>
    <t>MADHUSUDAN INDUSTRIES LTD</t>
  </si>
  <si>
    <t>MADHUSE</t>
  </si>
  <si>
    <t>INE856D01011</t>
  </si>
  <si>
    <t>MADHUSUDAN SECURITIES LTD</t>
  </si>
  <si>
    <t>MADRASFERT</t>
  </si>
  <si>
    <t>INE414A01015</t>
  </si>
  <si>
    <t>Madras Fertilizers Ltd</t>
  </si>
  <si>
    <t>METSL</t>
  </si>
  <si>
    <t>INE318N01011</t>
  </si>
  <si>
    <t>Maestros Electronics &amp; Telecommunications Systems Ltd</t>
  </si>
  <si>
    <t>MAFATLAIND</t>
  </si>
  <si>
    <t>INE270B01027</t>
  </si>
  <si>
    <t>MAFATLAL INDUSTRIES LTD</t>
  </si>
  <si>
    <t>MAGMA</t>
  </si>
  <si>
    <t>INE511C01022</t>
  </si>
  <si>
    <t>MAGMA FINCORP LTD</t>
  </si>
  <si>
    <t>MAGNACOL</t>
  </si>
  <si>
    <t>INE283N01017</t>
  </si>
  <si>
    <t>MAGNA COLORS LTD</t>
  </si>
  <si>
    <t>MAGNAELQ</t>
  </si>
  <si>
    <t>INE437D01010</t>
  </si>
  <si>
    <t>MAGNA ELECTRO CASTINGS LTD</t>
  </si>
  <si>
    <t>MAGNA</t>
  </si>
  <si>
    <t>INE113F01012</t>
  </si>
  <si>
    <t>MAGNA INDUSTRIES &amp; EXPORTS LTD</t>
  </si>
  <si>
    <t>MAGANTR</t>
  </si>
  <si>
    <t>INE664N01018</t>
  </si>
  <si>
    <t>MAGNANIMOUS TRADE &amp; FINANCE LTD</t>
  </si>
  <si>
    <t>MAGNUML</t>
  </si>
  <si>
    <t>INE591B01018</t>
  </si>
  <si>
    <t>MAGNUM LTD</t>
  </si>
  <si>
    <t>MAGNUM</t>
  </si>
  <si>
    <t>INE387I01016</t>
  </si>
  <si>
    <t>MAGNUM VENTURES LTD</t>
  </si>
  <si>
    <t>MAHAPEXLTD</t>
  </si>
  <si>
    <t>INE843B01013</t>
  </si>
  <si>
    <t>MAHA RASHTRA APEX CORPORATION LTD</t>
  </si>
  <si>
    <t>MAHAANF</t>
  </si>
  <si>
    <t>INE734D01010</t>
  </si>
  <si>
    <t>MAHAAN FOODS LTD</t>
  </si>
  <si>
    <t>MHLXMIRU</t>
  </si>
  <si>
    <t>INE112D01035</t>
  </si>
  <si>
    <t>MAHALAXMI RUBTECH LTD</t>
  </si>
  <si>
    <t>MAHALXSE</t>
  </si>
  <si>
    <t>INE257F01017</t>
  </si>
  <si>
    <t>MAHALAXMI SEAMLESS LTD</t>
  </si>
  <si>
    <t>MAHASTEEL</t>
  </si>
  <si>
    <t>INE451L01014</t>
  </si>
  <si>
    <t>MAHAMAYA STEEL INDUSTRIES LTD</t>
  </si>
  <si>
    <t>MAHANIN</t>
  </si>
  <si>
    <t>INE735D01033</t>
  </si>
  <si>
    <t>MAHAN INDUSTRIES LTD</t>
  </si>
  <si>
    <t>MTNL</t>
  </si>
  <si>
    <t>INE153A01019</t>
  </si>
  <si>
    <t>MAHANAGAR TELEPHONE NIGAM LTD</t>
  </si>
  <si>
    <t>MAHAN</t>
  </si>
  <si>
    <t>INE641D01017</t>
  </si>
  <si>
    <t>MAHANIVESH (INDIA) LTD</t>
  </si>
  <si>
    <t>MAHACORP</t>
  </si>
  <si>
    <t>INE272E01027</t>
  </si>
  <si>
    <t>MAHARASHTRA CORPORATION LTD</t>
  </si>
  <si>
    <t>MAHAPOL</t>
  </si>
  <si>
    <t>INE488E01037</t>
  </si>
  <si>
    <t>MAHARASHTRA POLYBUTENES LTD</t>
  </si>
  <si>
    <t>MAHSCOOTER</t>
  </si>
  <si>
    <t>INE288A01013</t>
  </si>
  <si>
    <t>MAHARASHTRA SCOOTERS LTD</t>
  </si>
  <si>
    <t>MAHSEAMLES</t>
  </si>
  <si>
    <t>INE271B01025</t>
  </si>
  <si>
    <t>MAHARASHTRA SEAMLESS LTD</t>
  </si>
  <si>
    <t>MHSGRMS</t>
  </si>
  <si>
    <t>INE007G01014</t>
  </si>
  <si>
    <t>MAHASAGAR TRAVELS LTD</t>
  </si>
  <si>
    <t>MAHSHRE</t>
  </si>
  <si>
    <t>MAHASHREE TRADING LTD</t>
  </si>
  <si>
    <t>MAHAV</t>
  </si>
  <si>
    <t>INE997B01025</t>
  </si>
  <si>
    <t>MAHAVIR IMPEX LTD</t>
  </si>
  <si>
    <t>MAHAVIRIND</t>
  </si>
  <si>
    <t>INE987M01023</t>
  </si>
  <si>
    <t>Mahavir Industries Limited</t>
  </si>
  <si>
    <t>MAISF</t>
  </si>
  <si>
    <t>INE119D01014</t>
  </si>
  <si>
    <t>MAHESH AGRICULTURE IMPLEMENTS &amp; STEEL FORGE LTD</t>
  </si>
  <si>
    <t>IDBI</t>
  </si>
  <si>
    <t>INE008A01015</t>
  </si>
  <si>
    <t>IDBI BANK LTD</t>
  </si>
  <si>
    <t>M&amp;M</t>
  </si>
  <si>
    <t>INE101A01026</t>
  </si>
  <si>
    <t>MAHINDRA &amp; MAHINDRA LTD</t>
  </si>
  <si>
    <t>MAHINDCIE</t>
  </si>
  <si>
    <t>INE536H01010</t>
  </si>
  <si>
    <t>Mahindra CIE Automotive Limited</t>
  </si>
  <si>
    <t>MHRIL</t>
  </si>
  <si>
    <t>INE998I01010</t>
  </si>
  <si>
    <t>MAHINDRA HOLIDAYS &amp; RESORTS INDIA LTD</t>
  </si>
  <si>
    <t>MAHLIFE</t>
  </si>
  <si>
    <t>INE813A01018</t>
  </si>
  <si>
    <t>MAHINDRA LIFESPACE DEVELOPERS LTD</t>
  </si>
  <si>
    <t>MAITHANALL</t>
  </si>
  <si>
    <t>INE683C01011</t>
  </si>
  <si>
    <t>MAITHAN ALLOYS LTD</t>
  </si>
  <si>
    <t>MAJESAUTO</t>
  </si>
  <si>
    <t>INE201B01022</t>
  </si>
  <si>
    <t>MAJESTIC AUTO LTD</t>
  </si>
  <si>
    <t>MAKERSL</t>
  </si>
  <si>
    <t>INE987A01010</t>
  </si>
  <si>
    <t>MAKERS LABORATORIES LTD</t>
  </si>
  <si>
    <t>MALTC</t>
  </si>
  <si>
    <t>INE438D01018</t>
  </si>
  <si>
    <t>MALABAR TRADING COLTD</t>
  </si>
  <si>
    <t>MALUPAPER</t>
  </si>
  <si>
    <t>INE383H01017</t>
  </si>
  <si>
    <t>MALU PAPER MILLS LTD</t>
  </si>
  <si>
    <t>MALWACOTT</t>
  </si>
  <si>
    <t>INE272B01015</t>
  </si>
  <si>
    <t>MALWA COTTON SPINNING MILLS LTD</t>
  </si>
  <si>
    <t>MANINDS</t>
  </si>
  <si>
    <t>INE993A01026</t>
  </si>
  <si>
    <t>MAN INDUSTRIES (INDIA) LTD</t>
  </si>
  <si>
    <t>MANINFRA</t>
  </si>
  <si>
    <t>INE949H01023</t>
  </si>
  <si>
    <t>MAN INFRACONSTRUCTION LTD</t>
  </si>
  <si>
    <t>MANAKALUCO</t>
  </si>
  <si>
    <t>INE859Q01017</t>
  </si>
  <si>
    <t>Manaksia Aluminium Company Ltd</t>
  </si>
  <si>
    <t>MANAKCOAT</t>
  </si>
  <si>
    <t>INE830Q01018</t>
  </si>
  <si>
    <t>Manaksia Coated Metals &amp; Industries Ltd</t>
  </si>
  <si>
    <t>MANAKINDST</t>
  </si>
  <si>
    <t>INE831Q01016</t>
  </si>
  <si>
    <t>Manaksia Industries Ltd</t>
  </si>
  <si>
    <t>MANAKSIA</t>
  </si>
  <si>
    <t>INE015D01022</t>
  </si>
  <si>
    <t>MANAKSIA LTD</t>
  </si>
  <si>
    <t>MANAKSTEEL</t>
  </si>
  <si>
    <t>INE824Q01011</t>
  </si>
  <si>
    <t>Manaksia Steels Ltd</t>
  </si>
  <si>
    <t>MANALIPETC</t>
  </si>
  <si>
    <t>INE201A01024</t>
  </si>
  <si>
    <t>MANALI PETROCHEMICAL LTD</t>
  </si>
  <si>
    <t>MANAPPURAM</t>
  </si>
  <si>
    <t>INE522D01027</t>
  </si>
  <si>
    <t>MANAPPURAM FINANCE LTD</t>
  </si>
  <si>
    <t>MANDHANA</t>
  </si>
  <si>
    <t>INE087J01010</t>
  </si>
  <si>
    <t>Mandhana Industries Ltd</t>
  </si>
  <si>
    <t>MANCREDIT</t>
  </si>
  <si>
    <t>INE545L01021</t>
  </si>
  <si>
    <t>MANGAL CREDIT AND FINCORP LTD</t>
  </si>
  <si>
    <t>MANGLMCEM</t>
  </si>
  <si>
    <t>INE347A01017</t>
  </si>
  <si>
    <t>MANGALAM CEMENT LTD</t>
  </si>
  <si>
    <t>MANGALAM</t>
  </si>
  <si>
    <t>INE584F01014</t>
  </si>
  <si>
    <t>MANGALAM DRUGS &amp; ORGANICS LTD</t>
  </si>
  <si>
    <t>MANGIND</t>
  </si>
  <si>
    <t>INE717C01025</t>
  </si>
  <si>
    <t>Mangalam Industrial Finance Ltd</t>
  </si>
  <si>
    <t>MANORG</t>
  </si>
  <si>
    <t>INE370D01013</t>
  </si>
  <si>
    <t>Mangalam Organics Limited</t>
  </si>
  <si>
    <t>MANGTIMBER</t>
  </si>
  <si>
    <t>INE805B01012</t>
  </si>
  <si>
    <t>MANGALAM TIMBER PRODUCTS LTD</t>
  </si>
  <si>
    <t>MANGCHEFER</t>
  </si>
  <si>
    <t>INE558B01017</t>
  </si>
  <si>
    <t>MANGALORE CHEMICALS &amp; FERTILIZERS LTD</t>
  </si>
  <si>
    <t>IDFCFIRSTB</t>
  </si>
  <si>
    <t>INE092T01019</t>
  </si>
  <si>
    <t>MANGASOF</t>
  </si>
  <si>
    <t>INE820B01011</t>
  </si>
  <si>
    <t>MANGALYA SOFT-TECH LTD</t>
  </si>
  <si>
    <t>MNPLFIN</t>
  </si>
  <si>
    <t>INE798E01013</t>
  </si>
  <si>
    <t>MANIPAL FINANCE CORPORATION LTD</t>
  </si>
  <si>
    <t>MANJEERA</t>
  </si>
  <si>
    <t>INE320D01018</t>
  </si>
  <si>
    <t>MANJEERA CONSTRUCTIONS LTD</t>
  </si>
  <si>
    <t>MANRAJH</t>
  </si>
  <si>
    <t>INE948I01015</t>
  </si>
  <si>
    <t>MANRAJ HOUSING FINANCE LTD</t>
  </si>
  <si>
    <t>MANSIFIN</t>
  </si>
  <si>
    <t>INE094E01017</t>
  </si>
  <si>
    <t>MANSI FINANCE (CHENNAI) LTD</t>
  </si>
  <si>
    <t>MANUGRAPH</t>
  </si>
  <si>
    <t>INE867A01022</t>
  </si>
  <si>
    <t>MANUGRAPH INDIA LTD</t>
  </si>
  <si>
    <t>MANVIJAY</t>
  </si>
  <si>
    <t>INE945P01016</t>
  </si>
  <si>
    <t>Manvijay Development Company Ltd</t>
  </si>
  <si>
    <t>MAPROIN</t>
  </si>
  <si>
    <t>INE848M01019</t>
  </si>
  <si>
    <t>MAPRO INDUSTRIES LTD</t>
  </si>
  <si>
    <t>MARALOVER</t>
  </si>
  <si>
    <t>INE882A01013</t>
  </si>
  <si>
    <t>MARAL OVERSEAS LTD</t>
  </si>
  <si>
    <t>MARATHON</t>
  </si>
  <si>
    <t>INE182D01012</t>
  </si>
  <si>
    <t>MARATHON NEXTGEN REALTY LTD</t>
  </si>
  <si>
    <t>MARATHR</t>
  </si>
  <si>
    <t>INE347D01011</t>
  </si>
  <si>
    <t>MARATHWADA REFRACTORIES LTD</t>
  </si>
  <si>
    <t>MARG</t>
  </si>
  <si>
    <t>INE941E01019</t>
  </si>
  <si>
    <t>MARG LTD</t>
  </si>
  <si>
    <t>MARGPROIN</t>
  </si>
  <si>
    <t>INE942E01017</t>
  </si>
  <si>
    <t>MARG PROJECTS AND INFRASTRUCTURE LTD</t>
  </si>
  <si>
    <t>MARGOFIN</t>
  </si>
  <si>
    <t>INE680B01019</t>
  </si>
  <si>
    <t>Margo Finance Limited</t>
  </si>
  <si>
    <t>SOFTBPO</t>
  </si>
  <si>
    <t>INE459E01012</t>
  </si>
  <si>
    <t>SOFTBPO GLOBAL SERVICES LTD</t>
  </si>
  <si>
    <t>MKTCREAT</t>
  </si>
  <si>
    <t>INE944C01017</t>
  </si>
  <si>
    <t>MARKET CREATORS LTD</t>
  </si>
  <si>
    <t>MARKSANS</t>
  </si>
  <si>
    <t>INE750C01026</t>
  </si>
  <si>
    <t>MARKSANS PHARMA LTD</t>
  </si>
  <si>
    <t>MARSONS</t>
  </si>
  <si>
    <t>INE415B01036</t>
  </si>
  <si>
    <t>MARSONS LIMITED</t>
  </si>
  <si>
    <t>MARBU</t>
  </si>
  <si>
    <t>INE199D01016</t>
  </si>
  <si>
    <t>MARTIN BURN LTD</t>
  </si>
  <si>
    <t>MAINFRA</t>
  </si>
  <si>
    <t>INE392G01010</t>
  </si>
  <si>
    <t>MARUTI INFRASTRUCTURE LTD</t>
  </si>
  <si>
    <t>MARUTISE</t>
  </si>
  <si>
    <t>INE368C01019</t>
  </si>
  <si>
    <t>MARUTI SECURITIES LTD</t>
  </si>
  <si>
    <t>MARUTI</t>
  </si>
  <si>
    <t>INE585B01010</t>
  </si>
  <si>
    <t>MARUTI SUZUKI INDIA LTD</t>
  </si>
  <si>
    <t>MARVEL</t>
  </si>
  <si>
    <t>INE571D01016</t>
  </si>
  <si>
    <t>MARVEL CAPITAL &amp; FINANCE (INDIA) LTD</t>
  </si>
  <si>
    <t>MASTEK</t>
  </si>
  <si>
    <t>INE759A01021</t>
  </si>
  <si>
    <t>MASTEK LTD</t>
  </si>
  <si>
    <t>MASCH</t>
  </si>
  <si>
    <t>INE523D01017</t>
  </si>
  <si>
    <t>MASTER CHEMICALS LTD</t>
  </si>
  <si>
    <t>MASTERTR</t>
  </si>
  <si>
    <t>INE677D01011</t>
  </si>
  <si>
    <t>MASTER TRUST LTD</t>
  </si>
  <si>
    <t>MPFSL</t>
  </si>
  <si>
    <t>INE095E01014</t>
  </si>
  <si>
    <t>MATHER &amp; PLATT FIRE SYSTEMS LTD</t>
  </si>
  <si>
    <t>MATHEWE</t>
  </si>
  <si>
    <t>INE963B01019</t>
  </si>
  <si>
    <t>MATHEW EASOW RESEARCH SECURITIES LTD</t>
  </si>
  <si>
    <t>MKEL</t>
  </si>
  <si>
    <t>INE265N01030</t>
  </si>
  <si>
    <t>Matra Kaushal Enterprise Limited</t>
  </si>
  <si>
    <t>MATRAREAL</t>
  </si>
  <si>
    <t>INE190E01021</t>
  </si>
  <si>
    <t>MATRA REALTY LTD</t>
  </si>
  <si>
    <t>BBL</t>
  </si>
  <si>
    <t>INE464A01028</t>
  </si>
  <si>
    <t>BHARAT BIJLEE LTD</t>
  </si>
  <si>
    <t>MAWANASUG</t>
  </si>
  <si>
    <t>INE636A01039</t>
  </si>
  <si>
    <t>MAWANA SUGARS LTD</t>
  </si>
  <si>
    <t>MASL</t>
  </si>
  <si>
    <t>INE253N01010</t>
  </si>
  <si>
    <t>MAX ALERT SYSTEMS LTD</t>
  </si>
  <si>
    <t>MAXHEIGHTS</t>
  </si>
  <si>
    <t>INE393F01010</t>
  </si>
  <si>
    <t>MAXHEIGHTS INFRASTRUCTURE LTD</t>
  </si>
  <si>
    <t>MAXIMAA</t>
  </si>
  <si>
    <t>INE161B01036</t>
  </si>
  <si>
    <t>MAXIMAA SYSTEMS LTD</t>
  </si>
  <si>
    <t>MAYURFL</t>
  </si>
  <si>
    <t>MAYUR FLOORINGS LTD</t>
  </si>
  <si>
    <t>MAYUR</t>
  </si>
  <si>
    <t>INE799E01011</t>
  </si>
  <si>
    <t>MAYUR LEATHER PRODUCTS LTD</t>
  </si>
  <si>
    <t>MAYURUNIQ</t>
  </si>
  <si>
    <t>INE040D01038</t>
  </si>
  <si>
    <t>MAYUR UNIQUOTERS LTD</t>
  </si>
  <si>
    <t>MAZDA</t>
  </si>
  <si>
    <t>INE885E01034</t>
  </si>
  <si>
    <t>MAZDA LTD</t>
  </si>
  <si>
    <t>MBLINFRA</t>
  </si>
  <si>
    <t>INE912H01013</t>
  </si>
  <si>
    <t>MBL Infrastructures Ltd</t>
  </si>
  <si>
    <t>MCDHOLDING</t>
  </si>
  <si>
    <t>INE836H01014</t>
  </si>
  <si>
    <t>MCDOWELL HOLDINGS LTD</t>
  </si>
  <si>
    <t>MCLEODRUSS</t>
  </si>
  <si>
    <t>INE942G01012</t>
  </si>
  <si>
    <t>MCLEOD RUSSEL INDIA LTD</t>
  </si>
  <si>
    <t>MBECL</t>
  </si>
  <si>
    <t>INE748A01016</t>
  </si>
  <si>
    <t>MCNALLY BHARAT ENGINEERING COMPANY LTD</t>
  </si>
  <si>
    <t>MCSLTD</t>
  </si>
  <si>
    <t>INE737A01019</t>
  </si>
  <si>
    <t>MCS LTD</t>
  </si>
  <si>
    <t>MMWL</t>
  </si>
  <si>
    <t>INE200D01020</t>
  </si>
  <si>
    <t>MEDIA MATRIX WORLDWIDE LTD</t>
  </si>
  <si>
    <t>ZSATYASL</t>
  </si>
  <si>
    <t>SATYAM SILK MILLS LTD</t>
  </si>
  <si>
    <t>MEDICAMEQ</t>
  </si>
  <si>
    <t>INE646B01010</t>
  </si>
  <si>
    <t>MEDICAMEN BIOTECH LTD</t>
  </si>
  <si>
    <t>MEDICAPS</t>
  </si>
  <si>
    <t>INE442D01010</t>
  </si>
  <si>
    <t>MEDI-CAPS LTD</t>
  </si>
  <si>
    <t>MEDINOV</t>
  </si>
  <si>
    <t>INE047C01019</t>
  </si>
  <si>
    <t>MEDINOVA DIAGNOSTIC SERVICES LTD</t>
  </si>
  <si>
    <t>MEL</t>
  </si>
  <si>
    <t>INE242Q01016</t>
  </si>
  <si>
    <t>Meenakshi Enterprises Ltd</t>
  </si>
  <si>
    <t>MEENST</t>
  </si>
  <si>
    <t>MEENAKSHI STEEL INDUSTRIES LTD</t>
  </si>
  <si>
    <t>MEFCOM</t>
  </si>
  <si>
    <t>INE188C01011</t>
  </si>
  <si>
    <t>MEFCOM AGRO INDUSTRIES LTD</t>
  </si>
  <si>
    <t>MEFCOMCAP</t>
  </si>
  <si>
    <t>INE186C01015</t>
  </si>
  <si>
    <t>MEFCOM CAPITAL MARKETS LTD</t>
  </si>
  <si>
    <t>MEGACOR</t>
  </si>
  <si>
    <t>INE804B01023</t>
  </si>
  <si>
    <t>MEGA CORPORATION LTD</t>
  </si>
  <si>
    <t>MEGFI</t>
  </si>
  <si>
    <t>INE524D01015</t>
  </si>
  <si>
    <t>MEGA FIN (INDIA) LTD</t>
  </si>
  <si>
    <t>MEGASOFT</t>
  </si>
  <si>
    <t>INE933B01012</t>
  </si>
  <si>
    <t>MEGASOFT LTD</t>
  </si>
  <si>
    <t>MEGH</t>
  </si>
  <si>
    <t>INE974H01013</t>
  </si>
  <si>
    <t>MEGHMANI ORGANICS LTD</t>
  </si>
  <si>
    <t>MEGLON</t>
  </si>
  <si>
    <t>INE218B01018</t>
  </si>
  <si>
    <t>MEGLON INFRA-REAL (INDIA) LTD</t>
  </si>
  <si>
    <t>MEGRISOFT</t>
  </si>
  <si>
    <t>INE756R01013</t>
  </si>
  <si>
    <t>Megri Soft Ltd</t>
  </si>
  <si>
    <t>MEHTAHG</t>
  </si>
  <si>
    <t>INE239B01014</t>
  </si>
  <si>
    <t>MEHTA HOUSING FINANCE LTD</t>
  </si>
  <si>
    <t>MEHIF</t>
  </si>
  <si>
    <t>INE240B01012</t>
  </si>
  <si>
    <t>MEHTA INTEGRATED FINANCE LTD</t>
  </si>
  <si>
    <t>MEHSECU</t>
  </si>
  <si>
    <t>INE241B01010</t>
  </si>
  <si>
    <t>MEHTA SECURITIES LTD</t>
  </si>
  <si>
    <t>MELSTAR</t>
  </si>
  <si>
    <t>INE817A01019</t>
  </si>
  <si>
    <t>MELSTAR INFORMATION TECHNOLOGIES LTD</t>
  </si>
  <si>
    <t>MENONBE</t>
  </si>
  <si>
    <t>INE071D01033</t>
  </si>
  <si>
    <t>MENON BEARINGS LTD</t>
  </si>
  <si>
    <t>Ball or roller bearings</t>
  </si>
  <si>
    <t>MENNPIS</t>
  </si>
  <si>
    <t>INE650G01029</t>
  </si>
  <si>
    <t>MENON PISTONS LTD</t>
  </si>
  <si>
    <t>MEP</t>
  </si>
  <si>
    <t>INE776I01010</t>
  </si>
  <si>
    <t>MEP Infrastructure Developers Ltd</t>
  </si>
  <si>
    <t>MERCANTILE</t>
  </si>
  <si>
    <t>INE689O01013</t>
  </si>
  <si>
    <t>Mercantile Ventures Ltd</t>
  </si>
  <si>
    <t>MERCATOR</t>
  </si>
  <si>
    <t>INE934B01028</t>
  </si>
  <si>
    <t>MERCATOR LTD</t>
  </si>
  <si>
    <t>MERCK</t>
  </si>
  <si>
    <t>INE199A01012</t>
  </si>
  <si>
    <t>MERCK LTD</t>
  </si>
  <si>
    <t>MERCURYLAB</t>
  </si>
  <si>
    <t>INE947G01011</t>
  </si>
  <si>
    <t>Mercury Laboratories Ltd</t>
  </si>
  <si>
    <t>MERMETL</t>
  </si>
  <si>
    <t>INE763M01028</t>
  </si>
  <si>
    <t>MERCURY METALS LTD</t>
  </si>
  <si>
    <t>MERCTRD</t>
  </si>
  <si>
    <t>INE319T01016</t>
  </si>
  <si>
    <t>MERCURY TRADE LINKS LTD</t>
  </si>
  <si>
    <t>METALCO</t>
  </si>
  <si>
    <t>INE161E01014</t>
  </si>
  <si>
    <t>METAL COATINGS (INDIA) LTD</t>
  </si>
  <si>
    <t>METKORE</t>
  </si>
  <si>
    <t>INE592I01029</t>
  </si>
  <si>
    <t>METKORE ALLOYS &amp; INDUSTRIES LTD</t>
  </si>
  <si>
    <t>GLOBABOARD</t>
  </si>
  <si>
    <t>INE085D01033</t>
  </si>
  <si>
    <t>Metroglobal Limited</t>
  </si>
  <si>
    <t>MEUSEKARA</t>
  </si>
  <si>
    <t>INE756D01013</t>
  </si>
  <si>
    <t>MEUSE KARA &amp; SUNGRACE MAFATLAL LTD</t>
  </si>
  <si>
    <t>MFLINDIA</t>
  </si>
  <si>
    <t>INE244C01020</t>
  </si>
  <si>
    <t>MFL INDIA LTD</t>
  </si>
  <si>
    <t>MFSINTRCRP</t>
  </si>
  <si>
    <t>INE614F01019</t>
  </si>
  <si>
    <t>MFS INTERCORP LTD</t>
  </si>
  <si>
    <t>MIC</t>
  </si>
  <si>
    <t>INE287C01029</t>
  </si>
  <si>
    <t>MIC ELECTRONICS LTD</t>
  </si>
  <si>
    <t>MICROSE</t>
  </si>
  <si>
    <t>INE809F01015</t>
  </si>
  <si>
    <t>MICROSE INDIA LTD</t>
  </si>
  <si>
    <t>MIDEASTP</t>
  </si>
  <si>
    <t>INE033E01015</t>
  </si>
  <si>
    <t>MID EAST PORTFOLIO MANAGEMENT LTD</t>
  </si>
  <si>
    <t>MIDINDIA</t>
  </si>
  <si>
    <t>INE401C01018</t>
  </si>
  <si>
    <t>MID INDIA INDUSTRIES LTD</t>
  </si>
  <si>
    <t>MIDINFRA</t>
  </si>
  <si>
    <t>INE290M01022</t>
  </si>
  <si>
    <t>Midas Infra Trade Limited</t>
  </si>
  <si>
    <t>MIDPOLY</t>
  </si>
  <si>
    <t>INE046M01028</t>
  </si>
  <si>
    <t>MIDLAND POLYMERS LTD</t>
  </si>
  <si>
    <t>MIDWEST</t>
  </si>
  <si>
    <t>INE519N01014</t>
  </si>
  <si>
    <t>MIDWEST GOLD LTD</t>
  </si>
  <si>
    <t>MIHIKA</t>
  </si>
  <si>
    <t>INE779Q01017</t>
  </si>
  <si>
    <t>Mihika Industries Ltd</t>
  </si>
  <si>
    <t>MILESTONE</t>
  </si>
  <si>
    <t>INE151H01018</t>
  </si>
  <si>
    <t>MILESTONE GLOBAL LTD</t>
  </si>
  <si>
    <t>MLKFOOD</t>
  </si>
  <si>
    <t>INE588G01013</t>
  </si>
  <si>
    <t>MILKFOOD LTD</t>
  </si>
  <si>
    <t>MINALIND</t>
  </si>
  <si>
    <t>INE097E01028</t>
  </si>
  <si>
    <t>Minal Industries Limited</t>
  </si>
  <si>
    <t>MINAXI</t>
  </si>
  <si>
    <t>INE952C01028</t>
  </si>
  <si>
    <t>MINAXI TEXTILES LTD</t>
  </si>
  <si>
    <t>MINDACORP</t>
  </si>
  <si>
    <t>INE842C01021</t>
  </si>
  <si>
    <t>Minda Corporation Ltd</t>
  </si>
  <si>
    <t>Automobile locks</t>
  </si>
  <si>
    <t>IGL</t>
  </si>
  <si>
    <t>INDRAPRASTHA GAS LTD</t>
  </si>
  <si>
    <t>MINDTECK</t>
  </si>
  <si>
    <t>INE110B01017</t>
  </si>
  <si>
    <t>MINDTECK (INDIA) LTD</t>
  </si>
  <si>
    <t>IIFL</t>
  </si>
  <si>
    <t>INE530B01024</t>
  </si>
  <si>
    <t>IIFL Holdings Limited</t>
  </si>
  <si>
    <t>MINDVISCAP</t>
  </si>
  <si>
    <t>INE259E01032</t>
  </si>
  <si>
    <t>Mindvision Capital Ltd</t>
  </si>
  <si>
    <t>MINID</t>
  </si>
  <si>
    <t>INE281E01010</t>
  </si>
  <si>
    <t>MINI DIAMONDS (INDIA) LTD</t>
  </si>
  <si>
    <t>MINOLTAF</t>
  </si>
  <si>
    <t>INE514C01018</t>
  </si>
  <si>
    <t>MINOLTA FINANCE LTD</t>
  </si>
  <si>
    <t>MPCOSEMB</t>
  </si>
  <si>
    <t>INE860N01012</t>
  </si>
  <si>
    <t>MIPCO SEAMLESS RINGS (GUJARAT) LTD</t>
  </si>
  <si>
    <t>MIRCELECTR</t>
  </si>
  <si>
    <t>INE831A01028</t>
  </si>
  <si>
    <t>MIRC ELECTRONICS LTD</t>
  </si>
  <si>
    <t>MIRCH</t>
  </si>
  <si>
    <t>INE098E01018</t>
  </si>
  <si>
    <t>MIRCH TECHNOLOGIES LTD</t>
  </si>
  <si>
    <t>MIRZAINT</t>
  </si>
  <si>
    <t>INE771A01026</t>
  </si>
  <si>
    <t>MIRZA INTERNATIONAL LTD</t>
  </si>
  <si>
    <t>MISHKAFIN</t>
  </si>
  <si>
    <t>INE231N01024</t>
  </si>
  <si>
    <t>MISHKA FINANCE AND TRADING LTD</t>
  </si>
  <si>
    <t>MIVENMACH</t>
  </si>
  <si>
    <t>INE338P01014</t>
  </si>
  <si>
    <t>MIVEN MACHINE TOOLS LTD</t>
  </si>
  <si>
    <t>MMRUBBR-B</t>
  </si>
  <si>
    <t>INE159E01026</t>
  </si>
  <si>
    <t>MM RUBBER COMPANY LTD</t>
  </si>
  <si>
    <t>MMTC</t>
  </si>
  <si>
    <t>INE123F01029</t>
  </si>
  <si>
    <t>MMTC LTD</t>
  </si>
  <si>
    <t>MOBILTEL</t>
  </si>
  <si>
    <t>INE770B01026</t>
  </si>
  <si>
    <t>MOBILE TELECOMMUNICATIONS LTD</t>
  </si>
  <si>
    <t>MODWOOL</t>
  </si>
  <si>
    <t>INE380D01012</t>
  </si>
  <si>
    <t>MODELLA WOOLLENS LTD</t>
  </si>
  <si>
    <t>MODAIRY</t>
  </si>
  <si>
    <t>INE617B01011</t>
  </si>
  <si>
    <t>MODERN DAIRIES LTD</t>
  </si>
  <si>
    <t>MODERN</t>
  </si>
  <si>
    <t>INE251D01023</t>
  </si>
  <si>
    <t>MODERN INDIA LTD</t>
  </si>
  <si>
    <t>MODRNSH</t>
  </si>
  <si>
    <t>INE370A01019</t>
  </si>
  <si>
    <t>MODERN SHARES &amp; STOCKBROKERS LTD</t>
  </si>
  <si>
    <t>MDRNSTL</t>
  </si>
  <si>
    <t>INE001F01019</t>
  </si>
  <si>
    <t>MODERN STEELS LTD</t>
  </si>
  <si>
    <t>MODEX</t>
  </si>
  <si>
    <t>INE072D01015</t>
  </si>
  <si>
    <t>Modex International Securities Ltd</t>
  </si>
  <si>
    <t>MODINATUR</t>
  </si>
  <si>
    <t>INE537F01012</t>
  </si>
  <si>
    <t>Modi Naturals Limited</t>
  </si>
  <si>
    <t>Rice bran oil</t>
  </si>
  <si>
    <t>MODIRUBBER</t>
  </si>
  <si>
    <t>INE832A01018</t>
  </si>
  <si>
    <t>MODI RUBBER LTD</t>
  </si>
  <si>
    <t>MODIPON</t>
  </si>
  <si>
    <t>INE170C01019</t>
  </si>
  <si>
    <t>MODIPON LTD</t>
  </si>
  <si>
    <t>MODISNME</t>
  </si>
  <si>
    <t>INE737D01021</t>
  </si>
  <si>
    <t>MODISON METALS LTD</t>
  </si>
  <si>
    <t>MOHITIND</t>
  </si>
  <si>
    <t>INE954E01012</t>
  </si>
  <si>
    <t>MOHIT INDUSTRIES LTD</t>
  </si>
  <si>
    <t>MOHITPPR</t>
  </si>
  <si>
    <t>INE388C01017</t>
  </si>
  <si>
    <t>MOHIT PAPER MILLS LTD</t>
  </si>
  <si>
    <t>MOIL</t>
  </si>
  <si>
    <t>INE490G01020</t>
  </si>
  <si>
    <t>MOIL LTD</t>
  </si>
  <si>
    <t>Manganese</t>
  </si>
  <si>
    <t>MOLDTKPAC</t>
  </si>
  <si>
    <t>INE893J01029</t>
  </si>
  <si>
    <t>Mold-Tek Packaging Limited</t>
  </si>
  <si>
    <t>MOLDTECH</t>
  </si>
  <si>
    <t>INE835B01027</t>
  </si>
  <si>
    <t>MOLD-TEK TECHNOLOGIES LTD</t>
  </si>
  <si>
    <t>MMLF</t>
  </si>
  <si>
    <t>INE340O01013</t>
  </si>
  <si>
    <t>Money Masters Leasing &amp; Finance Ltd</t>
  </si>
  <si>
    <t>MONNETIN</t>
  </si>
  <si>
    <t>INE407E01029</t>
  </si>
  <si>
    <t>MONNET INDUSTRIES LTD</t>
  </si>
  <si>
    <t>MONNETISPA</t>
  </si>
  <si>
    <t>INE743C01013</t>
  </si>
  <si>
    <t>MONNET ISPAT &amp; ENERGY LTD</t>
  </si>
  <si>
    <t>MONNETPRO</t>
  </si>
  <si>
    <t>INE493H01014</t>
  </si>
  <si>
    <t>MONNET PROJECT DEVELOPERS LTD</t>
  </si>
  <si>
    <t>MONOT</t>
  </si>
  <si>
    <t>INE811D01024</t>
  </si>
  <si>
    <t>MONOTYPE INDIA LTD</t>
  </si>
  <si>
    <t>MONSANTO</t>
  </si>
  <si>
    <t>INE274B01011</t>
  </si>
  <si>
    <t>MONSANTO INDIA LTD</t>
  </si>
  <si>
    <t>MONTECARLO</t>
  </si>
  <si>
    <t>INE950M01013</t>
  </si>
  <si>
    <t>Monte Carlo Fashions Ltd</t>
  </si>
  <si>
    <t>MOONB</t>
  </si>
  <si>
    <t>INE526D01010</t>
  </si>
  <si>
    <t>MOONBEAM INDUSTRIES LTD</t>
  </si>
  <si>
    <t>MONGIPA</t>
  </si>
  <si>
    <t>INE153K01018</t>
  </si>
  <si>
    <t>MOONGIPA CAPITAL FINANCE LTD</t>
  </si>
  <si>
    <t>MOONGIPASEC</t>
  </si>
  <si>
    <t>INE618R01015</t>
  </si>
  <si>
    <t>Moongipa Securities Ltd</t>
  </si>
  <si>
    <t>MORARJEE</t>
  </si>
  <si>
    <t>INE161G01027</t>
  </si>
  <si>
    <t>MORARJEE TEXTILES LTD</t>
  </si>
  <si>
    <t>MORARKFI</t>
  </si>
  <si>
    <t>INE367A01015</t>
  </si>
  <si>
    <t>MORARKA FINANCE LTD</t>
  </si>
  <si>
    <t>MOREPENLAB</t>
  </si>
  <si>
    <t>INE083A01026</t>
  </si>
  <si>
    <t>MOREPEN LABORATORIES LTD</t>
  </si>
  <si>
    <t>MORGAN</t>
  </si>
  <si>
    <t>INE902C01015</t>
  </si>
  <si>
    <t>MORGAN VENTURES LTD</t>
  </si>
  <si>
    <t>MORGANITE</t>
  </si>
  <si>
    <t>INE599F01012</t>
  </si>
  <si>
    <t>MORGANITE CRUCIBLE (INDIA) LTD</t>
  </si>
  <si>
    <t>MOSCHIP</t>
  </si>
  <si>
    <t>INE935B01017</t>
  </si>
  <si>
    <t>MOSCHIP SEMICONDUCTOR TECHNOLOGY LTD</t>
  </si>
  <si>
    <t>MOSERBAER</t>
  </si>
  <si>
    <t>INE739A01015</t>
  </si>
  <si>
    <t>MOSER BAER INDIA LTD</t>
  </si>
  <si>
    <t>MOTHERSUMI</t>
  </si>
  <si>
    <t>INE775A01035</t>
  </si>
  <si>
    <t>MOTHERSON SUMI SYSTEMS LTD</t>
  </si>
  <si>
    <t>Wiring harness &amp; parts</t>
  </si>
  <si>
    <t>INDHOTEL</t>
  </si>
  <si>
    <t>INE053A01029</t>
  </si>
  <si>
    <t>INDIAN HOTELS COLTD</t>
  </si>
  <si>
    <t>MOTOGENFIN</t>
  </si>
  <si>
    <t>INE861B01015</t>
  </si>
  <si>
    <t>MOTOR &amp; GENERAL FINANCE LTD</t>
  </si>
  <si>
    <t>MOUNTSHIQ</t>
  </si>
  <si>
    <t>INE410C01019</t>
  </si>
  <si>
    <t>MOUNT SHIVALIK INDUSTRIES LTD</t>
  </si>
  <si>
    <t>Beer</t>
  </si>
  <si>
    <t>INDIANB</t>
  </si>
  <si>
    <t>INE562A01011</t>
  </si>
  <si>
    <t>INDIAN BANK</t>
  </si>
  <si>
    <t>MATHPLATT</t>
  </si>
  <si>
    <t>INE844C01027</t>
  </si>
  <si>
    <t>MPIL CORPORATION LTD</t>
  </si>
  <si>
    <t>MILTONPLAS</t>
  </si>
  <si>
    <t>INE343A01016</t>
  </si>
  <si>
    <t>MPL Plastics Limited</t>
  </si>
  <si>
    <t>MPSLTD</t>
  </si>
  <si>
    <t>INE943D01017</t>
  </si>
  <si>
    <t>MPS LTD</t>
  </si>
  <si>
    <t>MRF</t>
  </si>
  <si>
    <t>INE883A01011</t>
  </si>
  <si>
    <t>MRF LTD</t>
  </si>
  <si>
    <t>MRO-TEK</t>
  </si>
  <si>
    <t>INE398B01018</t>
  </si>
  <si>
    <t>MRO-TEK LTD</t>
  </si>
  <si>
    <t>MRUTR</t>
  </si>
  <si>
    <t>INE738D01011</t>
  </si>
  <si>
    <t>MRUGESH TRADING LTD</t>
  </si>
  <si>
    <t>MSPL</t>
  </si>
  <si>
    <t>INE752G01015</t>
  </si>
  <si>
    <t>MSP STEEL &amp; POWER LTD</t>
  </si>
  <si>
    <t>MSRINDIA</t>
  </si>
  <si>
    <t>INE331L01026</t>
  </si>
  <si>
    <t>MSR INDIA LTD</t>
  </si>
  <si>
    <t>MTEDUCARE</t>
  </si>
  <si>
    <t>INE472M01018</t>
  </si>
  <si>
    <t>MT EDUCARE LTD</t>
  </si>
  <si>
    <t>ZKHANDEN</t>
  </si>
  <si>
    <t>KHANDELWAL EXTRACTION LTD</t>
  </si>
  <si>
    <t>Oil cakes, flours &amp; meals</t>
  </si>
  <si>
    <t>ELAND</t>
  </si>
  <si>
    <t>INE311H01018</t>
  </si>
  <si>
    <t>MUDRA LIFESTYLE LTD</t>
  </si>
  <si>
    <t>MUKANDENGG</t>
  </si>
  <si>
    <t>INE022B01014</t>
  </si>
  <si>
    <t>MUKAND ENGINEERS LTD</t>
  </si>
  <si>
    <t>MUKANDLTD</t>
  </si>
  <si>
    <t>INE304A01026</t>
  </si>
  <si>
    <t>MUKAND LTD</t>
  </si>
  <si>
    <t>MUKATPIPE</t>
  </si>
  <si>
    <t>INE862C01011</t>
  </si>
  <si>
    <t>MUKAT PIPES LTD</t>
  </si>
  <si>
    <t>MUKESHB</t>
  </si>
  <si>
    <t>INE596B01017</t>
  </si>
  <si>
    <t>MUKESH BABU FINANCIAL SERVICES LTD</t>
  </si>
  <si>
    <t>MUKESTL</t>
  </si>
  <si>
    <t>INE953G01019</t>
  </si>
  <si>
    <t>MUKESH STEELS LTD</t>
  </si>
  <si>
    <t>MUKSTRI</t>
  </si>
  <si>
    <t>INE946G01013</t>
  </si>
  <si>
    <t>MUKESH STRIPS LTD</t>
  </si>
  <si>
    <t>MUKTAARTS</t>
  </si>
  <si>
    <t>INE374B01019</t>
  </si>
  <si>
    <t>MUKTA ARTS LTD</t>
  </si>
  <si>
    <t>MULLER</t>
  </si>
  <si>
    <t>INE003F01015</t>
  </si>
  <si>
    <t>MULLER &amp; PHIPPS (INDIA) LTD</t>
  </si>
  <si>
    <t>MCX</t>
  </si>
  <si>
    <t>INE745G01035</t>
  </si>
  <si>
    <t>MULTI COMMODITY EXCHANGE OF INDIA LTD</t>
  </si>
  <si>
    <t>MULTIBASE</t>
  </si>
  <si>
    <t>INE678F01014</t>
  </si>
  <si>
    <t>MULTIBASE INDIA LTD</t>
  </si>
  <si>
    <t>MULTIIN</t>
  </si>
  <si>
    <t>INE886E01016</t>
  </si>
  <si>
    <t>MULTIPLUS HOLDINGS LTD</t>
  </si>
  <si>
    <t>ZMULTIPU</t>
  </si>
  <si>
    <t>INE017P01014</t>
  </si>
  <si>
    <t>MULTIPURPOSE TRADING &amp; AGENCIES LTD</t>
  </si>
  <si>
    <t>MUNJALAU</t>
  </si>
  <si>
    <t>INE672B01032</t>
  </si>
  <si>
    <t>MUNJAL AUTO INDUSTRIES LTD</t>
  </si>
  <si>
    <t>MUNJALSHOW</t>
  </si>
  <si>
    <t>INE577A01027</t>
  </si>
  <si>
    <t>MUNJAL SHOWA LTD</t>
  </si>
  <si>
    <t>MUNCAPM</t>
  </si>
  <si>
    <t>INE910G01027</t>
  </si>
  <si>
    <t>MUNOTH CAPITAL MARKET LTD</t>
  </si>
  <si>
    <t>MUNOTHFI</t>
  </si>
  <si>
    <t>INE348D01019</t>
  </si>
  <si>
    <t>MUNOTH FINANCIAL SERVICES LTD</t>
  </si>
  <si>
    <t>MUNOTHI</t>
  </si>
  <si>
    <t>INE410E01015</t>
  </si>
  <si>
    <t>MUNOTH INVESTMENTS LTD</t>
  </si>
  <si>
    <t>MURLIIND</t>
  </si>
  <si>
    <t>INE806B01028</t>
  </si>
  <si>
    <t>MURLI INDUSTRIES LTD</t>
  </si>
  <si>
    <t>MURUDCERA</t>
  </si>
  <si>
    <t>INE692B01014</t>
  </si>
  <si>
    <t>MURUDESHWAR CERAMICS LTD</t>
  </si>
  <si>
    <t>MUTHOOTCAP</t>
  </si>
  <si>
    <t>INE296G01013</t>
  </si>
  <si>
    <t>MUTHOOT CAPITAL SERVICES LTD</t>
  </si>
  <si>
    <t>ISEC</t>
  </si>
  <si>
    <t>INE763G01038</t>
  </si>
  <si>
    <t>ICICI Securities Limited</t>
  </si>
  <si>
    <t>NIFTY FIN service</t>
  </si>
  <si>
    <t>MVL</t>
  </si>
  <si>
    <t>INE744I01034</t>
  </si>
  <si>
    <t>MVL LTD</t>
  </si>
  <si>
    <t>MWTEXX</t>
  </si>
  <si>
    <t>INE578D01011</t>
  </si>
  <si>
    <t>MW UNITEXX LTD</t>
  </si>
  <si>
    <t>MYMONEY</t>
  </si>
  <si>
    <t>INE232L01018</t>
  </si>
  <si>
    <t>My Money Securities Ltd</t>
  </si>
  <si>
    <t>MYSPAPE</t>
  </si>
  <si>
    <t>INE924F01012</t>
  </si>
  <si>
    <t>MYSORE PAPER MILLS LTD</t>
  </si>
  <si>
    <t>MYSORPETRO</t>
  </si>
  <si>
    <t>INE741A01011</t>
  </si>
  <si>
    <t>MYSORE PETRO CHEMICALS LTD</t>
  </si>
  <si>
    <t>NDMETAL</t>
  </si>
  <si>
    <t>INE643D01013</t>
  </si>
  <si>
    <t>NDMETAL INDUSTRIES LTD</t>
  </si>
  <si>
    <t>NGIND</t>
  </si>
  <si>
    <t>INE825C01018</t>
  </si>
  <si>
    <t>NGINDUSTRIES LTD</t>
  </si>
  <si>
    <t>NRAIL</t>
  </si>
  <si>
    <t>INE740D01017</t>
  </si>
  <si>
    <t>NRAGARWAL INDUSTRIES LTD</t>
  </si>
  <si>
    <t>NRINTER</t>
  </si>
  <si>
    <t>INE605F01017</t>
  </si>
  <si>
    <t>NRINTERNATIONAL LTD</t>
  </si>
  <si>
    <t>NNTL</t>
  </si>
  <si>
    <t>INE043F01011</t>
  </si>
  <si>
    <t>N2N Technologies Limited</t>
  </si>
  <si>
    <t>Network &amp; Data</t>
  </si>
  <si>
    <t>NAGTECH</t>
  </si>
  <si>
    <t>INE793H01017</t>
  </si>
  <si>
    <t>NAGARJUNA AGRI TECH LTD</t>
  </si>
  <si>
    <t>NACLIND</t>
  </si>
  <si>
    <t>INE295D01020</t>
  </si>
  <si>
    <t>NAGARJUNA AGRICHEM LTD</t>
  </si>
  <si>
    <t>NAGAROIL</t>
  </si>
  <si>
    <t>INE453M01018</t>
  </si>
  <si>
    <t>NAGARJUNA OIL REFINERY LTD</t>
  </si>
  <si>
    <t>NAGPI</t>
  </si>
  <si>
    <t>INE099E01016</t>
  </si>
  <si>
    <t>NAGPUR POWER &amp; INDUSTRIES LTD</t>
  </si>
  <si>
    <t>NAGREEKCAP</t>
  </si>
  <si>
    <t>INE245I01016</t>
  </si>
  <si>
    <t>NAGREEKA CAPITAL &amp; INFRASTRUCTURE LTD</t>
  </si>
  <si>
    <t>NAGREEKEXP</t>
  </si>
  <si>
    <t>INE123B01028</t>
  </si>
  <si>
    <t>NAGREEKA EXPORTS LTD</t>
  </si>
  <si>
    <t>NAHARCAP</t>
  </si>
  <si>
    <t>INE049I01012</t>
  </si>
  <si>
    <t>NAHAR CAPITAL &amp; FINANCIAL SERVICES LTD</t>
  </si>
  <si>
    <t>NAHARINDUS</t>
  </si>
  <si>
    <t>INE289A01011</t>
  </si>
  <si>
    <t>NAHAR INDUSTRIAL ENTERPRISES LTD</t>
  </si>
  <si>
    <t>NAHARPOLY</t>
  </si>
  <si>
    <t>INE308A01027</t>
  </si>
  <si>
    <t>NAHAR POLYFILMS LTD</t>
  </si>
  <si>
    <t>NAHARSPING</t>
  </si>
  <si>
    <t>INE290A01027</t>
  </si>
  <si>
    <t>NAHAR SPINNING MILLS LTD</t>
  </si>
  <si>
    <t>NAISARG</t>
  </si>
  <si>
    <t>INE360M01015</t>
  </si>
  <si>
    <t>NAISARGIK AGRITECH (INDIA) LTD</t>
  </si>
  <si>
    <t>NAKODA</t>
  </si>
  <si>
    <t>INE559B01023</t>
  </si>
  <si>
    <t>Nakoda Limited</t>
  </si>
  <si>
    <t>NALINLEA</t>
  </si>
  <si>
    <t>INE606C01012</t>
  </si>
  <si>
    <t>NALIN LEASE FINANCE LTD</t>
  </si>
  <si>
    <t>NSIL</t>
  </si>
  <si>
    <t>INE023A01030</t>
  </si>
  <si>
    <t>NALWA SONS INVESTMENTS LTD</t>
  </si>
  <si>
    <t>NAM</t>
  </si>
  <si>
    <t>INE792G01011</t>
  </si>
  <si>
    <t>Nam Securities Ltd</t>
  </si>
  <si>
    <t>NDL</t>
  </si>
  <si>
    <t>INE875G01030</t>
  </si>
  <si>
    <t>Nandan Denim Limited</t>
  </si>
  <si>
    <t>NARBADA</t>
  </si>
  <si>
    <t>INE540C01020</t>
  </si>
  <si>
    <t>NARBADA GEMS AND JEWELLERY LTD</t>
  </si>
  <si>
    <t>NARPROP</t>
  </si>
  <si>
    <t>INE603F01012</t>
  </si>
  <si>
    <t>NARENDRA PROPERTIES LTD</t>
  </si>
  <si>
    <t>SHAWGELTIN</t>
  </si>
  <si>
    <t>INE869A01010</t>
  </si>
  <si>
    <t>NARMADA GELATINES LTD</t>
  </si>
  <si>
    <t>JINDALSTEL</t>
  </si>
  <si>
    <t>INE749A01030</t>
  </si>
  <si>
    <t>JINDAL STEEL &amp; POWER LTD</t>
  </si>
  <si>
    <t>NATHBIOGEN</t>
  </si>
  <si>
    <t>INE448G01010</t>
  </si>
  <si>
    <t>Nath Bio-Genes (India) Ltd</t>
  </si>
  <si>
    <t>Oilseeds</t>
  </si>
  <si>
    <t>NATHPULP</t>
  </si>
  <si>
    <t>INE776A01025</t>
  </si>
  <si>
    <t>NATH PULP &amp; PAPER MILLS LTD</t>
  </si>
  <si>
    <t>JMFINANCIL</t>
  </si>
  <si>
    <t>INE780C01023</t>
  </si>
  <si>
    <t>JM FINANCIAL LTD</t>
  </si>
  <si>
    <t>JSWENERGY</t>
  </si>
  <si>
    <t>INE121E01018</t>
  </si>
  <si>
    <t>JSW Energy Ltd</t>
  </si>
  <si>
    <t>NFL</t>
  </si>
  <si>
    <t>INE870D01012</t>
  </si>
  <si>
    <t>NATIONAL FERTILIZERS LTD</t>
  </si>
  <si>
    <t>NATFIT</t>
  </si>
  <si>
    <t>INE643C01015</t>
  </si>
  <si>
    <t>National Fittings Limited</t>
  </si>
  <si>
    <t>NATGENI</t>
  </si>
  <si>
    <t>INE654H01011</t>
  </si>
  <si>
    <t>NATIONAL GENERAL INDUSTRIES LTD</t>
  </si>
  <si>
    <t>NOL</t>
  </si>
  <si>
    <t>INE296D01010</t>
  </si>
  <si>
    <t>NATIONAL OXYGEN LTD</t>
  </si>
  <si>
    <t>NATPEROXID</t>
  </si>
  <si>
    <t>INE585A01020</t>
  </si>
  <si>
    <t>NATIONAL PEROXIDE LTD</t>
  </si>
  <si>
    <t>NATPLAS</t>
  </si>
  <si>
    <t>INE233D01013</t>
  </si>
  <si>
    <t>NATIONAL PLASTIC INDUSTRIES LTD</t>
  </si>
  <si>
    <t>NATPLASTI</t>
  </si>
  <si>
    <t>INE896D01017</t>
  </si>
  <si>
    <t>NATIONAL PLASTIC TECHNOLOGIES LTD</t>
  </si>
  <si>
    <t>NATPLY</t>
  </si>
  <si>
    <t>INE497C01016</t>
  </si>
  <si>
    <t>NATIONAL PLYWOOD INDUSTRIES LTD</t>
  </si>
  <si>
    <t>NATNLSTEEL</t>
  </si>
  <si>
    <t>INE088B01015</t>
  </si>
  <si>
    <t>NATIONAL STEEL &amp; AGRO INDUSTRIES LTD</t>
  </si>
  <si>
    <t>NATRAJPR</t>
  </si>
  <si>
    <t>INE444D01016</t>
  </si>
  <si>
    <t>NATRAJ PROTEINS LTD</t>
  </si>
  <si>
    <t>NATHUEC</t>
  </si>
  <si>
    <t>INE487B01019</t>
  </si>
  <si>
    <t>NATURA HUE CHEM LTD</t>
  </si>
  <si>
    <t>NATCAPSUQ</t>
  </si>
  <si>
    <t>INE936B01015</t>
  </si>
  <si>
    <t>NATURAL CAPSULES LTD</t>
  </si>
  <si>
    <t>NAPL</t>
  </si>
  <si>
    <t>INE223R01014</t>
  </si>
  <si>
    <t>Naturite Agro Products Ltd</t>
  </si>
  <si>
    <t>NBVENTURES</t>
  </si>
  <si>
    <t>INE725A01022</t>
  </si>
  <si>
    <t>NAVA BHARAT VENTURES LTD</t>
  </si>
  <si>
    <t>NVCMIND</t>
  </si>
  <si>
    <t>NAVCOM INDUSTRIES LTD</t>
  </si>
  <si>
    <t>NAVINFLUOR</t>
  </si>
  <si>
    <t>INE048G01026</t>
  </si>
  <si>
    <t>Navin Fluorine International Limited</t>
  </si>
  <si>
    <t>NAVBLDR</t>
  </si>
  <si>
    <t>INE268H01010</t>
  </si>
  <si>
    <t>NAVKAR BUILDERS LTD</t>
  </si>
  <si>
    <t>NAVNETEDUL</t>
  </si>
  <si>
    <t>INE060A01024</t>
  </si>
  <si>
    <t>Navneet Education Limited</t>
  </si>
  <si>
    <t>NAYSAA</t>
  </si>
  <si>
    <t>INE898Q01015</t>
  </si>
  <si>
    <t>Naysaa Securities Ltd</t>
  </si>
  <si>
    <t>NBFOOT</t>
  </si>
  <si>
    <t>INE006F01018</t>
  </si>
  <si>
    <t>NB FOOTWEAR LTD</t>
  </si>
  <si>
    <t>NCCFIN</t>
  </si>
  <si>
    <t>INE768B01012</t>
  </si>
  <si>
    <t>NCC FINANCE LTD</t>
  </si>
  <si>
    <t>NCC</t>
  </si>
  <si>
    <t>INE868B01028</t>
  </si>
  <si>
    <t>NCC Limited</t>
  </si>
  <si>
    <t>NCLIND</t>
  </si>
  <si>
    <t>INE732C01016</t>
  </si>
  <si>
    <t>NCL INDUSTRIES LTD</t>
  </si>
  <si>
    <t>NDASEC</t>
  </si>
  <si>
    <t>INE026C01013</t>
  </si>
  <si>
    <t>NDA SECURITIES LTD</t>
  </si>
  <si>
    <t>NECLIFE</t>
  </si>
  <si>
    <t>INE023H01027</t>
  </si>
  <si>
    <t>NECTAR LIFESCIENCES LTD</t>
  </si>
  <si>
    <t>NEAGI</t>
  </si>
  <si>
    <t>INE605D01012</t>
  </si>
  <si>
    <t>NEELAMALAI AGRO INDUSTRIES LTD</t>
  </si>
  <si>
    <t>NEELKAN</t>
  </si>
  <si>
    <t>INE741D01015</t>
  </si>
  <si>
    <t>NEELKANTH ROCKMINERALS LTD</t>
  </si>
  <si>
    <t>NEHAINT</t>
  </si>
  <si>
    <t>INE874D01022</t>
  </si>
  <si>
    <t>NEHA INTERNATIONAL LTD</t>
  </si>
  <si>
    <t>NEIL</t>
  </si>
  <si>
    <t>INE396C01010</t>
  </si>
  <si>
    <t>Neil Industries Ltd</t>
  </si>
  <si>
    <t>NELCAST</t>
  </si>
  <si>
    <t>INE189I01024</t>
  </si>
  <si>
    <t>NELCAST LTD</t>
  </si>
  <si>
    <t>NELCO</t>
  </si>
  <si>
    <t>INE045B01015</t>
  </si>
  <si>
    <t>NELCO LTD</t>
  </si>
  <si>
    <t>NEOCORP</t>
  </si>
  <si>
    <t>INE851C01014</t>
  </si>
  <si>
    <t>NEO CORP INTERNATIONAL LTD</t>
  </si>
  <si>
    <t>NEOINFRA</t>
  </si>
  <si>
    <t>INE216I01017</t>
  </si>
  <si>
    <t>NEO INFRACON LTD</t>
  </si>
  <si>
    <t>NOGMIND</t>
  </si>
  <si>
    <t>INE552E01014</t>
  </si>
  <si>
    <t>NEOGEM INDIA LTD</t>
  </si>
  <si>
    <t>NEPCAGRO</t>
  </si>
  <si>
    <t>INE587A01018</t>
  </si>
  <si>
    <t>NEPC AGRO FOODS LTD</t>
  </si>
  <si>
    <t>NEPCMICON</t>
  </si>
  <si>
    <t>INE588A01016</t>
  </si>
  <si>
    <t>NEPC INDIA LTD</t>
  </si>
  <si>
    <t>NEPCPAPER</t>
  </si>
  <si>
    <t>INE471B01013</t>
  </si>
  <si>
    <t>NEPC PAPER &amp; BOARD LTD</t>
  </si>
  <si>
    <t>NESCO</t>
  </si>
  <si>
    <t>INE317F01035</t>
  </si>
  <si>
    <t>NESCO LTD</t>
  </si>
  <si>
    <t>Rail</t>
  </si>
  <si>
    <t>NESTLEIND</t>
  </si>
  <si>
    <t>INE239A01016</t>
  </si>
  <si>
    <t>NESTLE INDIA LTD</t>
  </si>
  <si>
    <t>NET4</t>
  </si>
  <si>
    <t>INE553E01012</t>
  </si>
  <si>
    <t>NET 4 INDIA LTD</t>
  </si>
  <si>
    <t>NETLINK</t>
  </si>
  <si>
    <t>INE040F01033</t>
  </si>
  <si>
    <t>NETLINK SOLUTIONS (INDIA) LTD</t>
  </si>
  <si>
    <t>NETTLINX</t>
  </si>
  <si>
    <t>INE027D01019</t>
  </si>
  <si>
    <t>NETTLINX LTD</t>
  </si>
  <si>
    <t>NETVISTAIT</t>
  </si>
  <si>
    <t>INE738A01017</t>
  </si>
  <si>
    <t>NETVISTA INFORMATION TECHNOLOGY LTD</t>
  </si>
  <si>
    <t>NETWORK</t>
  </si>
  <si>
    <t>INE010C01025</t>
  </si>
  <si>
    <t>NETWORK LTD</t>
  </si>
  <si>
    <t>NETWORK18</t>
  </si>
  <si>
    <t>INE870H01013</t>
  </si>
  <si>
    <t>NETWORK18 MEDIA &amp; INVESTMENTS LTD</t>
  </si>
  <si>
    <t>NEULANDLAB</t>
  </si>
  <si>
    <t>INE794A01010</t>
  </si>
  <si>
    <t>NEULAND LABORATORIES LTD</t>
  </si>
  <si>
    <t>NDTV</t>
  </si>
  <si>
    <t>INE155G01029</t>
  </si>
  <si>
    <t>NEW DELHI TELEVISION LTD</t>
  </si>
  <si>
    <t>NEWMKTADV</t>
  </si>
  <si>
    <t>INE800K01014</t>
  </si>
  <si>
    <t>NEW MARKETS ADVISORY LTD</t>
  </si>
  <si>
    <t>ZNEWSAGA</t>
  </si>
  <si>
    <t>NEW SAGAR TRADING COLTD</t>
  </si>
  <si>
    <t>NEWEVER</t>
  </si>
  <si>
    <t>INE596O01010</t>
  </si>
  <si>
    <t>Newever Trade Wings Ltd</t>
  </si>
  <si>
    <t>NEWINFRA</t>
  </si>
  <si>
    <t>INE997D01021</t>
  </si>
  <si>
    <t>Newtime Infrastructure Limited</t>
  </si>
  <si>
    <t>NEXTMEDIA</t>
  </si>
  <si>
    <t>INE747B01016</t>
  </si>
  <si>
    <t>NEXT MEDIAWORKS LTD</t>
  </si>
  <si>
    <t>NEXUSCOMMO</t>
  </si>
  <si>
    <t>INE370Q01015</t>
  </si>
  <si>
    <t>Nexus Commodities And Technologies Ltd</t>
  </si>
  <si>
    <t>NGLFINE</t>
  </si>
  <si>
    <t>INE887E01022</t>
  </si>
  <si>
    <t>NGL FINE-CHEM LTD</t>
  </si>
  <si>
    <t>NHCFOODS</t>
  </si>
  <si>
    <t>INE141C01028</t>
  </si>
  <si>
    <t>NHC FOODS LTD</t>
  </si>
  <si>
    <t>JUBILANT</t>
  </si>
  <si>
    <t>INE700A01033</t>
  </si>
  <si>
    <t>JUBILANT LIFE SCIENCES LIMITED</t>
  </si>
  <si>
    <t>NICCO</t>
  </si>
  <si>
    <t>INE241C01026</t>
  </si>
  <si>
    <t>NICCO CORPORATION LTD</t>
  </si>
  <si>
    <t>NICCOPAR</t>
  </si>
  <si>
    <t>INE653C01022</t>
  </si>
  <si>
    <t>NICCO PARKS &amp; RESORTS LTD</t>
  </si>
  <si>
    <t>NICCOUCO</t>
  </si>
  <si>
    <t>INE917B01023</t>
  </si>
  <si>
    <t>NICCO UCO ALLIANCE CREDIT LTD</t>
  </si>
  <si>
    <t>NIDHGRN</t>
  </si>
  <si>
    <t>INE276H01013</t>
  </si>
  <si>
    <t>NIDHI GRANITES LTD</t>
  </si>
  <si>
    <t>NIHARINF</t>
  </si>
  <si>
    <t>INE876E01033</t>
  </si>
  <si>
    <t>NIHAR INFO GLOBAL LTD</t>
  </si>
  <si>
    <t>NIITLTD</t>
  </si>
  <si>
    <t>INE161A01038</t>
  </si>
  <si>
    <t>NIIT LTD</t>
  </si>
  <si>
    <t>NIITTECH</t>
  </si>
  <si>
    <t>INE591G01017</t>
  </si>
  <si>
    <t>NIIT TECHNOLOGIES LTD</t>
  </si>
  <si>
    <t>NIKHILAD</t>
  </si>
  <si>
    <t>INE926C01014</t>
  </si>
  <si>
    <t>NIKHIL ADHESIVES LTD</t>
  </si>
  <si>
    <t>NIKKIGL</t>
  </si>
  <si>
    <t>INE526C01012</t>
  </si>
  <si>
    <t>NIKKI GLOBAL FINANCE LTD</t>
  </si>
  <si>
    <t>NILAINFRA</t>
  </si>
  <si>
    <t>INE937C01029</t>
  </si>
  <si>
    <t>NILA INFRASTRUCTURES LTD</t>
  </si>
  <si>
    <t>NILE</t>
  </si>
  <si>
    <t>INE445D01013</t>
  </si>
  <si>
    <t>NILE LTD</t>
  </si>
  <si>
    <t>NILKAMAL</t>
  </si>
  <si>
    <t>INE310A01015</t>
  </si>
  <si>
    <t>NILKAMAL LTD</t>
  </si>
  <si>
    <t>NIMBUSFOO</t>
  </si>
  <si>
    <t>INE301B01020</t>
  </si>
  <si>
    <t>NIMBUS FOODS INDUSTRIES LTD</t>
  </si>
  <si>
    <t>NIMBUSI</t>
  </si>
  <si>
    <t>INE470M01020</t>
  </si>
  <si>
    <t>NIMBUS INDUSTRIES LTD</t>
  </si>
  <si>
    <t>NIMBSPROJ</t>
  </si>
  <si>
    <t>INE875B01015</t>
  </si>
  <si>
    <t>NIMBUS PROJECTS LTD</t>
  </si>
  <si>
    <t>NIRAJ</t>
  </si>
  <si>
    <t>INE368I01016</t>
  </si>
  <si>
    <t>NIRAJ CEMENT STRUCTURALS LTD</t>
  </si>
  <si>
    <t>NIRAVCOM</t>
  </si>
  <si>
    <t>INE242B01018</t>
  </si>
  <si>
    <t>NIRAV COMMERCIALS LTD</t>
  </si>
  <si>
    <t>NIRLON</t>
  </si>
  <si>
    <t>INE910A01012</t>
  </si>
  <si>
    <t>NIRLON LTD</t>
  </si>
  <si>
    <t>NCOPPER</t>
  </si>
  <si>
    <t>INE846H01039</t>
  </si>
  <si>
    <t>NISSAN COPPER LTD</t>
  </si>
  <si>
    <t>NITCO</t>
  </si>
  <si>
    <t>INE858F01012</t>
  </si>
  <si>
    <t>NITCO LTD</t>
  </si>
  <si>
    <t>NITESHEST</t>
  </si>
  <si>
    <t>INE639K01016</t>
  </si>
  <si>
    <t>Nitesh Estates Ltd</t>
  </si>
  <si>
    <t>NITINFIRE</t>
  </si>
  <si>
    <t>INE489H01020</t>
  </si>
  <si>
    <t>NITIN FIRE PROTECTION INDUSTRIES LTD</t>
  </si>
  <si>
    <t>Fire extinguishing / protection systems</t>
  </si>
  <si>
    <t>NITINSPIN</t>
  </si>
  <si>
    <t>INE229H01012</t>
  </si>
  <si>
    <t>NITIN SPINNERS LTD</t>
  </si>
  <si>
    <t>KERALACHEM</t>
  </si>
  <si>
    <t>INE265B01019</t>
  </si>
  <si>
    <t>NITTA GELATIN INDIA LTD</t>
  </si>
  <si>
    <t>ZNIVEMER</t>
  </si>
  <si>
    <t>INE992I01013</t>
  </si>
  <si>
    <t>NIVEDITA MERCANTILE &amp; FINANCING LTD</t>
  </si>
  <si>
    <t>ZNIVITRD</t>
  </si>
  <si>
    <t>INE552F01011</t>
  </si>
  <si>
    <t>NIVI TRADING LTD</t>
  </si>
  <si>
    <t>BEARDSELL</t>
  </si>
  <si>
    <t>INE520H01022</t>
  </si>
  <si>
    <t>Beardsell Limited</t>
  </si>
  <si>
    <t>GKWLIMITED</t>
  </si>
  <si>
    <t>INE528A01020</t>
  </si>
  <si>
    <t>GKW Limited</t>
  </si>
  <si>
    <t/>
  </si>
  <si>
    <t>JOCIL</t>
  </si>
  <si>
    <t>INE839G01010</t>
  </si>
  <si>
    <t>Jocil Limited</t>
  </si>
  <si>
    <t>CONSOFINVT</t>
  </si>
  <si>
    <t>INE025A01027</t>
  </si>
  <si>
    <t>Consolidated Finvest &amp; Holdings Limited</t>
  </si>
  <si>
    <t>KOTARISUG</t>
  </si>
  <si>
    <t>INE419A01022</t>
  </si>
  <si>
    <t>Kothari Sugars And Chemicals Limited</t>
  </si>
  <si>
    <t>ANTGRAPHIC</t>
  </si>
  <si>
    <t>INE414B01021</t>
  </si>
  <si>
    <t>Antarctica Limited</t>
  </si>
  <si>
    <t>KOTHARIPET</t>
  </si>
  <si>
    <t>INE720A01015</t>
  </si>
  <si>
    <t>Kothari Petrochemicals Limited</t>
  </si>
  <si>
    <t>NORBTEAEXP</t>
  </si>
  <si>
    <t>INE369C01017</t>
  </si>
  <si>
    <t>Norben Tea &amp; Exports Limited</t>
  </si>
  <si>
    <t>APOLSINHOT</t>
  </si>
  <si>
    <t>INE451F01016</t>
  </si>
  <si>
    <t>Apollo Sindoori Hotels LTD</t>
  </si>
  <si>
    <t>UNITEDTEA</t>
  </si>
  <si>
    <t>INE458F01011</t>
  </si>
  <si>
    <t>The United Nilgiri Tea Estates Company Limited</t>
  </si>
  <si>
    <t>ELGIRUBCO</t>
  </si>
  <si>
    <t>INE819L01012</t>
  </si>
  <si>
    <t>Elgi Rubber Company Limited</t>
  </si>
  <si>
    <t>DPSCLTD</t>
  </si>
  <si>
    <t>INE360C01024</t>
  </si>
  <si>
    <t>India Power Corporation Ltd.</t>
  </si>
  <si>
    <t>Power transmission &amp; distribution services</t>
  </si>
  <si>
    <t>PRECOT</t>
  </si>
  <si>
    <t>INE283A01014</t>
  </si>
  <si>
    <t>Precot Meridian Limited</t>
  </si>
  <si>
    <t>VARDHACRLC</t>
  </si>
  <si>
    <t>INE116G01013</t>
  </si>
  <si>
    <t>Vardhman Acrylics Limited</t>
  </si>
  <si>
    <t>LCCINFOTEC</t>
  </si>
  <si>
    <t>INE938A01021</t>
  </si>
  <si>
    <t>LCC Infotech Limited</t>
  </si>
  <si>
    <t>SKIL</t>
  </si>
  <si>
    <t>INE429F01012</t>
  </si>
  <si>
    <t>SKIL Infrastructure Limited</t>
  </si>
  <si>
    <t>BINDALAGRO</t>
  </si>
  <si>
    <t>INE143A01010</t>
  </si>
  <si>
    <t>Oswal Chemicals &amp; Fertilizers Limited</t>
  </si>
  <si>
    <t>LFIC</t>
  </si>
  <si>
    <t>INE850E01012</t>
  </si>
  <si>
    <t>Lakshmi Finance &amp; Industrial Corporation Limited</t>
  </si>
  <si>
    <t>SAITELE</t>
  </si>
  <si>
    <t>INE294C01017</t>
  </si>
  <si>
    <t>Sai Television LTD</t>
  </si>
  <si>
    <t>TASTYBITE</t>
  </si>
  <si>
    <t>INE488B01017</t>
  </si>
  <si>
    <t>TASTY BITE EATABLES LTD</t>
  </si>
  <si>
    <t>SUBCAPCITY</t>
  </si>
  <si>
    <t>International Constructions Limited</t>
  </si>
  <si>
    <t>VETO</t>
  </si>
  <si>
    <t>INE918N01018</t>
  </si>
  <si>
    <t>Veto Switchgears And Cables Limited</t>
  </si>
  <si>
    <t>JMA</t>
  </si>
  <si>
    <t>INE412C01015</t>
  </si>
  <si>
    <t>Jullundur Motor Agency (Delhi) Limited</t>
  </si>
  <si>
    <t>NMDC</t>
  </si>
  <si>
    <t>INE584A01023</t>
  </si>
  <si>
    <t>NMDC LTD</t>
  </si>
  <si>
    <t>Iron Ore</t>
  </si>
  <si>
    <t>NOBLEXP</t>
  </si>
  <si>
    <t>INE875D01011</t>
  </si>
  <si>
    <t>NOBLE EXPLOCHEM LTD</t>
  </si>
  <si>
    <t>NOCIL</t>
  </si>
  <si>
    <t>INE163A01018</t>
  </si>
  <si>
    <t>NOCIL LTD</t>
  </si>
  <si>
    <t>NOESISIND</t>
  </si>
  <si>
    <t>INE141B01020</t>
  </si>
  <si>
    <t>Noesis Industries Limited</t>
  </si>
  <si>
    <t>NOIMC</t>
  </si>
  <si>
    <t>INE740C01019</t>
  </si>
  <si>
    <t>NOIDA MEDICARE CENTRE LTD</t>
  </si>
  <si>
    <t>NOIDATOLL</t>
  </si>
  <si>
    <t>INE781B01015</t>
  </si>
  <si>
    <t>NOIDA TOLL BRIDGE COMPANY LTD</t>
  </si>
  <si>
    <t>NECCLTD</t>
  </si>
  <si>
    <t>INE553C01016</t>
  </si>
  <si>
    <t>NORTH EASTERN CARRYING CORPORATION LTD</t>
  </si>
  <si>
    <t>NORTHLINK</t>
  </si>
  <si>
    <t>INE736P01019</t>
  </si>
  <si>
    <t>Northlink Fiscal and Capital Services Ltd</t>
  </si>
  <si>
    <t>NOUVEAU</t>
  </si>
  <si>
    <t>INE317B01034</t>
  </si>
  <si>
    <t>NOUVEAU GLOBAL VENTURES LTD</t>
  </si>
  <si>
    <t>NOVAIRNSTL</t>
  </si>
  <si>
    <t>INE608C01026</t>
  </si>
  <si>
    <t>NOVA IRON &amp; STEEL LTD</t>
  </si>
  <si>
    <t>NOVAPUB</t>
  </si>
  <si>
    <t>INE900O01014</t>
  </si>
  <si>
    <t>Nova Publications India Ltd</t>
  </si>
  <si>
    <t>NOVAGOLD</t>
  </si>
  <si>
    <t>INE517G01012</t>
  </si>
  <si>
    <t>NOVAGOLD PETRO-RESOURCES LTD</t>
  </si>
  <si>
    <t>NOVARTIND</t>
  </si>
  <si>
    <t>INE234A01025</t>
  </si>
  <si>
    <t>NOVARTIS INDIA LTD</t>
  </si>
  <si>
    <t>NPRFIN</t>
  </si>
  <si>
    <t>INE446D01011</t>
  </si>
  <si>
    <t>NPR FINANCE LTD</t>
  </si>
  <si>
    <t>NRBBEARING</t>
  </si>
  <si>
    <t>INE349A01021</t>
  </si>
  <si>
    <t>NRB BEARINGS LTD</t>
  </si>
  <si>
    <t>NIBL</t>
  </si>
  <si>
    <t>INE047O01014</t>
  </si>
  <si>
    <t>NRB INDUSTRIAL BEARINGS LTD</t>
  </si>
  <si>
    <t>NTCIND</t>
  </si>
  <si>
    <t>INE920C01017</t>
  </si>
  <si>
    <t>NTC INDUSTRIES LTD</t>
  </si>
  <si>
    <t>NTPC</t>
  </si>
  <si>
    <t>INE733E01010</t>
  </si>
  <si>
    <t>NTPC LTD</t>
  </si>
  <si>
    <t>NUTEK</t>
  </si>
  <si>
    <t>INE318J01027</t>
  </si>
  <si>
    <t>NU TEK INDIA LTD</t>
  </si>
  <si>
    <t>NUCLEUS</t>
  </si>
  <si>
    <t>INE096B01018</t>
  </si>
  <si>
    <t>NUCLEUS SOFTWARE EXPORTS LTD</t>
  </si>
  <si>
    <t>NUTECH</t>
  </si>
  <si>
    <t>INE041C01012</t>
  </si>
  <si>
    <t>NU-TECH CORPORATE SERVICES LTD</t>
  </si>
  <si>
    <t>NUTECGLOB</t>
  </si>
  <si>
    <t>INE960H01012</t>
  </si>
  <si>
    <t>NUTECH GLOBAL LTD</t>
  </si>
  <si>
    <t>NUWAY</t>
  </si>
  <si>
    <t>INE414L01012</t>
  </si>
  <si>
    <t>NUWAY ORGANIC NATURALS INDIA LTD</t>
  </si>
  <si>
    <t>NYSSACORP</t>
  </si>
  <si>
    <t>INE812K01027</t>
  </si>
  <si>
    <t>Nyssa Corporation Limited</t>
  </si>
  <si>
    <t>OPCHAINS</t>
  </si>
  <si>
    <t>INE118Q01018</t>
  </si>
  <si>
    <t>O P Chains Ltd</t>
  </si>
  <si>
    <t>OASISEC</t>
  </si>
  <si>
    <t>INE876A01015</t>
  </si>
  <si>
    <t>OASIS SECURITIES LTD</t>
  </si>
  <si>
    <t>OASIS</t>
  </si>
  <si>
    <t>INE189Q01019</t>
  </si>
  <si>
    <t>Oasis Tradelink Ltd</t>
  </si>
  <si>
    <t>JUBLFOOD</t>
  </si>
  <si>
    <t>INE797F01012</t>
  </si>
  <si>
    <t>Jubilant FoodWorks Ltd</t>
  </si>
  <si>
    <t>OONE</t>
  </si>
  <si>
    <t>INE860E01011</t>
  </si>
  <si>
    <t>OBJECTONE INFORMATION SYSTEMS LTD</t>
  </si>
  <si>
    <t>OCEAGRO</t>
  </si>
  <si>
    <t>INE049J01010</t>
  </si>
  <si>
    <t>OCEAN AGRO (INDIA) LTD</t>
  </si>
  <si>
    <t>OBIL</t>
  </si>
  <si>
    <t>INE732P01018</t>
  </si>
  <si>
    <t>Oceanaa Biotek Industries Ltd</t>
  </si>
  <si>
    <t>OCL</t>
  </si>
  <si>
    <t>INE290B01025</t>
  </si>
  <si>
    <t>OCL INDIA LTD</t>
  </si>
  <si>
    <t>OISL</t>
  </si>
  <si>
    <t>INE196J01019</t>
  </si>
  <si>
    <t>OCL IRON AND STEEL LTD</t>
  </si>
  <si>
    <t>OCTAL</t>
  </si>
  <si>
    <t>INE513C01010</t>
  </si>
  <si>
    <t>Octal Credit Capital Ltd</t>
  </si>
  <si>
    <t>ODYCORP</t>
  </si>
  <si>
    <t>INE839E01023</t>
  </si>
  <si>
    <t>ODYSSEY CORPORATION LTD</t>
  </si>
  <si>
    <t>ODYSSEY</t>
  </si>
  <si>
    <t>INE213B01019</t>
  </si>
  <si>
    <t>ODYSSEY TECHNOLOGIES LTD</t>
  </si>
  <si>
    <t>ONGC</t>
  </si>
  <si>
    <t>INE213A01029</t>
  </si>
  <si>
    <t>OIL AND NATURAL GAS CORPORATION LTD</t>
  </si>
  <si>
    <t>OILCOUNTUB</t>
  </si>
  <si>
    <t>INE591A01010</t>
  </si>
  <si>
    <t>OIL COUNTRY TUBULAR LTD</t>
  </si>
  <si>
    <t>KANSAINER</t>
  </si>
  <si>
    <t>INE531A01024</t>
  </si>
  <si>
    <t>KANSAI NEROLAC PAINTS LTD</t>
  </si>
  <si>
    <t>OKPLA</t>
  </si>
  <si>
    <t>INE870B01016</t>
  </si>
  <si>
    <t>OK PLAY INDIA LTD</t>
  </si>
  <si>
    <t>OLYMPTX</t>
  </si>
  <si>
    <t>INE482O01021</t>
  </si>
  <si>
    <t>OLYMPIA INDUSTRIES LTD</t>
  </si>
  <si>
    <t>OLPCL</t>
  </si>
  <si>
    <t>INE550L01013</t>
  </si>
  <si>
    <t>OLYMPIC CARDS LTD</t>
  </si>
  <si>
    <t>OLYOI</t>
  </si>
  <si>
    <t>INE286E01019</t>
  </si>
  <si>
    <t>OLYMPIC OIL INDUSTRIES LTD</t>
  </si>
  <si>
    <t>OMMETALS</t>
  </si>
  <si>
    <t>INE239D01028</t>
  </si>
  <si>
    <t>OM METALS INFRAPROJECTS LTD</t>
  </si>
  <si>
    <t>OMANSH</t>
  </si>
  <si>
    <t>INE378P01028</t>
  </si>
  <si>
    <t>Omansh Enterprises Ltd</t>
  </si>
  <si>
    <t>OMAXAUTO</t>
  </si>
  <si>
    <t>INE090B01011</t>
  </si>
  <si>
    <t>OMAX AUTOS LTD</t>
  </si>
  <si>
    <t>OMAXE</t>
  </si>
  <si>
    <t>INE800H01010</t>
  </si>
  <si>
    <t>OMAXE LTD</t>
  </si>
  <si>
    <t>OMEAG</t>
  </si>
  <si>
    <t>INE112B01013</t>
  </si>
  <si>
    <t>OMEGA AG-SEEDS (PUNJAB) LTD</t>
  </si>
  <si>
    <t>OMEGAIN</t>
  </si>
  <si>
    <t>INE113B01029</t>
  </si>
  <si>
    <t>OMEGA INTERACTIVE TECHNOLOGIES LTD</t>
  </si>
  <si>
    <t>OMKAR</t>
  </si>
  <si>
    <t>INE680D01015</t>
  </si>
  <si>
    <t>OMKAR OVERSEAS LTD</t>
  </si>
  <si>
    <t>OMKARPH</t>
  </si>
  <si>
    <t>INE501C01015</t>
  </si>
  <si>
    <t>OMKAR PHARMACHEM LTD</t>
  </si>
  <si>
    <t>OMKARCHEM</t>
  </si>
  <si>
    <t>INE474L01016</t>
  </si>
  <si>
    <t>OMKAR SPECIALITY CHEMICALS LTD</t>
  </si>
  <si>
    <t>OMNIAX</t>
  </si>
  <si>
    <t>INE369B01019</t>
  </si>
  <si>
    <t>OMNI AXS SOFTWARE LTD</t>
  </si>
  <si>
    <t>OMNITECH</t>
  </si>
  <si>
    <t>INE810H01019</t>
  </si>
  <si>
    <t>OMNITECH INFOSOLUTIONS LTD</t>
  </si>
  <si>
    <t>OMNITEX</t>
  </si>
  <si>
    <t>INE814D01010</t>
  </si>
  <si>
    <t>OMNITEX INDUSTRIES (INDIA) LTD</t>
  </si>
  <si>
    <t>ONELIFECAP</t>
  </si>
  <si>
    <t>INE912L01015</t>
  </si>
  <si>
    <t>ONELIFE CAPITAL ADVISORS LTD</t>
  </si>
  <si>
    <t>OTML</t>
  </si>
  <si>
    <t>INE807O01011</t>
  </si>
  <si>
    <t>ONESOURCE TECHMEDIA LTD</t>
  </si>
  <si>
    <t>ONMOBILE</t>
  </si>
  <si>
    <t>INE809I01019</t>
  </si>
  <si>
    <t>OnMobile Global Ltd</t>
  </si>
  <si>
    <t>ONWARDTEC</t>
  </si>
  <si>
    <t>INE229A01017</t>
  </si>
  <si>
    <t>ONWARD TECHNOLOGIES LTD</t>
  </si>
  <si>
    <t>OPTIEMUS</t>
  </si>
  <si>
    <t>INE350C01017</t>
  </si>
  <si>
    <t>Optiemus Infracom Ltd</t>
  </si>
  <si>
    <t>OPTOCIRCUI</t>
  </si>
  <si>
    <t>INE808B01016</t>
  </si>
  <si>
    <t>OPTO CIRCUITS (INDIA) LTD</t>
  </si>
  <si>
    <t>OFSS</t>
  </si>
  <si>
    <t>INE881D01027</t>
  </si>
  <si>
    <t>ORACLE FINANCIAL SERVICES SOFTWARE LTD</t>
  </si>
  <si>
    <t>ORBITCORP</t>
  </si>
  <si>
    <t>INE628H01015</t>
  </si>
  <si>
    <t>ORBIT CORPORATION LTD</t>
  </si>
  <si>
    <t>ORBTEXP</t>
  </si>
  <si>
    <t>INE231G01010</t>
  </si>
  <si>
    <t>ORBIT EXPORTS LTD</t>
  </si>
  <si>
    <t>ORGCOAT</t>
  </si>
  <si>
    <t>INE412E01011</t>
  </si>
  <si>
    <t>ORGANIC COATINGS LTD</t>
  </si>
  <si>
    <t>ORICONENT</t>
  </si>
  <si>
    <t>INE730A01022</t>
  </si>
  <si>
    <t>ORICON ENTERPRISES LTD</t>
  </si>
  <si>
    <t>ORIENTABRA</t>
  </si>
  <si>
    <t>INE569C01020</t>
  </si>
  <si>
    <t>ORIENT ABRASIVES LTD</t>
  </si>
  <si>
    <t>ORIENTBELL</t>
  </si>
  <si>
    <t>INE607D01018</t>
  </si>
  <si>
    <t>ORIENT BELL LIMITED</t>
  </si>
  <si>
    <t>ORIBEVER</t>
  </si>
  <si>
    <t>INE247F01018</t>
  </si>
  <si>
    <t>ORIENT BEVERAGES LTD</t>
  </si>
  <si>
    <t>Non Alcoholic Beverages</t>
  </si>
  <si>
    <t>ORIENTCEM</t>
  </si>
  <si>
    <t>INE876N01018</t>
  </si>
  <si>
    <t>Orient Cement Ltd</t>
  </si>
  <si>
    <t>GREENPOWER</t>
  </si>
  <si>
    <t>INE999K01014</t>
  </si>
  <si>
    <t>ORIENT GREEN POWER COMPANY LTD</t>
  </si>
  <si>
    <t>ORIENTPPR</t>
  </si>
  <si>
    <t>INE592A01026</t>
  </si>
  <si>
    <t>ORIENT PAPER &amp; INDUSTRIES LTD</t>
  </si>
  <si>
    <t>ORIENTLTD</t>
  </si>
  <si>
    <t>INE609C01024</t>
  </si>
  <si>
    <t>ORIENT PRESS LTD</t>
  </si>
  <si>
    <t>ORIENTREF</t>
  </si>
  <si>
    <t>INE743M01012</t>
  </si>
  <si>
    <t>ORIENT REFRACTORIES LTD</t>
  </si>
  <si>
    <t>ORIENTBANK</t>
  </si>
  <si>
    <t>INE141A01014</t>
  </si>
  <si>
    <t>ORIENTAL BANK OF COMMERCE</t>
  </si>
  <si>
    <t>OCCL</t>
  </si>
  <si>
    <t>INE321D01016</t>
  </si>
  <si>
    <t>ORIENTAL CARBON &amp; CHEMICALS LTD</t>
  </si>
  <si>
    <t>ORIENTHOT</t>
  </si>
  <si>
    <t>INE750A01020</t>
  </si>
  <si>
    <t>ORIENTAL HOTELS LTD</t>
  </si>
  <si>
    <t>ORIENTALTL</t>
  </si>
  <si>
    <t>INE998H01012</t>
  </si>
  <si>
    <t>ORIENTAL TRIMEX LTD</t>
  </si>
  <si>
    <t>ORVENPR</t>
  </si>
  <si>
    <t>INE457G01011</t>
  </si>
  <si>
    <t>ORIENTAL VENEER PRODUCTS LTD</t>
  </si>
  <si>
    <t>ORISSAMINE</t>
  </si>
  <si>
    <t>INE725E01024</t>
  </si>
  <si>
    <t>ORISSA MINERALS DEVELOPMENT COMPANY LTD</t>
  </si>
  <si>
    <t>ORISSASP</t>
  </si>
  <si>
    <t>INE228D01013</t>
  </si>
  <si>
    <t>ORISSA SPONGE IRON &amp; STEEL LTD</t>
  </si>
  <si>
    <t>OROSMITHS</t>
  </si>
  <si>
    <t>INE628B01034</t>
  </si>
  <si>
    <t>OROSIL SMITHS INDIA LTD</t>
  </si>
  <si>
    <t>ORTEL</t>
  </si>
  <si>
    <t>INE849L01019</t>
  </si>
  <si>
    <t>Ortel Communications Ltd</t>
  </si>
  <si>
    <t>OSCARGLO</t>
  </si>
  <si>
    <t>INE473F01010</t>
  </si>
  <si>
    <t>OSCAR GLOBAL LTD</t>
  </si>
  <si>
    <t>OSCAR</t>
  </si>
  <si>
    <t>INE221D01018</t>
  </si>
  <si>
    <t>OSCAR INVESTMENTS LTD</t>
  </si>
  <si>
    <t>OSWALAGRO</t>
  </si>
  <si>
    <t>INE142A01012</t>
  </si>
  <si>
    <t>OSWAL AGRO MILLS LTD</t>
  </si>
  <si>
    <t>OSWALEA</t>
  </si>
  <si>
    <t>OSWAL LEASING LTD</t>
  </si>
  <si>
    <t>OSWALOR</t>
  </si>
  <si>
    <t>INE906K01019</t>
  </si>
  <si>
    <t>OSWAL OVERSEAS LTD</t>
  </si>
  <si>
    <t>OSWALSPG</t>
  </si>
  <si>
    <t>INE716C01027</t>
  </si>
  <si>
    <t>OSWAL SPINNING &amp; WEAVING MILLS LTD</t>
  </si>
  <si>
    <t>OSWAYRN</t>
  </si>
  <si>
    <t>INE670H01017</t>
  </si>
  <si>
    <t>OSWAL YARNS LTD</t>
  </si>
  <si>
    <t>OTCO</t>
  </si>
  <si>
    <t>INE910B01010</t>
  </si>
  <si>
    <t>OTCO INTERNATIONAL LTD</t>
  </si>
  <si>
    <t>OUDHSUG</t>
  </si>
  <si>
    <t>OUDH SUGAR MILLS LTD</t>
  </si>
  <si>
    <t>OBRSESY</t>
  </si>
  <si>
    <t>INE670O01013</t>
  </si>
  <si>
    <t>OVERSEAS SYNTHETICS LTD</t>
  </si>
  <si>
    <t>OXFORDIN</t>
  </si>
  <si>
    <t>INE114D01015</t>
  </si>
  <si>
    <t>OXFORD INDUSTRIES LTD</t>
  </si>
  <si>
    <t>KIOCL</t>
  </si>
  <si>
    <t>INE880L01014</t>
  </si>
  <si>
    <t>K I O C L LTD</t>
  </si>
  <si>
    <t>PMTELELIN</t>
  </si>
  <si>
    <t>INE092C01015</t>
  </si>
  <si>
    <t>PMTELELINNKS LTD</t>
  </si>
  <si>
    <t>Steel</t>
  </si>
  <si>
    <t>PACIFICIND</t>
  </si>
  <si>
    <t>INE883C01025</t>
  </si>
  <si>
    <t>PACIFIC INDUSTRIES LTD</t>
  </si>
  <si>
    <t>PACT</t>
  </si>
  <si>
    <t>INE494K01024</t>
  </si>
  <si>
    <t>Pact Industries Ltd</t>
  </si>
  <si>
    <t>PADAMCO</t>
  </si>
  <si>
    <t>INE448D01017</t>
  </si>
  <si>
    <t>PADAM COTTON YARNS LTD</t>
  </si>
  <si>
    <t>PADMALAYAT</t>
  </si>
  <si>
    <t>INE243B01016</t>
  </si>
  <si>
    <t>PADMALAYA TELEFILMS LTD</t>
  </si>
  <si>
    <t>PADALPO</t>
  </si>
  <si>
    <t>INE424501018</t>
  </si>
  <si>
    <t>PADMANABH ALLOYS &amp; POLYMERS LTD</t>
  </si>
  <si>
    <t>PADMAIND</t>
  </si>
  <si>
    <t>INE743D01011</t>
  </si>
  <si>
    <t>Padmanabh Industries Limited</t>
  </si>
  <si>
    <t>PAEL</t>
  </si>
  <si>
    <t>INE766A01018</t>
  </si>
  <si>
    <t>PAE LTD</t>
  </si>
  <si>
    <t>KRBL</t>
  </si>
  <si>
    <t>INE001B01026</t>
  </si>
  <si>
    <t>KRBL LTD</t>
  </si>
  <si>
    <t>IndiaGate Basmati Rice</t>
  </si>
  <si>
    <t>PALCREDIT</t>
  </si>
  <si>
    <t>INE983B01025</t>
  </si>
  <si>
    <t>PAL CREDIT &amp; CAPITAL LTD</t>
  </si>
  <si>
    <t>PALCO</t>
  </si>
  <si>
    <t>INE239L01013</t>
  </si>
  <si>
    <t>Palco Metals Ltd</t>
  </si>
  <si>
    <t>PALREDTEC</t>
  </si>
  <si>
    <t>INE218G01033</t>
  </si>
  <si>
    <t>Palred Technologies Limited</t>
  </si>
  <si>
    <t>PALSOFT</t>
  </si>
  <si>
    <t>INE969B01016</t>
  </si>
  <si>
    <t>PALSOFT INFOSYSTEMS LTD</t>
  </si>
  <si>
    <t>PANELEC</t>
  </si>
  <si>
    <t>INE648E01010</t>
  </si>
  <si>
    <t>PAN ELECTRONICS INDIA LTD</t>
  </si>
  <si>
    <t>SRGINFOTEC</t>
  </si>
  <si>
    <t>INE376A01032</t>
  </si>
  <si>
    <t>PAN INDIA CORPORATION LTD</t>
  </si>
  <si>
    <t>PANACEABIO</t>
  </si>
  <si>
    <t>INE922B01023</t>
  </si>
  <si>
    <t>PANACEA BIOTEC LTD</t>
  </si>
  <si>
    <t>PANAFIC</t>
  </si>
  <si>
    <t>INE655P01029</t>
  </si>
  <si>
    <t>Panafic Industrials Ltd</t>
  </si>
  <si>
    <t>PANAMAPET</t>
  </si>
  <si>
    <t>INE305C01029</t>
  </si>
  <si>
    <t>PANAMA PETROCHEM LTD</t>
  </si>
  <si>
    <t>PANCARBON</t>
  </si>
  <si>
    <t>INE013E01017</t>
  </si>
  <si>
    <t>PANASONIC CARBON INDIA COLTD</t>
  </si>
  <si>
    <t>LAKHNNATNL</t>
  </si>
  <si>
    <t>INE795A01017</t>
  </si>
  <si>
    <t>PANASONIC ENERGY INDIA COMPANY LTD</t>
  </si>
  <si>
    <t>PANCHMSTEL</t>
  </si>
  <si>
    <t>INE798F01010</t>
  </si>
  <si>
    <t>PANCHMAHAL STEEL LTD</t>
  </si>
  <si>
    <t>PANCHSHEEL</t>
  </si>
  <si>
    <t>INE316G01019</t>
  </si>
  <si>
    <t>PANCHSHEEL ORGANICS LTD</t>
  </si>
  <si>
    <t>INTEGSW</t>
  </si>
  <si>
    <t>INTEGRA SWITCHGEAR LTD</t>
  </si>
  <si>
    <t>PANKAJPO</t>
  </si>
  <si>
    <t>INE698B01011</t>
  </si>
  <si>
    <t>PANKAJ POLYMERS LTD</t>
  </si>
  <si>
    <t>PANKAJPOLY</t>
  </si>
  <si>
    <t>INE198N01017</t>
  </si>
  <si>
    <t>PANKAJ PPLYPACK LTD</t>
  </si>
  <si>
    <t>PANORAMUNI</t>
  </si>
  <si>
    <t>INE194B01029</t>
  </si>
  <si>
    <t>PANORAMIC UNIVERSAL LTD</t>
  </si>
  <si>
    <t>PANIDPR</t>
  </si>
  <si>
    <t>INE181D01014</t>
  </si>
  <si>
    <t>PANTHER INDUSTRIAL PRODUCTS LTD</t>
  </si>
  <si>
    <t>PANYAMCEM</t>
  </si>
  <si>
    <t>INE167E01029</t>
  </si>
  <si>
    <t>PANYAM CEMENTS &amp; MINERAL INDUSTRIES LTD</t>
  </si>
  <si>
    <t>PARINFRA</t>
  </si>
  <si>
    <t>INE713M01023</t>
  </si>
  <si>
    <t>Parab Infra Limited</t>
  </si>
  <si>
    <t>PARABDRUGS</t>
  </si>
  <si>
    <t>INE618H01016</t>
  </si>
  <si>
    <t>Parabolic Drugs Ltd</t>
  </si>
  <si>
    <t>PARAGONF</t>
  </si>
  <si>
    <t>INE015E01012</t>
  </si>
  <si>
    <t>PARAGON FINANCE LTD</t>
  </si>
  <si>
    <t>PARACABLES</t>
  </si>
  <si>
    <t>INE074B01023</t>
  </si>
  <si>
    <t>PARAMOUNT COMMUNICATIONS LTD</t>
  </si>
  <si>
    <t>PARMCOS-B</t>
  </si>
  <si>
    <t>INE143I01013</t>
  </si>
  <si>
    <t>PARAMOUNT COSMETICS (INDIA) LTD</t>
  </si>
  <si>
    <t>PARAPRINT</t>
  </si>
  <si>
    <t>INE702L01010</t>
  </si>
  <si>
    <t>PARAMOUNT PRINTPACKAGING LTD</t>
  </si>
  <si>
    <t>PARASPETRO</t>
  </si>
  <si>
    <t>INE162C01024</t>
  </si>
  <si>
    <t>PARAS PETROFILS LTD</t>
  </si>
  <si>
    <t>PDPL</t>
  </si>
  <si>
    <t>INE904D01019</t>
  </si>
  <si>
    <t>PARENTERAL DRUGS (INDIA) LTD</t>
  </si>
  <si>
    <t>PARKERAC</t>
  </si>
  <si>
    <t>INE750B01010</t>
  </si>
  <si>
    <t>PARKER AGROCHEM EXPORTS LTD</t>
  </si>
  <si>
    <t>PARLESOFT</t>
  </si>
  <si>
    <t>INE272G01014</t>
  </si>
  <si>
    <t>PARLE SOFTWARE LTD</t>
  </si>
  <si>
    <t>PARNAMI</t>
  </si>
  <si>
    <t>INE837C01013</t>
  </si>
  <si>
    <t>Parnami Credits Ltd</t>
  </si>
  <si>
    <t>PARNAXLAB</t>
  </si>
  <si>
    <t>INE383L01019</t>
  </si>
  <si>
    <t>PARNAX LAB LTD</t>
  </si>
  <si>
    <t>PARRYSUGAR</t>
  </si>
  <si>
    <t>PARRYS SUGAR INDUSTRIES LTD</t>
  </si>
  <si>
    <t>PARSHINV</t>
  </si>
  <si>
    <t>INE290E01011</t>
  </si>
  <si>
    <t>PARSHARTI INVESTMENT LTD</t>
  </si>
  <si>
    <t>PARSHWANA</t>
  </si>
  <si>
    <t>INE635I01018</t>
  </si>
  <si>
    <t>PARSHWANATH CORPORATION LTD</t>
  </si>
  <si>
    <t>PARSVNATH</t>
  </si>
  <si>
    <t>INE561H01026</t>
  </si>
  <si>
    <t>PARSVNATH DEVELOPERS LTD</t>
  </si>
  <si>
    <t>PARTANI</t>
  </si>
  <si>
    <t>INE217P01010</t>
  </si>
  <si>
    <t>Partani Appliances Ltd</t>
  </si>
  <si>
    <t>PARTIND</t>
  </si>
  <si>
    <t>Parth Industries Limited</t>
  </si>
  <si>
    <t>PASARI</t>
  </si>
  <si>
    <t>INE604F01010</t>
  </si>
  <si>
    <t>PASARI SPINNING MILLS LTD</t>
  </si>
  <si>
    <t>PASUPTACRY</t>
  </si>
  <si>
    <t>INE818B01023</t>
  </si>
  <si>
    <t>PASUPATI ACRYLON LTD</t>
  </si>
  <si>
    <t>PASUFIN</t>
  </si>
  <si>
    <t>INE527C01010</t>
  </si>
  <si>
    <t>PASUPATI FINCAP LTD</t>
  </si>
  <si>
    <t>PASUPATSPG</t>
  </si>
  <si>
    <t>INE909B01020</t>
  </si>
  <si>
    <t>PASUPATI SPG&amp; WVGMILLS LTD</t>
  </si>
  <si>
    <t>PATELENG</t>
  </si>
  <si>
    <t>INE244B01030</t>
  </si>
  <si>
    <t>PATEL ENGINEERING LTD</t>
  </si>
  <si>
    <t>PATINTLOG</t>
  </si>
  <si>
    <t>INE529D01014</t>
  </si>
  <si>
    <t>PATEL INTEGRATED LOGISTICS LTD</t>
  </si>
  <si>
    <t>PATELSAI</t>
  </si>
  <si>
    <t>INE082C01024</t>
  </si>
  <si>
    <t>PATELS AIRTEMP (INDIA) LTD</t>
  </si>
  <si>
    <t>PATIDAR</t>
  </si>
  <si>
    <t>INE637N01014</t>
  </si>
  <si>
    <t>Patidar Buildcon Limited</t>
  </si>
  <si>
    <t>PATSPINLTD</t>
  </si>
  <si>
    <t>INE790C01014</t>
  </si>
  <si>
    <t>PATSPIN INDIA LTD</t>
  </si>
  <si>
    <t>PML</t>
  </si>
  <si>
    <t>INE291E01019</t>
  </si>
  <si>
    <t>Paul Merchants Ltd</t>
  </si>
  <si>
    <t>PAUSHAKLTD</t>
  </si>
  <si>
    <t>INE111F01016</t>
  </si>
  <si>
    <t>PAUSHAK LTD</t>
  </si>
  <si>
    <t>PAWANSUT</t>
  </si>
  <si>
    <t>INE260M01017</t>
  </si>
  <si>
    <t>PAWANSUT HOLDINGS LTD</t>
  </si>
  <si>
    <t>PBAINFRA</t>
  </si>
  <si>
    <t>INE160H01019</t>
  </si>
  <si>
    <t>PBA INFRASTRUCTURE LTD</t>
  </si>
  <si>
    <t>PBMPOLY</t>
  </si>
  <si>
    <t>INE501F01018</t>
  </si>
  <si>
    <t>PBM POLYTEX LTD</t>
  </si>
  <si>
    <t>LICHSGFIN</t>
  </si>
  <si>
    <t>INE115A01026</t>
  </si>
  <si>
    <t>LIC HOUSING FINANCE LTD</t>
  </si>
  <si>
    <t>PCS</t>
  </si>
  <si>
    <t>INE834B01012</t>
  </si>
  <si>
    <t>PCS TECHNOLOGY LTD</t>
  </si>
  <si>
    <t>PDSMFL</t>
  </si>
  <si>
    <t>INE111Q01013</t>
  </si>
  <si>
    <t>PDS Multinational Fashions Ltd</t>
  </si>
  <si>
    <t>PGIL</t>
  </si>
  <si>
    <t>INE940H01014</t>
  </si>
  <si>
    <t>Pearl Global Industries Limited</t>
  </si>
  <si>
    <t>PEARLPOLY</t>
  </si>
  <si>
    <t>INE844A01013</t>
  </si>
  <si>
    <t>PEARL POLYMERS LTD</t>
  </si>
  <si>
    <t>PCCOSMA</t>
  </si>
  <si>
    <t>INE417E01010</t>
  </si>
  <si>
    <t>PEE CEE COSMA SOPE LTD</t>
  </si>
  <si>
    <t>PEETISEC</t>
  </si>
  <si>
    <t>INE328D01011</t>
  </si>
  <si>
    <t>PEETI SECURITIES LTD</t>
  </si>
  <si>
    <t>PENINLAND</t>
  </si>
  <si>
    <t>INE138A01028</t>
  </si>
  <si>
    <t>PENINSULA LAND LTD</t>
  </si>
  <si>
    <t>PENNARALUM</t>
  </si>
  <si>
    <t>INE057C01018</t>
  </si>
  <si>
    <t>PENNAR ALUMINIUM COLTD</t>
  </si>
  <si>
    <t>PENIND</t>
  </si>
  <si>
    <t>INE932A01024</t>
  </si>
  <si>
    <t>PENNAR INDUSTRIES LTD</t>
  </si>
  <si>
    <t>PENTSFWARE</t>
  </si>
  <si>
    <t>INE202A01022</t>
  </si>
  <si>
    <t>PENTAMEDIA GRAPHICS LTD</t>
  </si>
  <si>
    <t>PNTKYOR</t>
  </si>
  <si>
    <t>INE702E01015</t>
  </si>
  <si>
    <t>PENTOKEY ORGANY (INDIA) LTD</t>
  </si>
  <si>
    <t>PEOPLIN</t>
  </si>
  <si>
    <t>PEOPLES INVESTMENTS LTD</t>
  </si>
  <si>
    <t>OCTAVE</t>
  </si>
  <si>
    <t>INE814L01013</t>
  </si>
  <si>
    <t>Perfect-Octave Media Projects Ltd</t>
  </si>
  <si>
    <t>PERFEPA</t>
  </si>
  <si>
    <t>INE759I01016</t>
  </si>
  <si>
    <t>PERFECTPAC LTD</t>
  </si>
  <si>
    <t>PERMAGNET</t>
  </si>
  <si>
    <t>INE418E01018</t>
  </si>
  <si>
    <t>PERMANENT MAGNETS LTD</t>
  </si>
  <si>
    <t>PERSISTENT</t>
  </si>
  <si>
    <t>INE262H01013</t>
  </si>
  <si>
    <t>PERSISTENT SYSTEMS LTD</t>
  </si>
  <si>
    <t>PETPLST</t>
  </si>
  <si>
    <t>INE704F01018</t>
  </si>
  <si>
    <t>PET PLASTICS LTD</t>
  </si>
  <si>
    <t>PETRONENGG</t>
  </si>
  <si>
    <t>INE742A01019</t>
  </si>
  <si>
    <t>PETRON ENGINEERING CONSTRUCTION LTD</t>
  </si>
  <si>
    <t>PETRONET</t>
  </si>
  <si>
    <t>INE347G01014</t>
  </si>
  <si>
    <t>PETRONET LNG LTD</t>
  </si>
  <si>
    <t>LTI</t>
  </si>
  <si>
    <t>INE214T01019</t>
  </si>
  <si>
    <t>Larsen &amp; Toubro Infotech Ltd</t>
  </si>
  <si>
    <t>PFLINFOTC</t>
  </si>
  <si>
    <t>INE600F01018</t>
  </si>
  <si>
    <t>PFL INFOTECH LTD</t>
  </si>
  <si>
    <t>PGEL</t>
  </si>
  <si>
    <t>INE457L01011</t>
  </si>
  <si>
    <t>PG ELECTROPLAST LTD</t>
  </si>
  <si>
    <t>PGFOILQ</t>
  </si>
  <si>
    <t>INE078D01012</t>
  </si>
  <si>
    <t>PG FOILS LTD</t>
  </si>
  <si>
    <t>PGINDST</t>
  </si>
  <si>
    <t>INE807H01015</t>
  </si>
  <si>
    <t>PG INDUSTRY LTD</t>
  </si>
  <si>
    <t>PHCAP</t>
  </si>
  <si>
    <t>INE160F01013</t>
  </si>
  <si>
    <t>PH CAPITAL LTD</t>
  </si>
  <si>
    <t>PHTRADING</t>
  </si>
  <si>
    <t>INE603D01017</t>
  </si>
  <si>
    <t>PH TRADING LTD</t>
  </si>
  <si>
    <t>PHRMASI</t>
  </si>
  <si>
    <t>INE486I01016</t>
  </si>
  <si>
    <t>PHAARMASIA LTD</t>
  </si>
  <si>
    <t>PHARMAID</t>
  </si>
  <si>
    <t>INE117D01018</t>
  </si>
  <si>
    <t>PHARMAIDS PHARMACEUTICALS LTD</t>
  </si>
  <si>
    <t>PHILIPCARB</t>
  </si>
  <si>
    <t>PHILLIPS CARBON BLACK LTD</t>
  </si>
  <si>
    <t>PHOENXINTL</t>
  </si>
  <si>
    <t>INE245B01011</t>
  </si>
  <si>
    <t>PHOENIX INTERNATIONAL LTD</t>
  </si>
  <si>
    <t>PHOENIXLL</t>
  </si>
  <si>
    <t>Phoenix Lamps Limited</t>
  </si>
  <si>
    <t>PHOENIXTN</t>
  </si>
  <si>
    <t>INE977M01024</t>
  </si>
  <si>
    <t>Phoenix Township Ltd</t>
  </si>
  <si>
    <t>PHOTON</t>
  </si>
  <si>
    <t>INE107J01016</t>
  </si>
  <si>
    <t>PHOTON CAPITAL ADVISORS LTD</t>
  </si>
  <si>
    <t>PHOTOQUP</t>
  </si>
  <si>
    <t>INE813B01016</t>
  </si>
  <si>
    <t>PHOTOQUIP INDIA LTD</t>
  </si>
  <si>
    <t>PHYTO</t>
  </si>
  <si>
    <t>INE037C01010</t>
  </si>
  <si>
    <t>PHYTO CHEM (INDIA) LTD</t>
  </si>
  <si>
    <t>PICCADIL</t>
  </si>
  <si>
    <t>INE546C01010</t>
  </si>
  <si>
    <t>PICCADILY AGRO INDUSTRIES LTD</t>
  </si>
  <si>
    <t>PICCADSUG</t>
  </si>
  <si>
    <t>INE544C01023</t>
  </si>
  <si>
    <t>PICCADILY SUGAR &amp; ALLIED INDUSTRIES LTD</t>
  </si>
  <si>
    <t>PICTUREHS</t>
  </si>
  <si>
    <t>INE448B01029</t>
  </si>
  <si>
    <t>PICTUREHOUSE MEDIA LTD</t>
  </si>
  <si>
    <t>PIDILITIND</t>
  </si>
  <si>
    <t>INE318A01026</t>
  </si>
  <si>
    <t>PIDILITE INDUSTRIES LTD</t>
  </si>
  <si>
    <t>PINCON</t>
  </si>
  <si>
    <t>INE675G01018</t>
  </si>
  <si>
    <t>Pincon Spirit Ltd</t>
  </si>
  <si>
    <t>PINEANIM</t>
  </si>
  <si>
    <t>INE452N01026</t>
  </si>
  <si>
    <t>Pine Animation Limited</t>
  </si>
  <si>
    <t>PIONAGR</t>
  </si>
  <si>
    <t>INE062E01014</t>
  </si>
  <si>
    <t>PIONEER AGRO EXTRACTS LTD</t>
  </si>
  <si>
    <t>PIONDIST</t>
  </si>
  <si>
    <t>INE889E01010</t>
  </si>
  <si>
    <t>PIONEER DISTILLERIES LTD</t>
  </si>
  <si>
    <t>PIONEEREMB</t>
  </si>
  <si>
    <t>INE156C01018</t>
  </si>
  <si>
    <t>PIONEER EMBROIDERIES LTD</t>
  </si>
  <si>
    <t>PIONRINV</t>
  </si>
  <si>
    <t>INE746D01014</t>
  </si>
  <si>
    <t>PIONEER INVESTCORP LTD</t>
  </si>
  <si>
    <t>PEL</t>
  </si>
  <si>
    <t>INE140A01024</t>
  </si>
  <si>
    <t>PIRAMAL ENTERPRISES LTD</t>
  </si>
  <si>
    <t>PIRPHYTO</t>
  </si>
  <si>
    <t>INE122J01015</t>
  </si>
  <si>
    <t>Piramal Phytocare Limited</t>
  </si>
  <si>
    <t>PITHP</t>
  </si>
  <si>
    <t>INE747D01012</t>
  </si>
  <si>
    <t>PITHAMPUR POLY PRODUCTS LTD</t>
  </si>
  <si>
    <t>PITHMST</t>
  </si>
  <si>
    <t>INE077H01015</t>
  </si>
  <si>
    <t>PITHAMPUR STEELS LTD</t>
  </si>
  <si>
    <t>PITTILAM</t>
  </si>
  <si>
    <t>INE450D01021</t>
  </si>
  <si>
    <t>PITTI LAMINATIONS LTD</t>
  </si>
  <si>
    <t>PIXTRANS</t>
  </si>
  <si>
    <t>INE751B01018</t>
  </si>
  <si>
    <t>PIX TRANSMISSIONS LTD</t>
  </si>
  <si>
    <t>ZPPOLYSA</t>
  </si>
  <si>
    <t>INE293E01023</t>
  </si>
  <si>
    <t>PLANTER POLYSACKS LTD</t>
  </si>
  <si>
    <t>PLASTIBLEN</t>
  </si>
  <si>
    <t>INE083C01022</t>
  </si>
  <si>
    <t>PLASTIBLENDS INDIA LTD</t>
  </si>
  <si>
    <t>PLETHICO</t>
  </si>
  <si>
    <t>INE491H01018</t>
  </si>
  <si>
    <t>PLETHICO PHARMACEUTICALS LTD</t>
  </si>
  <si>
    <t>PMCFIN</t>
  </si>
  <si>
    <t>INE793G01035</t>
  </si>
  <si>
    <t>PMC Fincorp Limited</t>
  </si>
  <si>
    <t>PNBGILTS</t>
  </si>
  <si>
    <t>INE859A01011</t>
  </si>
  <si>
    <t>PNB GILTS LTD</t>
  </si>
  <si>
    <t>PNCINFRA</t>
  </si>
  <si>
    <t>INE195J01029</t>
  </si>
  <si>
    <t>PNC Infratech Ltd</t>
  </si>
  <si>
    <t>POCHIRAJU</t>
  </si>
  <si>
    <t>INE332G01032</t>
  </si>
  <si>
    <t>POCHIRAJU INDUSTRIES LTD</t>
  </si>
  <si>
    <t>POEL</t>
  </si>
  <si>
    <t>INE035S01010</t>
  </si>
  <si>
    <t>POCL Enterprises Ltd</t>
  </si>
  <si>
    <t>PODDARMENT</t>
  </si>
  <si>
    <t>INE371C01013</t>
  </si>
  <si>
    <t>PODDAR PIGMENTS LTD</t>
  </si>
  <si>
    <t>POKARNA</t>
  </si>
  <si>
    <t>INE637C01017</t>
  </si>
  <si>
    <t>POKARNA LTD</t>
  </si>
  <si>
    <t>POLARIS</t>
  </si>
  <si>
    <t>INE763A01023</t>
  </si>
  <si>
    <t>Polaris Consulting &amp; Services Limited</t>
  </si>
  <si>
    <t>POLOHOT</t>
  </si>
  <si>
    <t>INE084C01012</t>
  </si>
  <si>
    <t>POLO HOTELS LTD</t>
  </si>
  <si>
    <t>POLSON</t>
  </si>
  <si>
    <t>INE339F01021</t>
  </si>
  <si>
    <t>POLSON LTD</t>
  </si>
  <si>
    <t>POLYMED</t>
  </si>
  <si>
    <t>INE205C01021</t>
  </si>
  <si>
    <t>POLY MEDICURE LTD</t>
  </si>
  <si>
    <t>POLYCHEM</t>
  </si>
  <si>
    <t>INE752B01024</t>
  </si>
  <si>
    <t>POLYCHEM LTD</t>
  </si>
  <si>
    <t>POLYCON</t>
  </si>
  <si>
    <t>INE262C01014</t>
  </si>
  <si>
    <t>POLYCON INTERNATIONAL LTD</t>
  </si>
  <si>
    <t>POLTC</t>
  </si>
  <si>
    <t>INE441D01020</t>
  </si>
  <si>
    <t>POLYGENTA TECHNOLOGIES LTD</t>
  </si>
  <si>
    <t>POLYLINK</t>
  </si>
  <si>
    <t>INE323D01020</t>
  </si>
  <si>
    <t>POLYLINK POLYMERS (INDIA) LTD</t>
  </si>
  <si>
    <t>POLYMAC</t>
  </si>
  <si>
    <t>INE826P01018</t>
  </si>
  <si>
    <t>Polymac Thermoformers Ltd</t>
  </si>
  <si>
    <t>POLYCHMP</t>
  </si>
  <si>
    <t>INE809B01014</t>
  </si>
  <si>
    <t>POLYMECHPLAST MACHINES LTD</t>
  </si>
  <si>
    <t>POLYPLEX</t>
  </si>
  <si>
    <t>INE633B01018</t>
  </si>
  <si>
    <t>POLYPLEX CORPORATION LTD</t>
  </si>
  <si>
    <t>POLYSPIN</t>
  </si>
  <si>
    <t>INE914G01011</t>
  </si>
  <si>
    <t>POLYSPIN EXPORTS LTD</t>
  </si>
  <si>
    <t>POLYTEX</t>
  </si>
  <si>
    <t>INE012F01016</t>
  </si>
  <si>
    <t>POLYTEX INDIA LTD</t>
  </si>
  <si>
    <t>PONDYOXIDE</t>
  </si>
  <si>
    <t>INE063E01046</t>
  </si>
  <si>
    <t>PONDY OXIDES &amp; CHEMICALS LTD</t>
  </si>
  <si>
    <t>PONNIERODE</t>
  </si>
  <si>
    <t>INE838E01017</t>
  </si>
  <si>
    <t>PONNI SUGARS (ERODE) LTD</t>
  </si>
  <si>
    <t>POOJAENT</t>
  </si>
  <si>
    <t>INE147C01017</t>
  </si>
  <si>
    <t>POOJA ENTERTAINMENT AND FILMS LTD</t>
  </si>
  <si>
    <t>POONADAL</t>
  </si>
  <si>
    <t>INE809E01018</t>
  </si>
  <si>
    <t>POONA DAL &amp; OIL INDUSTRIES LTD</t>
  </si>
  <si>
    <t>POPULARES</t>
  </si>
  <si>
    <t>INE370C01015</t>
  </si>
  <si>
    <t>POPULAR ESTATE MANAGEMENT LTD</t>
  </si>
  <si>
    <t>PORWAL</t>
  </si>
  <si>
    <t>INE386I01018</t>
  </si>
  <si>
    <t>PORWAL AUTO COMPONENTS LTD</t>
  </si>
  <si>
    <t>LTTS</t>
  </si>
  <si>
    <t>INE010V01017</t>
  </si>
  <si>
    <t xml:space="preserve">L&amp;T Technology Services Ltd </t>
  </si>
  <si>
    <t>POWERGRID</t>
  </si>
  <si>
    <t>INE752E01010</t>
  </si>
  <si>
    <t>POWER GRID CORPORATION OF INDIA LTD</t>
  </si>
  <si>
    <t>PPAP</t>
  </si>
  <si>
    <t>INE095I01015</t>
  </si>
  <si>
    <t>PPAP Automotive Limited</t>
  </si>
  <si>
    <t>PRABHAVIN</t>
  </si>
  <si>
    <t>INE538J01012</t>
  </si>
  <si>
    <t>PRABHAV INDUSTRIES LTD</t>
  </si>
  <si>
    <t>PRADPME</t>
  </si>
  <si>
    <t>INE770A01010</t>
  </si>
  <si>
    <t>PRADEEP METALS LTD</t>
  </si>
  <si>
    <t>PRADIP</t>
  </si>
  <si>
    <t>INE495J01015</t>
  </si>
  <si>
    <t>Pradip Overseas Ltd</t>
  </si>
  <si>
    <t>PRAGBOSIMI</t>
  </si>
  <si>
    <t>INE962B01011</t>
  </si>
  <si>
    <t>PRAG BOSIMI SYNTHETICS LTD</t>
  </si>
  <si>
    <t>PRAJIND</t>
  </si>
  <si>
    <t>INE074A01025</t>
  </si>
  <si>
    <t>PRAJ INDUSTRIES LTD</t>
  </si>
  <si>
    <t>PRAENG</t>
  </si>
  <si>
    <t>INE505C01016</t>
  </si>
  <si>
    <t>PRAJAY ENGINEERS SYNDICATE LTD</t>
  </si>
  <si>
    <t>PRAKASHCON</t>
  </si>
  <si>
    <t>INE023M01027</t>
  </si>
  <si>
    <t>PRAKASH CONSTROWELL LTD</t>
  </si>
  <si>
    <t>PRAKASH</t>
  </si>
  <si>
    <t>INE603A01013</t>
  </si>
  <si>
    <t>PRAKASH INDUSTRIES LTD</t>
  </si>
  <si>
    <t>PRAKASHSTL</t>
  </si>
  <si>
    <t>INE696K01024</t>
  </si>
  <si>
    <t>PRAKASH STEELAGE LTD</t>
  </si>
  <si>
    <t>PRANAVSP</t>
  </si>
  <si>
    <t>INE569D01028</t>
  </si>
  <si>
    <t>PRANAVADITYA SPINNING MILLS LTD</t>
  </si>
  <si>
    <t>PRSNTIN</t>
  </si>
  <si>
    <t>PRASHANT INDIA LTD</t>
  </si>
  <si>
    <t>PRATIBHA</t>
  </si>
  <si>
    <t>INE308H01022</t>
  </si>
  <si>
    <t>PRATIBHA INDUSTRIES LTD</t>
  </si>
  <si>
    <t>PRATIK</t>
  </si>
  <si>
    <t>INE206C01011</t>
  </si>
  <si>
    <t>PRATIK PANELS LTD</t>
  </si>
  <si>
    <t>PRATIKSH</t>
  </si>
  <si>
    <t>INE530D01012</t>
  </si>
  <si>
    <t>PRATIKSHA CHEMICALS LTD</t>
  </si>
  <si>
    <t>PRECTRA</t>
  </si>
  <si>
    <t>PRECIOUS TRADING &amp; INVESTMENTS LTD</t>
  </si>
  <si>
    <t>PRECISION</t>
  </si>
  <si>
    <t>INE191C01015</t>
  </si>
  <si>
    <t>PRECISION CONTAINEURS LTD</t>
  </si>
  <si>
    <t>PRECISIO</t>
  </si>
  <si>
    <t>INE143C01024</t>
  </si>
  <si>
    <t>PRECISION ELECTRONICS LTD</t>
  </si>
  <si>
    <t>PRECWIRE</t>
  </si>
  <si>
    <t>INE372C01029</t>
  </si>
  <si>
    <t>PRECISION WIRES INDIA LTD</t>
  </si>
  <si>
    <t>PRESOFI</t>
  </si>
  <si>
    <t>PREM SOMANI FINANCIAL SERVICES LTD</t>
  </si>
  <si>
    <t>PREMCO</t>
  </si>
  <si>
    <t>INE001E01012</t>
  </si>
  <si>
    <t>PREMCO GLOBAL LTD</t>
  </si>
  <si>
    <t>PREMCAP</t>
  </si>
  <si>
    <t>INE946K01023</t>
  </si>
  <si>
    <t>PREMIER CAPITAL SERVICES LTD</t>
  </si>
  <si>
    <t>asset management</t>
  </si>
  <si>
    <t>PEIL</t>
  </si>
  <si>
    <t>INE429K01012</t>
  </si>
  <si>
    <t>PREMIER ENERGY AND INFRASTRUCTURE LTD</t>
  </si>
  <si>
    <t>PREMEXPLN</t>
  </si>
  <si>
    <t>INE863B01011</t>
  </si>
  <si>
    <t>PREMIER EXPLOSIVES LTD</t>
  </si>
  <si>
    <t>PREMIER</t>
  </si>
  <si>
    <t>INE342A01018</t>
  </si>
  <si>
    <t>PREMIER LTD</t>
  </si>
  <si>
    <t>PREMPIPES</t>
  </si>
  <si>
    <t>INE448N01016</t>
  </si>
  <si>
    <t>PREMIER PIPES LTD</t>
  </si>
  <si>
    <t>PREMIERPOL</t>
  </si>
  <si>
    <t>INE309M01012</t>
  </si>
  <si>
    <t>PREMIER POLYFILM LTD</t>
  </si>
  <si>
    <t>PREMSYN</t>
  </si>
  <si>
    <t>INE940N01012</t>
  </si>
  <si>
    <t>PREMIER SYNTHETICS LTD</t>
  </si>
  <si>
    <t>PREMCAPM</t>
  </si>
  <si>
    <t>INE555D01019</t>
  </si>
  <si>
    <t>PREMIUM CAPITAL MARKET &amp; INVESTMENTS LTD</t>
  </si>
  <si>
    <t>PRERINFRA</t>
  </si>
  <si>
    <t>INE426H01014</t>
  </si>
  <si>
    <t>PRERNA INFRABUILD LTD</t>
  </si>
  <si>
    <t>PRESHAMET</t>
  </si>
  <si>
    <t>INE908L01013</t>
  </si>
  <si>
    <t>Presha Metallurgical Ltd</t>
  </si>
  <si>
    <t>PRESSMN</t>
  </si>
  <si>
    <t>INE980A01023</t>
  </si>
  <si>
    <t>Pressman Advertising Limited</t>
  </si>
  <si>
    <t>Advertising &amp; Broadcasting</t>
  </si>
  <si>
    <t>PRESSURS</t>
  </si>
  <si>
    <t>INE891E01016</t>
  </si>
  <si>
    <t>PRESSURE SENSITIVE SYSTEMS (INDIA) LTD</t>
  </si>
  <si>
    <t>M&amp;MFIN</t>
  </si>
  <si>
    <t>INE774D01024</t>
  </si>
  <si>
    <t>MAHINDRA &amp; MAHINDRA FINANCIAL SERVICES LTD</t>
  </si>
  <si>
    <t>PRIMAGR</t>
  </si>
  <si>
    <t>INE297D01018</t>
  </si>
  <si>
    <t>PRIMA AGRO LTD</t>
  </si>
  <si>
    <t>PRIMAIN</t>
  </si>
  <si>
    <t>INE723N01012</t>
  </si>
  <si>
    <t>PRIMA INDUSTRIES LTD</t>
  </si>
  <si>
    <t>PRIMAPLA</t>
  </si>
  <si>
    <t>INE573B01016</t>
  </si>
  <si>
    <t>PRIMA PLASTICS LTD</t>
  </si>
  <si>
    <t>PRIMECAPM</t>
  </si>
  <si>
    <t>INE748D01010</t>
  </si>
  <si>
    <t>PRIME CAPITAL MARKET LTD</t>
  </si>
  <si>
    <t>PFOCUS</t>
  </si>
  <si>
    <t>INE367G01038</t>
  </si>
  <si>
    <t>PRIME FOCUS LTD</t>
  </si>
  <si>
    <t>PRIMIND</t>
  </si>
  <si>
    <t>INE543F01010</t>
  </si>
  <si>
    <t>PRIME INDUSTRIES LTD</t>
  </si>
  <si>
    <t>PRIMEPRO</t>
  </si>
  <si>
    <t>INE233C01023</t>
  </si>
  <si>
    <t>PRIME PROPERTY DEVELOPMENT CORPORATION LTD</t>
  </si>
  <si>
    <t>PRIMESECU</t>
  </si>
  <si>
    <t>INE032B01021</t>
  </si>
  <si>
    <t>PRIME SECURITIES LTD</t>
  </si>
  <si>
    <t>PRIMEURB</t>
  </si>
  <si>
    <t>INE419E01024</t>
  </si>
  <si>
    <t>PRIME URBAN DEVELOPMENT INDIA LTD</t>
  </si>
  <si>
    <t>PRISMCEM</t>
  </si>
  <si>
    <t>INE010A01011</t>
  </si>
  <si>
    <t>PRISM CEMENT LTD</t>
  </si>
  <si>
    <t>PRISMFN</t>
  </si>
  <si>
    <t>INE429Q01019</t>
  </si>
  <si>
    <t>PRISM FINANCE LTD</t>
  </si>
  <si>
    <t>PRISMINFO</t>
  </si>
  <si>
    <t>INE389J01028</t>
  </si>
  <si>
    <t>PRISM INFORMATICS LTD</t>
  </si>
  <si>
    <t>PRISMMEDI</t>
  </si>
  <si>
    <t>INE730E01016</t>
  </si>
  <si>
    <t>PRISM MEDICO AND PHARMACY LTD</t>
  </si>
  <si>
    <t>PRITHVI</t>
  </si>
  <si>
    <t>INE700C01013</t>
  </si>
  <si>
    <t>PRITHVI INFORMATION SOLUTIONS LTD</t>
  </si>
  <si>
    <t>PNC</t>
  </si>
  <si>
    <t>INE392B01011</t>
  </si>
  <si>
    <t>PRITISH NANDY COMMUNICATIONS LTD</t>
  </si>
  <si>
    <t>PRIYADYES</t>
  </si>
  <si>
    <t>INE686C01014</t>
  </si>
  <si>
    <t>PRIYA LTD</t>
  </si>
  <si>
    <t>PROFINC</t>
  </si>
  <si>
    <t>INE732K01019</t>
  </si>
  <si>
    <t>PRO FIN CAPITAL SERVICES LTD</t>
  </si>
  <si>
    <t>PROCAL</t>
  </si>
  <si>
    <t>INE700B01015</t>
  </si>
  <si>
    <t>PROCAL ELECTRONICS INDIA LTD</t>
  </si>
  <si>
    <t>PGHH</t>
  </si>
  <si>
    <t>INE179A01014</t>
  </si>
  <si>
    <t>PROCTER &amp; GAMBLE HYGIENE &amp; HEALTH CARE LTD</t>
  </si>
  <si>
    <t>PROFDIA</t>
  </si>
  <si>
    <t>PROFESSIONAL DIAMONDS LTD</t>
  </si>
  <si>
    <t>PROGRESV</t>
  </si>
  <si>
    <t>INE421E01012</t>
  </si>
  <si>
    <t>PROGRESSIVE EXTRACTIONS &amp; EXPORTS LTD</t>
  </si>
  <si>
    <t>PROMACT</t>
  </si>
  <si>
    <t>INE818D01011</t>
  </si>
  <si>
    <t>PROMACT PLASTICS LTD</t>
  </si>
  <si>
    <t>PROVOGE</t>
  </si>
  <si>
    <t>INE968G01033</t>
  </si>
  <si>
    <t>PROVOGUE (INDIA) LTD</t>
  </si>
  <si>
    <t>PROZONINTU</t>
  </si>
  <si>
    <t>INE195N01013</t>
  </si>
  <si>
    <t>Prozone Intu Properties Limited</t>
  </si>
  <si>
    <t>PSITINFRA</t>
  </si>
  <si>
    <t>INE953M01033</t>
  </si>
  <si>
    <t>PS IT Infrastructure &amp; Services Limited</t>
  </si>
  <si>
    <t>PSL</t>
  </si>
  <si>
    <t>INE474B01017</t>
  </si>
  <si>
    <t>PSL LTD</t>
  </si>
  <si>
    <t>PFS</t>
  </si>
  <si>
    <t>INE560K01014</t>
  </si>
  <si>
    <t>PTC INDIA FINANCIAL SERVICES LTD</t>
  </si>
  <si>
    <t>PTC</t>
  </si>
  <si>
    <t>INE877F01012</t>
  </si>
  <si>
    <t>PTC INDIA LTD</t>
  </si>
  <si>
    <t>Power Trading &amp; Consultancy</t>
  </si>
  <si>
    <t>PTCIL</t>
  </si>
  <si>
    <t>INE596F01018</t>
  </si>
  <si>
    <t>PTC Industries Ltd</t>
  </si>
  <si>
    <t>PTL</t>
  </si>
  <si>
    <t>INE034D01031</t>
  </si>
  <si>
    <t>PTL ENTERPRISES LTD</t>
  </si>
  <si>
    <t>PDUMJEIND</t>
  </si>
  <si>
    <t>INE105C01023</t>
  </si>
  <si>
    <t>PUDUMJEE INDUSTRIES LTD</t>
  </si>
  <si>
    <t>Paper</t>
  </si>
  <si>
    <t>PDUMJEPULP</t>
  </si>
  <si>
    <t>INE606A01024</t>
  </si>
  <si>
    <t>PUDUMJEE PULP &amp; PAPER MILLS LTD</t>
  </si>
  <si>
    <t>PULSRIN</t>
  </si>
  <si>
    <t>PULSAR INTERNATIONAL LTD</t>
  </si>
  <si>
    <t>PUNITCO</t>
  </si>
  <si>
    <t>INE750G01019</t>
  </si>
  <si>
    <t>PUNIT COMMERCIALS LTD</t>
  </si>
  <si>
    <t>PUNJLLOYD</t>
  </si>
  <si>
    <t>INE701B01021</t>
  </si>
  <si>
    <t>PUNJ LLOYD LTD</t>
  </si>
  <si>
    <t>PSB</t>
  </si>
  <si>
    <t>INE608A01012</t>
  </si>
  <si>
    <t>PUNJAB &amp; SIND BANK</t>
  </si>
  <si>
    <t>PUNALKALI</t>
  </si>
  <si>
    <t>INE607A01014</t>
  </si>
  <si>
    <t>PUNJAB ALKALIES &amp; CHEMICALS LTD</t>
  </si>
  <si>
    <t>PUNJABCHEM</t>
  </si>
  <si>
    <t>INE277B01014</t>
  </si>
  <si>
    <t>PUNJAB CHEMICALS AND CROP PROTECTION LTD</t>
  </si>
  <si>
    <t>PUNJCOMMU</t>
  </si>
  <si>
    <t>INE609A01010</t>
  </si>
  <si>
    <t>PUNJAB COMMUNICATIONS LTD</t>
  </si>
  <si>
    <t>PUNJABWOOL</t>
  </si>
  <si>
    <t>INE556C01019</t>
  </si>
  <si>
    <t>PUNJAB WOOLCOMBERS LTD</t>
  </si>
  <si>
    <t>PURVA</t>
  </si>
  <si>
    <t>INE323I01011</t>
  </si>
  <si>
    <t>PURAVANKARA PROJECTS LTD</t>
  </si>
  <si>
    <t>PURITY</t>
  </si>
  <si>
    <t>PURITY FLEX PACK LTD</t>
  </si>
  <si>
    <t>PUROHITCON</t>
  </si>
  <si>
    <t>INE147J01012</t>
  </si>
  <si>
    <t>Purohit Construction Ltd</t>
  </si>
  <si>
    <t>PURSHOTTAM</t>
  </si>
  <si>
    <t>INE729C01020</t>
  </si>
  <si>
    <t>Purshottam Investofin Ltd</t>
  </si>
  <si>
    <t>PUSHPIN</t>
  </si>
  <si>
    <t>PUSHPSONS INDUSTRIES LTD</t>
  </si>
  <si>
    <t>PVP</t>
  </si>
  <si>
    <t>INE362A01016</t>
  </si>
  <si>
    <t>PVP VENTURES LTD</t>
  </si>
  <si>
    <t>PVR</t>
  </si>
  <si>
    <t>INE191H01014</t>
  </si>
  <si>
    <t>PVR LTD</t>
  </si>
  <si>
    <t>PVVINFRA</t>
  </si>
  <si>
    <t>INE428B01013</t>
  </si>
  <si>
    <t>PVV Infra Ltd</t>
  </si>
  <si>
    <t>QUADRANT</t>
  </si>
  <si>
    <t>INE527B01020</t>
  </si>
  <si>
    <t>Quadrant Televentures Limited</t>
  </si>
  <si>
    <t>QUANTBUILD</t>
  </si>
  <si>
    <t>INE222B01028</t>
  </si>
  <si>
    <t>Quantum Build-Tech Ltd</t>
  </si>
  <si>
    <t>QUANTDIA</t>
  </si>
  <si>
    <t>INE373C01019</t>
  </si>
  <si>
    <t>QUANTUM DIGITAL VISION (INDIA) LTD</t>
  </si>
  <si>
    <t>QUASAR</t>
  </si>
  <si>
    <t>INE855P01033</t>
  </si>
  <si>
    <t>Quasar India Ltd</t>
  </si>
  <si>
    <t>QUEST</t>
  </si>
  <si>
    <t>INE989J01017</t>
  </si>
  <si>
    <t>Quest Softech (India) Ltd</t>
  </si>
  <si>
    <t>QUINTEGRA</t>
  </si>
  <si>
    <t>INE033B01011</t>
  </si>
  <si>
    <t>QUINTEGRA SOLUTIONS LTD</t>
  </si>
  <si>
    <t>RJBIOTECH</t>
  </si>
  <si>
    <t>INE594O01015</t>
  </si>
  <si>
    <t>R J Bio-Tech Ltd</t>
  </si>
  <si>
    <t>RSYSTEMS</t>
  </si>
  <si>
    <t>INE411H01032</t>
  </si>
  <si>
    <t>R Systems International Limited</t>
  </si>
  <si>
    <t>RNBDENIMS</t>
  </si>
  <si>
    <t>INE012Q01013</t>
  </si>
  <si>
    <t>R&amp;B Denims Ltd</t>
  </si>
  <si>
    <t>RBGUPTA</t>
  </si>
  <si>
    <t>INE056J01015</t>
  </si>
  <si>
    <t>RBGUPTA FINANCIALS LTD</t>
  </si>
  <si>
    <t>RJSHAH</t>
  </si>
  <si>
    <t>RJSHAH &amp; COLTD</t>
  </si>
  <si>
    <t>RRSECUR</t>
  </si>
  <si>
    <t>INE474H01014</t>
  </si>
  <si>
    <t>RRSECURITIES LTD</t>
  </si>
  <si>
    <t>RSSOFTWARE</t>
  </si>
  <si>
    <t>INE165B01029</t>
  </si>
  <si>
    <t>RSSOFTWARE INDIA LTD</t>
  </si>
  <si>
    <t>RTEXPO</t>
  </si>
  <si>
    <t>INE581D01015</t>
  </si>
  <si>
    <t>RTEXPORTS LTD</t>
  </si>
  <si>
    <t>RAAJMEDI</t>
  </si>
  <si>
    <t>INE548H01015</t>
  </si>
  <si>
    <t>RAAJ MEDISAFE INDIA LTD</t>
  </si>
  <si>
    <t>RASSIREF</t>
  </si>
  <si>
    <t>INE858D01017</t>
  </si>
  <si>
    <t>RAASI REFRACTORIES LTD</t>
  </si>
  <si>
    <t>RADAAN</t>
  </si>
  <si>
    <t>INE874F01027</t>
  </si>
  <si>
    <t>RADAAN MEDIAWORKS (I) LTD</t>
  </si>
  <si>
    <t>RMCL</t>
  </si>
  <si>
    <t>INE172H01014</t>
  </si>
  <si>
    <t>RADHA MADHAV CORPORATION LTD</t>
  </si>
  <si>
    <t>RADHEDE</t>
  </si>
  <si>
    <t>INE986B01036</t>
  </si>
  <si>
    <t>RADHE DEVELOPERS (INDIA) LTD</t>
  </si>
  <si>
    <t>RADICO</t>
  </si>
  <si>
    <t>INE944F01028</t>
  </si>
  <si>
    <t>RADICO KHAITAN LTD</t>
  </si>
  <si>
    <t>RADIXIND</t>
  </si>
  <si>
    <t>INE576N01014</t>
  </si>
  <si>
    <t>Radix Industries (India) Limited</t>
  </si>
  <si>
    <t>RAGHUNAT</t>
  </si>
  <si>
    <t>INE753B01014</t>
  </si>
  <si>
    <t>RAGHUNATH INTERNATIONAL LTD</t>
  </si>
  <si>
    <t>RAGHUTOB</t>
  </si>
  <si>
    <t>INE754B01012</t>
  </si>
  <si>
    <t>RAGHUNATH TOBACCO COLTD</t>
  </si>
  <si>
    <t>RAFL</t>
  </si>
  <si>
    <t>INE865P01016</t>
  </si>
  <si>
    <t>Raghuvansh Agrofarms Ltd</t>
  </si>
  <si>
    <t>RAGHUSYN</t>
  </si>
  <si>
    <t>INE969C01014</t>
  </si>
  <si>
    <t>RAGHUVIR SYNTHETICS LTD</t>
  </si>
  <si>
    <t>RAHME</t>
  </si>
  <si>
    <t>INE149D01011</t>
  </si>
  <si>
    <t>RAHUL MERCHANDISING LTD</t>
  </si>
  <si>
    <t>MOHOTAMILL</t>
  </si>
  <si>
    <t>INE313D01013</t>
  </si>
  <si>
    <t>RAI SAHEB REKHCHAND MOHOTA SPG&amp; WVGMILLS LTD</t>
  </si>
  <si>
    <t>MFSL</t>
  </si>
  <si>
    <t>INE180A01020</t>
  </si>
  <si>
    <t>Max Financial Services LTD</t>
  </si>
  <si>
    <t>Insurance</t>
  </si>
  <si>
    <t>Life Insurance</t>
  </si>
  <si>
    <t>RAINBOWDQ</t>
  </si>
  <si>
    <t>INE820D01025</t>
  </si>
  <si>
    <t>RAINBOW DENIM LTD</t>
  </si>
  <si>
    <t>RAINBOWF</t>
  </si>
  <si>
    <t>INE230F01014</t>
  </si>
  <si>
    <t>RAINBOW FOUNDATIONS LTD</t>
  </si>
  <si>
    <t>RAINBOWPAP</t>
  </si>
  <si>
    <t>INE028D01025</t>
  </si>
  <si>
    <t>RAINBOW PAPERS LTD</t>
  </si>
  <si>
    <t>RAJAGRO</t>
  </si>
  <si>
    <t>INE791C01012</t>
  </si>
  <si>
    <t>RAJ AGRO MILLS LTD</t>
  </si>
  <si>
    <t>RAIPF</t>
  </si>
  <si>
    <t>INE649D01010</t>
  </si>
  <si>
    <t>RAJ IRRIGATION PIPES &amp; FITTINGS LTD</t>
  </si>
  <si>
    <t>RAJOIL</t>
  </si>
  <si>
    <t>INE294G01018</t>
  </si>
  <si>
    <t>RAJ OIL MILLS LTD</t>
  </si>
  <si>
    <t>RAJPACK</t>
  </si>
  <si>
    <t>INE639C01013</t>
  </si>
  <si>
    <t>RAJ PACKAGING INDUSTRIES LTD</t>
  </si>
  <si>
    <t>RAJRAYON</t>
  </si>
  <si>
    <t>INE533D01024</t>
  </si>
  <si>
    <t>Raj Rayon Industries Limited</t>
  </si>
  <si>
    <t>RAJTV</t>
  </si>
  <si>
    <t>INE952H01027</t>
  </si>
  <si>
    <t>RAJ TELEVISION NETWORK LTD</t>
  </si>
  <si>
    <t>RAJABAH</t>
  </si>
  <si>
    <t>INE491N01016</t>
  </si>
  <si>
    <t>RAJA BAHADUR INTERNATIONAL LTD</t>
  </si>
  <si>
    <t>RAJPALAYAM</t>
  </si>
  <si>
    <t>INE296E01026</t>
  </si>
  <si>
    <t>RAJAPALAYAM MILLS LTD</t>
  </si>
  <si>
    <t>RCCL</t>
  </si>
  <si>
    <t>INE929D01016</t>
  </si>
  <si>
    <t>Rajasthan Cylinders &amp; Containers Ltd</t>
  </si>
  <si>
    <t>RAJGASES</t>
  </si>
  <si>
    <t>INE184D01018</t>
  </si>
  <si>
    <t>RAJASTHAN GASES LTD</t>
  </si>
  <si>
    <t>RAJASPETRO</t>
  </si>
  <si>
    <t>INE374C01017</t>
  </si>
  <si>
    <t>RAJASTHAN PETRO SYNTHETICS LTD</t>
  </si>
  <si>
    <t>RAJTUBE</t>
  </si>
  <si>
    <t>INE497E01012</t>
  </si>
  <si>
    <t>RAJASTHAN TUBE MANUFACTURING COLTD</t>
  </si>
  <si>
    <t>RAJATH</t>
  </si>
  <si>
    <t>INE455H01013</t>
  </si>
  <si>
    <t>Rajath Finance Limited</t>
  </si>
  <si>
    <t>ARENTERP</t>
  </si>
  <si>
    <t>INE610C01014</t>
  </si>
  <si>
    <t>RAJDARSHAN INDUSTRIES LTD</t>
  </si>
  <si>
    <t>RAJDHNIL</t>
  </si>
  <si>
    <t>INE608D01016</t>
  </si>
  <si>
    <t>RAJDHANI LEASING &amp; INDUSTRIES LTD</t>
  </si>
  <si>
    <t>MINDAIND</t>
  </si>
  <si>
    <t>INE405E01023</t>
  </si>
  <si>
    <t>MINDA INDUSTRIES LTD</t>
  </si>
  <si>
    <t>RAJMALL</t>
  </si>
  <si>
    <t>RAJESH MALLEABLES LTD</t>
  </si>
  <si>
    <t>RAJINFRA</t>
  </si>
  <si>
    <t>INE016C01014</t>
  </si>
  <si>
    <t>Rajeswari Infrastructure Limited</t>
  </si>
  <si>
    <t>RAJKSYN</t>
  </si>
  <si>
    <t>INE376L01013</t>
  </si>
  <si>
    <t>RAJKAMAL SYNTHETICS LTD</t>
  </si>
  <si>
    <t>RJKMRFR</t>
  </si>
  <si>
    <t>INE013J01016</t>
  </si>
  <si>
    <t>RAJKUMAR FORGE LTD</t>
  </si>
  <si>
    <t>RAJLXIN</t>
  </si>
  <si>
    <t>INE400O01023</t>
  </si>
  <si>
    <t>RAJLAXMI INDUSTRIES LTD</t>
  </si>
  <si>
    <t>RAJOOENG</t>
  </si>
  <si>
    <t>INE535F01024</t>
  </si>
  <si>
    <t>RAJOO ENGINEERS LTD</t>
  </si>
  <si>
    <t>RAJPUTANA</t>
  </si>
  <si>
    <t>INE751R01014</t>
  </si>
  <si>
    <t>Rajputana Investment and Finance Ltd</t>
  </si>
  <si>
    <t>RAJGLOWIR</t>
  </si>
  <si>
    <t>INE451D01011</t>
  </si>
  <si>
    <t>RAJRATAN GLOBAL WIRE LTD</t>
  </si>
  <si>
    <t>RAJSAN</t>
  </si>
  <si>
    <t>INE314F01016</t>
  </si>
  <si>
    <t>Rajsanket Realty Limited</t>
  </si>
  <si>
    <t>RAJSREESUG</t>
  </si>
  <si>
    <t>INE562B01019</t>
  </si>
  <si>
    <t>RAJSHREE SUGARS &amp; CHEMICALS LTD</t>
  </si>
  <si>
    <t>RAJVIR</t>
  </si>
  <si>
    <t>INE011H01014</t>
  </si>
  <si>
    <t>RAJVIR INDUSTRIES LTD</t>
  </si>
  <si>
    <t>RALLIS</t>
  </si>
  <si>
    <t>INE613A01020</t>
  </si>
  <si>
    <t>RALLIS INDIA LTD</t>
  </si>
  <si>
    <t>RAMRAT</t>
  </si>
  <si>
    <t>INE207E01023</t>
  </si>
  <si>
    <t>RAM RATNA WIRES LTD</t>
  </si>
  <si>
    <t>RAMAPPR-B</t>
  </si>
  <si>
    <t>INE425E01013</t>
  </si>
  <si>
    <t>RAMA PAPER MILLS LTD</t>
  </si>
  <si>
    <t>RAMAPETRO</t>
  </si>
  <si>
    <t>INE783A01013</t>
  </si>
  <si>
    <t>RAMA PETROCHEMICALS LTD</t>
  </si>
  <si>
    <t>RAMAPHOSP</t>
  </si>
  <si>
    <t>INE809A01024</t>
  </si>
  <si>
    <t>RAMA PHOSPHATES LTD</t>
  </si>
  <si>
    <t>RAMAPULP</t>
  </si>
  <si>
    <t>INE777A01015</t>
  </si>
  <si>
    <t>RAMA PULP &amp; PAPERS LTD</t>
  </si>
  <si>
    <t>RAMAVISION</t>
  </si>
  <si>
    <t>INE763B01013</t>
  </si>
  <si>
    <t>RAMA VISION LTD</t>
  </si>
  <si>
    <t>RLFL</t>
  </si>
  <si>
    <t>INE516P01015</t>
  </si>
  <si>
    <t>Ramchandra Leasing &amp; Finance Ltd</t>
  </si>
  <si>
    <t>RAMCOIND</t>
  </si>
  <si>
    <t>INE614A01028</t>
  </si>
  <si>
    <t>RAMCO INDUSTRIES LTD</t>
  </si>
  <si>
    <t>RAMCOSYS</t>
  </si>
  <si>
    <t>INE246B01019</t>
  </si>
  <si>
    <t>RAMCO SYSTEMS LTD</t>
  </si>
  <si>
    <t>RAMINFO</t>
  </si>
  <si>
    <t>INE357B01022</t>
  </si>
  <si>
    <t>RAMINFO LIMITED</t>
  </si>
  <si>
    <t>RKFORGE</t>
  </si>
  <si>
    <t>INE399G01015</t>
  </si>
  <si>
    <t>RAMKRISHNA FORGINGS LTD</t>
  </si>
  <si>
    <t>RAMKY</t>
  </si>
  <si>
    <t>INE874I01013</t>
  </si>
  <si>
    <t>RAMKY INFRASTRUCTURE LTD</t>
  </si>
  <si>
    <t>RAMMA</t>
  </si>
  <si>
    <t>INE650D01018</t>
  </si>
  <si>
    <t>RAMMAICA (INDIA) LTD</t>
  </si>
  <si>
    <t>RAMSARUP</t>
  </si>
  <si>
    <t>INE005D01015</t>
  </si>
  <si>
    <t>RAMSARUP INDUSTRIES LTD</t>
  </si>
  <si>
    <t>RAMSONS</t>
  </si>
  <si>
    <t>INE609D01014</t>
  </si>
  <si>
    <t>RAMSONS PROJECTS LTD</t>
  </si>
  <si>
    <t>RANASUG</t>
  </si>
  <si>
    <t>INE625B01014</t>
  </si>
  <si>
    <t>RANA SUGARS LTD</t>
  </si>
  <si>
    <t>RANDER</t>
  </si>
  <si>
    <t>INE821D01031</t>
  </si>
  <si>
    <t>RANDER CORPORATION LTD</t>
  </si>
  <si>
    <t>RML</t>
  </si>
  <si>
    <t>INE050H01012</t>
  </si>
  <si>
    <t>RANE (MADRAS) LTD</t>
  </si>
  <si>
    <t>RBL</t>
  </si>
  <si>
    <t>INE244J01017</t>
  </si>
  <si>
    <t>RANE BRAKE LINING LTD</t>
  </si>
  <si>
    <t>RANEENGINE</t>
  </si>
  <si>
    <t>INE222J01013</t>
  </si>
  <si>
    <t>RANE ENGINE VALVE LTD</t>
  </si>
  <si>
    <t>Engine valves</t>
  </si>
  <si>
    <t>RANEHOLDIN</t>
  </si>
  <si>
    <t>INE384A01010</t>
  </si>
  <si>
    <t>RANE HOLDINGS LTD</t>
  </si>
  <si>
    <t>Steering gears</t>
  </si>
  <si>
    <t>RANJEEV</t>
  </si>
  <si>
    <t>INE478F01019</t>
  </si>
  <si>
    <t>RANJEEV ALLOYS LTD</t>
  </si>
  <si>
    <t>RAP</t>
  </si>
  <si>
    <t>INE483D01014</t>
  </si>
  <si>
    <t>RAP MEDIA LTD</t>
  </si>
  <si>
    <t>RAPICUT</t>
  </si>
  <si>
    <t>INE350D01015</t>
  </si>
  <si>
    <t>RAPICUT CARBIDES LTD</t>
  </si>
  <si>
    <t>RAPIDIN</t>
  </si>
  <si>
    <t>INE154M01012</t>
  </si>
  <si>
    <t>RAPID INVESTMENTS LTD</t>
  </si>
  <si>
    <t>RASRESOR</t>
  </si>
  <si>
    <t>INE651D01016</t>
  </si>
  <si>
    <t>RAS RESORTS &amp; APART HOTELS LTD</t>
  </si>
  <si>
    <t>RASANDIK</t>
  </si>
  <si>
    <t>INE682D01011</t>
  </si>
  <si>
    <t>RASANDIK ENGINEERING INDUSTRIES INDIA LTD</t>
  </si>
  <si>
    <t>RCF</t>
  </si>
  <si>
    <t>INE027A01015</t>
  </si>
  <si>
    <t>RASHTRIYA CHEMICALS &amp; FERTILIZERS LTD</t>
  </si>
  <si>
    <t>RASIELEC</t>
  </si>
  <si>
    <t>INE822D01021</t>
  </si>
  <si>
    <t>RASI ELECTRODES LTD</t>
  </si>
  <si>
    <t>RASOI</t>
  </si>
  <si>
    <t>INE349E01023</t>
  </si>
  <si>
    <t>RASOI LTD</t>
  </si>
  <si>
    <t>RASOYPR</t>
  </si>
  <si>
    <t>INE904G01038</t>
  </si>
  <si>
    <t>RASOYA PROTEINS LTD</t>
  </si>
  <si>
    <t>RATHIBAR</t>
  </si>
  <si>
    <t>INE575I01016</t>
  </si>
  <si>
    <t>RATHI BARS LTD</t>
  </si>
  <si>
    <t>RATHIGRA</t>
  </si>
  <si>
    <t>INE886C01010</t>
  </si>
  <si>
    <t>RATHI GRAPHIC TECHNOLOGIES LTD</t>
  </si>
  <si>
    <t>Printer Ink &amp; Toner</t>
  </si>
  <si>
    <t>RATHIST</t>
  </si>
  <si>
    <t>INE336C01016</t>
  </si>
  <si>
    <t>RATHI STEEL &amp; POWER LTD</t>
  </si>
  <si>
    <t>RATNAMAGRO</t>
  </si>
  <si>
    <t>INE679N01016</t>
  </si>
  <si>
    <t>Ratnamani Agro Industries Ltd</t>
  </si>
  <si>
    <t>RATNAMANI</t>
  </si>
  <si>
    <t>INE703B01027</t>
  </si>
  <si>
    <t>RATNAMANI METALS &amp; TUBES LTD</t>
  </si>
  <si>
    <t>RTNINFRA</t>
  </si>
  <si>
    <t>INE834M01019</t>
  </si>
  <si>
    <t>RattanIndia Infrastructure Limited</t>
  </si>
  <si>
    <t>RTNPOWER</t>
  </si>
  <si>
    <t>INE399K01017</t>
  </si>
  <si>
    <t>RattanIndia Power Limited</t>
  </si>
  <si>
    <t>RAVALSUGAR</t>
  </si>
  <si>
    <t>INE615A01017</t>
  </si>
  <si>
    <t>RAVALGAON SUGAR FARM LTD</t>
  </si>
  <si>
    <t>RKDL</t>
  </si>
  <si>
    <t>INE722J01012</t>
  </si>
  <si>
    <t>RAVI KUMAR DISTILLERIES LTD</t>
  </si>
  <si>
    <t>RAYLA</t>
  </si>
  <si>
    <t>INE741C01017</t>
  </si>
  <si>
    <t>RAYMED LABS LTD</t>
  </si>
  <si>
    <t>RAYMOND</t>
  </si>
  <si>
    <t>INE301A01014</t>
  </si>
  <si>
    <t>RAYMOND LTD</t>
  </si>
  <si>
    <t>RCCEMEN</t>
  </si>
  <si>
    <t>INE335N01015</t>
  </si>
  <si>
    <t>RCC CEMENTS LTD</t>
  </si>
  <si>
    <t>RCIIND</t>
  </si>
  <si>
    <t>INE140B01014</t>
  </si>
  <si>
    <t>RCI Industries &amp; Technologies Ltd</t>
  </si>
  <si>
    <t>RCLFOODS</t>
  </si>
  <si>
    <t>INE008F01014</t>
  </si>
  <si>
    <t>RCL Foods Limited</t>
  </si>
  <si>
    <t>RCRL</t>
  </si>
  <si>
    <t>INE892L01019</t>
  </si>
  <si>
    <t>RCL RETAIL LTD</t>
  </si>
  <si>
    <t>RDBRL</t>
  </si>
  <si>
    <t>INE123M01017</t>
  </si>
  <si>
    <t>RDB RASAYANS LTD</t>
  </si>
  <si>
    <t>RDBRIL</t>
  </si>
  <si>
    <t>INE245L01010</t>
  </si>
  <si>
    <t>RDB REALTY &amp; INFRASTRUCTURE LTD</t>
  </si>
  <si>
    <t>RTFL</t>
  </si>
  <si>
    <t>INE840I01014</t>
  </si>
  <si>
    <t>Real  Touch Finance Ltd</t>
  </si>
  <si>
    <t>REALSTR</t>
  </si>
  <si>
    <t>INE183B01014</t>
  </si>
  <si>
    <t>REAL STRIPS LTD</t>
  </si>
  <si>
    <t>REDEXPR</t>
  </si>
  <si>
    <t>INE823D01011</t>
  </si>
  <si>
    <t>REDEX PROTECH LTD</t>
  </si>
  <si>
    <t>REDINGTON</t>
  </si>
  <si>
    <t>INE891D01026</t>
  </si>
  <si>
    <t>REDINGTON (INDIA) LTD</t>
  </si>
  <si>
    <t>REFEX</t>
  </si>
  <si>
    <t>INE056I01017</t>
  </si>
  <si>
    <t>Refex Industries Limited</t>
  </si>
  <si>
    <t>REFNOL</t>
  </si>
  <si>
    <t>INE428C01011</t>
  </si>
  <si>
    <t>REFNOL RESINS &amp; CHEMICALS LTD</t>
  </si>
  <si>
    <t>REGAL</t>
  </si>
  <si>
    <t>INE101E01010</t>
  </si>
  <si>
    <t>REGAL ENTERTAINMENT &amp; CONSULTANTS LTD</t>
  </si>
  <si>
    <t>REGALIAA</t>
  </si>
  <si>
    <t>INE098H01011</t>
  </si>
  <si>
    <t>REGALIAA REALTY LTD</t>
  </si>
  <si>
    <t>REGENCERAM</t>
  </si>
  <si>
    <t>INE277C01012</t>
  </si>
  <si>
    <t>REGENCY CERAMICS LTD</t>
  </si>
  <si>
    <t>REGTRUS</t>
  </si>
  <si>
    <t>INE425F01010</t>
  </si>
  <si>
    <t>REGENCY TRUST LTD</t>
  </si>
  <si>
    <t>REIAGROLTD</t>
  </si>
  <si>
    <t>INE385B01031</t>
  </si>
  <si>
    <t>REI AGRO LTD</t>
  </si>
  <si>
    <t>REISIXTEN</t>
  </si>
  <si>
    <t>INE849J01021</t>
  </si>
  <si>
    <t>REI SIX TEN RETAIL LTD</t>
  </si>
  <si>
    <t>REILELEC</t>
  </si>
  <si>
    <t>INE814K01015</t>
  </si>
  <si>
    <t>REIL ELECTRICALS INDIA LTD</t>
  </si>
  <si>
    <t>VINRKLB</t>
  </si>
  <si>
    <t>INE092O01028</t>
  </si>
  <si>
    <t>REKVINA LABORATORIES LTD</t>
  </si>
  <si>
    <t>RELAXO</t>
  </si>
  <si>
    <t>INE131B01039</t>
  </si>
  <si>
    <t>RELAXO FOOTWEARS LTD</t>
  </si>
  <si>
    <t>RELIABVEN</t>
  </si>
  <si>
    <t>INE419H01019</t>
  </si>
  <si>
    <t>RELIABLE VENTURES INDIA LTD</t>
  </si>
  <si>
    <t>MINDTREE</t>
  </si>
  <si>
    <t>INE018I01017</t>
  </si>
  <si>
    <t>MINDTREE LTD</t>
  </si>
  <si>
    <t>RELCHEMQ</t>
  </si>
  <si>
    <t>INE750D01016</t>
  </si>
  <si>
    <t>RELIANCE CHEMOTEX INDUSTRIES LTD</t>
  </si>
  <si>
    <t>RCOM</t>
  </si>
  <si>
    <t>INE330H01018</t>
  </si>
  <si>
    <t>RELIANCE COMMUNICATIONS LTD</t>
  </si>
  <si>
    <t>RIIL</t>
  </si>
  <si>
    <t>INE046A01015</t>
  </si>
  <si>
    <t>RELIANCE INDUSTRIAL INFRASTRUCTURE LTD</t>
  </si>
  <si>
    <t>Infrastructure Services</t>
  </si>
  <si>
    <t>RELIANCE</t>
  </si>
  <si>
    <t>INE002A01018</t>
  </si>
  <si>
    <t>RELIANCE INDUSTRIES LTD</t>
  </si>
  <si>
    <t>MOTILALOFS</t>
  </si>
  <si>
    <t>INE338I01027</t>
  </si>
  <si>
    <t>MOTILAL OSWAL FINANCIAL SERVICES LTD</t>
  </si>
  <si>
    <t>MPHASIS</t>
  </si>
  <si>
    <t>INE356A01018</t>
  </si>
  <si>
    <t>MPHASIS LTD</t>
  </si>
  <si>
    <t>RELICTEC</t>
  </si>
  <si>
    <t>INE452B01013</t>
  </si>
  <si>
    <t>RELIC TECHNOLOGIES LTD</t>
  </si>
  <si>
    <t>RELIGARE</t>
  </si>
  <si>
    <t>INE621H01010</t>
  </si>
  <si>
    <t>RELIGARE ENTERPRISES LTD</t>
  </si>
  <si>
    <t>RELSIND</t>
  </si>
  <si>
    <t>RELSON INDIA LTD</t>
  </si>
  <si>
    <t>REMIEDEL</t>
  </si>
  <si>
    <t>INE158G01015</t>
  </si>
  <si>
    <t>Remi Edelstahl Tubulars Limited</t>
  </si>
  <si>
    <t>REMIELEK</t>
  </si>
  <si>
    <t>INE512H01011</t>
  </si>
  <si>
    <t>Remi Elektrotechnik Limited</t>
  </si>
  <si>
    <t>REMIPRO</t>
  </si>
  <si>
    <t>INE513H01019</t>
  </si>
  <si>
    <t>REMI PROCESS PLANT &amp; MACHINERY LTD</t>
  </si>
  <si>
    <t>REMISIN</t>
  </si>
  <si>
    <t>INE130I01010</t>
  </si>
  <si>
    <t>REMI SALES &amp; ENGINEERING LTD</t>
  </si>
  <si>
    <t>REMITR</t>
  </si>
  <si>
    <t>INE592J01019</t>
  </si>
  <si>
    <t>REMI SECURITIES LTD</t>
  </si>
  <si>
    <t>REMSONSIND</t>
  </si>
  <si>
    <t>INE474C01015</t>
  </si>
  <si>
    <t>REMSONS INDUSTRIES LTD</t>
  </si>
  <si>
    <t>RJL</t>
  </si>
  <si>
    <t>INE722H01016</t>
  </si>
  <si>
    <t>RENAISSANCE JEWELLERY LTD</t>
  </si>
  <si>
    <t>REPCOHOME</t>
  </si>
  <si>
    <t>INE612J01015</t>
  </si>
  <si>
    <t>REPCO HOME FINANCE LTD</t>
  </si>
  <si>
    <t>REPRO</t>
  </si>
  <si>
    <t>INE461B01014</t>
  </si>
  <si>
    <t>REPRO INDIA LTD</t>
  </si>
  <si>
    <t>RESONANCE</t>
  </si>
  <si>
    <t>INE486D01017</t>
  </si>
  <si>
    <t>RESONANCE SPECIALTIES LTD</t>
  </si>
  <si>
    <t>RESPONSINF</t>
  </si>
  <si>
    <t>INE401B01010</t>
  </si>
  <si>
    <t>Response Informatics Ltd</t>
  </si>
  <si>
    <t>RESPONIND</t>
  </si>
  <si>
    <t>INE688D01026</t>
  </si>
  <si>
    <t>RESPONSIVE INDUSTRIES LTD</t>
  </si>
  <si>
    <t>RESTILE</t>
  </si>
  <si>
    <t>INE298E01022</t>
  </si>
  <si>
    <t>RESTILE CERAMICS LTD</t>
  </si>
  <si>
    <t>RMMIL</t>
  </si>
  <si>
    <t>INE774I01031</t>
  </si>
  <si>
    <t>RESURGERE MINES &amp; MINERALS INDIA LTD</t>
  </si>
  <si>
    <t>REVATHI</t>
  </si>
  <si>
    <t>INE617A01013</t>
  </si>
  <si>
    <t>REVATHI EQUIPMENT LTD</t>
  </si>
  <si>
    <t>REXNORD</t>
  </si>
  <si>
    <t>INE687C01012</t>
  </si>
  <si>
    <t>REXNORD ELECTRONICS &amp; CONTROLS LTD</t>
  </si>
  <si>
    <t>RFLINT</t>
  </si>
  <si>
    <t>INE701D01035</t>
  </si>
  <si>
    <t>RFL INTERNATIONAL LTD</t>
  </si>
  <si>
    <t>RIBATEX</t>
  </si>
  <si>
    <t>INE811H01017</t>
  </si>
  <si>
    <t>RIBA TEXTILES LTD</t>
  </si>
  <si>
    <t>RICHUNV</t>
  </si>
  <si>
    <t>INE652D01014</t>
  </si>
  <si>
    <t>RICH UNIVERSE NETWORK LTD</t>
  </si>
  <si>
    <t>RICHAIND</t>
  </si>
  <si>
    <t>INE516H01012</t>
  </si>
  <si>
    <t>RICHA INDUSTRIES LTD</t>
  </si>
  <si>
    <t>RICHIRICH</t>
  </si>
  <si>
    <t>INE102C01020</t>
  </si>
  <si>
    <t>Richirich Inventures Limited</t>
  </si>
  <si>
    <t>RICOAUTO</t>
  </si>
  <si>
    <t>INE209B01025</t>
  </si>
  <si>
    <t>RICO AUTO INDUSTRIES LTD</t>
  </si>
  <si>
    <t>RICOHQ</t>
  </si>
  <si>
    <t>INE291B01015</t>
  </si>
  <si>
    <t>RICOH INDIA LTD</t>
  </si>
  <si>
    <t>RIDDHI</t>
  </si>
  <si>
    <t>INE249D01019</t>
  </si>
  <si>
    <t>RIDDHI SIDDHI GLUCO BIOLS LTD</t>
  </si>
  <si>
    <t>ZGOLDINV</t>
  </si>
  <si>
    <t>INE598F01014</t>
  </si>
  <si>
    <t>GOLD ROCK INVESTMENTS LTD</t>
  </si>
  <si>
    <t>RIGASUG</t>
  </si>
  <si>
    <t>INE909C01010</t>
  </si>
  <si>
    <t>RIGA SUGAR COMPANY LTD</t>
  </si>
  <si>
    <t>RISAINTL</t>
  </si>
  <si>
    <t>INE001O01029</t>
  </si>
  <si>
    <t>RISA INTERNATIONAL LTD</t>
  </si>
  <si>
    <t>RISHYRN</t>
  </si>
  <si>
    <t>RISHAB SPECIAL YARNS LTD</t>
  </si>
  <si>
    <t>RISHDIGA</t>
  </si>
  <si>
    <t>INE864D01015</t>
  </si>
  <si>
    <t>RISHABH DIGHA STEEL &amp; ALLIED PRODUCTS LTD</t>
  </si>
  <si>
    <t>RDEVCAB</t>
  </si>
  <si>
    <t>INE685F01019</t>
  </si>
  <si>
    <t>RISHABHDEV TECHNOCABLE LTD</t>
  </si>
  <si>
    <t>RISHILASE</t>
  </si>
  <si>
    <t>INE988D01012</t>
  </si>
  <si>
    <t>RISHI LASER LTD</t>
  </si>
  <si>
    <t>RISHIPACK</t>
  </si>
  <si>
    <t>INE989D01010</t>
  </si>
  <si>
    <t>RISHI TECHTEX LTD</t>
  </si>
  <si>
    <t>RITESHIN</t>
  </si>
  <si>
    <t>INE534D01014</t>
  </si>
  <si>
    <t>RITESH INTERNATIONAL LTD</t>
  </si>
  <si>
    <t>RPIL</t>
  </si>
  <si>
    <t>INE299D01014</t>
  </si>
  <si>
    <t>RITESH PROPERTIES &amp; INDUSTRIES LTD</t>
  </si>
  <si>
    <t>RLF</t>
  </si>
  <si>
    <t>INE629C01014</t>
  </si>
  <si>
    <t>RLF LTD</t>
  </si>
  <si>
    <t>REMIMETAL</t>
  </si>
  <si>
    <t>INE731F01037</t>
  </si>
  <si>
    <t>RMG Alloy Steel Limited</t>
  </si>
  <si>
    <t>RNBIND</t>
  </si>
  <si>
    <t>INE307H01016</t>
  </si>
  <si>
    <t>RNB INDUSTRIES LTD</t>
  </si>
  <si>
    <t>RODIUM</t>
  </si>
  <si>
    <t>INE513E01024</t>
  </si>
  <si>
    <t>Rodium Realty Limited</t>
  </si>
  <si>
    <t>ROHITFERRO</t>
  </si>
  <si>
    <t>INE248H01012</t>
  </si>
  <si>
    <t>ROHIT FERRO-TECH LTD</t>
  </si>
  <si>
    <t>ROLCOEN</t>
  </si>
  <si>
    <t>INE775R01013</t>
  </si>
  <si>
    <t>ROLCON ENGINEERING COLTD</t>
  </si>
  <si>
    <t>ROLLT</t>
  </si>
  <si>
    <t>INE927A01040</t>
  </si>
  <si>
    <t>ROLLATAINERS LTD</t>
  </si>
  <si>
    <t>ROLTA</t>
  </si>
  <si>
    <t>INE293A01013</t>
  </si>
  <si>
    <t>ROLTA INDIA LTD</t>
  </si>
  <si>
    <t>ROOPAIND</t>
  </si>
  <si>
    <t>INE443C01010</t>
  </si>
  <si>
    <t>ROOPA INDUSTRIES LTD</t>
  </si>
  <si>
    <t>SUNRINV</t>
  </si>
  <si>
    <t>INE371U01015</t>
  </si>
  <si>
    <t>SUNRISE INDUSTRIAL TRADERS LTD</t>
  </si>
  <si>
    <t>ROSETEX</t>
  </si>
  <si>
    <t>INE392F01012</t>
  </si>
  <si>
    <t>ROSEKAMAL TEXTILES LTD</t>
  </si>
  <si>
    <t>ROSELABS</t>
  </si>
  <si>
    <t>INE475C01012</t>
  </si>
  <si>
    <t>ROSELABS FINANCE LTD</t>
  </si>
  <si>
    <t>RLL</t>
  </si>
  <si>
    <t>INE479C01014</t>
  </si>
  <si>
    <t>ROSELABS LTD</t>
  </si>
  <si>
    <t>ROSSELLIND</t>
  </si>
  <si>
    <t>INE847C01020</t>
  </si>
  <si>
    <t>ROSSELL INDIA LTD</t>
  </si>
  <si>
    <t>ROTO</t>
  </si>
  <si>
    <t>INE535D01029</t>
  </si>
  <si>
    <t>ROTO PUMPS LTD</t>
  </si>
  <si>
    <t>ROYALCUSHN</t>
  </si>
  <si>
    <t>INE618A01011</t>
  </si>
  <si>
    <t>ROYAL CUSHION VINYL PRODUCTS LTD</t>
  </si>
  <si>
    <t>Floorings</t>
  </si>
  <si>
    <t>ROYALIND</t>
  </si>
  <si>
    <t>INE510H01015</t>
  </si>
  <si>
    <t>Royal India Corporation Limited</t>
  </si>
  <si>
    <t>ROHLTD</t>
  </si>
  <si>
    <t>INE283H01019</t>
  </si>
  <si>
    <t>ROYAL ORCHID HOTELS LTD</t>
  </si>
  <si>
    <t>RAYALEMA</t>
  </si>
  <si>
    <t>INE008C01011</t>
  </si>
  <si>
    <t>ROYALE MANOR HOTELS &amp; INDUSTRIES LTD</t>
  </si>
  <si>
    <t>RPGLIFE</t>
  </si>
  <si>
    <t>INE105J01010</t>
  </si>
  <si>
    <t>RPG LIFE SCIENCES LTD</t>
  </si>
  <si>
    <t>RPPINFRA</t>
  </si>
  <si>
    <t>INE324L01013</t>
  </si>
  <si>
    <t>RPP INFRA PROJECTS LTD</t>
  </si>
  <si>
    <t>RRFIN</t>
  </si>
  <si>
    <t>INE229D01011</t>
  </si>
  <si>
    <t>RR FINANCIAL CONSULTANTS LTD</t>
  </si>
  <si>
    <t>RSCINT</t>
  </si>
  <si>
    <t>INE015F01019</t>
  </si>
  <si>
    <t>RSC INTERNATIONAL LTD</t>
  </si>
  <si>
    <t>RSWM</t>
  </si>
  <si>
    <t>INE611A01016</t>
  </si>
  <si>
    <t>RSWM LTD</t>
  </si>
  <si>
    <t>RTSPOWR</t>
  </si>
  <si>
    <t>INE005C01017</t>
  </si>
  <si>
    <t>RTS POWER CORPORATION LTD</t>
  </si>
  <si>
    <t>RUBBERPR</t>
  </si>
  <si>
    <t>INE430C01017</t>
  </si>
  <si>
    <t>RUBBER PRODUCTS LTD</t>
  </si>
  <si>
    <t>RUBFILINTL</t>
  </si>
  <si>
    <t>INE642C01025</t>
  </si>
  <si>
    <t>RUBFILA INTERNATIONAL LTD</t>
  </si>
  <si>
    <t>RUBRAME</t>
  </si>
  <si>
    <t>INE396H01019</t>
  </si>
  <si>
    <t>RUBRA MEDICAMENTS LTD</t>
  </si>
  <si>
    <t>RUBYMILLS</t>
  </si>
  <si>
    <t>INE301D01026</t>
  </si>
  <si>
    <t>RUBY MILLS LTD</t>
  </si>
  <si>
    <t>RUCHINFRA</t>
  </si>
  <si>
    <t>INE413B01023</t>
  </si>
  <si>
    <t>RUCHI INFRASTRUCTURE LTD</t>
  </si>
  <si>
    <t>RUCHISOYA</t>
  </si>
  <si>
    <t>INE619A01027</t>
  </si>
  <si>
    <t>RUCHI SOYA INDUSTRIES LTD</t>
  </si>
  <si>
    <t>RUCHISTRIP</t>
  </si>
  <si>
    <t>INE611C01012</t>
  </si>
  <si>
    <t>RUCHI STRIPS &amp; ALLOYS LTD</t>
  </si>
  <si>
    <t>RUCHIRA</t>
  </si>
  <si>
    <t>INE803H01014</t>
  </si>
  <si>
    <t>RUCHIRA PAPERS LTD</t>
  </si>
  <si>
    <t>RUNEECHA</t>
  </si>
  <si>
    <t>INE373L01010</t>
  </si>
  <si>
    <t>RUNEECHA TEXTILES LTD</t>
  </si>
  <si>
    <t>RUNGTAIR</t>
  </si>
  <si>
    <t>INE347C01013</t>
  </si>
  <si>
    <t>RUNGTA IRRIGATION LTD</t>
  </si>
  <si>
    <t>RUPA</t>
  </si>
  <si>
    <t>INE895B01021</t>
  </si>
  <si>
    <t>RUPA &amp; COMPANY LTD</t>
  </si>
  <si>
    <t>MRPL</t>
  </si>
  <si>
    <t>INE103A01014</t>
  </si>
  <si>
    <t>MANGALORE REFINERY &amp; PETROCHEMICALS LTD</t>
  </si>
  <si>
    <t>RUSHIL</t>
  </si>
  <si>
    <t>INE573K01017</t>
  </si>
  <si>
    <t>RUSHIL DECOR LTD</t>
  </si>
  <si>
    <t>RUTRINT</t>
  </si>
  <si>
    <t>INE040N01029</t>
  </si>
  <si>
    <t>RUTRON INTERNATIONAL LTD</t>
  </si>
  <si>
    <t>RIR</t>
  </si>
  <si>
    <t>INE302D01016</t>
  </si>
  <si>
    <t>RUTTONSHA INTERNATIONAL RECTIFIER LTD</t>
  </si>
  <si>
    <t>SKUMAR</t>
  </si>
  <si>
    <t>INE827A01018</t>
  </si>
  <si>
    <t>S KUMARSCOM LTD</t>
  </si>
  <si>
    <t>SRGSFL</t>
  </si>
  <si>
    <t>INE326P01019</t>
  </si>
  <si>
    <t>S R G Securities Finance Ltd</t>
  </si>
  <si>
    <t>SRK</t>
  </si>
  <si>
    <t>INE951M01037</t>
  </si>
  <si>
    <t>S R K INDUSTRIES LTD</t>
  </si>
  <si>
    <t>STSERV</t>
  </si>
  <si>
    <t>INE907D01012</t>
  </si>
  <si>
    <t>S T Services Ltd</t>
  </si>
  <si>
    <t>SVGLOBAL</t>
  </si>
  <si>
    <t>INE159L01013</t>
  </si>
  <si>
    <t>S V GLOBAL MILL LTD</t>
  </si>
  <si>
    <t>S&amp;SPOWER</t>
  </si>
  <si>
    <t>INE902B01017</t>
  </si>
  <si>
    <t>S&amp;S POWER SWITCHGEAR LTD</t>
  </si>
  <si>
    <t>STCORP</t>
  </si>
  <si>
    <t>INE110Q01015</t>
  </si>
  <si>
    <t>S&amp;T CORPORATION LTD</t>
  </si>
  <si>
    <t>SALSTEEL</t>
  </si>
  <si>
    <t>INE658G01014</t>
  </si>
  <si>
    <t>SALSTEEL LTD</t>
  </si>
  <si>
    <t>SEPOWER</t>
  </si>
  <si>
    <t>INE735M01018</t>
  </si>
  <si>
    <t>SE POWER LTD</t>
  </si>
  <si>
    <t>SEINV</t>
  </si>
  <si>
    <t>INE420C01042</t>
  </si>
  <si>
    <t>SEINVESTMENTS LTD</t>
  </si>
  <si>
    <t>SKUMARSYNF</t>
  </si>
  <si>
    <t>INE772A01016</t>
  </si>
  <si>
    <t>SKUMARS NATIONWIDE LTD</t>
  </si>
  <si>
    <t>SMENER</t>
  </si>
  <si>
    <t>INE540D01011</t>
  </si>
  <si>
    <t>SMENERGY TEKNIK &amp; ELECTRONICS LTD</t>
  </si>
  <si>
    <t>SRIND</t>
  </si>
  <si>
    <t>INE329C01011</t>
  </si>
  <si>
    <t>SRINDUSTRIES LTD</t>
  </si>
  <si>
    <t>ZSVTRADI</t>
  </si>
  <si>
    <t>INE404N01019</t>
  </si>
  <si>
    <t>SVTRADING &amp; AGENCIES LTD</t>
  </si>
  <si>
    <t>SAAMYABIO</t>
  </si>
  <si>
    <t>INE320H01019</t>
  </si>
  <si>
    <t>SAAMYA BIOTECH (INDIA) LTD</t>
  </si>
  <si>
    <t>SAB</t>
  </si>
  <si>
    <t>INE137M01017</t>
  </si>
  <si>
    <t>SAB Industries Ltd</t>
  </si>
  <si>
    <t>SABOOBR</t>
  </si>
  <si>
    <t>INE021N01011</t>
  </si>
  <si>
    <t>SABOO BROTHERS LTD</t>
  </si>
  <si>
    <t>SABOOSOD</t>
  </si>
  <si>
    <t>INE440C01016</t>
  </si>
  <si>
    <t>SABOO SODIUM CHLORO LTD</t>
  </si>
  <si>
    <t>SACHEMT</t>
  </si>
  <si>
    <t>INE433G01012</t>
  </si>
  <si>
    <t>SACHETA METALS LTD</t>
  </si>
  <si>
    <t>SADBHAV</t>
  </si>
  <si>
    <t>INE226H01026</t>
  </si>
  <si>
    <t>SADBHAV ENGINEERING LTD</t>
  </si>
  <si>
    <t>SADHNANIQ</t>
  </si>
  <si>
    <t>INE888C01016</t>
  </si>
  <si>
    <t>SADHANA NITROCHEM LTD</t>
  </si>
  <si>
    <t>SAFALHBS</t>
  </si>
  <si>
    <t>INE880M01020</t>
  </si>
  <si>
    <t>Safal Herbs Limited</t>
  </si>
  <si>
    <t>SAFALSEC</t>
  </si>
  <si>
    <t>INE101L01031</t>
  </si>
  <si>
    <t>Safal Securities Ltd</t>
  </si>
  <si>
    <t>SAFARIND</t>
  </si>
  <si>
    <t>INE429E01023</t>
  </si>
  <si>
    <t>SAFARI INDUSTRIES (INDIA) LTD</t>
  </si>
  <si>
    <t>Bags</t>
  </si>
  <si>
    <t>SAFFRON</t>
  </si>
  <si>
    <t>INE474D01013</t>
  </si>
  <si>
    <t>Saffron Industries Limited</t>
  </si>
  <si>
    <t>SAGCEM</t>
  </si>
  <si>
    <t>INE229C01013</t>
  </si>
  <si>
    <t>SAGAR CEMENTS LTD</t>
  </si>
  <si>
    <t>SAGARPROD</t>
  </si>
  <si>
    <t>INE807D01030</t>
  </si>
  <si>
    <t>Sagar Productions Limited</t>
  </si>
  <si>
    <t>SAGRSOY-B</t>
  </si>
  <si>
    <t>INE131O01016</t>
  </si>
  <si>
    <t>SAGAR SOYA PRODUCTS LTD</t>
  </si>
  <si>
    <t>SAGARSYST</t>
  </si>
  <si>
    <t>SAGAR SYSTECH LTD</t>
  </si>
  <si>
    <t>SGARRES</t>
  </si>
  <si>
    <t>SAGAR TOURIST RESORTS LTD</t>
  </si>
  <si>
    <t>SAHARAHOUS</t>
  </si>
  <si>
    <t>INE135C01012</t>
  </si>
  <si>
    <t>SAHARA HOUSINGFINA CORPORATION LTD</t>
  </si>
  <si>
    <t>SAHARA</t>
  </si>
  <si>
    <t>INE479B01016</t>
  </si>
  <si>
    <t>SAHARA ONE MEDIA &amp; ENTERTAINMENT LTD</t>
  </si>
  <si>
    <t>SAHYADRI</t>
  </si>
  <si>
    <t>INE280H01015</t>
  </si>
  <si>
    <t>SAHYADRI INDUSTRIES LTD</t>
  </si>
  <si>
    <t>SAIBABA</t>
  </si>
  <si>
    <t>INE706P01020</t>
  </si>
  <si>
    <t>Sai Baba Investment And Commercial Enterprises Ltd</t>
  </si>
  <si>
    <t>GUJHOTE</t>
  </si>
  <si>
    <t>INE621C01011</t>
  </si>
  <si>
    <t>GUJARAT HOTELS LTD</t>
  </si>
  <si>
    <t>SHIKHARLETR</t>
  </si>
  <si>
    <t>SHIKHAR LEASING &amp; TRADING LTD</t>
  </si>
  <si>
    <t>SAINIK</t>
  </si>
  <si>
    <t>INE584B01013</t>
  </si>
  <si>
    <t>SAINIK FINANCE &amp; INDUSTRIES LTD</t>
  </si>
  <si>
    <t>SAINTGOBAIN</t>
  </si>
  <si>
    <t>INE068B01017</t>
  </si>
  <si>
    <t>SAINT-GOBAIN SEKURIT INDIA LTD</t>
  </si>
  <si>
    <t>Glass</t>
  </si>
  <si>
    <t>SAKSOFT</t>
  </si>
  <si>
    <t>INE667G01015</t>
  </si>
  <si>
    <t>SAKSOFT LTD</t>
  </si>
  <si>
    <t>SAKTHIFIN</t>
  </si>
  <si>
    <t>INE302E01014</t>
  </si>
  <si>
    <t>SAKTHI FINANCE LTD</t>
  </si>
  <si>
    <t>SAKHTISUG</t>
  </si>
  <si>
    <t>INE623A01011</t>
  </si>
  <si>
    <t>SAKTHI SUGARS LTD</t>
  </si>
  <si>
    <t>SAKUMA</t>
  </si>
  <si>
    <t>INE190H01016</t>
  </si>
  <si>
    <t>SAKUMA EXPORTS LTD</t>
  </si>
  <si>
    <t>SALGUTI</t>
  </si>
  <si>
    <t>INE159C01012</t>
  </si>
  <si>
    <t>SALGUTI INDUSTRIES LTD</t>
  </si>
  <si>
    <t>SALONA</t>
  </si>
  <si>
    <t>INE498E01010</t>
  </si>
  <si>
    <t>SALONA COTSPIN LTD</t>
  </si>
  <si>
    <t>SALORAINTL</t>
  </si>
  <si>
    <t>INE924A01013</t>
  </si>
  <si>
    <t>SALORA INTERNATIONAL LTD</t>
  </si>
  <si>
    <t>SALZERELEC</t>
  </si>
  <si>
    <t>INE457F01013</t>
  </si>
  <si>
    <t>SALZER ELECTRONICS LTD</t>
  </si>
  <si>
    <t>SAMINDUS</t>
  </si>
  <si>
    <t>INE653D01012</t>
  </si>
  <si>
    <t>SAM INDUSTRIES LTD</t>
  </si>
  <si>
    <t>SAMLEPU</t>
  </si>
  <si>
    <t>INE368N01024</t>
  </si>
  <si>
    <t>SAM LEASECO LTD</t>
  </si>
  <si>
    <t>SAMBANDAM</t>
  </si>
  <si>
    <t>INE304D01012</t>
  </si>
  <si>
    <t>SAMBANDAM SPINNING MILLS LTD</t>
  </si>
  <si>
    <t>SAMBHAAV</t>
  </si>
  <si>
    <t>INE699B01027</t>
  </si>
  <si>
    <t>SAMBHAAV MEDIA LTD</t>
  </si>
  <si>
    <t>SAMKRG</t>
  </si>
  <si>
    <t>INE706B01012</t>
  </si>
  <si>
    <t>SAMKRG PISTONS &amp; RINGS LTD</t>
  </si>
  <si>
    <t>SAMPRE</t>
  </si>
  <si>
    <t>INE375C01014</t>
  </si>
  <si>
    <t>SAMPRE NUTRITIONS LTD</t>
  </si>
  <si>
    <t>SAMRATPH</t>
  </si>
  <si>
    <t>INE103E01016</t>
  </si>
  <si>
    <t>SAMRAT PHARMACHEM LTD</t>
  </si>
  <si>
    <t>SRL</t>
  </si>
  <si>
    <t>INE621O01016</t>
  </si>
  <si>
    <t>SAMRUDDHI REALTY LTD</t>
  </si>
  <si>
    <t>SAMTEL</t>
  </si>
  <si>
    <t>INE381A01016</t>
  </si>
  <si>
    <t>SAMTEL COLOR LTD</t>
  </si>
  <si>
    <t>SAMTELTD</t>
  </si>
  <si>
    <t>INE538C01017</t>
  </si>
  <si>
    <t>SAMTEL INDIA LTD</t>
  </si>
  <si>
    <t>SAMTEX</t>
  </si>
  <si>
    <t>INE931D01020</t>
  </si>
  <si>
    <t>SAMTEX FASHIONS LTD</t>
  </si>
  <si>
    <t>SAMYAKINT</t>
  </si>
  <si>
    <t>INE607G01011</t>
  </si>
  <si>
    <t>SAMYAK INTERNATIONAL LTD</t>
  </si>
  <si>
    <t>SANBLUE</t>
  </si>
  <si>
    <t>INE602D01027</t>
  </si>
  <si>
    <t>SANBLUE CORPORATION LTD</t>
  </si>
  <si>
    <t>SANCIA</t>
  </si>
  <si>
    <t>INE391H01010</t>
  </si>
  <si>
    <t>Sancia Global Infraprojects Limited</t>
  </si>
  <si>
    <t>SANCTRN</t>
  </si>
  <si>
    <t>INE391G01012</t>
  </si>
  <si>
    <t>SANCO TRANS LTD</t>
  </si>
  <si>
    <t>SANDPLAST</t>
  </si>
  <si>
    <t>INE122K01013</t>
  </si>
  <si>
    <t>SAND PLAST (INDIA) LTD</t>
  </si>
  <si>
    <t>Refractory bricks</t>
  </si>
  <si>
    <t>SANDESH</t>
  </si>
  <si>
    <t>INE583B01015</t>
  </si>
  <si>
    <t>SANDESH LTD</t>
  </si>
  <si>
    <t>SANDUPHQ</t>
  </si>
  <si>
    <t>INE751D01014</t>
  </si>
  <si>
    <t>SANDU PHARMACEUTICALS LTD</t>
  </si>
  <si>
    <t>SANDUMA</t>
  </si>
  <si>
    <t>INE149K01016</t>
  </si>
  <si>
    <t>SANDUR MANGANESE &amp; IRON ORES LTD</t>
  </si>
  <si>
    <t>SANPA</t>
  </si>
  <si>
    <t>INE384D01022</t>
  </si>
  <si>
    <t>SANGAL PAPERS LTD</t>
  </si>
  <si>
    <t>SANGAMIND</t>
  </si>
  <si>
    <t>INE495C01010</t>
  </si>
  <si>
    <t>SANGAM (INDIA) LTD</t>
  </si>
  <si>
    <t>SAL</t>
  </si>
  <si>
    <t>INE299N01013</t>
  </si>
  <si>
    <t>SANGAM ADVISORS LTD</t>
  </si>
  <si>
    <t>SANGHCO</t>
  </si>
  <si>
    <t>INE998M01012</t>
  </si>
  <si>
    <t>SANGHI CORPORATE SERVICES LTD</t>
  </si>
  <si>
    <t>SANGHIIND</t>
  </si>
  <si>
    <t>INE999B01013</t>
  </si>
  <si>
    <t>SANGHI INDUSTRIES LTD</t>
  </si>
  <si>
    <t>SANGHVIFOR</t>
  </si>
  <si>
    <t>INE263L01013</t>
  </si>
  <si>
    <t>SANGHVI FORGING AND ENGINEERING LTD</t>
  </si>
  <si>
    <t>SANGHVIMOV</t>
  </si>
  <si>
    <t>INE989A01024</t>
  </si>
  <si>
    <t>SANGHVI MOVERS LTD</t>
  </si>
  <si>
    <t>SANGUI</t>
  </si>
  <si>
    <t>INE617F01038</t>
  </si>
  <si>
    <t>SANGUINE MEDIA LTD</t>
  </si>
  <si>
    <t>SANJIVIN</t>
  </si>
  <si>
    <t>INE860D01013</t>
  </si>
  <si>
    <t>SANJIVANI PARANTERAL LTD</t>
  </si>
  <si>
    <t>SANKHYAIN</t>
  </si>
  <si>
    <t>INE877A01013</t>
  </si>
  <si>
    <t>SANKHYA INFOTECH LTD</t>
  </si>
  <si>
    <t>SANINFRA</t>
  </si>
  <si>
    <t>INE799C01015</t>
  </si>
  <si>
    <t>Sanmit Infra Limited</t>
  </si>
  <si>
    <t>ZSANMCOM</t>
  </si>
  <si>
    <t>INE896J01014</t>
  </si>
  <si>
    <t>SANMITRA COMMERCIAL LTD</t>
  </si>
  <si>
    <t>MUTHOOTFIN</t>
  </si>
  <si>
    <t>INE414G01012</t>
  </si>
  <si>
    <t>MUTHOOT FINANCE LTD</t>
  </si>
  <si>
    <t>SANTASPN</t>
  </si>
  <si>
    <t>INE250D01017</t>
  </si>
  <si>
    <t>SANTARAM SPINNERS LTD</t>
  </si>
  <si>
    <t>SANTOSHF</t>
  </si>
  <si>
    <t>INE612D01018</t>
  </si>
  <si>
    <t>SANTOSH FINE-FAB LTD</t>
  </si>
  <si>
    <t>SANTOWIN</t>
  </si>
  <si>
    <t>INE386L01038</t>
  </si>
  <si>
    <t>SANTOWIN CORPORATION LTD</t>
  </si>
  <si>
    <t>SANWARIA</t>
  </si>
  <si>
    <t>INE890C01046</t>
  </si>
  <si>
    <t>SANWARIA AGRO OILS LTD</t>
  </si>
  <si>
    <t>SAPANCHEM</t>
  </si>
  <si>
    <t>INE823E01035</t>
  </si>
  <si>
    <t>SAPAN CHEMICALS LTD</t>
  </si>
  <si>
    <t>SPTRSHI</t>
  </si>
  <si>
    <t>INE233P01017</t>
  </si>
  <si>
    <t>SAPTARISHI AGRO INDUSTRIES LTD</t>
  </si>
  <si>
    <t>SAPL</t>
  </si>
  <si>
    <t>INE002E01010</t>
  </si>
  <si>
    <t>SAR Auto Products Ltd</t>
  </si>
  <si>
    <t>ZSARACOM</t>
  </si>
  <si>
    <t>INE967G01019</t>
  </si>
  <si>
    <t>SARASWATI COMMERCIAL (INDIA) LTD</t>
  </si>
  <si>
    <t>SARDAEN</t>
  </si>
  <si>
    <t>INE385C01013</t>
  </si>
  <si>
    <t>SARDA ENERGY &amp; MINERALS LTD</t>
  </si>
  <si>
    <t>SARDAPPR</t>
  </si>
  <si>
    <t>INE385D01011</t>
  </si>
  <si>
    <t>SARDA PAPERS LTD</t>
  </si>
  <si>
    <t>SARDAPLY</t>
  </si>
  <si>
    <t>INE932D01010</t>
  </si>
  <si>
    <t>SARDA PLYWOOD INDUSTRIES LTD</t>
  </si>
  <si>
    <t>SRDAPRT</t>
  </si>
  <si>
    <t>INE995U01011</t>
  </si>
  <si>
    <t>SARDA PROTEINS LTD</t>
  </si>
  <si>
    <t>SAREGAMA</t>
  </si>
  <si>
    <t>INE979A01017</t>
  </si>
  <si>
    <t>SAREGAMA INDIA LTD</t>
  </si>
  <si>
    <t>SARLAPOLY</t>
  </si>
  <si>
    <t>INE453D01025</t>
  </si>
  <si>
    <t>SARLA PERFORMANCE FIBERS LTD</t>
  </si>
  <si>
    <t>SARTHAKGL</t>
  </si>
  <si>
    <t>INE075H01019</t>
  </si>
  <si>
    <t>SARTHAK GLOBAL LTD</t>
  </si>
  <si>
    <t>SARTHAKIND</t>
  </si>
  <si>
    <t>INE074H01012</t>
  </si>
  <si>
    <t>SARTHAK INDUSTRIES LTD</t>
  </si>
  <si>
    <t>SARUPINDUS</t>
  </si>
  <si>
    <t>INE305D01019</t>
  </si>
  <si>
    <t>SARUP INDUSTRIES LTD</t>
  </si>
  <si>
    <t>ZSARVAMA</t>
  </si>
  <si>
    <t>INE978L01016</t>
  </si>
  <si>
    <t>SARVAMANGAL MERCANTILE COLTD</t>
  </si>
  <si>
    <t>SARVOTTAM</t>
  </si>
  <si>
    <t>INE822Q01015</t>
  </si>
  <si>
    <t>Sarvottam Finvest Ltd</t>
  </si>
  <si>
    <t>SASHWAT</t>
  </si>
  <si>
    <t>INE789D01014</t>
  </si>
  <si>
    <t>Sashwat Technocrats Limited</t>
  </si>
  <si>
    <t>SASKEN</t>
  </si>
  <si>
    <t>INE231F01020</t>
  </si>
  <si>
    <t>SASKEN COMMUNICATION TECHNOLOGIES LTD</t>
  </si>
  <si>
    <t>SATINDLTD</t>
  </si>
  <si>
    <t>INE065D01027</t>
  </si>
  <si>
    <t>SAT INDUSTRIES LTD</t>
  </si>
  <si>
    <t>SATELENG</t>
  </si>
  <si>
    <t>INE087C01015</t>
  </si>
  <si>
    <t>SATELLITE ENGINEERING LTD</t>
  </si>
  <si>
    <t>SATHAISPAT</t>
  </si>
  <si>
    <t>INE176C01016</t>
  </si>
  <si>
    <t>SATHAVAHANA ISPAT LTD</t>
  </si>
  <si>
    <t>SKFL</t>
  </si>
  <si>
    <t>INE279P01036</t>
  </si>
  <si>
    <t>Satkar Finlease Ltd</t>
  </si>
  <si>
    <t>SATRAPROP</t>
  </si>
  <si>
    <t>INE086E01021</t>
  </si>
  <si>
    <t>SATRA PROPERTIES (INDIA) LTD</t>
  </si>
  <si>
    <t>SATYA</t>
  </si>
  <si>
    <t>INE394F01018</t>
  </si>
  <si>
    <t>Satya Miners &amp; Transporters Ltd</t>
  </si>
  <si>
    <t>SAICAPI</t>
  </si>
  <si>
    <t>SAI CAPITAL LTD</t>
  </si>
  <si>
    <t>SAUMYACAP</t>
  </si>
  <si>
    <t>INE365L01016</t>
  </si>
  <si>
    <t>Saumya Capital Limited</t>
  </si>
  <si>
    <t>SAUMYA</t>
  </si>
  <si>
    <t>INE563C01015</t>
  </si>
  <si>
    <t>Saumya Consultants Ltd</t>
  </si>
  <si>
    <t>SAURASHCEM</t>
  </si>
  <si>
    <t>INE626A01014</t>
  </si>
  <si>
    <t>SAURASHTRA CEMENT LTD</t>
  </si>
  <si>
    <t>SAVFI</t>
  </si>
  <si>
    <t>INE304E01010</t>
  </si>
  <si>
    <t>SAVANI FINANCIALS LTD</t>
  </si>
  <si>
    <t>SAVINFOCO</t>
  </si>
  <si>
    <t>INE898E01011</t>
  </si>
  <si>
    <t>SAVANT INFOCOMM LTD</t>
  </si>
  <si>
    <t>7TEC</t>
  </si>
  <si>
    <t>INE856B01015</t>
  </si>
  <si>
    <t>SAVEN TECHNOLOGIES LTD</t>
  </si>
  <si>
    <t>SAVERA</t>
  </si>
  <si>
    <t>INE104E01014</t>
  </si>
  <si>
    <t>SAVERA INDUSTRIES LTD</t>
  </si>
  <si>
    <t>SOTL</t>
  </si>
  <si>
    <t>INE035D01012</t>
  </si>
  <si>
    <t>SAVITA OIL TECHNOLOGIES LTD</t>
  </si>
  <si>
    <t>SAWABUSI</t>
  </si>
  <si>
    <t>INE248B01015</t>
  </si>
  <si>
    <t>SAWACA BUSINESS MACHINES LTD</t>
  </si>
  <si>
    <t>SAYAJIHOTL</t>
  </si>
  <si>
    <t>INE318C01014</t>
  </si>
  <si>
    <t>SAYAJI HOTELS LTD</t>
  </si>
  <si>
    <t>SBECSUG</t>
  </si>
  <si>
    <t>INE948G01019</t>
  </si>
  <si>
    <t>SBEC SUGAR LTD</t>
  </si>
  <si>
    <t>SCANSTL</t>
  </si>
  <si>
    <t>INE099G01011</t>
  </si>
  <si>
    <t>Scan Steels Limited</t>
  </si>
  <si>
    <t>SCANPGEOM</t>
  </si>
  <si>
    <t>INE967B01028</t>
  </si>
  <si>
    <t>SCANPOINT GEOMATICS LTD</t>
  </si>
  <si>
    <t>SCHABLON</t>
  </si>
  <si>
    <t>INE024C01026</t>
  </si>
  <si>
    <t>SCHABLONA INDIA LTD</t>
  </si>
  <si>
    <t>Ceramic Tiles</t>
  </si>
  <si>
    <t>SCHNEIDER</t>
  </si>
  <si>
    <t>INE839M01018</t>
  </si>
  <si>
    <t>SCHNEIDER ELECTRIC INFRASTRUCTURE LTD</t>
  </si>
  <si>
    <t>SCC</t>
  </si>
  <si>
    <t>INE892C01018</t>
  </si>
  <si>
    <t>Scintilla Commercial &amp; Credit Ltd</t>
  </si>
  <si>
    <t>SCOOTER</t>
  </si>
  <si>
    <t>INE959E01011</t>
  </si>
  <si>
    <t>SCOOTERS INDIA LTD</t>
  </si>
  <si>
    <t>SCOPEIND</t>
  </si>
  <si>
    <t>INE747C01014</t>
  </si>
  <si>
    <t>Scope Industries (India) Limited</t>
  </si>
  <si>
    <t>SEAGOLD</t>
  </si>
  <si>
    <t>INE428P01013</t>
  </si>
  <si>
    <t>SEA GOLD AQUA FARMS LTD</t>
  </si>
  <si>
    <t>SEATV</t>
  </si>
  <si>
    <t>INE351L01016</t>
  </si>
  <si>
    <t>SEA TV NETWORK LTD</t>
  </si>
  <si>
    <t>SEAMECLTD</t>
  </si>
  <si>
    <t>INE497B01018</t>
  </si>
  <si>
    <t>SEAMEC LTD</t>
  </si>
  <si>
    <t>SEASONF</t>
  </si>
  <si>
    <t>INE454D01015</t>
  </si>
  <si>
    <t>SEASONS FURNISHINGS LTD</t>
  </si>
  <si>
    <t>SEASONST</t>
  </si>
  <si>
    <t>INE707B01010</t>
  </si>
  <si>
    <t>SEASONS TEXTILES LTD</t>
  </si>
  <si>
    <t>SECHE</t>
  </si>
  <si>
    <t>INE930C01016</t>
  </si>
  <si>
    <t>SECUNDERABAD HEALTHCARE LTD</t>
  </si>
  <si>
    <t>SELMCL</t>
  </si>
  <si>
    <t>INE105I01012</t>
  </si>
  <si>
    <t>SEL MANUFACTURING COMPANY LTD</t>
  </si>
  <si>
    <t>SELAN</t>
  </si>
  <si>
    <t>INE818A01017</t>
  </si>
  <si>
    <t>SELAN EXPLORATION TECHNOLOGY LTD</t>
  </si>
  <si>
    <t>SELANBBPH</t>
  </si>
  <si>
    <t>SELLWIN</t>
  </si>
  <si>
    <t>INE195F01019</t>
  </si>
  <si>
    <t>Sellwin Traders Ltd</t>
  </si>
  <si>
    <t>SENBO</t>
  </si>
  <si>
    <t>INE792C01010</t>
  </si>
  <si>
    <t>SENBO INDUSTRIES LTD</t>
  </si>
  <si>
    <t>SENINFO</t>
  </si>
  <si>
    <t>INE564B01015</t>
  </si>
  <si>
    <t>Senthil Infotek Ltd</t>
  </si>
  <si>
    <t>SEQUENT</t>
  </si>
  <si>
    <t>INE807F01027</t>
  </si>
  <si>
    <t>SEQUENT SCIENTIFIC LTD</t>
  </si>
  <si>
    <t>SERIND</t>
  </si>
  <si>
    <t>INE358F01013</t>
  </si>
  <si>
    <t>SER INDUSTRIES LTD</t>
  </si>
  <si>
    <t>SERVALL</t>
  </si>
  <si>
    <t>INE431L01016</t>
  </si>
  <si>
    <t>SERVALAKSHMI PAPER LTD</t>
  </si>
  <si>
    <t>SERVOTEC</t>
  </si>
  <si>
    <t>INE185D01015</t>
  </si>
  <si>
    <t>SERVOTECH ENGINEERING INDUSTRIES LTD</t>
  </si>
  <si>
    <t>VEDL</t>
  </si>
  <si>
    <t>INE205A01025</t>
  </si>
  <si>
    <t>VEDANTA LTD</t>
  </si>
  <si>
    <t>SESHACHAL</t>
  </si>
  <si>
    <t>INE331F01010</t>
  </si>
  <si>
    <t>SESHACHAL TECHNOLOGIES LTD</t>
  </si>
  <si>
    <t>SESHAPAPER</t>
  </si>
  <si>
    <t>INE630A01016</t>
  </si>
  <si>
    <t>SESHASAYEE PAPER &amp; BOARDS LTD</t>
  </si>
  <si>
    <t>SETCO</t>
  </si>
  <si>
    <t>INE878E01021</t>
  </si>
  <si>
    <t>SETCO AUTOMOTIVE LTD</t>
  </si>
  <si>
    <t>SEVENHILL</t>
  </si>
  <si>
    <t>INE518D01017</t>
  </si>
  <si>
    <t>Seven Hill Industries Limited</t>
  </si>
  <si>
    <t>SEZAL</t>
  </si>
  <si>
    <t>INE955I01036</t>
  </si>
  <si>
    <t>Sezal Glass Limited</t>
  </si>
  <si>
    <t>SGNTE</t>
  </si>
  <si>
    <t>INE266C01023</t>
  </si>
  <si>
    <t>SGN TELECOMS LTD</t>
  </si>
  <si>
    <t>SHABCHM</t>
  </si>
  <si>
    <t>SHABA CHEMICALS LTD</t>
  </si>
  <si>
    <t>SHAHALLOYS</t>
  </si>
  <si>
    <t>INE640C01011</t>
  </si>
  <si>
    <t>SHAH ALLOYS LTD</t>
  </si>
  <si>
    <t>SUPREMETEX</t>
  </si>
  <si>
    <t>INE651G01027</t>
  </si>
  <si>
    <t>SUPREME TEX MART LTD</t>
  </si>
  <si>
    <t>SHAHFOOD</t>
  </si>
  <si>
    <t>INE455D01012</t>
  </si>
  <si>
    <t>SHAH FOODS LTD</t>
  </si>
  <si>
    <t>SHAILY</t>
  </si>
  <si>
    <t>INE151G01010</t>
  </si>
  <si>
    <t>SHAILY ENGINEERING PLASTICS LTD</t>
  </si>
  <si>
    <t>SHAKTIPR</t>
  </si>
  <si>
    <t>INE794C01016</t>
  </si>
  <si>
    <t>SHAKTI PRESS LTD</t>
  </si>
  <si>
    <t>SHAKTIPUMP</t>
  </si>
  <si>
    <t>INE908D01010</t>
  </si>
  <si>
    <t>SHAKTI PUMPS (INDIA) LTD</t>
  </si>
  <si>
    <t>SAHLIBHFI</t>
  </si>
  <si>
    <t>INE861D01011</t>
  </si>
  <si>
    <t>SHALIBHADRA FINANCE LTD</t>
  </si>
  <si>
    <t>DONEAR</t>
  </si>
  <si>
    <t>INE668D01028</t>
  </si>
  <si>
    <t>DONEAR INDUSTRIES LTD</t>
  </si>
  <si>
    <t>SHALPRO</t>
  </si>
  <si>
    <t>INE435E01020</t>
  </si>
  <si>
    <t>SHALIMAR PRODUCTIONS LTD</t>
  </si>
  <si>
    <t>SHALIWIR</t>
  </si>
  <si>
    <t>INE655D01025</t>
  </si>
  <si>
    <t>SHALIMAR WIRES INDUSTRIES LTD</t>
  </si>
  <si>
    <t>SHANTIGEAR</t>
  </si>
  <si>
    <t>INE631A01022</t>
  </si>
  <si>
    <t>SHANTHI GEARS LTD</t>
  </si>
  <si>
    <t>SHARDFI</t>
  </si>
  <si>
    <t>INE638N01012</t>
  </si>
  <si>
    <t>SHARAD FIBRES &amp; YARN PROCESSORS LTD</t>
  </si>
  <si>
    <t>SHARDACROP</t>
  </si>
  <si>
    <t>INE221J01015</t>
  </si>
  <si>
    <t>Sharda Cropchem Ltd</t>
  </si>
  <si>
    <t>SHRDAIS</t>
  </si>
  <si>
    <t>INE385M01012</t>
  </si>
  <si>
    <t>SHARDA ISPAT LTD</t>
  </si>
  <si>
    <t>SHARDAMOTR</t>
  </si>
  <si>
    <t>INE597I01010</t>
  </si>
  <si>
    <t>Sharda Motor Industries Ltd</t>
  </si>
  <si>
    <t>SHRIYAMSEC</t>
  </si>
  <si>
    <t>INE037B01012</t>
  </si>
  <si>
    <t>SHARDUL SECURITIES LTD</t>
  </si>
  <si>
    <t>SHARMEH</t>
  </si>
  <si>
    <t>INE465H01012</t>
  </si>
  <si>
    <t>SHARMA EAST INDIA HOSPITALS &amp; MEDICAL?RESEARCH LTD</t>
  </si>
  <si>
    <t>SHARONBIO</t>
  </si>
  <si>
    <t>INE028B01029</t>
  </si>
  <si>
    <t>SHARON BIO-MEDICINE LTD</t>
  </si>
  <si>
    <t>KALYANISHP</t>
  </si>
  <si>
    <t>INE207B01011</t>
  </si>
  <si>
    <t>SHARP INDIA LTD</t>
  </si>
  <si>
    <t>SHARPINV</t>
  </si>
  <si>
    <t>INE909D01026</t>
  </si>
  <si>
    <t>Sharp Investments Ltd</t>
  </si>
  <si>
    <t>SHEETAL</t>
  </si>
  <si>
    <t>INE786J01017</t>
  </si>
  <si>
    <t>SHEETAL DIAMONDS LTD</t>
  </si>
  <si>
    <t>SPYL</t>
  </si>
  <si>
    <t>INE268L01020</t>
  </si>
  <si>
    <t>SHEKHAWATI POLY-YARN LTD</t>
  </si>
  <si>
    <t>SIPL</t>
  </si>
  <si>
    <t>INE413C01013</t>
  </si>
  <si>
    <t>SHELTER INFRA PROJECTS LTD</t>
  </si>
  <si>
    <t>SHEMAROO</t>
  </si>
  <si>
    <t>INE363M01019</t>
  </si>
  <si>
    <t>Shemaroo Entertainment Ltd</t>
  </si>
  <si>
    <t>ZSHERAPR</t>
  </si>
  <si>
    <t>INE495M01019</t>
  </si>
  <si>
    <t>SHERATON PROPERTIES &amp; FINANCE LTD</t>
  </si>
  <si>
    <t>SHERVANI</t>
  </si>
  <si>
    <t>INE011D01013</t>
  </si>
  <si>
    <t>SHERVANI INDUSTRIAL SYNDICATE LTD</t>
  </si>
  <si>
    <t>SHESHAINDS</t>
  </si>
  <si>
    <t>INE193R01019</t>
  </si>
  <si>
    <t>Sheshadri Industries Ltd</t>
  </si>
  <si>
    <t>SHETRON</t>
  </si>
  <si>
    <t>INE278C01010</t>
  </si>
  <si>
    <t>SHETRON LTD</t>
  </si>
  <si>
    <t>VARUNME</t>
  </si>
  <si>
    <t>VARUN MERCANTILE LTD</t>
  </si>
  <si>
    <t>SHILCTECH</t>
  </si>
  <si>
    <t>INE024F01011</t>
  </si>
  <si>
    <t>SHILCHAR TECHNOLOGIES LTD</t>
  </si>
  <si>
    <t>Distribution transformers</t>
  </si>
  <si>
    <t>SHILGRAVQ</t>
  </si>
  <si>
    <t>INE960A01017</t>
  </si>
  <si>
    <t>SHILP GRAVURES LTD</t>
  </si>
  <si>
    <t>SHILPAMED</t>
  </si>
  <si>
    <t>INE790G01031</t>
  </si>
  <si>
    <t>SHILPA MEDICARE LTD</t>
  </si>
  <si>
    <t>SHILPI</t>
  </si>
  <si>
    <t>INE510K01019</t>
  </si>
  <si>
    <t>SHILPI CABLE TECHNOLOGIES LTD</t>
  </si>
  <si>
    <t>SCI</t>
  </si>
  <si>
    <t>INE109A01011</t>
  </si>
  <si>
    <t>SHIPPING CORPORATION OF INDIA LTD</t>
  </si>
  <si>
    <t>SHIRPUR-G</t>
  </si>
  <si>
    <t>INE196B01016</t>
  </si>
  <si>
    <t>SHIRPUR GOLD REFINERY LTD</t>
  </si>
  <si>
    <t>Gold</t>
  </si>
  <si>
    <t>SHIVACEM</t>
  </si>
  <si>
    <t>INE555C01029</t>
  </si>
  <si>
    <t>SHIVA CEMENT LTD</t>
  </si>
  <si>
    <t>SHIVAAGRO</t>
  </si>
  <si>
    <t>INE960E01019</t>
  </si>
  <si>
    <t>SHIVA GLOBAL AGRO INDUSTRIES LTD</t>
  </si>
  <si>
    <t>SHIVMED</t>
  </si>
  <si>
    <t>INE875N01028</t>
  </si>
  <si>
    <t>SHIVA MEDICARE LTD</t>
  </si>
  <si>
    <t>Hospital Supplies</t>
  </si>
  <si>
    <t>SHIVTEX</t>
  </si>
  <si>
    <t>INE705C01012</t>
  </si>
  <si>
    <t>SHIVA TEXYARN LTD</t>
  </si>
  <si>
    <t>TVOLCON</t>
  </si>
  <si>
    <t>TIVOLI CONSTRUCTION LTD</t>
  </si>
  <si>
    <t>SHIVAGR</t>
  </si>
  <si>
    <t>INE092H01014</t>
  </si>
  <si>
    <t>SHIVAGRICO IMPLEMENTS LTD</t>
  </si>
  <si>
    <t>SHBCLQ</t>
  </si>
  <si>
    <t>INE386D01027</t>
  </si>
  <si>
    <t>SHIVALIK BIMETAL CONTROLS LTD</t>
  </si>
  <si>
    <t>SHIVALIK</t>
  </si>
  <si>
    <t>INE788J01013</t>
  </si>
  <si>
    <t>Shivalik Rasayan Ltd</t>
  </si>
  <si>
    <t>SHIVAMAUTO</t>
  </si>
  <si>
    <t>INE637H01024</t>
  </si>
  <si>
    <t>SHIVAM AUTOTECH LTD</t>
  </si>
  <si>
    <t>SHOPERSTOP</t>
  </si>
  <si>
    <t>INE498B01024</t>
  </si>
  <si>
    <t>SHOPPERS STOP LTD</t>
  </si>
  <si>
    <t>SAPPL</t>
  </si>
  <si>
    <t>INE185C01017</t>
  </si>
  <si>
    <t>Shree Ajit Pulp And Paper Ltd</t>
  </si>
  <si>
    <t>SHBHAWPA</t>
  </si>
  <si>
    <t>INE688C01010</t>
  </si>
  <si>
    <t>SHREE BHAWANI PAPER MILLS LTD</t>
  </si>
  <si>
    <t>SHREECEM</t>
  </si>
  <si>
    <t>INE070A01015</t>
  </si>
  <si>
    <t>SHREE CEMENT LTD</t>
  </si>
  <si>
    <t>SHREDIGCEM</t>
  </si>
  <si>
    <t>INE232A01011</t>
  </si>
  <si>
    <t>SHREE DIGVIJAY CEMENT COLTD</t>
  </si>
  <si>
    <t>SHGANEL</t>
  </si>
  <si>
    <t>INE400N01017</t>
  </si>
  <si>
    <t>SHREE GANESH ELASTOPLAST LTD</t>
  </si>
  <si>
    <t>SGFL</t>
  </si>
  <si>
    <t>INE883G01018</t>
  </si>
  <si>
    <t>SHREE GANESH FORGINGS LTD</t>
  </si>
  <si>
    <t>SGJHL</t>
  </si>
  <si>
    <t>INE553K01019</t>
  </si>
  <si>
    <t>SHREE GANESH JEWELLERY HOUSE (I) LTD</t>
  </si>
  <si>
    <t>INDOVATION</t>
  </si>
  <si>
    <t>INE807M01023</t>
  </si>
  <si>
    <t>INDOVATION TECHNOLOGIES LTD</t>
  </si>
  <si>
    <t>HANSUGAR</t>
  </si>
  <si>
    <t>INE101H01013</t>
  </si>
  <si>
    <t>Shree Hanuman Sugar &amp; Industries Ltd</t>
  </si>
  <si>
    <t>SHHARICH</t>
  </si>
  <si>
    <t>INE065E01017</t>
  </si>
  <si>
    <t>SHREE HARI CHEMICALS EXPORT LTD</t>
  </si>
  <si>
    <t>SHKARTP</t>
  </si>
  <si>
    <t>INE538D01015</t>
  </si>
  <si>
    <t>SHREE KARTHIK PAPERS LTD</t>
  </si>
  <si>
    <t>SKPMIL</t>
  </si>
  <si>
    <t>INE970C01012</t>
  </si>
  <si>
    <t>SHREE KRISHNA PAPER MILLS &amp; INDUSTRIES LTD</t>
  </si>
  <si>
    <t>SHRMFGC</t>
  </si>
  <si>
    <t>INE632A01012</t>
  </si>
  <si>
    <t>SHREE MANUFACTURING COLTD</t>
  </si>
  <si>
    <t>SHREMETAL</t>
  </si>
  <si>
    <t>INE914B01012</t>
  </si>
  <si>
    <t>SHREE METALLOYS LTD</t>
  </si>
  <si>
    <t>SRIOMTR</t>
  </si>
  <si>
    <t>INE668L01013</t>
  </si>
  <si>
    <t>SHREE OM TRADES LTD</t>
  </si>
  <si>
    <t>SHREEPAC</t>
  </si>
  <si>
    <t>INE847D01010</t>
  </si>
  <si>
    <t>SHREE PACETRONIX LTD</t>
  </si>
  <si>
    <t>SHPRE</t>
  </si>
  <si>
    <t>INE318K01017</t>
  </si>
  <si>
    <t>SHREE PRECOATED STEELS LTD</t>
  </si>
  <si>
    <t>SHRERAJSYN</t>
  </si>
  <si>
    <t>INE796C01011</t>
  </si>
  <si>
    <t>SHREE RAJASTHAN SYNTEX LTD</t>
  </si>
  <si>
    <t>SRPML</t>
  </si>
  <si>
    <t>INE617D01017</t>
  </si>
  <si>
    <t>SHREE RAJESHWARANAND PAPER MILLS LTD</t>
  </si>
  <si>
    <t>SHREERAM</t>
  </si>
  <si>
    <t>INE164H01011</t>
  </si>
  <si>
    <t>SHREE RAM URBAN INFRASTRUCTURE LTD</t>
  </si>
  <si>
    <t>SHREERAMA</t>
  </si>
  <si>
    <t>INE879A01019</t>
  </si>
  <si>
    <t>SHREE RAMA MULTI-TECH LTD</t>
  </si>
  <si>
    <t>RAMANEWS</t>
  </si>
  <si>
    <t>INE278B01020</t>
  </si>
  <si>
    <t>SHREE RAMA NEWSPRINT LTD</t>
  </si>
  <si>
    <t>SRANGMARK</t>
  </si>
  <si>
    <t>INE765K01027</t>
  </si>
  <si>
    <t>SHREE RANG MARK TRAVELS LTD</t>
  </si>
  <si>
    <t>SHVSUIT</t>
  </si>
  <si>
    <t>SHIVA SUITINGS LTD</t>
  </si>
  <si>
    <t>RENUKA</t>
  </si>
  <si>
    <t>INE087H01022</t>
  </si>
  <si>
    <t>SHREE RENUKA SUGARS LTD</t>
  </si>
  <si>
    <t>SALSAIN</t>
  </si>
  <si>
    <t>INE315N01017</t>
  </si>
  <si>
    <t>SHREE SALASAR INVESTMENT LTD</t>
  </si>
  <si>
    <t>SHREESEC</t>
  </si>
  <si>
    <t>INE397C01018</t>
  </si>
  <si>
    <t>Shree Securities Ltd</t>
  </si>
  <si>
    <t>SSWRL</t>
  </si>
  <si>
    <t>INE387D01025</t>
  </si>
  <si>
    <t>SHREE STEEL WIRE ROPES LTD</t>
  </si>
  <si>
    <t>SHGOVTR</t>
  </si>
  <si>
    <t>INE117K01013</t>
  </si>
  <si>
    <t>SHREE SURGOVIND TRADELINK LTD</t>
  </si>
  <si>
    <t>SHREETULSI</t>
  </si>
  <si>
    <t>INE130D01037</t>
  </si>
  <si>
    <t>SHREE TULSI ONLINECOM LTD</t>
  </si>
  <si>
    <t>SHREEJAL</t>
  </si>
  <si>
    <t>INE765C01024</t>
  </si>
  <si>
    <t>SHREEJAL INFO HUBS LTD</t>
  </si>
  <si>
    <t>SHKRISHNAB</t>
  </si>
  <si>
    <t>INE571N01015</t>
  </si>
  <si>
    <t>SHREEKRISHNA BIOTECH LTD</t>
  </si>
  <si>
    <t>SHVFL</t>
  </si>
  <si>
    <t>INE981C01019</t>
  </si>
  <si>
    <t>SHREEVATSAA FINANCE &amp; LEASING LTD</t>
  </si>
  <si>
    <t>SHRENUJ</t>
  </si>
  <si>
    <t>INE633A01028</t>
  </si>
  <si>
    <t>SHRENUJ &amp; COLTD</t>
  </si>
  <si>
    <t>SHREYANIND</t>
  </si>
  <si>
    <t>INE231C01019</t>
  </si>
  <si>
    <t>SHREYANS INDUSTRIES LTD</t>
  </si>
  <si>
    <t>SHREYASI</t>
  </si>
  <si>
    <t>INE115F01017</t>
  </si>
  <si>
    <t>SHREYAS INTERMEDIATES LTD</t>
  </si>
  <si>
    <t>SHREYAS</t>
  </si>
  <si>
    <t>INE757B01015</t>
  </si>
  <si>
    <t>SHREYAS SHIPPING &amp; LOGISTICS LTD</t>
  </si>
  <si>
    <t>SHRIASTER</t>
  </si>
  <si>
    <t>INE900K01012</t>
  </si>
  <si>
    <t>Shri Aster Silicates Limited</t>
  </si>
  <si>
    <t>SHBAJRG</t>
  </si>
  <si>
    <t>INE402H01015</t>
  </si>
  <si>
    <t>SHRI BAJRANG ALLOYS LTD</t>
  </si>
  <si>
    <t>SHRIDINESH</t>
  </si>
  <si>
    <t>INE204C01024</t>
  </si>
  <si>
    <t>SHRI DINESH MILLS LTD</t>
  </si>
  <si>
    <t>SHRJAGP</t>
  </si>
  <si>
    <t>INE564J01018</t>
  </si>
  <si>
    <t>SHRI JAGDAMBA POLYMERS LTD</t>
  </si>
  <si>
    <t>SHKALYN</t>
  </si>
  <si>
    <t>INE079N01019</t>
  </si>
  <si>
    <t>SHRI KALYAN HOLDINGS LTD</t>
  </si>
  <si>
    <t>SHRIKRISH</t>
  </si>
  <si>
    <t>INE997I01012</t>
  </si>
  <si>
    <t>SHRI KRISHNA DEVCON LTD</t>
  </si>
  <si>
    <t>SKP</t>
  </si>
  <si>
    <t>INE009Q01019</t>
  </si>
  <si>
    <t>Shri Krishna Prasadam Ltd</t>
  </si>
  <si>
    <t>SHLAKSHMI</t>
  </si>
  <si>
    <t>INE851B01016</t>
  </si>
  <si>
    <t>SHRI LAKSHMI COTSYN LTD</t>
  </si>
  <si>
    <t>SMADL</t>
  </si>
  <si>
    <t>INE317G01025</t>
  </si>
  <si>
    <t>Shri Mahalaxmi Agricultural Development Ltd</t>
  </si>
  <si>
    <t>SHRINIWAS</t>
  </si>
  <si>
    <t>INE201F01015</t>
  </si>
  <si>
    <t>Shri Niwas Leasing And Finance Ltd</t>
  </si>
  <si>
    <t>SHRICON</t>
  </si>
  <si>
    <t>INE753D01010</t>
  </si>
  <si>
    <t>SHRICON INDUSTRIES LTD</t>
  </si>
  <si>
    <t>SRAMSET</t>
  </si>
  <si>
    <t>INE777G01012</t>
  </si>
  <si>
    <t>SHRIRAM ASSET MANAGEMENT COLTD</t>
  </si>
  <si>
    <t>NATCOPHARM</t>
  </si>
  <si>
    <t>INE987B01026</t>
  </si>
  <si>
    <t>NATCO PHARMA LTD</t>
  </si>
  <si>
    <t>SHRIRAMEPC</t>
  </si>
  <si>
    <t>INE964H01014</t>
  </si>
  <si>
    <t>SHRIRAM EPC LTD</t>
  </si>
  <si>
    <t>SRTRANSFIN</t>
  </si>
  <si>
    <t>INE721A01013</t>
  </si>
  <si>
    <t>SHRIRAM TRANSPORT FINANCE COLTD</t>
  </si>
  <si>
    <t>PEERABASAN</t>
  </si>
  <si>
    <t>INE472C01027</t>
  </si>
  <si>
    <t>SHRISTI INFRASTRUCTURE DEVELOPMENT CORPORATION LTD</t>
  </si>
  <si>
    <t>SKRABUL</t>
  </si>
  <si>
    <t>INE561E01015</t>
  </si>
  <si>
    <t>SHUKRA BULLIONS LTD</t>
  </si>
  <si>
    <t>SHUKRADIAM</t>
  </si>
  <si>
    <t>INE344E01016</t>
  </si>
  <si>
    <t>SHUKRA JEWELLERS LTD</t>
  </si>
  <si>
    <t>SHYAMTEL</t>
  </si>
  <si>
    <t>INE635A01023</t>
  </si>
  <si>
    <t>SHYAM TELECOM LTD</t>
  </si>
  <si>
    <t>SHYAMAINFO</t>
  </si>
  <si>
    <t>INE861E01019</t>
  </si>
  <si>
    <t>SHYAMA INFOSYS LTD</t>
  </si>
  <si>
    <t>SHYAMHO</t>
  </si>
  <si>
    <t>INE481F01013</t>
  </si>
  <si>
    <t>SHYAMAL HOLDINGS &amp; TRADING LTD</t>
  </si>
  <si>
    <t>SHYMINV</t>
  </si>
  <si>
    <t>INE203N01015</t>
  </si>
  <si>
    <t>SHYAMKAMAL INVESTMENTS LTD</t>
  </si>
  <si>
    <t>SIBARAUT</t>
  </si>
  <si>
    <t>INE441C01014</t>
  </si>
  <si>
    <t>SIBAR AUTO PARTS LTD</t>
  </si>
  <si>
    <t>SICAGEN</t>
  </si>
  <si>
    <t>INE176J01011</t>
  </si>
  <si>
    <t>SICAGEN INDIA LTD</t>
  </si>
  <si>
    <t>SICAL</t>
  </si>
  <si>
    <t>INE075B01012</t>
  </si>
  <si>
    <t>SICAL LOGISTICS LTD</t>
  </si>
  <si>
    <t>SBL</t>
  </si>
  <si>
    <t>INE857P01021</t>
  </si>
  <si>
    <t>Siddarth Businesses Ltd</t>
  </si>
  <si>
    <t>SIDDHA</t>
  </si>
  <si>
    <t>INE140C01012</t>
  </si>
  <si>
    <t>SIDDHA VENTURES LTD</t>
  </si>
  <si>
    <t>SIDDHATUBE</t>
  </si>
  <si>
    <t>INE708B01018</t>
  </si>
  <si>
    <t>SIDDHARTHA TUBES LTD</t>
  </si>
  <si>
    <t>SIVI</t>
  </si>
  <si>
    <t>INE920P01019</t>
  </si>
  <si>
    <t>Siddhi Vinayak Shipping Corporation Ltd</t>
  </si>
  <si>
    <t>SIELFNS</t>
  </si>
  <si>
    <t>INE027F01014</t>
  </si>
  <si>
    <t>SIEL FINANCIAL SERVICES LTD</t>
  </si>
  <si>
    <t>SIEMENS</t>
  </si>
  <si>
    <t>INE003A01024</t>
  </si>
  <si>
    <t>SIEMENS LTD</t>
  </si>
  <si>
    <t>SIGNET</t>
  </si>
  <si>
    <t>INE529F01027</t>
  </si>
  <si>
    <t>Signet Industries Limited</t>
  </si>
  <si>
    <t>SIGRUN</t>
  </si>
  <si>
    <t>INE633D01022</t>
  </si>
  <si>
    <t>Sigrun Holdings Limited</t>
  </si>
  <si>
    <t>SIKA</t>
  </si>
  <si>
    <t>INE438E01016</t>
  </si>
  <si>
    <t>SIKA INTERPLANT SYSTEMS LTD</t>
  </si>
  <si>
    <t>SIKOZY</t>
  </si>
  <si>
    <t>INE528E01022</t>
  </si>
  <si>
    <t>Sikozy Realtors Limited</t>
  </si>
  <si>
    <t>SILINV</t>
  </si>
  <si>
    <t>INE923A01015</t>
  </si>
  <si>
    <t>SIL INVESTMENTS LTD</t>
  </si>
  <si>
    <t>PRASGLOFIN</t>
  </si>
  <si>
    <t>INE913A01024</t>
  </si>
  <si>
    <t>SILICON VALLEY INFOTECH LTD</t>
  </si>
  <si>
    <t>SILVOAK</t>
  </si>
  <si>
    <t>INE870J01019</t>
  </si>
  <si>
    <t>SILVER OAK (INDIA) LTD</t>
  </si>
  <si>
    <t>SILVERO</t>
  </si>
  <si>
    <t>INE798C01017</t>
  </si>
  <si>
    <t>SILVER OAK COMMERCIAL LTD</t>
  </si>
  <si>
    <t>SILINFRA</t>
  </si>
  <si>
    <t>INE890N01019</t>
  </si>
  <si>
    <t>Silverpoint Infratech Ltd</t>
  </si>
  <si>
    <t>SILSPL</t>
  </si>
  <si>
    <t>INE034C01017</t>
  </si>
  <si>
    <t>Silverton Spinners Limited</t>
  </si>
  <si>
    <t>SIMMOND</t>
  </si>
  <si>
    <t>INE657D01021</t>
  </si>
  <si>
    <t>SIMMONDS MARSHALL LTD</t>
  </si>
  <si>
    <t>SIMPLEXCAS</t>
  </si>
  <si>
    <t>INE658D01011</t>
  </si>
  <si>
    <t>SIMPLEX CASTINGS LTD</t>
  </si>
  <si>
    <t>SIMPLEXINF</t>
  </si>
  <si>
    <t>INE059B01024</t>
  </si>
  <si>
    <t>SIMPLEX INFRASTRUCTURES LTD</t>
  </si>
  <si>
    <t>SIMPLXMIL</t>
  </si>
  <si>
    <t>INE457H01019</t>
  </si>
  <si>
    <t>SIMPLEX MILLS COMPANY LTD</t>
  </si>
  <si>
    <t>SIMPLXPAP</t>
  </si>
  <si>
    <t>INE456H01011</t>
  </si>
  <si>
    <t>SIMPLEX PAPERS LTD</t>
  </si>
  <si>
    <t>SIMPLEX</t>
  </si>
  <si>
    <t>INE898F01018</t>
  </si>
  <si>
    <t>SIMPLEX PROJECTS LTD</t>
  </si>
  <si>
    <t>SIMPLXREA</t>
  </si>
  <si>
    <t>INE167H01014</t>
  </si>
  <si>
    <t>SIMPLEX REALTY LTD</t>
  </si>
  <si>
    <t>SMPLXTR</t>
  </si>
  <si>
    <t>INE518H01018</t>
  </si>
  <si>
    <t>SIMPLEX TRADING &amp; AGENCIES LTD</t>
  </si>
  <si>
    <t>SIMRAN</t>
  </si>
  <si>
    <t>INE354D01017</t>
  </si>
  <si>
    <t>SIMRAN FARMS LTD</t>
  </si>
  <si>
    <t>SINCLAIR</t>
  </si>
  <si>
    <t>INE985A01014</t>
  </si>
  <si>
    <t>SINCLAIRS HOTELS LTD</t>
  </si>
  <si>
    <t>SINDHUTRAD</t>
  </si>
  <si>
    <t>INE325D01017</t>
  </si>
  <si>
    <t>Sindhu Trade Links Limited</t>
  </si>
  <si>
    <t>SINDUVA</t>
  </si>
  <si>
    <t>SINDU VALLEY TECHNOLOGIES LTD</t>
  </si>
  <si>
    <t>SINGER</t>
  </si>
  <si>
    <t>INE638A01027</t>
  </si>
  <si>
    <t>SINGER INDIA LTD</t>
  </si>
  <si>
    <t>SINNAR</t>
  </si>
  <si>
    <t>INE896E01015</t>
  </si>
  <si>
    <t>SINNAR BIDI UDYOG LTD</t>
  </si>
  <si>
    <t>SINTEX</t>
  </si>
  <si>
    <t>INE429C01035</t>
  </si>
  <si>
    <t>SINTEX INDUSTRIES LTD</t>
  </si>
  <si>
    <t>SIPIND</t>
  </si>
  <si>
    <t>INE186B01017</t>
  </si>
  <si>
    <t>SIP INDUSTRIES LTD</t>
  </si>
  <si>
    <t>SSLEL</t>
  </si>
  <si>
    <t>INE117H01019</t>
  </si>
  <si>
    <t>SIR SHADI LAL ENTERPRISES LTD</t>
  </si>
  <si>
    <t>SIROHIA</t>
  </si>
  <si>
    <t>INE785O01019</t>
  </si>
  <si>
    <t>Sirohia &amp; Sons Ltd</t>
  </si>
  <si>
    <t>SIRPAPER</t>
  </si>
  <si>
    <t>INE202C01010</t>
  </si>
  <si>
    <t>SIRPUR PAPER MILLS LTD</t>
  </si>
  <si>
    <t>SITAENT</t>
  </si>
  <si>
    <t>INE579D01019</t>
  </si>
  <si>
    <t>SITA ENTERPRISES LTD</t>
  </si>
  <si>
    <t>SITASHREE</t>
  </si>
  <si>
    <t>INE686I01011</t>
  </si>
  <si>
    <t>SITA SHREE FOOD PRODUCTS LTD</t>
  </si>
  <si>
    <t>SIYSIL</t>
  </si>
  <si>
    <t>INE076B01010</t>
  </si>
  <si>
    <t>SIYARAM SILK MILLS LTD</t>
  </si>
  <si>
    <t>SJCORP</t>
  </si>
  <si>
    <t>INE312B01027</t>
  </si>
  <si>
    <t>SJ CORPORATION LTD</t>
  </si>
  <si>
    <t>NATIONALUM</t>
  </si>
  <si>
    <t>INE139A01034</t>
  </si>
  <si>
    <t>NATIONAL ALUMINIUM COLTD</t>
  </si>
  <si>
    <t>SKFINDIA</t>
  </si>
  <si>
    <t>INE640A01023</t>
  </si>
  <si>
    <t>SKF INDIA LTD</t>
  </si>
  <si>
    <t>SKIPPER</t>
  </si>
  <si>
    <t>INE439E01022</t>
  </si>
  <si>
    <t>Skipper Ltd</t>
  </si>
  <si>
    <t>SKMEGGPROD</t>
  </si>
  <si>
    <t>INE411D01015</t>
  </si>
  <si>
    <t>SKM EGG PRODUCTS EXPORT (INDIA) LTD</t>
  </si>
  <si>
    <t>SKPSEC</t>
  </si>
  <si>
    <t>INE709B01016</t>
  </si>
  <si>
    <t>SKP SECURITIES LTD</t>
  </si>
  <si>
    <t>NAUKRI</t>
  </si>
  <si>
    <t>INE663F01024</t>
  </si>
  <si>
    <t>INFO EDGE (INDIA) LTD</t>
  </si>
  <si>
    <t>SKYIND</t>
  </si>
  <si>
    <t>INE765B01018</t>
  </si>
  <si>
    <t>SKY INDUSTRIES LTD</t>
  </si>
  <si>
    <t>SKYLMILAR</t>
  </si>
  <si>
    <t>INE178E01026</t>
  </si>
  <si>
    <t>SKYLINE MILLARS LTD</t>
  </si>
  <si>
    <t>SKYSS</t>
  </si>
  <si>
    <t>INE539D01013</t>
  </si>
  <si>
    <t>SKYPAK SERVICE SPECIALIST LTD</t>
  </si>
  <si>
    <t>SMARTLINK</t>
  </si>
  <si>
    <t>INE178C01020</t>
  </si>
  <si>
    <t>SMARTLINK NETWORK SYSTEMS LTD</t>
  </si>
  <si>
    <t>SMIFS</t>
  </si>
  <si>
    <t>INE641A01013</t>
  </si>
  <si>
    <t>SMIFS CAPITAL MARKETS LTD</t>
  </si>
  <si>
    <t>SMILAX</t>
  </si>
  <si>
    <t>INE393M01016</t>
  </si>
  <si>
    <t>Smilax Industries Limited</t>
  </si>
  <si>
    <t>Prawns</t>
  </si>
  <si>
    <t>SMFIL</t>
  </si>
  <si>
    <t>INE728B01032</t>
  </si>
  <si>
    <t>Smiths &amp; Founders (India) Limited</t>
  </si>
  <si>
    <t>SMLISUZU</t>
  </si>
  <si>
    <t>INE294B01019</t>
  </si>
  <si>
    <t>SML ISUZU LIMITED</t>
  </si>
  <si>
    <t>SMSPHARMA</t>
  </si>
  <si>
    <t>INE812G01025</t>
  </si>
  <si>
    <t>SMS PHARMACEUTICALS LTD</t>
  </si>
  <si>
    <t>SMSTECH</t>
  </si>
  <si>
    <t>INE648B01024</t>
  </si>
  <si>
    <t>SMS Techsoft (India) Limited</t>
  </si>
  <si>
    <t>SNL</t>
  </si>
  <si>
    <t>INE568F01017</t>
  </si>
  <si>
    <t>SNL BEARINGS LTD</t>
  </si>
  <si>
    <t>SNOWMAN</t>
  </si>
  <si>
    <t>INE734N01019</t>
  </si>
  <si>
    <t>Snowman Logistics Ltd</t>
  </si>
  <si>
    <t>SOBHA</t>
  </si>
  <si>
    <t>INE671H01015</t>
  </si>
  <si>
    <t>Sobha Limited</t>
  </si>
  <si>
    <t>SOBME</t>
  </si>
  <si>
    <t>INE754D01018</t>
  </si>
  <si>
    <t>SOBHAGYA MERCHANTILE LTD</t>
  </si>
  <si>
    <t>SOFCOM</t>
  </si>
  <si>
    <t>INE499Q01012</t>
  </si>
  <si>
    <t>Sofcom Systems Ltd</t>
  </si>
  <si>
    <t>ALNATRD</t>
  </si>
  <si>
    <t>ALNA TRADING &amp; EXPORTS LTD</t>
  </si>
  <si>
    <t>SOFTECH</t>
  </si>
  <si>
    <t>INE181K01019</t>
  </si>
  <si>
    <t>SOFTECH INFINIUM SOLUTIONS LTD</t>
  </si>
  <si>
    <t>SOFTSOL</t>
  </si>
  <si>
    <t>INE002B01016</t>
  </si>
  <si>
    <t>SOFTSOL INDIA LTD</t>
  </si>
  <si>
    <t>SOFTTECHGR</t>
  </si>
  <si>
    <t>INE863A01013</t>
  </si>
  <si>
    <t>SOFTWARE TECHNOLOGY GROUP INTERNATIONAL LTD</t>
  </si>
  <si>
    <t>SOLARINDS</t>
  </si>
  <si>
    <t>INE343H01029</t>
  </si>
  <si>
    <t>SOLAR INDUSTRIES INDIA LTD</t>
  </si>
  <si>
    <t>SOLCT</t>
  </si>
  <si>
    <t>INE161C01026</t>
  </si>
  <si>
    <t>SOLID CARBIDE TOOLS LTD</t>
  </si>
  <si>
    <t>SOLIDCO</t>
  </si>
  <si>
    <t>INE134U01017</t>
  </si>
  <si>
    <t>SOLID CONTAINERS LTD</t>
  </si>
  <si>
    <t>SOLIDSTON</t>
  </si>
  <si>
    <t>INE584G01012</t>
  </si>
  <si>
    <t>SOLID STONE COMPANY LTD</t>
  </si>
  <si>
    <t>SOLIMAC</t>
  </si>
  <si>
    <t>INE410A01013</t>
  </si>
  <si>
    <t>SOLITAIRE MACHINE TOOLS LTD</t>
  </si>
  <si>
    <t>SOMDUTTFIN</t>
  </si>
  <si>
    <t>INE754C01010</t>
  </si>
  <si>
    <t>SOM DATT FINANCE CORPORATION LTD</t>
  </si>
  <si>
    <t>SDBL</t>
  </si>
  <si>
    <t>INE480C01012</t>
  </si>
  <si>
    <t>SOM DISTILLERIES &amp; BREWERIES LTD</t>
  </si>
  <si>
    <t>SOMAPPR</t>
  </si>
  <si>
    <t>INE737E01011</t>
  </si>
  <si>
    <t>SOMA PAPERS &amp; INDUSTRIES LTD</t>
  </si>
  <si>
    <t>SOMATEX</t>
  </si>
  <si>
    <t>INE314C01013</t>
  </si>
  <si>
    <t>SOMA TEXTILES &amp; INDUSTRIES LTD</t>
  </si>
  <si>
    <t>SOMANYCERA</t>
  </si>
  <si>
    <t>INE355A01028</t>
  </si>
  <si>
    <t>SOMANY CERAMICS LTD</t>
  </si>
  <si>
    <t>SOMICONVEY</t>
  </si>
  <si>
    <t>INE323J01019</t>
  </si>
  <si>
    <t>SOMI CONVEYOR BELTINGS LTD</t>
  </si>
  <si>
    <t>SONASTEER</t>
  </si>
  <si>
    <t>INE643A01035</t>
  </si>
  <si>
    <t>SONA KOYO STEERING SYSTEMS LTD</t>
  </si>
  <si>
    <t>SONALAD</t>
  </si>
  <si>
    <t>INE344I01017</t>
  </si>
  <si>
    <t>SONAL ADHESIVES LTD</t>
  </si>
  <si>
    <t>SONAL</t>
  </si>
  <si>
    <t>INE321M01017</t>
  </si>
  <si>
    <t>Sonal Mercantile Ltd</t>
  </si>
  <si>
    <t>SONATSOFTW</t>
  </si>
  <si>
    <t>INE269A01021</t>
  </si>
  <si>
    <t>SONATA SOFTWARE LTD</t>
  </si>
  <si>
    <t>SOURCEIND</t>
  </si>
  <si>
    <t>INE695C01015</t>
  </si>
  <si>
    <t>SOURCE INDUSTRIES (INDIA) LTD</t>
  </si>
  <si>
    <t>SOURCENTRL</t>
  </si>
  <si>
    <t>INE679C01027</t>
  </si>
  <si>
    <t>SOURCE NATURAL FOODS &amp; HERBAL SUPPL LTD</t>
  </si>
  <si>
    <t>SAENTER</t>
  </si>
  <si>
    <t>INE118B01010</t>
  </si>
  <si>
    <t>SOUTH ASIAN ENTERPRISES LTD</t>
  </si>
  <si>
    <t>Earthing Devices</t>
  </si>
  <si>
    <t>SIPAPER</t>
  </si>
  <si>
    <t>INE088G01014</t>
  </si>
  <si>
    <t>SOUTH INDIA PAPER MILLS LTD</t>
  </si>
  <si>
    <t>SIPROJECTS</t>
  </si>
  <si>
    <t>INE613C01018</t>
  </si>
  <si>
    <t>South India Projects Ltd</t>
  </si>
  <si>
    <t>SOUTHBANK</t>
  </si>
  <si>
    <t>INE683A01023</t>
  </si>
  <si>
    <t>SOUTH INDIAN BANK LTD</t>
  </si>
  <si>
    <t>SOUISPAT</t>
  </si>
  <si>
    <t>INE943B01029</t>
  </si>
  <si>
    <t>Southern Ispat and Energy Ltd</t>
  </si>
  <si>
    <t>Steel Billets</t>
  </si>
  <si>
    <t>SOUTLAT</t>
  </si>
  <si>
    <t>INE410M01018</t>
  </si>
  <si>
    <t>SOUTHERN LATEX LTD</t>
  </si>
  <si>
    <t>SOUTHMG</t>
  </si>
  <si>
    <t>INE308N01012</t>
  </si>
  <si>
    <t>SOUTHERN MAGNESIUM &amp; CHEMICALS LTD</t>
  </si>
  <si>
    <t>SBTL</t>
  </si>
  <si>
    <t>INE371B01015</t>
  </si>
  <si>
    <t>SOUTHERN ONLINE BIO TECHNOLOGIES LTD</t>
  </si>
  <si>
    <t>SPIC</t>
  </si>
  <si>
    <t>INE147A01011</t>
  </si>
  <si>
    <t>SOUTHERN PETROCHEMICALS LTD</t>
  </si>
  <si>
    <t>SOVERDIA</t>
  </si>
  <si>
    <t>INE959D01013</t>
  </si>
  <si>
    <t>SOVEREIGN DIAMONDS LTD</t>
  </si>
  <si>
    <t>SOWBHAGYA</t>
  </si>
  <si>
    <t>INE826D01014</t>
  </si>
  <si>
    <t>SOWBHAGYA MEDIA LTD</t>
  </si>
  <si>
    <t>SPCAPIT</t>
  </si>
  <si>
    <t>INE102F01015</t>
  </si>
  <si>
    <t>SP CAPITAL FINANCING LTD</t>
  </si>
  <si>
    <t>SPACEAGE</t>
  </si>
  <si>
    <t>INE498Q01014</t>
  </si>
  <si>
    <t>Spaceage Products Ltd</t>
  </si>
  <si>
    <t>SPARCSYS</t>
  </si>
  <si>
    <t>INE960B01015</t>
  </si>
  <si>
    <t>SPARC SYSTEMS LTD</t>
  </si>
  <si>
    <t>SPECIAPP</t>
  </si>
  <si>
    <t>INE260F01011</t>
  </si>
  <si>
    <t>SPECIALITY PAPERS LTD</t>
  </si>
  <si>
    <t>SPECIALITY</t>
  </si>
  <si>
    <t>INE247M01014</t>
  </si>
  <si>
    <t>SPECIALITY RESTAURANTS LTD</t>
  </si>
  <si>
    <t>SPECTACLE</t>
  </si>
  <si>
    <t>INE409H01028</t>
  </si>
  <si>
    <t>Spectacle Ventures Ltd</t>
  </si>
  <si>
    <t>SPECTRA</t>
  </si>
  <si>
    <t>INE848B01012</t>
  </si>
  <si>
    <t>SPECTRA INDUSTRIES LTD</t>
  </si>
  <si>
    <t>SPECFOOD</t>
  </si>
  <si>
    <t>INE547C01018</t>
  </si>
  <si>
    <t>SPECTRUM FOODS LTD</t>
  </si>
  <si>
    <t>SPECMKT</t>
  </si>
  <si>
    <t>SPECULAR MARKETING &amp; FINANCING LTD</t>
  </si>
  <si>
    <t>ZSPEEDCO</t>
  </si>
  <si>
    <t>INE497M01015</t>
  </si>
  <si>
    <t>SPEEDAGE COMMERCIALS LTD</t>
  </si>
  <si>
    <t>SPICELEC</t>
  </si>
  <si>
    <t>INE252A01019</t>
  </si>
  <si>
    <t>SPEL SEMICONDUCTOR LTD</t>
  </si>
  <si>
    <t>SPENTA</t>
  </si>
  <si>
    <t>INE175C01018</t>
  </si>
  <si>
    <t>SPENTA INTERNATIONAL LTD</t>
  </si>
  <si>
    <t>SPENTEX</t>
  </si>
  <si>
    <t>INE376C01020</t>
  </si>
  <si>
    <t>SPENTEX INDUSTRIES LTD</t>
  </si>
  <si>
    <t>SPHEREGSL</t>
  </si>
  <si>
    <t>INE737B01033</t>
  </si>
  <si>
    <t>Sphere Global Services Ltd</t>
  </si>
  <si>
    <t>SPICEISL</t>
  </si>
  <si>
    <t>INE882D01017</t>
  </si>
  <si>
    <t>SPICE ISLANDS APPARELS LTD</t>
  </si>
  <si>
    <t>SPICEMOBI</t>
  </si>
  <si>
    <t>INE927C01020</t>
  </si>
  <si>
    <t>Spice Mobility Limited</t>
  </si>
  <si>
    <t>MODILUFT</t>
  </si>
  <si>
    <t>INE285B01017</t>
  </si>
  <si>
    <t>SPICEJET LTD</t>
  </si>
  <si>
    <t>SPLIL</t>
  </si>
  <si>
    <t>INE978G01016</t>
  </si>
  <si>
    <t>SPL INDUSTRIES LTD</t>
  </si>
  <si>
    <t>SPMLINFRA</t>
  </si>
  <si>
    <t>INE937A01023</t>
  </si>
  <si>
    <t>SPML Infra Limited</t>
  </si>
  <si>
    <t>SPS</t>
  </si>
  <si>
    <t>INE502O01018</t>
  </si>
  <si>
    <t>SPS Finquest Ltd</t>
  </si>
  <si>
    <t>SPSINT</t>
  </si>
  <si>
    <t>INE758B01013</t>
  </si>
  <si>
    <t>SPS INTERNATIONAL LTD</t>
  </si>
  <si>
    <t>SQSBFSI</t>
  </si>
  <si>
    <t>INE201K01015</t>
  </si>
  <si>
    <t>SQS India BFSI Limited</t>
  </si>
  <si>
    <t>SFPIL</t>
  </si>
  <si>
    <t>INE716K01012</t>
  </si>
  <si>
    <t>Square Four Projects India Limited</t>
  </si>
  <si>
    <t>SREEJAYA</t>
  </si>
  <si>
    <t>INE618F01010</t>
  </si>
  <si>
    <t>SREE JAYALAKSHMI AUTOSPIN LTD</t>
  </si>
  <si>
    <t>SREERAYALK</t>
  </si>
  <si>
    <t>INE284B01028</t>
  </si>
  <si>
    <t>SREE RAYALASEEMA ALKALIES &amp; ALLIED CHEMICALS LTD</t>
  </si>
  <si>
    <t>SRHHYPOLTD</t>
  </si>
  <si>
    <t>INE917H01012</t>
  </si>
  <si>
    <t>SREE RAYALASEEMA HI-STRENGTH HYPO LTD</t>
  </si>
  <si>
    <t>SREESAKHTI</t>
  </si>
  <si>
    <t>INE266H01014</t>
  </si>
  <si>
    <t>SREE SAKTHI PAPER MILLS LTD</t>
  </si>
  <si>
    <t>SREEL</t>
  </si>
  <si>
    <t>INE099F01013</t>
  </si>
  <si>
    <t>SREELEATHERS LTD</t>
  </si>
  <si>
    <t>SREINFRA</t>
  </si>
  <si>
    <t>INE872A01014</t>
  </si>
  <si>
    <t>SREI INFRASTRUCTURE FINANCE LTD</t>
  </si>
  <si>
    <t>NBCC</t>
  </si>
  <si>
    <t>NATIONAL BUILDINGS CONSTRUCTION CORPORATION LTD</t>
  </si>
  <si>
    <t>SRGHFL</t>
  </si>
  <si>
    <t>INE559N01010</t>
  </si>
  <si>
    <t>SRG HOUSING FINANCE LTD</t>
  </si>
  <si>
    <t>SABTN</t>
  </si>
  <si>
    <t>INE416A01036</t>
  </si>
  <si>
    <t>SRI ADHIKARI BROTHERS TELEVISION NETWORK LTD</t>
  </si>
  <si>
    <t>AMARNATH</t>
  </si>
  <si>
    <t>INE985Q01010</t>
  </si>
  <si>
    <t>Sri Amarnath Finance Ltd</t>
  </si>
  <si>
    <t>ARUMUGA</t>
  </si>
  <si>
    <t>INE240L01011</t>
  </si>
  <si>
    <t>Sri Arumuga Enterprise Limited</t>
  </si>
  <si>
    <t>SRIKPRIND</t>
  </si>
  <si>
    <t>INE009C01019</t>
  </si>
  <si>
    <t>SRI KPR INDUSTRIES LTD</t>
  </si>
  <si>
    <t>SLSTLQ</t>
  </si>
  <si>
    <t>INE456D01010</t>
  </si>
  <si>
    <t>SRI LAKSHMI SARASWATHI TEXTILES (ARNI) LTD</t>
  </si>
  <si>
    <t>SRINACHA</t>
  </si>
  <si>
    <t>INE443E01016</t>
  </si>
  <si>
    <t>SRI NACHAMMAI COTTON MILLS LTD</t>
  </si>
  <si>
    <t>SRMCL</t>
  </si>
  <si>
    <t>INE306D01017</t>
  </si>
  <si>
    <t>SRI RAMAKRISHNA MILLS (COIMBATORE) LTD</t>
  </si>
  <si>
    <t>SRIVAJRA</t>
  </si>
  <si>
    <t>INE047H01018</t>
  </si>
  <si>
    <t>SRI VAJRA GRANITES LTD</t>
  </si>
  <si>
    <t>SRIPIPES</t>
  </si>
  <si>
    <t>INE943C01027</t>
  </si>
  <si>
    <t>Srikalahasthi Pipes Limited</t>
  </si>
  <si>
    <t>SRMENERGY</t>
  </si>
  <si>
    <t>INE173J01018</t>
  </si>
  <si>
    <t>SRM ENERGY LTD</t>
  </si>
  <si>
    <t>Construction of power plants</t>
  </si>
  <si>
    <t>SRSFIN</t>
  </si>
  <si>
    <t>INE002J01019</t>
  </si>
  <si>
    <t>SRS Finance Ltd</t>
  </si>
  <si>
    <t>SRSLTD</t>
  </si>
  <si>
    <t>INE219H01039</t>
  </si>
  <si>
    <t>SRS LTD</t>
  </si>
  <si>
    <t>SRSREAL</t>
  </si>
  <si>
    <t>INE953I01023</t>
  </si>
  <si>
    <t>SRS REAL INFRASTRUCTURE LTD</t>
  </si>
  <si>
    <t>SSORGS</t>
  </si>
  <si>
    <t>INE102E01018</t>
  </si>
  <si>
    <t>SS ORGANICS LTD</t>
  </si>
  <si>
    <t>SSPDL</t>
  </si>
  <si>
    <t>INE838C01011</t>
  </si>
  <si>
    <t>SSPDL LTD</t>
  </si>
  <si>
    <t>SSPNFIN</t>
  </si>
  <si>
    <t>INE820R01017</t>
  </si>
  <si>
    <t>SSPN Finance Ltd</t>
  </si>
  <si>
    <t>STAMPEDE</t>
  </si>
  <si>
    <t>INE224E01028</t>
  </si>
  <si>
    <t>Stampede Capital Limited</t>
  </si>
  <si>
    <t>STANDRDBAT</t>
  </si>
  <si>
    <t>INE502C01039</t>
  </si>
  <si>
    <t>STANDARD BATTERIES LTD</t>
  </si>
  <si>
    <t>STANCAP</t>
  </si>
  <si>
    <t>INE625D01010</t>
  </si>
  <si>
    <t>STANDARD CAPITAL MARKETS LTD</t>
  </si>
  <si>
    <t>STAN</t>
  </si>
  <si>
    <t>INE028L21018</t>
  </si>
  <si>
    <t>STANDARD CHARTERED PLC</t>
  </si>
  <si>
    <t>SIL</t>
  </si>
  <si>
    <t>INE173A01025</t>
  </si>
  <si>
    <t>STANDARD INDUSTRIES LTD</t>
  </si>
  <si>
    <t>STDSHOE</t>
  </si>
  <si>
    <t>INE888N01013</t>
  </si>
  <si>
    <t>STANDARD SHOE SOLE AND MOULD (INDIA) LTD</t>
  </si>
  <si>
    <t>STANPACK</t>
  </si>
  <si>
    <t>INE457D01018</t>
  </si>
  <si>
    <t>STANPACKS (INDIA) LTD</t>
  </si>
  <si>
    <t>STANROS</t>
  </si>
  <si>
    <t>INE441L01015</t>
  </si>
  <si>
    <t>STANROSE MAFATLAL INVESTMENTS AND FINANCE LTD</t>
  </si>
  <si>
    <t>STARDELTA</t>
  </si>
  <si>
    <t>INE541K01014</t>
  </si>
  <si>
    <t>STAR DELTA TRANSFORMERS LTD</t>
  </si>
  <si>
    <t>SFCL</t>
  </si>
  <si>
    <t>Star Ferro and Cement Ltd</t>
  </si>
  <si>
    <t>STARPAPER</t>
  </si>
  <si>
    <t>INE733A01018</t>
  </si>
  <si>
    <t>STAR PAPER MILLS LTD</t>
  </si>
  <si>
    <t>STARCOM</t>
  </si>
  <si>
    <t>INE347I01010</t>
  </si>
  <si>
    <t>Starcom Information Technology Ltd</t>
  </si>
  <si>
    <t>STARLIT</t>
  </si>
  <si>
    <t>INE909P01012</t>
  </si>
  <si>
    <t>Starlit Power Systems Ltd</t>
  </si>
  <si>
    <t>STARLITE</t>
  </si>
  <si>
    <t>INE035C01022</t>
  </si>
  <si>
    <t>STARLITE COMPONENTS LTD</t>
  </si>
  <si>
    <t>Tubelights</t>
  </si>
  <si>
    <t>SBBJ</t>
  </si>
  <si>
    <t>STATE BANK OF BIKANER &amp; JAIPUR</t>
  </si>
  <si>
    <t>SBIN</t>
  </si>
  <si>
    <t>INE062A01020</t>
  </si>
  <si>
    <t>STATE BANK OF INDIA</t>
  </si>
  <si>
    <t>MYSOREBANK</t>
  </si>
  <si>
    <t>STATE BANK OF MYSORE</t>
  </si>
  <si>
    <t>SBT</t>
  </si>
  <si>
    <t>STATE BANK OF TRAVANCORE</t>
  </si>
  <si>
    <t>STCINDIA</t>
  </si>
  <si>
    <t>INE655A01013</t>
  </si>
  <si>
    <t>STATE TRADING CORPORATION OF INDIA LTD</t>
  </si>
  <si>
    <t>SAIL</t>
  </si>
  <si>
    <t>INE114A01011</t>
  </si>
  <si>
    <t>STEEL AUTHORITY OF INDIA LTD</t>
  </si>
  <si>
    <t>STEELXIND</t>
  </si>
  <si>
    <t>INE503B01013</t>
  </si>
  <si>
    <t>STEEL EXCHANGE INDIA LTD</t>
  </si>
  <si>
    <t>STLSTRINF</t>
  </si>
  <si>
    <t>INE205F01016</t>
  </si>
  <si>
    <t>STEEL STRIPS INFRASTRUCTURES LTD</t>
  </si>
  <si>
    <t>SSWL</t>
  </si>
  <si>
    <t>INE802C01017</t>
  </si>
  <si>
    <t>STEEL STRIPS WHEELS LTD</t>
  </si>
  <si>
    <t>Wheels for automobiles</t>
  </si>
  <si>
    <t>STEELCAS</t>
  </si>
  <si>
    <t>INE124E01020</t>
  </si>
  <si>
    <t>STEELCAST LTD</t>
  </si>
  <si>
    <t>STEELCOGUJ</t>
  </si>
  <si>
    <t>INE629B01024</t>
  </si>
  <si>
    <t>STEELCO GUJARAT LTD</t>
  </si>
  <si>
    <t>STEL</t>
  </si>
  <si>
    <t>INE577L01016</t>
  </si>
  <si>
    <t>STEL Holdings Limited</t>
  </si>
  <si>
    <t>STELLANT</t>
  </si>
  <si>
    <t>INE395F01023</t>
  </si>
  <si>
    <t>STELLANT SECURITIES (INDIA) LTD</t>
  </si>
  <si>
    <t>STELLAR</t>
  </si>
  <si>
    <t>INE325P01011</t>
  </si>
  <si>
    <t>Stellar Capital Services Ltd</t>
  </si>
  <si>
    <t>STEP2COR</t>
  </si>
  <si>
    <t>INE623D01015</t>
  </si>
  <si>
    <t>STEP TWO CORPORATION LTD</t>
  </si>
  <si>
    <t>STERLINBIO</t>
  </si>
  <si>
    <t>INE324C01038</t>
  </si>
  <si>
    <t>STERLING BIOTECH LTD</t>
  </si>
  <si>
    <t>STRGRENWO</t>
  </si>
  <si>
    <t>INE398F01019</t>
  </si>
  <si>
    <t>STERLING GREEN WOODS LTD</t>
  </si>
  <si>
    <t>ZCHANAIN</t>
  </si>
  <si>
    <t>INE825M01017</t>
  </si>
  <si>
    <t>CHANAKYA INVESTMENTS LTD</t>
  </si>
  <si>
    <t>STEERINTER</t>
  </si>
  <si>
    <t>INE696C01021</t>
  </si>
  <si>
    <t>STERLING INTERNATIONAL ENTERPRISES LTD</t>
  </si>
  <si>
    <t>STERSPN</t>
  </si>
  <si>
    <t>INE173E01019</t>
  </si>
  <si>
    <t>STERLING SPINNERS LTD</t>
  </si>
  <si>
    <t>STERTOOLS</t>
  </si>
  <si>
    <t>INE334A01023</t>
  </si>
  <si>
    <t>STERLING TOOLS LTD</t>
  </si>
  <si>
    <t>STERWEB</t>
  </si>
  <si>
    <t>INE313B01025</t>
  </si>
  <si>
    <t>STERLING WEBNET LTD</t>
  </si>
  <si>
    <t>NHPC</t>
  </si>
  <si>
    <t>INE848E01016</t>
  </si>
  <si>
    <t>NHPC LTD</t>
  </si>
  <si>
    <t>STEWARTQ</t>
  </si>
  <si>
    <t>INE356D01012</t>
  </si>
  <si>
    <t>STEWARTS &amp; LLOYDS OF INDIA LTD</t>
  </si>
  <si>
    <t>STINDIA</t>
  </si>
  <si>
    <t>INE090C01019</t>
  </si>
  <si>
    <t>STI INDIA LTD</t>
  </si>
  <si>
    <t>SGL</t>
  </si>
  <si>
    <t>INE353H01010</t>
  </si>
  <si>
    <t>STL GLOBAL LTD</t>
  </si>
  <si>
    <t>STONEIN</t>
  </si>
  <si>
    <t>INE290C01015</t>
  </si>
  <si>
    <t>STONE INDIA LTD</t>
  </si>
  <si>
    <t>STOVACQ</t>
  </si>
  <si>
    <t>INE755D01015</t>
  </si>
  <si>
    <t>STOVEC INDUSTRIES LTD</t>
  </si>
  <si>
    <t>STAR</t>
  </si>
  <si>
    <t>INE939A01011</t>
  </si>
  <si>
    <t>STRIDES SHASUN LTD</t>
  </si>
  <si>
    <t>STURDY</t>
  </si>
  <si>
    <t>INE134F01026</t>
  </si>
  <si>
    <t>STURDY INDUSTRIES LTD</t>
  </si>
  <si>
    <t>STYLAMIND</t>
  </si>
  <si>
    <t>INE239C01012</t>
  </si>
  <si>
    <t>Stylam Industries Limited</t>
  </si>
  <si>
    <t>SUBEX</t>
  </si>
  <si>
    <t>INE754A01014</t>
  </si>
  <si>
    <t>SUBEX LTD</t>
  </si>
  <si>
    <t>SUBHTEX</t>
  </si>
  <si>
    <t>INE427O01018</t>
  </si>
  <si>
    <t>Subh Tex (India) Ltd</t>
  </si>
  <si>
    <t>SUBSM</t>
  </si>
  <si>
    <t>INE690D01014</t>
  </si>
  <si>
    <t>SUBHASH SILK MILLS LTD</t>
  </si>
  <si>
    <t>SUBROS</t>
  </si>
  <si>
    <t>INE287B01021</t>
  </si>
  <si>
    <t>SUBROS LTD</t>
  </si>
  <si>
    <t>ZSUBWAYF</t>
  </si>
  <si>
    <t>INE033F01012</t>
  </si>
  <si>
    <t>SUBWAY FINANCE &amp; INVESTMENT COLTD</t>
  </si>
  <si>
    <t>SUCHITRA</t>
  </si>
  <si>
    <t>INE475D01010</t>
  </si>
  <si>
    <t>Suchitra Finance &amp; Trading Company Ltd</t>
  </si>
  <si>
    <t>SUDAI</t>
  </si>
  <si>
    <t>INE618D01015</t>
  </si>
  <si>
    <t>SUDAL INDUSTRIES LTD</t>
  </si>
  <si>
    <t>SUDAR</t>
  </si>
  <si>
    <t>INE384L01017</t>
  </si>
  <si>
    <t>SUDAR INDUSTRIES LTD</t>
  </si>
  <si>
    <t>SUDARSCHEM</t>
  </si>
  <si>
    <t>INE659A01023</t>
  </si>
  <si>
    <t>SUDARSHAN CHEMICAL INDUSTRIES LTD</t>
  </si>
  <si>
    <t>SUDIN</t>
  </si>
  <si>
    <t>INE670C01018</t>
  </si>
  <si>
    <t>SUDEV INDUSTRIES LTD</t>
  </si>
  <si>
    <t>SUDITIND</t>
  </si>
  <si>
    <t>INE691D01012</t>
  </si>
  <si>
    <t>SUDITI INDUSTRIES LTD</t>
  </si>
  <si>
    <t>SUGALDAM</t>
  </si>
  <si>
    <t>INE309D01011</t>
  </si>
  <si>
    <t>SUGAL &amp; DAMANI SHARE BROKERS LTD</t>
  </si>
  <si>
    <t>SUJALA</t>
  </si>
  <si>
    <t>INE029H01016</t>
  </si>
  <si>
    <t>Sujala Trading &amp; Holdings Ltd</t>
  </si>
  <si>
    <t>SMPL</t>
  </si>
  <si>
    <t>INE215G01021</t>
  </si>
  <si>
    <t>SUJANA METAL PRODUCTS LTD</t>
  </si>
  <si>
    <t>SUJANAUNI</t>
  </si>
  <si>
    <t>INE216G01011</t>
  </si>
  <si>
    <t>SUJANA UNIVERSAL INDUSTRIES LTD</t>
  </si>
  <si>
    <t>SUKHJITS</t>
  </si>
  <si>
    <t>INE450E01011</t>
  </si>
  <si>
    <t>SUKHJIT STARCH &amp; CHEMICALS LTD</t>
  </si>
  <si>
    <t>SUMEDHA</t>
  </si>
  <si>
    <t>INE886B01012</t>
  </si>
  <si>
    <t>SUMEDHA FISCAL SERVICES LTD</t>
  </si>
  <si>
    <t>SUMEETINDS</t>
  </si>
  <si>
    <t>INE235C01010</t>
  </si>
  <si>
    <t>SUMEET INDUSTRIES LTD</t>
  </si>
  <si>
    <t>SUMERUIND</t>
  </si>
  <si>
    <t>INE764B01029</t>
  </si>
  <si>
    <t>SUMERU INDUSTRIES LTD</t>
  </si>
  <si>
    <t>SUMMITSEC</t>
  </si>
  <si>
    <t>INE519C01017</t>
  </si>
  <si>
    <t>SUMMIT SECURITIES LTD</t>
  </si>
  <si>
    <t>SUNSHINE</t>
  </si>
  <si>
    <t>INE560F01014</t>
  </si>
  <si>
    <t>SUN AND SHINE WORLDWIDE LTD</t>
  </si>
  <si>
    <t>NLCINDIA</t>
  </si>
  <si>
    <t>INE589A01014</t>
  </si>
  <si>
    <t>NLC India LTD</t>
  </si>
  <si>
    <t>SUNPHARMA</t>
  </si>
  <si>
    <t>INE044A01036</t>
  </si>
  <si>
    <t>SUN PHARMACEUTICAL INDUSTRIES LTD</t>
  </si>
  <si>
    <t>SUNSOUI</t>
  </si>
  <si>
    <t>INE320F01013</t>
  </si>
  <si>
    <t>SUN SOURCE (INDIA) LTD</t>
  </si>
  <si>
    <t>SUNTECHNO</t>
  </si>
  <si>
    <t>INE703D01023</t>
  </si>
  <si>
    <t>SUN TECHNO OVERSEAS LTD</t>
  </si>
  <si>
    <t>SUNTV</t>
  </si>
  <si>
    <t>INE424H01027</t>
  </si>
  <si>
    <t>SUN TV NETWORK LTD</t>
  </si>
  <si>
    <t>SUNBRIGHT</t>
  </si>
  <si>
    <t>INE476D01026</t>
  </si>
  <si>
    <t>SUNBRIGHT STOCK BROKING LTD</t>
  </si>
  <si>
    <t>SUNCITYSY</t>
  </si>
  <si>
    <t>INE584D01019</t>
  </si>
  <si>
    <t>SUNCITY SYNTHETICS LTD</t>
  </si>
  <si>
    <t>SUNDRMBRAK</t>
  </si>
  <si>
    <t>INE073D01013</t>
  </si>
  <si>
    <t>SUNDARAM BRAKE LININGS LTD</t>
  </si>
  <si>
    <t>Brake linings</t>
  </si>
  <si>
    <t>OBEROIRLTY</t>
  </si>
  <si>
    <t>INE093I01010</t>
  </si>
  <si>
    <t>OBEROI REALTY LTD</t>
  </si>
  <si>
    <t>SUNDARAM</t>
  </si>
  <si>
    <t>INE108E01023</t>
  </si>
  <si>
    <t>SUNDARAM MULTI PAP LTD</t>
  </si>
  <si>
    <t>SUNCLAYLTD</t>
  </si>
  <si>
    <t>INE105A01035</t>
  </si>
  <si>
    <t>SUNDARAM-CLAYTON LTD</t>
  </si>
  <si>
    <t>Aluminium castings</t>
  </si>
  <si>
    <t>SUNDYEX</t>
  </si>
  <si>
    <t>INE427H01012</t>
  </si>
  <si>
    <t>SUNDAY EXPORTS LTD</t>
  </si>
  <si>
    <t>OIL</t>
  </si>
  <si>
    <t>INE274J01014</t>
  </si>
  <si>
    <t>OIL INDIA LTD</t>
  </si>
  <si>
    <t>SUNFLAG</t>
  </si>
  <si>
    <t>INE947A01014</t>
  </si>
  <si>
    <t>SUNFLAG IRON &amp; STEEL COLTD</t>
  </si>
  <si>
    <t>SUNILAGR</t>
  </si>
  <si>
    <t>INE224D01012</t>
  </si>
  <si>
    <t>SUNIL AGRO FOODS LTD</t>
  </si>
  <si>
    <t>SUNLOC</t>
  </si>
  <si>
    <t>INE671C01016</t>
  </si>
  <si>
    <t>Sunil Healthcare Ltd</t>
  </si>
  <si>
    <t>SUNILHITEC</t>
  </si>
  <si>
    <t>INE305H01028</t>
  </si>
  <si>
    <t>SUNIL HITECH ENGINEERS LTD</t>
  </si>
  <si>
    <t>SUNILTX</t>
  </si>
  <si>
    <t>INE124M01015</t>
  </si>
  <si>
    <t>SUNIL INDUSTRIES LTD</t>
  </si>
  <si>
    <t>SUNITEE</t>
  </si>
  <si>
    <t>INE714C01022</t>
  </si>
  <si>
    <t>SUNITEE CHEMICALS LTD</t>
  </si>
  <si>
    <t>SUNLAKE</t>
  </si>
  <si>
    <t>INE847L01013</t>
  </si>
  <si>
    <t>SUNLAKE RESORTS &amp; HOTELS LTD</t>
  </si>
  <si>
    <t>SUNRAJDI</t>
  </si>
  <si>
    <t>INE459D01014</t>
  </si>
  <si>
    <t>SUNRAJ DIAMOND EXPORTS LTD</t>
  </si>
  <si>
    <t>SUNASIAN</t>
  </si>
  <si>
    <t>INE917D01011</t>
  </si>
  <si>
    <t>Sunrise Asian Limited</t>
  </si>
  <si>
    <t>ELCIDIN</t>
  </si>
  <si>
    <t>INE927X01018</t>
  </si>
  <si>
    <t>ELCID INVESTMENTS LTD</t>
  </si>
  <si>
    <t>SUNSHIEL</t>
  </si>
  <si>
    <t>INE199E01014</t>
  </si>
  <si>
    <t>SUNSHIELD CHEMICALS LTD</t>
  </si>
  <si>
    <t>SRDL</t>
  </si>
  <si>
    <t>INE338O01025</t>
  </si>
  <si>
    <t>SUNSTAR REALTY DEVELOPMENT LTD</t>
  </si>
  <si>
    <t>SUNTECK</t>
  </si>
  <si>
    <t>INE805D01034</t>
  </si>
  <si>
    <t>SUNTECK REALTY LTD</t>
  </si>
  <si>
    <t>SUPERBAK</t>
  </si>
  <si>
    <t>INE897A01011</t>
  </si>
  <si>
    <t>SUPER BAKERS (INDIA) LTD</t>
  </si>
  <si>
    <t>SUCROSA</t>
  </si>
  <si>
    <t>INE366G01014</t>
  </si>
  <si>
    <t>SUPER CROP SAFE LTD</t>
  </si>
  <si>
    <t>SUPRDOM</t>
  </si>
  <si>
    <t>INE215Q01012</t>
  </si>
  <si>
    <t>SUPER DOMESTIC MACHINES LTD</t>
  </si>
  <si>
    <t>SUPER</t>
  </si>
  <si>
    <t>INE091C01017</t>
  </si>
  <si>
    <t>SUPER SALES INDIA LTD</t>
  </si>
  <si>
    <t>SUPERSPIN</t>
  </si>
  <si>
    <t>INE662A01027</t>
  </si>
  <si>
    <t>SUPER SPINNING MILLS LTD</t>
  </si>
  <si>
    <t>SUPTANERY</t>
  </si>
  <si>
    <t>INE460D01038</t>
  </si>
  <si>
    <t>Super Tannery Limited</t>
  </si>
  <si>
    <t>SUPRBPA</t>
  </si>
  <si>
    <t>INE311N01016</t>
  </si>
  <si>
    <t>SUPERB PAPERS LTD</t>
  </si>
  <si>
    <t>SUPERHOUSE</t>
  </si>
  <si>
    <t>INE712B01010</t>
  </si>
  <si>
    <t>SUPERHOUSE LTD</t>
  </si>
  <si>
    <t>SIEL</t>
  </si>
  <si>
    <t>INE843L01012</t>
  </si>
  <si>
    <t>Superior Industrial Enterprises Limited</t>
  </si>
  <si>
    <t>SUPERTEX</t>
  </si>
  <si>
    <t>INE881B01054</t>
  </si>
  <si>
    <t>SUPERTEX INDUSTRIES LTD</t>
  </si>
  <si>
    <t>SUPRATRE</t>
  </si>
  <si>
    <t>INE533B01028</t>
  </si>
  <si>
    <t>Supra Trends Limited</t>
  </si>
  <si>
    <t>SUPRAJIT</t>
  </si>
  <si>
    <t>INE399C01030</t>
  </si>
  <si>
    <t>SUPRAJIT ENGINEERING LTD</t>
  </si>
  <si>
    <t>SUPREME</t>
  </si>
  <si>
    <t>INE822E01011</t>
  </si>
  <si>
    <t>SUPREME HOLDINGS &amp; HOSPITALITY (INDIA) LTD</t>
  </si>
  <si>
    <t>MEDIAONE</t>
  </si>
  <si>
    <t>INE828I01019</t>
  </si>
  <si>
    <t>MEDIAONE GLOBAL ENTERTAINMENT LTD</t>
  </si>
  <si>
    <t>SUPREMEINF</t>
  </si>
  <si>
    <t>INE550H01011</t>
  </si>
  <si>
    <t>SUPREME INFRASTRUCTURE INDIA LTD</t>
  </si>
  <si>
    <t>SUPPETRO</t>
  </si>
  <si>
    <t>INE663A01017</t>
  </si>
  <si>
    <t>SUPREME PETROCHEM LTD</t>
  </si>
  <si>
    <t>SHAHCON</t>
  </si>
  <si>
    <t>SHAH CONSTRUCTION COLTD</t>
  </si>
  <si>
    <t>SURAJLTD</t>
  </si>
  <si>
    <t>INE713C01016</t>
  </si>
  <si>
    <t>SURAJ LTD</t>
  </si>
  <si>
    <t>SURAJ</t>
  </si>
  <si>
    <t>INE069E01019</t>
  </si>
  <si>
    <t>SURAJ PRODUCTS LTD</t>
  </si>
  <si>
    <t>SURANACORP</t>
  </si>
  <si>
    <t>INE357D01010</t>
  </si>
  <si>
    <t>SURANA CORPORATION LTD</t>
  </si>
  <si>
    <t>SURANAIND</t>
  </si>
  <si>
    <t>INE659D01019</t>
  </si>
  <si>
    <t>SURANA INDUSTRIES LTD</t>
  </si>
  <si>
    <t>SURANASOL</t>
  </si>
  <si>
    <t>INE272L01022</t>
  </si>
  <si>
    <t>Surana Solar Limited</t>
  </si>
  <si>
    <t>SURANAT&amp;P</t>
  </si>
  <si>
    <t>INE130B01031</t>
  </si>
  <si>
    <t>Surana Telecom And Power Limited</t>
  </si>
  <si>
    <t>SURATEX</t>
  </si>
  <si>
    <t>INE936A01025</t>
  </si>
  <si>
    <t>SURAT TEXTILE MILLS LTD</t>
  </si>
  <si>
    <t>SURINDL</t>
  </si>
  <si>
    <t>INE060N01019</t>
  </si>
  <si>
    <t>SURYA INDUSTRIAL CORPORATION LTD</t>
  </si>
  <si>
    <t>SURYAPHARM</t>
  </si>
  <si>
    <t>INE249G01020</t>
  </si>
  <si>
    <t>SURYA PHARMACEUTICAL LTD</t>
  </si>
  <si>
    <t>SURYAROSNI</t>
  </si>
  <si>
    <t>INE335A01012</t>
  </si>
  <si>
    <t>SURYA ROSHNI LTD</t>
  </si>
  <si>
    <t>SURYAAMBA</t>
  </si>
  <si>
    <t>INE360J01011</t>
  </si>
  <si>
    <t>SURYAAMBA SPINNING MILLS LTD</t>
  </si>
  <si>
    <t>SURYACHAKRA</t>
  </si>
  <si>
    <t>INE274I01016</t>
  </si>
  <si>
    <t>SURYACHAKRA POWER CORPORATION LTD</t>
  </si>
  <si>
    <t>Thermal Electricity</t>
  </si>
  <si>
    <t>SURYAJYOTI</t>
  </si>
  <si>
    <t>INE411C01017</t>
  </si>
  <si>
    <t>SURYAJYOTI SPINNING MILLS LTD</t>
  </si>
  <si>
    <t>SURYAKR</t>
  </si>
  <si>
    <t>INE381N01019</t>
  </si>
  <si>
    <t>SURYAKRIPA FINANCE LTD</t>
  </si>
  <si>
    <t>SURYALAXMI</t>
  </si>
  <si>
    <t>INE713B01026</t>
  </si>
  <si>
    <t>SURYALAKSHMI COTTON MILLS LTD</t>
  </si>
  <si>
    <t>SURYALA</t>
  </si>
  <si>
    <t>INE132C01027</t>
  </si>
  <si>
    <t>SURYALATA SPINNING MILLS LTD</t>
  </si>
  <si>
    <t>SURYVANSPG</t>
  </si>
  <si>
    <t>INE431C01023</t>
  </si>
  <si>
    <t>SURYAVANSHI SPINNING MILLS LTD</t>
  </si>
  <si>
    <t>SURFI</t>
  </si>
  <si>
    <t>INE565E01016</t>
  </si>
  <si>
    <t>SURYO FOODS &amp; INDUSTRIES LTD</t>
  </si>
  <si>
    <t>ZSURYODI</t>
  </si>
  <si>
    <t>SURYODAYA INVESTMENT &amp; TRADING COMPANY LTD</t>
  </si>
  <si>
    <t>SUTLEJTEX</t>
  </si>
  <si>
    <t>INE645H01027</t>
  </si>
  <si>
    <t>SUTLEJ TEXTILES &amp; INDUSTRIES LTD</t>
  </si>
  <si>
    <t>SUVEN</t>
  </si>
  <si>
    <t>INE495B01038</t>
  </si>
  <si>
    <t>SUVEN LIFE SCIENCES LTD</t>
  </si>
  <si>
    <t>SHALPAINTS</t>
  </si>
  <si>
    <t>INE849C01026</t>
  </si>
  <si>
    <t>SHALIMAR PAINTS LTD</t>
  </si>
  <si>
    <t>SUYOG</t>
  </si>
  <si>
    <t>INE442P01014</t>
  </si>
  <si>
    <t>Suyog Telematics Ltd</t>
  </si>
  <si>
    <t>SUZLON</t>
  </si>
  <si>
    <t>INE040H01021</t>
  </si>
  <si>
    <t>SUZLON ENERGY LTD</t>
  </si>
  <si>
    <t>SVAINDIA</t>
  </si>
  <si>
    <t>INE763K01014</t>
  </si>
  <si>
    <t>SVA INDIA LTD</t>
  </si>
  <si>
    <t>SVAMSOF</t>
  </si>
  <si>
    <t>INE119B01018</t>
  </si>
  <si>
    <t>SVAM SOFTWARE LTD</t>
  </si>
  <si>
    <t>ZSVARAJT</t>
  </si>
  <si>
    <t>INE406N01014</t>
  </si>
  <si>
    <t>SVARAJ TRADING &amp; AGENCIES LTD</t>
  </si>
  <si>
    <t>CLASELE</t>
  </si>
  <si>
    <t>CLASSIC ELECTRICALS LTD</t>
  </si>
  <si>
    <t>ATVPETRO</t>
  </si>
  <si>
    <t>INE038B01010</t>
  </si>
  <si>
    <t>SVC SUPERCHEM LTD</t>
  </si>
  <si>
    <t>VORACON</t>
  </si>
  <si>
    <t>INE902L01016</t>
  </si>
  <si>
    <t>VORA CONSTRUCTIONS LTD</t>
  </si>
  <si>
    <t>SW1</t>
  </si>
  <si>
    <t>INE948K01011</t>
  </si>
  <si>
    <t>SW Investments Ltd</t>
  </si>
  <si>
    <t>SWADEIN</t>
  </si>
  <si>
    <t>INE716M01026</t>
  </si>
  <si>
    <t>SWADESHI INDUSTRIES LEASING COLTD</t>
  </si>
  <si>
    <t>SWADPOL</t>
  </si>
  <si>
    <t>INE243N01011</t>
  </si>
  <si>
    <t>SWADESHI POLYTEX LTD</t>
  </si>
  <si>
    <t>SWAGRUHA</t>
  </si>
  <si>
    <t>INE587J01027</t>
  </si>
  <si>
    <t>SWAGRUHA INFRASTRUCTURE LTD</t>
  </si>
  <si>
    <t>SWANENERGY</t>
  </si>
  <si>
    <t>INE665A01038</t>
  </si>
  <si>
    <t>SWAN ENERGY LTD</t>
  </si>
  <si>
    <t>SWARAJENG</t>
  </si>
  <si>
    <t>INE277A01016</t>
  </si>
  <si>
    <t>SWARAJ ENGINES LTD</t>
  </si>
  <si>
    <t>Diesel engines</t>
  </si>
  <si>
    <t>SWRNASE</t>
  </si>
  <si>
    <t>INE595G01018</t>
  </si>
  <si>
    <t>SWARNA SECURITIES LTD</t>
  </si>
  <si>
    <t>SWARNSAR</t>
  </si>
  <si>
    <t>INE967A01012</t>
  </si>
  <si>
    <t>SWARNASARITA GEMS LTD</t>
  </si>
  <si>
    <t>SVARTCORP</t>
  </si>
  <si>
    <t>INE895A01023</t>
  </si>
  <si>
    <t>Swasti Vinayaka Art And Heritage Corporation Ltd</t>
  </si>
  <si>
    <t>SWASTIVI</t>
  </si>
  <si>
    <t>INE804A01025</t>
  </si>
  <si>
    <t>SWASTI VINAYAKA SYNTHETICS LTD</t>
  </si>
  <si>
    <t>ZSWASTSA</t>
  </si>
  <si>
    <t>SWASTIK SAFE DEPOSIT &amp; INVESTMENTS LTD</t>
  </si>
  <si>
    <t>SWASTIKA</t>
  </si>
  <si>
    <t>INE691C01014</t>
  </si>
  <si>
    <t>SWASTIKA INVESTMART LTD</t>
  </si>
  <si>
    <t>SWELECTES</t>
  </si>
  <si>
    <t>INE409B01013</t>
  </si>
  <si>
    <t>Swelect Energy Systems Limited</t>
  </si>
  <si>
    <t>SWISSGLA</t>
  </si>
  <si>
    <t>INE461D01010</t>
  </si>
  <si>
    <t>SWISS GLASCOAT EQUIPMENTS LTD</t>
  </si>
  <si>
    <t>SWITCHTE</t>
  </si>
  <si>
    <t>INE311D01017</t>
  </si>
  <si>
    <t>SWITCHING TECHNOLOGIES GUNTHER LTD</t>
  </si>
  <si>
    <t>Other Electrical Equipment</t>
  </si>
  <si>
    <t>SWORDEDGE</t>
  </si>
  <si>
    <t>INE093G01014</t>
  </si>
  <si>
    <t>Sword-Edge Commercials Limited</t>
  </si>
  <si>
    <t>SYBLY</t>
  </si>
  <si>
    <t>INE080D01034</t>
  </si>
  <si>
    <t>SYBLY INDUSTRIES LTD</t>
  </si>
  <si>
    <t>SYLPH</t>
  </si>
  <si>
    <t>INE706F01013</t>
  </si>
  <si>
    <t>SYLPH TECHNOLOGIES LTD</t>
  </si>
  <si>
    <t>PAGEIND</t>
  </si>
  <si>
    <t>INE761H01022</t>
  </si>
  <si>
    <t>PAGE INDUSTRIES LTD</t>
  </si>
  <si>
    <t>SYNCOMF</t>
  </si>
  <si>
    <t>INE312C01025</t>
  </si>
  <si>
    <t>SYNCOM FORMULATIONS (INDIA) LTD</t>
  </si>
  <si>
    <t>SYNCOM</t>
  </si>
  <si>
    <t>INE602K01014</t>
  </si>
  <si>
    <t>Syncom Healthcare Ltd</t>
  </si>
  <si>
    <t>SYNDIBANK</t>
  </si>
  <si>
    <t>INE667A01018</t>
  </si>
  <si>
    <t>SYNDICATE BANK</t>
  </si>
  <si>
    <t>SBCL</t>
  </si>
  <si>
    <t>INE945O01019</t>
  </si>
  <si>
    <t>Synergy Bizcon Ltd</t>
  </si>
  <si>
    <t>SYNERGY</t>
  </si>
  <si>
    <t>INE198D01018</t>
  </si>
  <si>
    <t>SYNERGY COSMETICS (EXIM) LTD</t>
  </si>
  <si>
    <t>SYNTHFO</t>
  </si>
  <si>
    <t>INE363L01029</t>
  </si>
  <si>
    <t>SYNTHIKO FOILS LTD</t>
  </si>
  <si>
    <t>SYSCHEM</t>
  </si>
  <si>
    <t>INE121D01036</t>
  </si>
  <si>
    <t>SYSCHEM (INDIA) LTD</t>
  </si>
  <si>
    <t>SYSTMTXC</t>
  </si>
  <si>
    <t>INE356B01016</t>
  </si>
  <si>
    <t>SYSTEMATIX CORPORATE SERVICES LTD</t>
  </si>
  <si>
    <t>GRANDMA</t>
  </si>
  <si>
    <t>INE927M01029</t>
  </si>
  <si>
    <t>GRANDMA TRADING &amp; AGENCIES LTD</t>
  </si>
  <si>
    <t>TIGLOB</t>
  </si>
  <si>
    <t>INE811B01010</t>
  </si>
  <si>
    <t>T &amp; I GLOBAL LTD</t>
  </si>
  <si>
    <t>TDPOWERSYS</t>
  </si>
  <si>
    <t>INE419M01019</t>
  </si>
  <si>
    <t>T D POWER SYSTEMS LTD</t>
  </si>
  <si>
    <t>TTL</t>
  </si>
  <si>
    <t>INE592B01016</t>
  </si>
  <si>
    <t>T T LTD</t>
  </si>
  <si>
    <t>TSPIRITUAL</t>
  </si>
  <si>
    <t>INE541C01037</t>
  </si>
  <si>
    <t>TSPIRITUAL WORLD LTD</t>
  </si>
  <si>
    <t>TAAZAINT</t>
  </si>
  <si>
    <t>INE392H01018</t>
  </si>
  <si>
    <t>Taaza International Ltd</t>
  </si>
  <si>
    <t>TAIIND</t>
  </si>
  <si>
    <t>INE358D01018</t>
  </si>
  <si>
    <t>TAI INDUSTRIES LTD</t>
  </si>
  <si>
    <t>TAINWALCHM</t>
  </si>
  <si>
    <t>INE123C01018</t>
  </si>
  <si>
    <t>TAINWALA CHEMICALS &amp; PLASTICS (INDIA) LTD</t>
  </si>
  <si>
    <t>TAJGVK</t>
  </si>
  <si>
    <t>INE586B01026</t>
  </si>
  <si>
    <t>TAJGVK HOTELS &amp; RESORTS LTD</t>
  </si>
  <si>
    <t>TAKE</t>
  </si>
  <si>
    <t>INE142I01023</t>
  </si>
  <si>
    <t>TAKE SOLUTIONS LTD</t>
  </si>
  <si>
    <t>TALBROAUTO</t>
  </si>
  <si>
    <t>INE187D01011</t>
  </si>
  <si>
    <t>TALBROS AUTOMOTIVE COMPONENTS LTD</t>
  </si>
  <si>
    <t>Gaskets</t>
  </si>
  <si>
    <t>TALBROSENG</t>
  </si>
  <si>
    <t>INE717E01013</t>
  </si>
  <si>
    <t>Talbros Engineering Ltd</t>
  </si>
  <si>
    <t>TALWALKARS</t>
  </si>
  <si>
    <t>INE502K01016</t>
  </si>
  <si>
    <t>Talwalkars Better Value Fitness Ltd</t>
  </si>
  <si>
    <t>TAMBOLI</t>
  </si>
  <si>
    <t>INE864J01012</t>
  </si>
  <si>
    <t>TAMBOLI CAPITAL LTD</t>
  </si>
  <si>
    <t>TNPL</t>
  </si>
  <si>
    <t>INE107A01015</t>
  </si>
  <si>
    <t>TAMIL NADU NEWSPRINT &amp; PAPERS LTD</t>
  </si>
  <si>
    <t>TAMJAIM</t>
  </si>
  <si>
    <t>INE868H01017</t>
  </si>
  <si>
    <t>TAMILNADU JAIBHARAT MILLS LTD</t>
  </si>
  <si>
    <t>TNPETRO</t>
  </si>
  <si>
    <t>INE148A01019</t>
  </si>
  <si>
    <t>TAMILNADU PETROPRODUCTS LTD</t>
  </si>
  <si>
    <t>TNSTLTU</t>
  </si>
  <si>
    <t>INE176E01012</t>
  </si>
  <si>
    <t>TAMILNADU STEEL TUBES LTD</t>
  </si>
  <si>
    <t>TNTELE</t>
  </si>
  <si>
    <t>INE141D01018</t>
  </si>
  <si>
    <t>TAMILNADU TELECOMMUNICATIONS LTD</t>
  </si>
  <si>
    <t>TANEJAERO</t>
  </si>
  <si>
    <t>INE692C01020</t>
  </si>
  <si>
    <t>TANEJA AEROSPACE &amp; AVIATION LTD</t>
  </si>
  <si>
    <t>Aircraft Manufacturing</t>
  </si>
  <si>
    <t>TANFACIND</t>
  </si>
  <si>
    <t>INE639B01015</t>
  </si>
  <si>
    <t>TANFAC INDUSTRIES LTD</t>
  </si>
  <si>
    <t>TANLA</t>
  </si>
  <si>
    <t>INE483C01032</t>
  </si>
  <si>
    <t>TANLA SOLUTIONS LTD</t>
  </si>
  <si>
    <t>TANTIACONS</t>
  </si>
  <si>
    <t>INE388G01018</t>
  </si>
  <si>
    <t>TANTIA CONSTRUCTIONS LTD</t>
  </si>
  <si>
    <t>TAPARIA</t>
  </si>
  <si>
    <t>INE614R01014</t>
  </si>
  <si>
    <t>TAPARIA TOOLS LTD</t>
  </si>
  <si>
    <t>TARAJEWELS</t>
  </si>
  <si>
    <t>INE799L01016</t>
  </si>
  <si>
    <t>TARA JEWELS LTD</t>
  </si>
  <si>
    <t>TARAI</t>
  </si>
  <si>
    <t>INE906C01016</t>
  </si>
  <si>
    <t>TARAI FOODS LTD</t>
  </si>
  <si>
    <t>TARANG</t>
  </si>
  <si>
    <t>INE538P01019</t>
  </si>
  <si>
    <t>Tarang Projects &amp; Consultant Ltd</t>
  </si>
  <si>
    <t>TARAPUR</t>
  </si>
  <si>
    <t>INE747K01017</t>
  </si>
  <si>
    <t>Tarapur Transformers Ltd</t>
  </si>
  <si>
    <t>TARINI</t>
  </si>
  <si>
    <t>INE849M01017</t>
  </si>
  <si>
    <t>Tarini International Ltd</t>
  </si>
  <si>
    <t>TARMAT</t>
  </si>
  <si>
    <t>INE924H01018</t>
  </si>
  <si>
    <t>TARMAT LTD</t>
  </si>
  <si>
    <t>TARCF</t>
  </si>
  <si>
    <t>INE177E01010</t>
  </si>
  <si>
    <t>TARRIF CINE &amp; FINANCE LTD</t>
  </si>
  <si>
    <t>TASHIND</t>
  </si>
  <si>
    <t>INE552H01017</t>
  </si>
  <si>
    <t>TASHI INDIA LTD</t>
  </si>
  <si>
    <t>RIDHISYN</t>
  </si>
  <si>
    <t>RIDHI SYNTHETICS LTD</t>
  </si>
  <si>
    <t>PCJEWELLER</t>
  </si>
  <si>
    <t>INE785M01013</t>
  </si>
  <si>
    <t>PC JEWELLER LTD</t>
  </si>
  <si>
    <t>TATACOFFEE</t>
  </si>
  <si>
    <t>INE493A01027</t>
  </si>
  <si>
    <t>TATA COFFEE LTD</t>
  </si>
  <si>
    <t>PFC</t>
  </si>
  <si>
    <t>INE134E01011</t>
  </si>
  <si>
    <t>POWER FINANCE CORPORATION LTD</t>
  </si>
  <si>
    <t>TCS</t>
  </si>
  <si>
    <t>INE467B01029</t>
  </si>
  <si>
    <t>TATA CONSULTANCY SERVICES LTD</t>
  </si>
  <si>
    <t>TATAELXSI</t>
  </si>
  <si>
    <t>INE670A01012</t>
  </si>
  <si>
    <t>TATA ELXSI LTD</t>
  </si>
  <si>
    <t>PFIZER</t>
  </si>
  <si>
    <t>INE182A01018</t>
  </si>
  <si>
    <t>PFIZER LTD</t>
  </si>
  <si>
    <t>TATAINVEST</t>
  </si>
  <si>
    <t>INE672A01018</t>
  </si>
  <si>
    <t>TATA INVESTMENT CORPORATION LTD</t>
  </si>
  <si>
    <t>TATAMETALI</t>
  </si>
  <si>
    <t>INE056C01010</t>
  </si>
  <si>
    <t>TATA METALIKS LTD</t>
  </si>
  <si>
    <t>TATAMTRDVR</t>
  </si>
  <si>
    <t>IN9155A01020</t>
  </si>
  <si>
    <t>Tata Motors  Ltd - DVR</t>
  </si>
  <si>
    <t>TATAMOTORS</t>
  </si>
  <si>
    <t>INE155A01022</t>
  </si>
  <si>
    <t>TATA MOTORS LTD</t>
  </si>
  <si>
    <t>PIIND</t>
  </si>
  <si>
    <t>INE603J01030</t>
  </si>
  <si>
    <t>PIINDUSTRIES LTD</t>
  </si>
  <si>
    <t>TATASPONGE</t>
  </si>
  <si>
    <t>INE674A01014</t>
  </si>
  <si>
    <t>TATA SPONGE IRON LTD</t>
  </si>
  <si>
    <t>TATASTEEL</t>
  </si>
  <si>
    <t>INE081A01012</t>
  </si>
  <si>
    <t>TATA STEEL LTD</t>
  </si>
  <si>
    <t>TTML</t>
  </si>
  <si>
    <t>INE517B01013</t>
  </si>
  <si>
    <t>TATA TELESERVICES (MAHARASHTRA) LTD</t>
  </si>
  <si>
    <t>TATIAGLOB</t>
  </si>
  <si>
    <t>INE083G01031</t>
  </si>
  <si>
    <t>TATIA GLOBAL VENNTURE LTD</t>
  </si>
  <si>
    <t>TAVERNIER</t>
  </si>
  <si>
    <t>INE355H01015</t>
  </si>
  <si>
    <t>Tavernier Resources Limi</t>
  </si>
  <si>
    <t>TATAYODOGA</t>
  </si>
  <si>
    <t>INE895C01011</t>
  </si>
  <si>
    <t>TAYO ROLLS LTD</t>
  </si>
  <si>
    <t>TCFCFINQ</t>
  </si>
  <si>
    <t>INE389D01013</t>
  </si>
  <si>
    <t>TCFC FINANCE LTD</t>
  </si>
  <si>
    <t>TCIDEVELOP</t>
  </si>
  <si>
    <t>INE662L01016</t>
  </si>
  <si>
    <t>TCI DEVELOPERS LTD</t>
  </si>
  <si>
    <t>TCIFINANCE</t>
  </si>
  <si>
    <t>INE911B01018</t>
  </si>
  <si>
    <t>TCI FINANCE LTD</t>
  </si>
  <si>
    <t>TRANSCORP</t>
  </si>
  <si>
    <t>INE920B01019</t>
  </si>
  <si>
    <t>TCI INDUSTRIES LTD</t>
  </si>
  <si>
    <t>TCMLMTD</t>
  </si>
  <si>
    <t>INE034F01010</t>
  </si>
  <si>
    <t>TCM LTD</t>
  </si>
  <si>
    <t>TCPLPACK</t>
  </si>
  <si>
    <t>INE822C01015</t>
  </si>
  <si>
    <t>TCPL PACKAGING LTD</t>
  </si>
  <si>
    <t>TECHM</t>
  </si>
  <si>
    <t>INE669C01036</t>
  </si>
  <si>
    <t>TECH MAHINDRA LTD</t>
  </si>
  <si>
    <t>TECHIN</t>
  </si>
  <si>
    <t>INE778A01021</t>
  </si>
  <si>
    <t>TECHINDIA NIRMAN LIMITED</t>
  </si>
  <si>
    <t>TECHNO</t>
  </si>
  <si>
    <t>INE286K01024</t>
  </si>
  <si>
    <t>TECHNO ELECTRIC AND ENGINEERING CO LTD</t>
  </si>
  <si>
    <t>TECHFOR</t>
  </si>
  <si>
    <t>INE305I01018</t>
  </si>
  <si>
    <t>TECHNO FORGE LTD</t>
  </si>
  <si>
    <t>TIIL</t>
  </si>
  <si>
    <t>INE545H01011</t>
  </si>
  <si>
    <t>TECHNOCRAFT INDUSTRIES (INDIA) LTD</t>
  </si>
  <si>
    <t>TECHNOFAB</t>
  </si>
  <si>
    <t>INE509K01011</t>
  </si>
  <si>
    <t>TECHNOFAB ENGINEERING LIMITED</t>
  </si>
  <si>
    <t>TECHNVISN</t>
  </si>
  <si>
    <t>INE314H01012</t>
  </si>
  <si>
    <t>TECHNVISION VENTURES LTD</t>
  </si>
  <si>
    <t>TECPO</t>
  </si>
  <si>
    <t>INE020C01016</t>
  </si>
  <si>
    <t>TECHTRAN POLYLENSES LTD</t>
  </si>
  <si>
    <t>TECPRO</t>
  </si>
  <si>
    <t>INE904H01010</t>
  </si>
  <si>
    <t>TECPRO SYSTEMS LTD</t>
  </si>
  <si>
    <t>TEEAI</t>
  </si>
  <si>
    <t>INE757D01011</t>
  </si>
  <si>
    <t>TEESTA AGRO INDUSTRIES LTD</t>
  </si>
  <si>
    <t>TEJINFOWAY</t>
  </si>
  <si>
    <t>INE530C01014</t>
  </si>
  <si>
    <t>Tej Infoways Ltd</t>
  </si>
  <si>
    <t>infra</t>
  </si>
  <si>
    <t>TERASOFT</t>
  </si>
  <si>
    <t>INE482B01010</t>
  </si>
  <si>
    <t>TERA SOFTWARE LTD</t>
  </si>
  <si>
    <t>TERAI</t>
  </si>
  <si>
    <t>INE390D01011</t>
  </si>
  <si>
    <t>TERAI TEA COLTD</t>
  </si>
  <si>
    <t>TERRAFORM</t>
  </si>
  <si>
    <t>TERRAFORM MAGNUM LTD</t>
  </si>
  <si>
    <t>TERRAREAL</t>
  </si>
  <si>
    <t>Terraform Realstate Limited</t>
  </si>
  <si>
    <t>VULCANENG</t>
  </si>
  <si>
    <t>INE699C01017</t>
  </si>
  <si>
    <t>Terruzzi Fercalx India Limited</t>
  </si>
  <si>
    <t>TEXINFRA</t>
  </si>
  <si>
    <t>INE435C01024</t>
  </si>
  <si>
    <t>TEXMACO INFRASTRUCTURE &amp; HOLDINGS LTD</t>
  </si>
  <si>
    <t>TEXRAIL</t>
  </si>
  <si>
    <t>INE621L01012</t>
  </si>
  <si>
    <t>TEXMACO RAIL &amp; ENGINEERING LTD</t>
  </si>
  <si>
    <t>TEXMOPIPES</t>
  </si>
  <si>
    <t>INE141K01013</t>
  </si>
  <si>
    <t>TEXMO PIPES &amp; PRODUCTS LTD</t>
  </si>
  <si>
    <t>TGBHOTELS</t>
  </si>
  <si>
    <t>INE797H01018</t>
  </si>
  <si>
    <t>TGB BANQUETS AND HOTELS LTD</t>
  </si>
  <si>
    <t>THACKER</t>
  </si>
  <si>
    <t>INE077P01034</t>
  </si>
  <si>
    <t>THACKER &amp; COLTD</t>
  </si>
  <si>
    <t>THAKDEV</t>
  </si>
  <si>
    <t>INE403F01017</t>
  </si>
  <si>
    <t>THAKKERS DEVELOPERS LTD</t>
  </si>
  <si>
    <t>THAKRAL</t>
  </si>
  <si>
    <t>INE190F01028</t>
  </si>
  <si>
    <t>THAKRAL SERVICES (INDIA) LTD</t>
  </si>
  <si>
    <t>THAMBBI</t>
  </si>
  <si>
    <t>INE830D01016</t>
  </si>
  <si>
    <t>THAMBBI MODERN SPINNING MILLS LTD</t>
  </si>
  <si>
    <t>THAES</t>
  </si>
  <si>
    <t>INE451E01019</t>
  </si>
  <si>
    <t>THANA ELECTRIC SUPPLY COLTD</t>
  </si>
  <si>
    <t>THANGAMAYL</t>
  </si>
  <si>
    <t>INE085J01014</t>
  </si>
  <si>
    <t>Thangamayil Jewellery Ltd</t>
  </si>
  <si>
    <t>BYKE</t>
  </si>
  <si>
    <t>INE319B01014</t>
  </si>
  <si>
    <t>THE BYKE HOSPITALITY LTD</t>
  </si>
  <si>
    <t>PHOENIXLTD</t>
  </si>
  <si>
    <t>INE211B01039</t>
  </si>
  <si>
    <t>The Phoenix Mills Ltd</t>
  </si>
  <si>
    <t>PNB</t>
  </si>
  <si>
    <t>INE160A01022</t>
  </si>
  <si>
    <t>PUNJAB NATIONAL BANK</t>
  </si>
  <si>
    <t>THEMISMED</t>
  </si>
  <si>
    <t>INE083B01016</t>
  </si>
  <si>
    <t>THEMIS MEDICARE LTD</t>
  </si>
  <si>
    <t>PNBHOUSING</t>
  </si>
  <si>
    <t>INE572E01012</t>
  </si>
  <si>
    <t>PNB Houing Finance Ltd</t>
  </si>
  <si>
    <t>TPROJECT</t>
  </si>
  <si>
    <t>INE901C01017</t>
  </si>
  <si>
    <t>Thirani Projects Ltd</t>
  </si>
  <si>
    <t>THIRDFIN</t>
  </si>
  <si>
    <t>INE528C01018</t>
  </si>
  <si>
    <t>THIRDWAVE FINANCIAL INTERMEDIARIES LTD</t>
  </si>
  <si>
    <t>THIRUSUGAR</t>
  </si>
  <si>
    <t>INE409A01015</t>
  </si>
  <si>
    <t>THIRU AROORAN SUGARS LTD</t>
  </si>
  <si>
    <t>TIRUMALCHM</t>
  </si>
  <si>
    <t>INE338A01016</t>
  </si>
  <si>
    <t>THIRUMALAI CHEMICALS LTD</t>
  </si>
  <si>
    <t>THOMASCOOK</t>
  </si>
  <si>
    <t>INE332A01027</t>
  </si>
  <si>
    <t>THOMAS COOK (INDIA) LTD</t>
  </si>
  <si>
    <t>THOMASCOTT</t>
  </si>
  <si>
    <t>INE480M01011</t>
  </si>
  <si>
    <t>THOMAS SCOTT (INDIA) LIMITED</t>
  </si>
  <si>
    <t>TIDEWATER</t>
  </si>
  <si>
    <t>INE484C01022</t>
  </si>
  <si>
    <t>TIDE WATER OIL (INDIA) LTD</t>
  </si>
  <si>
    <t>TIGERLOGS</t>
  </si>
  <si>
    <t>INE906O01011</t>
  </si>
  <si>
    <t>Tiger Logistics (India) Ltd</t>
  </si>
  <si>
    <t>TIJARIA</t>
  </si>
  <si>
    <t>INE440L01017</t>
  </si>
  <si>
    <t>TIJARIA POLYPIPES LTD</t>
  </si>
  <si>
    <t>TIL</t>
  </si>
  <si>
    <t>INE806C01018</t>
  </si>
  <si>
    <t>TIL LTD</t>
  </si>
  <si>
    <t>TI</t>
  </si>
  <si>
    <t>INE133E01013</t>
  </si>
  <si>
    <t>TILAKNAGAR INDUSTRIES LTD</t>
  </si>
  <si>
    <t>TIMBOR</t>
  </si>
  <si>
    <t>INE346L01016</t>
  </si>
  <si>
    <t>TIMBOR HOME LTD</t>
  </si>
  <si>
    <t>TIMETECHNO</t>
  </si>
  <si>
    <t>INE508G01029</t>
  </si>
  <si>
    <t>TIME TECHNOPLAST LTD</t>
  </si>
  <si>
    <t>TIMESGTY</t>
  </si>
  <si>
    <t>INE289C01025</t>
  </si>
  <si>
    <t>TIMES GUARANTY LTD</t>
  </si>
  <si>
    <t>TIMEXWATCH</t>
  </si>
  <si>
    <t>INE064A01026</t>
  </si>
  <si>
    <t>TIMEX GROUP INDIA LTD</t>
  </si>
  <si>
    <t>TIMKEN</t>
  </si>
  <si>
    <t>INE325A01013</t>
  </si>
  <si>
    <t>TIMKEN INDIA LTD</t>
  </si>
  <si>
    <t>TINNARUBR</t>
  </si>
  <si>
    <t>INE015C01016</t>
  </si>
  <si>
    <t>Tinna Rubber and Infrastructure Limited</t>
  </si>
  <si>
    <t>TINPLATE</t>
  </si>
  <si>
    <t>INE422C01014</t>
  </si>
  <si>
    <t>TINPLATE COMPANY OF INDIA LTD</t>
  </si>
  <si>
    <t>TIPSINDLTD</t>
  </si>
  <si>
    <t>INE716B01011</t>
  </si>
  <si>
    <t>TIPS INDUSTRIES LTD</t>
  </si>
  <si>
    <t>TIRUFIN</t>
  </si>
  <si>
    <t>INE642O01012</t>
  </si>
  <si>
    <t>Tirupati Fincorp Ltd</t>
  </si>
  <si>
    <t>TIRIN</t>
  </si>
  <si>
    <t>INE329E01017</t>
  </si>
  <si>
    <t>TIRUPATI INDUSTRIES (INDIA) LTD</t>
  </si>
  <si>
    <t>TIRUPATIINK</t>
  </si>
  <si>
    <t>INE493K01018</t>
  </si>
  <si>
    <t>TIRUPATI INKS LTD</t>
  </si>
  <si>
    <t>TIRSARJ</t>
  </si>
  <si>
    <t>INE297J01023</t>
  </si>
  <si>
    <t>TIRUPATI SARJAN LTD</t>
  </si>
  <si>
    <t>TIRUSTA</t>
  </si>
  <si>
    <t>INE314D01011</t>
  </si>
  <si>
    <t>TIRUPATI STARCH &amp; CHEMICALS LTD</t>
  </si>
  <si>
    <t>Starches</t>
  </si>
  <si>
    <t>TTIL</t>
  </si>
  <si>
    <t>INE812Q01016</t>
  </si>
  <si>
    <t>Tirupati Tyres Ltd</t>
  </si>
  <si>
    <t>TWL</t>
  </si>
  <si>
    <t>INE615H01020</t>
  </si>
  <si>
    <t>TITAGARH WAGONS LTD</t>
  </si>
  <si>
    <t>TITANBIO</t>
  </si>
  <si>
    <t>INE150C01011</t>
  </si>
  <si>
    <t>TITAN BIOTECH LTD</t>
  </si>
  <si>
    <t>TITAN</t>
  </si>
  <si>
    <t>INE280A01028</t>
  </si>
  <si>
    <t>Titan Company Limited</t>
  </si>
  <si>
    <t>TITANSEC</t>
  </si>
  <si>
    <t>INE090D01017</t>
  </si>
  <si>
    <t>TITAN SECURITIES LTD</t>
  </si>
  <si>
    <t>TOBUENT</t>
  </si>
  <si>
    <t>INE432F01024</t>
  </si>
  <si>
    <t>TOBU ENTERPRISES LTD</t>
  </si>
  <si>
    <t>TODAYS</t>
  </si>
  <si>
    <t>INE944B01019</t>
  </si>
  <si>
    <t>Todays Writing Instruments Ltd</t>
  </si>
  <si>
    <t>Pens</t>
  </si>
  <si>
    <t>TOHELPH</t>
  </si>
  <si>
    <t>INE312M01016</t>
  </si>
  <si>
    <t>TOHEAL PHARMACHEM LTD</t>
  </si>
  <si>
    <t>TOKYOFIN</t>
  </si>
  <si>
    <t>INE546D01018</t>
  </si>
  <si>
    <t>TOKYO FINANCE LTD</t>
  </si>
  <si>
    <t>TOKYOPLAST</t>
  </si>
  <si>
    <t>INE932C01012</t>
  </si>
  <si>
    <t>TOKYO PLAST INTERNATIONAL LTD</t>
  </si>
  <si>
    <t>TORRENGUJ</t>
  </si>
  <si>
    <t>TORRENT CABLES LTD</t>
  </si>
  <si>
    <t>PRESTIGE</t>
  </si>
  <si>
    <t>INE811K01011</t>
  </si>
  <si>
    <t>PRESTIGE ESTATES PROJECTS LTD</t>
  </si>
  <si>
    <t>QUESS</t>
  </si>
  <si>
    <t>INE615P01015</t>
  </si>
  <si>
    <t>Quess Corp Ltd</t>
  </si>
  <si>
    <t>Employment Services</t>
  </si>
  <si>
    <t>TOTEX</t>
  </si>
  <si>
    <t>INE109E01013</t>
  </si>
  <si>
    <t>TOTAL EXPORTS LTD</t>
  </si>
  <si>
    <t>TFCILTD</t>
  </si>
  <si>
    <t>INE305A01015</t>
  </si>
  <si>
    <t>TOURISM FINANCE CORPORATION OF INDIA LTD</t>
  </si>
  <si>
    <t>TOWASOK</t>
  </si>
  <si>
    <t>INE311M01018</t>
  </si>
  <si>
    <t>TOWA SOKKI LTD</t>
  </si>
  <si>
    <t>TPLPLASTEH</t>
  </si>
  <si>
    <t>INE413G01014</t>
  </si>
  <si>
    <t>TPL PLASTECH LTD</t>
  </si>
  <si>
    <t>TRADWIN</t>
  </si>
  <si>
    <t>INE961E01017</t>
  </si>
  <si>
    <t>TRADE WINGS LTD</t>
  </si>
  <si>
    <t>TRANSASIA</t>
  </si>
  <si>
    <t>INE321C01018</t>
  </si>
  <si>
    <t>TRANS ASIA CORPORATION LTD</t>
  </si>
  <si>
    <t>TRAMEDI</t>
  </si>
  <si>
    <t>INE358P01012</t>
  </si>
  <si>
    <t>TRANS MEDICARE LTD</t>
  </si>
  <si>
    <t>TRANSCHEM</t>
  </si>
  <si>
    <t>INE019B01010</t>
  </si>
  <si>
    <t>TRANSCHEM LTD</t>
  </si>
  <si>
    <t>TRANSCOR</t>
  </si>
  <si>
    <t>INE330E01023</t>
  </si>
  <si>
    <t>TRANSCORP INTERNATIONAL LTD</t>
  </si>
  <si>
    <t>TRIL</t>
  </si>
  <si>
    <t>INE763I01026</t>
  </si>
  <si>
    <t>TRANSFORMERS AND RECTIFIERS (INDIA) LTD</t>
  </si>
  <si>
    <t>TRANSFREIT</t>
  </si>
  <si>
    <t>INE360D01014</t>
  </si>
  <si>
    <t>TRANS-FREIGHT CONTAINERS LTD</t>
  </si>
  <si>
    <t>TRABI</t>
  </si>
  <si>
    <t>INE773D01018</t>
  </si>
  <si>
    <t>TRANSGENE BIOTEK LTD</t>
  </si>
  <si>
    <t>TRANSFD</t>
  </si>
  <si>
    <t>INE213P01019</t>
  </si>
  <si>
    <t>TRANSGLOBE FOODS LTD</t>
  </si>
  <si>
    <t>TRANOCE</t>
  </si>
  <si>
    <t>INE074J01018</t>
  </si>
  <si>
    <t>TRANSOCEANIC PROPERTIES LTD</t>
  </si>
  <si>
    <t>TRANSPEK</t>
  </si>
  <si>
    <t>INE687A01016</t>
  </si>
  <si>
    <t>TRANSPEK INDUSTRY LTD</t>
  </si>
  <si>
    <t>TCI</t>
  </si>
  <si>
    <t>INE688A01022</t>
  </si>
  <si>
    <t>TRANSPORT CORPORATION OF INDIA LTD</t>
  </si>
  <si>
    <t>TFL</t>
  </si>
  <si>
    <t>INE804H01012</t>
  </si>
  <si>
    <t>TRANSWARRANTY FINANCE LTD</t>
  </si>
  <si>
    <t>TRCFIN</t>
  </si>
  <si>
    <t>INE759D01017</t>
  </si>
  <si>
    <t>TRC FINANCIAL SERVICES LTD</t>
  </si>
  <si>
    <t>TREEHOUSE</t>
  </si>
  <si>
    <t>INE040M01013</t>
  </si>
  <si>
    <t>TREE HOUSE EDUCATION &amp; ACCESSORIES LTD</t>
  </si>
  <si>
    <t>TRENDELEC</t>
  </si>
  <si>
    <t>INE219F01017</t>
  </si>
  <si>
    <t>TREND ELECTRONICS LTD</t>
  </si>
  <si>
    <t>RAIN</t>
  </si>
  <si>
    <t>INE855B01025</t>
  </si>
  <si>
    <t>Rain Industries Limited</t>
  </si>
  <si>
    <t>TRF</t>
  </si>
  <si>
    <t>INE391D01019</t>
  </si>
  <si>
    <t>TRF LTD</t>
  </si>
  <si>
    <t>TBZ</t>
  </si>
  <si>
    <t>INE760L01018</t>
  </si>
  <si>
    <t>TRIBHOVANDAS BHIMJI ZAVERI LTD</t>
  </si>
  <si>
    <t>TRIBHSG</t>
  </si>
  <si>
    <t>INE884D01039</t>
  </si>
  <si>
    <t>TRIBHUVAN HOUSING LTD</t>
  </si>
  <si>
    <t>TRICOMFRU</t>
  </si>
  <si>
    <t>INE843F01014</t>
  </si>
  <si>
    <t>Tricom Fruit Products Limited</t>
  </si>
  <si>
    <t>TRICOM</t>
  </si>
  <si>
    <t>INE771B01032</t>
  </si>
  <si>
    <t>TRICOM INDIA LTD</t>
  </si>
  <si>
    <t>TRIDENT</t>
  </si>
  <si>
    <t>TRIDENT LTD</t>
  </si>
  <si>
    <t>TRIDETOOL</t>
  </si>
  <si>
    <t>INE179D01018</t>
  </si>
  <si>
    <t>TRIDENT TOOLS LTD</t>
  </si>
  <si>
    <t>TRIGYN</t>
  </si>
  <si>
    <t>INE948A01012</t>
  </si>
  <si>
    <t>TRIGYN TECHNOLOGIES LTD</t>
  </si>
  <si>
    <t>TRIJAL</t>
  </si>
  <si>
    <t>INE454E01013</t>
  </si>
  <si>
    <t>TRIJAL INDUSTRIES LTD</t>
  </si>
  <si>
    <t>TRILOGIC</t>
  </si>
  <si>
    <t>INE532D01018</t>
  </si>
  <si>
    <t>TRILOGIC DIGITAL MEDIA LTD</t>
  </si>
  <si>
    <t>TRIMURTHI</t>
  </si>
  <si>
    <t>INE314I01036</t>
  </si>
  <si>
    <t>Trimurthi Drugs &amp; Pharmaceuticals Ltd</t>
  </si>
  <si>
    <t>INDOZINC</t>
  </si>
  <si>
    <t>TRINETRA CEMENT LTD</t>
  </si>
  <si>
    <t>TRINITYLEA</t>
  </si>
  <si>
    <t>INE884X01011</t>
  </si>
  <si>
    <t>TRINITY LEAGUE INDIA LTD</t>
  </si>
  <si>
    <t>TRITRADE</t>
  </si>
  <si>
    <t>INE567D01022</t>
  </si>
  <si>
    <t>TRINITY TRADELINK LIMITED</t>
  </si>
  <si>
    <t>TRIOMERC</t>
  </si>
  <si>
    <t>INE234G01014</t>
  </si>
  <si>
    <t>TRIO MERCANTILE &amp; TRADING LTD</t>
  </si>
  <si>
    <t>TRIPR</t>
  </si>
  <si>
    <t>INE331E01013</t>
  </si>
  <si>
    <t>TRIOCHEM PRODUCTS LTD</t>
  </si>
  <si>
    <t>TRISHAKT</t>
  </si>
  <si>
    <t>INE238C01014</t>
  </si>
  <si>
    <t>TRISHAKTI ELECTRONICS &amp; INDUSTRIES LTD</t>
  </si>
  <si>
    <t>TRITON</t>
  </si>
  <si>
    <t>INE982C01033</t>
  </si>
  <si>
    <t>TRITON CORPLTD</t>
  </si>
  <si>
    <t>TRITONV</t>
  </si>
  <si>
    <t>INE440G01017</t>
  </si>
  <si>
    <t>TRITON VALVES LTD</t>
  </si>
  <si>
    <t>TRIVENI</t>
  </si>
  <si>
    <t>INE256C01024</t>
  </si>
  <si>
    <t>TRIVENI ENGINEERING &amp; INDUSTRIES LTD</t>
  </si>
  <si>
    <t>TRIVENIENT</t>
  </si>
  <si>
    <t>INE916P01025</t>
  </si>
  <si>
    <t>Triveni Enterprises Ltd</t>
  </si>
  <si>
    <t>TRIVENSHET</t>
  </si>
  <si>
    <t>INE094C01011</t>
  </si>
  <si>
    <t>TRIVENI GLASS LTD</t>
  </si>
  <si>
    <t>TRITURBINE</t>
  </si>
  <si>
    <t>INE152M01016</t>
  </si>
  <si>
    <t>TRIVENI TURBINE LTD</t>
  </si>
  <si>
    <t>TSL</t>
  </si>
  <si>
    <t>INE547D01016</t>
  </si>
  <si>
    <t>TSL INDUSTRIES LTD</t>
  </si>
  <si>
    <t>TTIENT</t>
  </si>
  <si>
    <t>INE404F01031</t>
  </si>
  <si>
    <t>TTI Enterprise Ltd</t>
  </si>
  <si>
    <t>TTKHLTCARE</t>
  </si>
  <si>
    <t>INE910C01018</t>
  </si>
  <si>
    <t>TTK HEALTHCARE LTD</t>
  </si>
  <si>
    <t>TTKPRESTIG</t>
  </si>
  <si>
    <t>INE690A01010</t>
  </si>
  <si>
    <t>TTK PRESTIGE LTD</t>
  </si>
  <si>
    <t>TULASEEBIOE</t>
  </si>
  <si>
    <t>INE276N01011</t>
  </si>
  <si>
    <t>TULASEE BIO-ETHANOL LTD</t>
  </si>
  <si>
    <t>TULIPSTA</t>
  </si>
  <si>
    <t>INE379C01016</t>
  </si>
  <si>
    <t>TULIP STAR HOTELS LTD</t>
  </si>
  <si>
    <t>TULIVE</t>
  </si>
  <si>
    <t>INE637D01015</t>
  </si>
  <si>
    <t>Tulive Developers Limited</t>
  </si>
  <si>
    <t>TULSI</t>
  </si>
  <si>
    <t>INE474I01012</t>
  </si>
  <si>
    <t>TULSI EXTRUSIONS LTD</t>
  </si>
  <si>
    <t>TULSYAN</t>
  </si>
  <si>
    <t>INE463D01016</t>
  </si>
  <si>
    <t>TULSYAN NEC LTD</t>
  </si>
  <si>
    <t>TUMUSEL</t>
  </si>
  <si>
    <t>INE064R01012</t>
  </si>
  <si>
    <t>TUMUS ELECTRIC CORPORATION LTD</t>
  </si>
  <si>
    <t>TUNITEX</t>
  </si>
  <si>
    <t>INE560D01027</t>
  </si>
  <si>
    <t>TUNI TEXTILE MILLS LTD</t>
  </si>
  <si>
    <t>TUTICORALK</t>
  </si>
  <si>
    <t>INE400A01014</t>
  </si>
  <si>
    <t>TUTICORIN ALKALI CHEMICALS &amp; FERTILISERS LTD</t>
  </si>
  <si>
    <t>TVTODAY</t>
  </si>
  <si>
    <t>INE038F01029</t>
  </si>
  <si>
    <t>TV TODAY NETWORK LTD</t>
  </si>
  <si>
    <t>RAJESHEXPO</t>
  </si>
  <si>
    <t>INE343B01030</t>
  </si>
  <si>
    <t>RAJESH EXPORTS LTD</t>
  </si>
  <si>
    <t>TVSELECT</t>
  </si>
  <si>
    <t>INE236G01019</t>
  </si>
  <si>
    <t>TVS ELECTRONICS LTD</t>
  </si>
  <si>
    <t>TVSMOTOR</t>
  </si>
  <si>
    <t>INE494B01023</t>
  </si>
  <si>
    <t>TVS MOTOR COMPANY LTD</t>
  </si>
  <si>
    <t>TVSSRICHAK</t>
  </si>
  <si>
    <t>INE421C01016</t>
  </si>
  <si>
    <t>TVS SRICHAKRA LTD</t>
  </si>
  <si>
    <t>21STCENMGM</t>
  </si>
  <si>
    <t>INE253B01015</t>
  </si>
  <si>
    <t>TWENTYFIRST CENTURY MANAGEMENT SERVICES LTD</t>
  </si>
  <si>
    <t>TWIROST</t>
  </si>
  <si>
    <t>TWIN ROSES TRADES &amp; AGENCIES LTD</t>
  </si>
  <si>
    <t>TWINSTAR</t>
  </si>
  <si>
    <t>INE070B01013</t>
  </si>
  <si>
    <t>Twinstar Industries Limited</t>
  </si>
  <si>
    <t>TYCHE</t>
  </si>
  <si>
    <t>INE443B01012</t>
  </si>
  <si>
    <t>TYCHE INDUSTRIES LTD</t>
  </si>
  <si>
    <t>TYPHOON</t>
  </si>
  <si>
    <t>TYPHOON HOLDINGS LTD</t>
  </si>
  <si>
    <t>TYROON</t>
  </si>
  <si>
    <t>INE945B01016</t>
  </si>
  <si>
    <t>TYROON TEA COLTD</t>
  </si>
  <si>
    <t>UPHOT</t>
  </si>
  <si>
    <t>INE726E01014</t>
  </si>
  <si>
    <t>UPHOTELS LTD</t>
  </si>
  <si>
    <t>UCALFUEL</t>
  </si>
  <si>
    <t>INE139B01016</t>
  </si>
  <si>
    <t>UCAL FUEL SYSTEMS LTD</t>
  </si>
  <si>
    <t>UCOBANK</t>
  </si>
  <si>
    <t>INE691A01018</t>
  </si>
  <si>
    <t>UCO BANK</t>
  </si>
  <si>
    <t>JKUDYOG</t>
  </si>
  <si>
    <t>INE225C01029</t>
  </si>
  <si>
    <t>UDAIPUR CEMENT WORKS LTD</t>
  </si>
  <si>
    <t>UFLEX</t>
  </si>
  <si>
    <t>INE516A01017</t>
  </si>
  <si>
    <t>UFLEX LTD</t>
  </si>
  <si>
    <t>UFO</t>
  </si>
  <si>
    <t>INE527H01019</t>
  </si>
  <si>
    <t>UFO Moviez India Ltd</t>
  </si>
  <si>
    <t>UGARSUGAR</t>
  </si>
  <si>
    <t>INE071E01023</t>
  </si>
  <si>
    <t>UGAR SUGAR WORKS LTD</t>
  </si>
  <si>
    <t>UJAAS</t>
  </si>
  <si>
    <t>INE899L01022</t>
  </si>
  <si>
    <t>Ujaas Energy Limited</t>
  </si>
  <si>
    <t>ULTRACAB</t>
  </si>
  <si>
    <t>INE010R01015</t>
  </si>
  <si>
    <t>Ultracab (India) Ltd</t>
  </si>
  <si>
    <t>ULTRMARINE</t>
  </si>
  <si>
    <t>INE405A01021</t>
  </si>
  <si>
    <t>ULTRAMARINE &amp; PIGMENTS LTD</t>
  </si>
  <si>
    <t>ULTRACEMCO</t>
  </si>
  <si>
    <t>INE481G01011</t>
  </si>
  <si>
    <t>ULTRATECH CEMENT LTD</t>
  </si>
  <si>
    <t>UMANGDAIRY</t>
  </si>
  <si>
    <t>INE864B01027</t>
  </si>
  <si>
    <t>UMANG DAIRIES LTD</t>
  </si>
  <si>
    <t>UNIABEXAL</t>
  </si>
  <si>
    <t>INE361D01012</t>
  </si>
  <si>
    <t>UNI ABEX ALLOY PRODUCTS LTD</t>
  </si>
  <si>
    <t>UNICHEMLAB</t>
  </si>
  <si>
    <t>INE351A01035</t>
  </si>
  <si>
    <t>UNICHEM LABORATORIES LTD</t>
  </si>
  <si>
    <t>UNIJOLL</t>
  </si>
  <si>
    <t>INE130N01010</t>
  </si>
  <si>
    <t>UNIJOLLY INVESTMENTS COLTD</t>
  </si>
  <si>
    <t>UNIMERQ</t>
  </si>
  <si>
    <t>INE980B01039</t>
  </si>
  <si>
    <t>UNIMERS INDIA LTD</t>
  </si>
  <si>
    <t>UNIMIN</t>
  </si>
  <si>
    <t>INE672C01014</t>
  </si>
  <si>
    <t>UNIMIN INDIA LTD</t>
  </si>
  <si>
    <t>UNIMOVR</t>
  </si>
  <si>
    <t>INE348N01018</t>
  </si>
  <si>
    <t>UNIMODE OVERSEAS LTD</t>
  </si>
  <si>
    <t>RAMCOCEM</t>
  </si>
  <si>
    <t>INE331A01037</t>
  </si>
  <si>
    <t>The Ramco Cements Limited</t>
  </si>
  <si>
    <t>UNQTYMI</t>
  </si>
  <si>
    <t>INE338N01019</t>
  </si>
  <si>
    <t>UNION QUALITY PLASTICS LTD</t>
  </si>
  <si>
    <t>UNIENTER</t>
  </si>
  <si>
    <t>INE037A01022</t>
  </si>
  <si>
    <t>UNIPHOS ENTERPRISES LTD</t>
  </si>
  <si>
    <t>UNIPLY</t>
  </si>
  <si>
    <t>INE950G01015</t>
  </si>
  <si>
    <t>UNIPLY INDUSTRIES LTD</t>
  </si>
  <si>
    <t>UNIQUEO</t>
  </si>
  <si>
    <t>INE333E01019</t>
  </si>
  <si>
    <t>UNIQUE ORGANICS LTD</t>
  </si>
  <si>
    <t>UNIROYAL</t>
  </si>
  <si>
    <t>INE980D01019</t>
  </si>
  <si>
    <t>UNIROYAL INDUSTRIES LTD</t>
  </si>
  <si>
    <t>UNRYLMA</t>
  </si>
  <si>
    <t>INE602H01010</t>
  </si>
  <si>
    <t>UNIROYAL MARINE EXPORTS LTD</t>
  </si>
  <si>
    <t>UNISHIRE</t>
  </si>
  <si>
    <t>INE210P01015</t>
  </si>
  <si>
    <t>Unishire Urban Infra Ltd</t>
  </si>
  <si>
    <t>UNISON</t>
  </si>
  <si>
    <t>INE099D01018</t>
  </si>
  <si>
    <t>Unison Metals Ltd</t>
  </si>
  <si>
    <t>UNISTRMU</t>
  </si>
  <si>
    <t>INE808C01014</t>
  </si>
  <si>
    <t>UNISTAR MULTIMEDIA LTD</t>
  </si>
  <si>
    <t>UNISH</t>
  </si>
  <si>
    <t>INE200B01016</t>
  </si>
  <si>
    <t>UNISYS SOFTWARES &amp; HOLDING INDUSTRIES LTD</t>
  </si>
  <si>
    <t>UNITINT</t>
  </si>
  <si>
    <t>INE929K01011</t>
  </si>
  <si>
    <t>UNITECH INTERNATIONAL LTD</t>
  </si>
  <si>
    <t>UNITECH</t>
  </si>
  <si>
    <t>INE694A01020</t>
  </si>
  <si>
    <t>UNITECH LTD</t>
  </si>
  <si>
    <t>UNITEDBNK</t>
  </si>
  <si>
    <t>INE695A01019</t>
  </si>
  <si>
    <t>UNITED BANK OF INDIA</t>
  </si>
  <si>
    <t>UBHOLDINGS</t>
  </si>
  <si>
    <t>INE696A01025</t>
  </si>
  <si>
    <t>UNITED BREWERIES (HOLDINGS) LTD</t>
  </si>
  <si>
    <t>RBLBANK</t>
  </si>
  <si>
    <t>INE976G01028</t>
  </si>
  <si>
    <t>RBL Bank Ltd</t>
  </si>
  <si>
    <t>UNITDCR</t>
  </si>
  <si>
    <t>INE858C01027</t>
  </si>
  <si>
    <t>UNITED CREDIT LTD</t>
  </si>
  <si>
    <t>UNIDT</t>
  </si>
  <si>
    <t>INE961D01019</t>
  </si>
  <si>
    <t>UNITED DRILLING TOOLS LTD</t>
  </si>
  <si>
    <t>UNITEDINT</t>
  </si>
  <si>
    <t>INE706D01018</t>
  </si>
  <si>
    <t>UNITED INTERACTIVE LTD</t>
  </si>
  <si>
    <t>MCDOWELL-N</t>
  </si>
  <si>
    <t>INE854D01016</t>
  </si>
  <si>
    <t>UNITED SPIRITS LTD</t>
  </si>
  <si>
    <t>UNITEDTE</t>
  </si>
  <si>
    <t>INE727E01012</t>
  </si>
  <si>
    <t>UNITED TEXTILES LTD</t>
  </si>
  <si>
    <t>UNITY</t>
  </si>
  <si>
    <t>INE466H01028</t>
  </si>
  <si>
    <t>UNITY INFRAPROJECTS LTD</t>
  </si>
  <si>
    <t>UNIVARTS</t>
  </si>
  <si>
    <t>INE464B01018</t>
  </si>
  <si>
    <t>UNIVERSAL ARTS LTD</t>
  </si>
  <si>
    <t>UNIVCABLES</t>
  </si>
  <si>
    <t>INE279A01012</t>
  </si>
  <si>
    <t>UNIVERSAL CABLES LTD</t>
  </si>
  <si>
    <t>UNICRSE</t>
  </si>
  <si>
    <t>INE607F01021</t>
  </si>
  <si>
    <t>UNIVERSAL CREDIT &amp; SECURITIES LTD</t>
  </si>
  <si>
    <t>UNIOFFICE</t>
  </si>
  <si>
    <t>INE951C01012</t>
  </si>
  <si>
    <t>UNIVERSAL OFFICE AUTOMATION LTD</t>
  </si>
  <si>
    <t>UNIVPRIM</t>
  </si>
  <si>
    <t>INE621D01019</t>
  </si>
  <si>
    <t>UNIVERSAL PRIME ALUMINIUM LTD</t>
  </si>
  <si>
    <t>UNIVSTAR</t>
  </si>
  <si>
    <t>INE113E01015</t>
  </si>
  <si>
    <t>UNIVERSAL STARCH-CHEM ALLIED LTD</t>
  </si>
  <si>
    <t>WOOLWORTH</t>
  </si>
  <si>
    <t>INE207A01013</t>
  </si>
  <si>
    <t>UNIWORTH LTD</t>
  </si>
  <si>
    <t>UNIWSEC</t>
  </si>
  <si>
    <t>INE728J01019</t>
  </si>
  <si>
    <t>UNIWORTH SECURITIES LTD</t>
  </si>
  <si>
    <t>UNJHAFOR</t>
  </si>
  <si>
    <t>INE576D01015</t>
  </si>
  <si>
    <t>UNJHA FORMULATIONS LTD</t>
  </si>
  <si>
    <t>UNOINDL</t>
  </si>
  <si>
    <t>INE142N01023</t>
  </si>
  <si>
    <t>UNNO INDUSTRIES LTD</t>
  </si>
  <si>
    <t>UPASAFN</t>
  </si>
  <si>
    <t>INE819K01014</t>
  </si>
  <si>
    <t>UPASANA FINANCE LTD</t>
  </si>
  <si>
    <t>UPL</t>
  </si>
  <si>
    <t>INE628A01036</t>
  </si>
  <si>
    <t>UPL Limited</t>
  </si>
  <si>
    <t>UPERGANGES</t>
  </si>
  <si>
    <t>UPPER GANGES SUGAR &amp; INDUSTRIES LTD</t>
  </si>
  <si>
    <t>UPSURGE</t>
  </si>
  <si>
    <t>INE890B01014</t>
  </si>
  <si>
    <t>UPSURGE INVESTMENT &amp; FINANCE LTD</t>
  </si>
  <si>
    <t>URJA</t>
  </si>
  <si>
    <t>INE550C01020</t>
  </si>
  <si>
    <t>URJA GLOBAL LTD</t>
  </si>
  <si>
    <t>USGTECH</t>
  </si>
  <si>
    <t>INE718B01017</t>
  </si>
  <si>
    <t>USG TECH SOLUTIONS LTD</t>
  </si>
  <si>
    <t>UMESLTD</t>
  </si>
  <si>
    <t>INE240C01028</t>
  </si>
  <si>
    <t>Usha Martin Education &amp; Solutions Limited</t>
  </si>
  <si>
    <t>USHAMART</t>
  </si>
  <si>
    <t>INE228A01035</t>
  </si>
  <si>
    <t>USHA MARTIN LTD</t>
  </si>
  <si>
    <t>USHAKIRA</t>
  </si>
  <si>
    <t>INE697C01011</t>
  </si>
  <si>
    <t>USHAKIRAN FINANCE LTD</t>
  </si>
  <si>
    <t>USHDEVINT</t>
  </si>
  <si>
    <t>INE981D01025</t>
  </si>
  <si>
    <t>USHDEV INTERNATIONAL LTD</t>
  </si>
  <si>
    <t>USHERAGRO</t>
  </si>
  <si>
    <t>INE235G01011</t>
  </si>
  <si>
    <t>USHER AGRO LTD</t>
  </si>
  <si>
    <t>Cereals</t>
  </si>
  <si>
    <t>UTLINDS</t>
  </si>
  <si>
    <t>INE184E01024</t>
  </si>
  <si>
    <t>UTL Industries Limited</t>
  </si>
  <si>
    <t>UTTAMSTL</t>
  </si>
  <si>
    <t>INE699A01011</t>
  </si>
  <si>
    <t>UTTAM GALVA STEELS LTD</t>
  </si>
  <si>
    <t>UTTAMSUGAR</t>
  </si>
  <si>
    <t>INE786F01031</t>
  </si>
  <si>
    <t>UTTAM SUGAR MILLS LTD</t>
  </si>
  <si>
    <t>UVSL</t>
  </si>
  <si>
    <t>INE292A01023</t>
  </si>
  <si>
    <t>UTTAM VALUE STEELS LTD</t>
  </si>
  <si>
    <t>UVBOARDS</t>
  </si>
  <si>
    <t>INE493E01029</t>
  </si>
  <si>
    <t>UV BOARDS LTD</t>
  </si>
  <si>
    <t>VBIND</t>
  </si>
  <si>
    <t>INE334E01017</t>
  </si>
  <si>
    <t>V B Industries Ltd</t>
  </si>
  <si>
    <t>VRWODAR</t>
  </si>
  <si>
    <t>INE317D01014</t>
  </si>
  <si>
    <t>V R WOODART LTD</t>
  </si>
  <si>
    <t>VBDESAIFIN</t>
  </si>
  <si>
    <t>INE848D01018</t>
  </si>
  <si>
    <t>VBDESAI FINANCIAL SERVICES LTD</t>
  </si>
  <si>
    <t>VIPIND</t>
  </si>
  <si>
    <t>INE054A01027</t>
  </si>
  <si>
    <t>VIPINDUSTRIES LTD</t>
  </si>
  <si>
    <t>VSTTILLERS</t>
  </si>
  <si>
    <t>INE764D01017</t>
  </si>
  <si>
    <t>VSTTILLERS TRACTORS LTD</t>
  </si>
  <si>
    <t>V2RETAIL</t>
  </si>
  <si>
    <t>INE945H01013</t>
  </si>
  <si>
    <t>V2 RETAIL LTD</t>
  </si>
  <si>
    <t>WABAG</t>
  </si>
  <si>
    <t>INE956G01038</t>
  </si>
  <si>
    <t>VA TECH WABAG LTD</t>
  </si>
  <si>
    <t>Water Management</t>
  </si>
  <si>
    <t>VAARAD</t>
  </si>
  <si>
    <t>INE418B01048</t>
  </si>
  <si>
    <t>Vaarad Ventures Ltd</t>
  </si>
  <si>
    <t>VADILENT</t>
  </si>
  <si>
    <t>INE693D01018</t>
  </si>
  <si>
    <t>VADILAL ENTERPRISES LTD</t>
  </si>
  <si>
    <t>VADILALIND</t>
  </si>
  <si>
    <t>INE694D01016</t>
  </si>
  <si>
    <t>VADILAL INDUSTRIES LTD</t>
  </si>
  <si>
    <t>VAGHANI</t>
  </si>
  <si>
    <t>INE554H01021</t>
  </si>
  <si>
    <t>VAGHANI TECHNO-BUILD LTD</t>
  </si>
  <si>
    <t>VAIBHAVGBL</t>
  </si>
  <si>
    <t>INE884A01019</t>
  </si>
  <si>
    <t>Vaibhav Global Ltd</t>
  </si>
  <si>
    <t>VAISHNAVI</t>
  </si>
  <si>
    <t>INE535B01015</t>
  </si>
  <si>
    <t>Vaishnavi Gold Limited</t>
  </si>
  <si>
    <t>VAICC</t>
  </si>
  <si>
    <t>INE116E01018</t>
  </si>
  <si>
    <t>VAISHNO CEMENT COLTD</t>
  </si>
  <si>
    <t>RECLTD</t>
  </si>
  <si>
    <t>INE020B01018</t>
  </si>
  <si>
    <t>RURAL ELECTRIFICATION CORPORATION LTD</t>
  </si>
  <si>
    <t>VALECHAENG</t>
  </si>
  <si>
    <t>INE624C01015</t>
  </si>
  <si>
    <t>VALECHA ENGINEERING LTD</t>
  </si>
  <si>
    <t>VALIANT</t>
  </si>
  <si>
    <t>INE760B01019</t>
  </si>
  <si>
    <t>VALIANT COMMUNICATIONS LTD</t>
  </si>
  <si>
    <t>VALLABH</t>
  </si>
  <si>
    <t>INE862K01014</t>
  </si>
  <si>
    <t>VALLABH POLY-PLAST INTERNATIONAL LTD</t>
  </si>
  <si>
    <t>VALLABHSQ</t>
  </si>
  <si>
    <t>INE457E01016</t>
  </si>
  <si>
    <t>VALLABH STEELS LTD</t>
  </si>
  <si>
    <t>VALSONQ</t>
  </si>
  <si>
    <t>INE808A01018</t>
  </si>
  <si>
    <t>VALSON INDUSTRIES LTD</t>
  </si>
  <si>
    <t>VALUEIND</t>
  </si>
  <si>
    <t>INE352A01017</t>
  </si>
  <si>
    <t>VALUE INDUSTRIES LTD</t>
  </si>
  <si>
    <t>VALUEMAR</t>
  </si>
  <si>
    <t>INE800F01014</t>
  </si>
  <si>
    <t xml:space="preserve">VALUEMART RETAIL SOLUTIONS LTD </t>
  </si>
  <si>
    <t>VAMA</t>
  </si>
  <si>
    <t>INE685D01022</t>
  </si>
  <si>
    <t>VAMA INDUSTRIES LTD</t>
  </si>
  <si>
    <t>VAMSHIRU</t>
  </si>
  <si>
    <t>INE380C01014</t>
  </si>
  <si>
    <t>VAMSHI RUBBER LTD</t>
  </si>
  <si>
    <t>VANDANA</t>
  </si>
  <si>
    <t>INE219M01021</t>
  </si>
  <si>
    <t>VANDANA KNITWEAR LTD</t>
  </si>
  <si>
    <t>VANICOM</t>
  </si>
  <si>
    <t>INE661Q01017</t>
  </si>
  <si>
    <t>Vani Commercials Ltd</t>
  </si>
  <si>
    <t>VANTAGE</t>
  </si>
  <si>
    <t>INE069B01015</t>
  </si>
  <si>
    <t>VANTAGE CORPORATE SERVICES LTD</t>
  </si>
  <si>
    <t>VAPIPPR</t>
  </si>
  <si>
    <t>INE464D01014</t>
  </si>
  <si>
    <t>VAPI PAPER MILLS LTD</t>
  </si>
  <si>
    <t>VARDHCH</t>
  </si>
  <si>
    <t>INE503F01014</t>
  </si>
  <si>
    <t>VARDHAMAN LABORATORIES LTD</t>
  </si>
  <si>
    <t>VARDHMAN</t>
  </si>
  <si>
    <t>INE115C01014</t>
  </si>
  <si>
    <t>Vardhman Concrete Limited</t>
  </si>
  <si>
    <t>VHL</t>
  </si>
  <si>
    <t>INE701A01023</t>
  </si>
  <si>
    <t>VARDHMAN HOLDINGS LTD</t>
  </si>
  <si>
    <t>VARDHINDQ</t>
  </si>
  <si>
    <t>INE458E01014</t>
  </si>
  <si>
    <t>VARDHMAN INDUSTRIES LTD</t>
  </si>
  <si>
    <t>VARDMNPOLY</t>
  </si>
  <si>
    <t>INE835A01011</t>
  </si>
  <si>
    <t>VARDHMAN POLYTEX LTD</t>
  </si>
  <si>
    <t>VSSL</t>
  </si>
  <si>
    <t>INE050M01012</t>
  </si>
  <si>
    <t>VARDHMAN SPECIAL STEELS LTD</t>
  </si>
  <si>
    <t>VTL</t>
  </si>
  <si>
    <t>INE825A01012</t>
  </si>
  <si>
    <t>VARDHMAN TEXTILES LTD</t>
  </si>
  <si>
    <t>STRLGUA</t>
  </si>
  <si>
    <t>STERLING GUARANTY &amp; FINANCE LTD</t>
  </si>
  <si>
    <t>VARUNSHIP</t>
  </si>
  <si>
    <t>VARUN SHIPPING COLTD</t>
  </si>
  <si>
    <t>VASINFRA</t>
  </si>
  <si>
    <t>INE192C01013</t>
  </si>
  <si>
    <t>VAS INFRASTRUCTURE LTD</t>
  </si>
  <si>
    <t>VASCONEQ</t>
  </si>
  <si>
    <t>INE893I01013</t>
  </si>
  <si>
    <t>Vascon Engineers Ltd</t>
  </si>
  <si>
    <t>VRL</t>
  </si>
  <si>
    <t>INE406F01010</t>
  </si>
  <si>
    <t>Vasundhara Rasayans Ltd</t>
  </si>
  <si>
    <t>VASWANI</t>
  </si>
  <si>
    <t>INE590L01019</t>
  </si>
  <si>
    <t>VASWANI INDUSTRIES LTD</t>
  </si>
  <si>
    <t>VAXHS</t>
  </si>
  <si>
    <t>INE761B01017</t>
  </si>
  <si>
    <t>VAX HOUSING FINANCE CORPORATION LTD</t>
  </si>
  <si>
    <t>VBCFERROQ</t>
  </si>
  <si>
    <t>INE114E01013</t>
  </si>
  <si>
    <t>VBC FERRO ALLOYS LTD</t>
  </si>
  <si>
    <t>VCCLLTD</t>
  </si>
  <si>
    <t>INE460E01010</t>
  </si>
  <si>
    <t>VCCL LTD</t>
  </si>
  <si>
    <t>VCKCAP</t>
  </si>
  <si>
    <t>INE488C01015</t>
  </si>
  <si>
    <t>VCK CAPITAL MARKET SERVICES LTD</t>
  </si>
  <si>
    <t>VCU</t>
  </si>
  <si>
    <t>INE962O01014</t>
  </si>
  <si>
    <t>VCU Data Management Ltd</t>
  </si>
  <si>
    <t>VEDAVAAG</t>
  </si>
  <si>
    <t>INE359B01010</t>
  </si>
  <si>
    <t>VEDAVAAG SYSTEMS LTD</t>
  </si>
  <si>
    <t>VJLAXMIE</t>
  </si>
  <si>
    <t>INE466D01019</t>
  </si>
  <si>
    <t>VEEJAY LAKSHMI ENGINEERING WORKS LTD</t>
  </si>
  <si>
    <t>VEERENRGY</t>
  </si>
  <si>
    <t>INE255E01030</t>
  </si>
  <si>
    <t>VEER ENERGY &amp; INFRASTRUCTURE LTD</t>
  </si>
  <si>
    <t>NIYATILEAS</t>
  </si>
  <si>
    <t>INE882C01035</t>
  </si>
  <si>
    <t>Veerhealth Care Limited</t>
  </si>
  <si>
    <t>VEGETABLE</t>
  </si>
  <si>
    <t>INE761D01021</t>
  </si>
  <si>
    <t>Vegetable Products Ltd</t>
  </si>
  <si>
    <t>VELHO</t>
  </si>
  <si>
    <t>INE548D01014</t>
  </si>
  <si>
    <t>VELAN HOTELS LTD</t>
  </si>
  <si>
    <t>VELJAN</t>
  </si>
  <si>
    <t>INE232E01013</t>
  </si>
  <si>
    <t>Veljan Denison Limited</t>
  </si>
  <si>
    <t>VENKEYS</t>
  </si>
  <si>
    <t>INE398A01010</t>
  </si>
  <si>
    <t>VENKY'S (INDIA) LTD</t>
  </si>
  <si>
    <t>VENLONPOLY</t>
  </si>
  <si>
    <t>INE204D01022</t>
  </si>
  <si>
    <t>VENLON ENTERPRISES LTD</t>
  </si>
  <si>
    <t>VENMAX</t>
  </si>
  <si>
    <t>INE154G01022</t>
  </si>
  <si>
    <t>Venmax Drugs And Pharmaceuticals Ltd</t>
  </si>
  <si>
    <t>VENTURA</t>
  </si>
  <si>
    <t>INE810C01044</t>
  </si>
  <si>
    <t>VENTURA TEXTILES LTD</t>
  </si>
  <si>
    <t>VENUSPOWR</t>
  </si>
  <si>
    <t>INE836G01016</t>
  </si>
  <si>
    <t>VENUS POWER VENTURES (INDIA) LTD</t>
  </si>
  <si>
    <t>VENUSREM</t>
  </si>
  <si>
    <t>INE411B01019</t>
  </si>
  <si>
    <t>VENUS REMEDIES LTD</t>
  </si>
  <si>
    <t>VENUSUNI</t>
  </si>
  <si>
    <t>INE381C01020</t>
  </si>
  <si>
    <t>VENUS UNIVERSAL LTD</t>
  </si>
  <si>
    <t>VERITAS</t>
  </si>
  <si>
    <t>INE379J01029</t>
  </si>
  <si>
    <t>VERITAS (INDIA) LTD</t>
  </si>
  <si>
    <t>VERTEX</t>
  </si>
  <si>
    <t>INE316D01024</t>
  </si>
  <si>
    <t>VERTEX SECURITIES LTD</t>
  </si>
  <si>
    <t>VERTEXSPG</t>
  </si>
  <si>
    <t>INE863F01038</t>
  </si>
  <si>
    <t>VERTEX SPINNING LTD</t>
  </si>
  <si>
    <t>VERTICLIND</t>
  </si>
  <si>
    <t>INE247Q01015</t>
  </si>
  <si>
    <t>Vertical Industries Ltd</t>
  </si>
  <si>
    <t>VESUVIUS</t>
  </si>
  <si>
    <t>INE386A01015</t>
  </si>
  <si>
    <t>VESUVIUS INDIA LTD</t>
  </si>
  <si>
    <t>VGUARD</t>
  </si>
  <si>
    <t>INE951I01027</t>
  </si>
  <si>
    <t>V-GUARD INDUSTRIES LTD</t>
  </si>
  <si>
    <t>VHCLINDUS</t>
  </si>
  <si>
    <t>INE674D01026</t>
  </si>
  <si>
    <t>VHCL INDUSTRIES LTD</t>
  </si>
  <si>
    <t>VGCL</t>
  </si>
  <si>
    <t>INE761Q01015</t>
  </si>
  <si>
    <t>Vibrant Global Capital Ltd</t>
  </si>
  <si>
    <t>VIBROSO</t>
  </si>
  <si>
    <t>INE162Q01016</t>
  </si>
  <si>
    <t>VIBROS ORGANICS LTD</t>
  </si>
  <si>
    <t>VICEROY</t>
  </si>
  <si>
    <t>INE048C01017</t>
  </si>
  <si>
    <t>VICEROY HOTELS LTD</t>
  </si>
  <si>
    <t>VICTENT</t>
  </si>
  <si>
    <t>INE082E01012</t>
  </si>
  <si>
    <t>VICTORIA ENTERPRISES LTD</t>
  </si>
  <si>
    <t>VICTMILL</t>
  </si>
  <si>
    <t>INE203D01016</t>
  </si>
  <si>
    <t>VICTORIA MILLS LTD</t>
  </si>
  <si>
    <t>VIDIRMT</t>
  </si>
  <si>
    <t>VIDARBHA IRON &amp; STEEL CORPORATION LTD</t>
  </si>
  <si>
    <t>VIDEOIND</t>
  </si>
  <si>
    <t>INE703A01011</t>
  </si>
  <si>
    <t>VIDEOCON INDUSTRIES LTD</t>
  </si>
  <si>
    <t>VIJSHAN</t>
  </si>
  <si>
    <t>INE806F01011</t>
  </si>
  <si>
    <t>VIJAY SHANTHI BUILDERS LTD</t>
  </si>
  <si>
    <t>VIJSOLX</t>
  </si>
  <si>
    <t>INE362D01010</t>
  </si>
  <si>
    <t>VIJAY SOLVEX LTD</t>
  </si>
  <si>
    <t>VIJAYTX</t>
  </si>
  <si>
    <t>INE256G01033</t>
  </si>
  <si>
    <t>VIJAY TEXTILES LTD</t>
  </si>
  <si>
    <t>VIJAYABANK</t>
  </si>
  <si>
    <t>INE705A01016</t>
  </si>
  <si>
    <t>VIJAYA BANK</t>
  </si>
  <si>
    <t>VIJIFIN</t>
  </si>
  <si>
    <t>INE159N01027</t>
  </si>
  <si>
    <t>Viji Finance Ltd</t>
  </si>
  <si>
    <t>VIKASGRAN</t>
  </si>
  <si>
    <t>INE767B01014</t>
  </si>
  <si>
    <t>VIKAS GRANARIES LTD</t>
  </si>
  <si>
    <t>Guar gum</t>
  </si>
  <si>
    <t>VIKASWSP</t>
  </si>
  <si>
    <t>INE706A01022</t>
  </si>
  <si>
    <t>VIKAS WSP LTD</t>
  </si>
  <si>
    <t>VIKRAMTH</t>
  </si>
  <si>
    <t>INE337E01010</t>
  </si>
  <si>
    <t>VIKRAM THERMO (INDIA) LTD</t>
  </si>
  <si>
    <t>VIKSHEN</t>
  </si>
  <si>
    <t>VIKSIT ENGINEERING LTD</t>
  </si>
  <si>
    <t>VIMALOIL</t>
  </si>
  <si>
    <t>INE067D01015</t>
  </si>
  <si>
    <t>VIMAL OIL &amp; FOODS LTD</t>
  </si>
  <si>
    <t>VIMTALABS</t>
  </si>
  <si>
    <t>INE579C01029</t>
  </si>
  <si>
    <t>VIMTA LABS LTD</t>
  </si>
  <si>
    <t>ZVINADTR</t>
  </si>
  <si>
    <t>INE952M01019</t>
  </si>
  <si>
    <t>VINADITYA TRADING COLTD</t>
  </si>
  <si>
    <t>VINATIORGA</t>
  </si>
  <si>
    <t>VINATI ORGANICS LTD</t>
  </si>
  <si>
    <t>VINAYAKPOL</t>
  </si>
  <si>
    <t>INE581M01016</t>
  </si>
  <si>
    <t>VINAYAK POLYCON INTERNATIONAL LTD</t>
  </si>
  <si>
    <t>VINDHYATEL</t>
  </si>
  <si>
    <t>INE707A01012</t>
  </si>
  <si>
    <t>VINDHYA TELELINKS LTD</t>
  </si>
  <si>
    <t>VINTAGES</t>
  </si>
  <si>
    <t>INE153C01015</t>
  </si>
  <si>
    <t>VINTAGE SECURITIES LTD</t>
  </si>
  <si>
    <t>VINTRON</t>
  </si>
  <si>
    <t>INE043B01028</t>
  </si>
  <si>
    <t>VINTRON INFORMATICS LTD</t>
  </si>
  <si>
    <t>VINYLINDIA</t>
  </si>
  <si>
    <t>INE250B01029</t>
  </si>
  <si>
    <t>VINYL CHEMICALS (INDIA) LTD</t>
  </si>
  <si>
    <t>VINYOFL</t>
  </si>
  <si>
    <t>INE526H01011</t>
  </si>
  <si>
    <t>VINYOFLEX LTD</t>
  </si>
  <si>
    <t>VIPPYSP</t>
  </si>
  <si>
    <t>INE660D01017</t>
  </si>
  <si>
    <t>VIPPY SPINPRO LTD</t>
  </si>
  <si>
    <t>VIPULLTD</t>
  </si>
  <si>
    <t>INE946H01037</t>
  </si>
  <si>
    <t>VIPUL LTD</t>
  </si>
  <si>
    <t>VIRATCRA</t>
  </si>
  <si>
    <t>INE295C01014</t>
  </si>
  <si>
    <t>VIRAT CRANE INDUSTRIES LTD</t>
  </si>
  <si>
    <t>VIRAT</t>
  </si>
  <si>
    <t>INE467D01017</t>
  </si>
  <si>
    <t>VIRAT INDUSTRIES LTD</t>
  </si>
  <si>
    <t>VIRGOGLOB</t>
  </si>
  <si>
    <t>INE400B01020</t>
  </si>
  <si>
    <t>Virgo Global Media Limited</t>
  </si>
  <si>
    <t>VIRTUALG</t>
  </si>
  <si>
    <t>INE247C01023</t>
  </si>
  <si>
    <t>VIRTUAL GLOBAL EDUCATION LTD</t>
  </si>
  <si>
    <t>VIRTUALS</t>
  </si>
  <si>
    <t>INE237C01016</t>
  </si>
  <si>
    <t>VIRTUALSOFT SYSTEMS LTD</t>
  </si>
  <si>
    <t>VISASTEEL</t>
  </si>
  <si>
    <t>INE286H01012</t>
  </si>
  <si>
    <t>VISA STEEL LTD</t>
  </si>
  <si>
    <t>VISAGAR</t>
  </si>
  <si>
    <t>INE309H01020</t>
  </si>
  <si>
    <t>VISAGAR FINANCIAL SERVICES LTD</t>
  </si>
  <si>
    <t>VIVIDHA</t>
  </si>
  <si>
    <t>INE370E01029</t>
  </si>
  <si>
    <t>VISAGAR POLYTEX LTD</t>
  </si>
  <si>
    <t>VISAKAIND</t>
  </si>
  <si>
    <t>INE392A01013</t>
  </si>
  <si>
    <t>VISAKA INDUSTRIES LTD</t>
  </si>
  <si>
    <t>VISESHINFO</t>
  </si>
  <si>
    <t>INE861A01058</t>
  </si>
  <si>
    <t>VISESH INFOTECNICS LTD</t>
  </si>
  <si>
    <t>VISHAL</t>
  </si>
  <si>
    <t>INE755Q01017</t>
  </si>
  <si>
    <t>Vishal Fabrics Ltd</t>
  </si>
  <si>
    <t>VISHMEL</t>
  </si>
  <si>
    <t>INE661G01018</t>
  </si>
  <si>
    <t>VISHAL MALLEABLES LTD</t>
  </si>
  <si>
    <t>VISHNU</t>
  </si>
  <si>
    <t>INE270I01014</t>
  </si>
  <si>
    <t>VISHNU CHEMICALS LTD</t>
  </si>
  <si>
    <t>VISTR</t>
  </si>
  <si>
    <t>INE762D01011</t>
  </si>
  <si>
    <t>VISHVPRABHA TRADING LTD</t>
  </si>
  <si>
    <t>VISHWAFIN</t>
  </si>
  <si>
    <t>INE002I01011</t>
  </si>
  <si>
    <t>Vishwamitra Financial Services Limited</t>
  </si>
  <si>
    <t>VISIONCINE</t>
  </si>
  <si>
    <t>INE515B01025</t>
  </si>
  <si>
    <t>VISION CINEMAS LTD</t>
  </si>
  <si>
    <t>VISIONCO</t>
  </si>
  <si>
    <t>INE661D01015</t>
  </si>
  <si>
    <t>VISION CORPORATION LTD</t>
  </si>
  <si>
    <t>VISTAPH</t>
  </si>
  <si>
    <t>INE427C01021</t>
  </si>
  <si>
    <t>VISTA PHARMACEUTICALS LTD</t>
  </si>
  <si>
    <t>VISUINTL</t>
  </si>
  <si>
    <t>INE965A01016</t>
  </si>
  <si>
    <t>VISU INTERNATIONAL LTD</t>
  </si>
  <si>
    <t>VITANAGRO</t>
  </si>
  <si>
    <t>INE186Q01023</t>
  </si>
  <si>
    <t>Vitan Agro Industries Ltd</t>
  </si>
  <si>
    <t>VIVIDIND</t>
  </si>
  <si>
    <t>INE737C01023</t>
  </si>
  <si>
    <t>VIVID GLOBAL INDUSTRIES LTD</t>
  </si>
  <si>
    <t>VIVIMEDLAB</t>
  </si>
  <si>
    <t>INE526G01021</t>
  </si>
  <si>
    <t>VIVIMED LABS LTD</t>
  </si>
  <si>
    <t>VIVOBIOT</t>
  </si>
  <si>
    <t>INE380K01017</t>
  </si>
  <si>
    <t>VIVO BIO TECH LTD</t>
  </si>
  <si>
    <t>BAPACK</t>
  </si>
  <si>
    <t>B&amp;A Packaging India Limited</t>
  </si>
  <si>
    <t>VJTFEDU</t>
  </si>
  <si>
    <t>INE117F01013</t>
  </si>
  <si>
    <t>VJTF EDUSERVICES LTD</t>
  </si>
  <si>
    <t>VKJINFRA</t>
  </si>
  <si>
    <t>INE211P01021</t>
  </si>
  <si>
    <t>VKJ Infradevelopers Ltd</t>
  </si>
  <si>
    <t>VKSPL</t>
  </si>
  <si>
    <t>INE213M01024</t>
  </si>
  <si>
    <t>VKS PROJECTS LTD</t>
  </si>
  <si>
    <t>VLSFINANCE</t>
  </si>
  <si>
    <t>INE709A01018</t>
  </si>
  <si>
    <t>VLS FINANCE LTD</t>
  </si>
  <si>
    <t>VMART</t>
  </si>
  <si>
    <t>INE665J01013</t>
  </si>
  <si>
    <t>V-MART RETAIL LTD</t>
  </si>
  <si>
    <t>VMS</t>
  </si>
  <si>
    <t>INE932K01015</t>
  </si>
  <si>
    <t>VMS INDUSTRIES LTD</t>
  </si>
  <si>
    <t>PORRITSPEN</t>
  </si>
  <si>
    <t>INE285C01015</t>
  </si>
  <si>
    <t>VOITH PAPER FABRICS INDIA LTD</t>
  </si>
  <si>
    <t>VOLLF</t>
  </si>
  <si>
    <t>INE763D01019</t>
  </si>
  <si>
    <t>VOLTAIRE LEASING &amp; FINANCE LTD</t>
  </si>
  <si>
    <t>VOLTAMP</t>
  </si>
  <si>
    <t>INE540H01012</t>
  </si>
  <si>
    <t>VOLTAMP TRANSFORMERS LTD</t>
  </si>
  <si>
    <t>RELCAPITAL</t>
  </si>
  <si>
    <t>INE013A01015</t>
  </si>
  <si>
    <t>RELIANCE CAPITAL LTD</t>
  </si>
  <si>
    <t>CLASSIC</t>
  </si>
  <si>
    <t>INE987C01024</t>
  </si>
  <si>
    <t>CLASSIC DIAMONDS (INDIA) LTD</t>
  </si>
  <si>
    <t>VRLLOG</t>
  </si>
  <si>
    <t>INE366I01010</t>
  </si>
  <si>
    <t>VRL Logistics Ltd</t>
  </si>
  <si>
    <t>VSFPROJ</t>
  </si>
  <si>
    <t>INE923K01014</t>
  </si>
  <si>
    <t>VSF PROJECTS LTD</t>
  </si>
  <si>
    <t>VSTIND</t>
  </si>
  <si>
    <t>INE710A01016</t>
  </si>
  <si>
    <t>VST INDUSTRIES LTD</t>
  </si>
  <si>
    <t>VTMLTD</t>
  </si>
  <si>
    <t>INE222F01029</t>
  </si>
  <si>
    <t>VTM LTD</t>
  </si>
  <si>
    <t>VTXIND</t>
  </si>
  <si>
    <t>INE119G01025</t>
  </si>
  <si>
    <t>VTX INDUSTRIES LIMITED</t>
  </si>
  <si>
    <t>VXLINSTR</t>
  </si>
  <si>
    <t>INE756A01019</t>
  </si>
  <si>
    <t>VXL INSTRUMENTS LTD</t>
  </si>
  <si>
    <t>VYAPAR</t>
  </si>
  <si>
    <t>INE070G01012</t>
  </si>
  <si>
    <t>VYAPAR INDUSTRIES LTD</t>
  </si>
  <si>
    <t>WWTECHHOL</t>
  </si>
  <si>
    <t>INE972M01017</t>
  </si>
  <si>
    <t>W W TECHNOLOGY HOLDINGS LTD</t>
  </si>
  <si>
    <t>WHBRADY</t>
  </si>
  <si>
    <t>INE855A01019</t>
  </si>
  <si>
    <t>WHBRADY &amp; COLTD</t>
  </si>
  <si>
    <t>WSI</t>
  </si>
  <si>
    <t>INE100D01014</t>
  </si>
  <si>
    <t>WSINDUSTRIES (INDIA) LTD</t>
  </si>
  <si>
    <t>RELINFRA</t>
  </si>
  <si>
    <t>INE036A01016</t>
  </si>
  <si>
    <t>RELIANCE INFRASTRUCTURE LTD</t>
  </si>
  <si>
    <t>WAGEND</t>
  </si>
  <si>
    <t>INE786K01023</t>
  </si>
  <si>
    <t>Wagend Infra Venture Limited</t>
  </si>
  <si>
    <t>WALCHPF</t>
  </si>
  <si>
    <t>INE695D01021</t>
  </si>
  <si>
    <t>WALCHAND PEOPLEFIRST LTD</t>
  </si>
  <si>
    <t>WALCHANNAG</t>
  </si>
  <si>
    <t>INE711A01022</t>
  </si>
  <si>
    <t>WALCHANDNAGAR INDUSTRIES LTD</t>
  </si>
  <si>
    <t>WSFIN</t>
  </si>
  <si>
    <t>INE549D01012</t>
  </si>
  <si>
    <t>WALL STREET FINANCE LTD</t>
  </si>
  <si>
    <t>WALLFORT</t>
  </si>
  <si>
    <t>INE121B01014</t>
  </si>
  <si>
    <t>WALLFORT FINANCIAL SERVICES LTD</t>
  </si>
  <si>
    <t>WANBURY</t>
  </si>
  <si>
    <t>INE107F01022</t>
  </si>
  <si>
    <t>WANBURY LTD</t>
  </si>
  <si>
    <t>WARNER</t>
  </si>
  <si>
    <t>INE407B01017</t>
  </si>
  <si>
    <t>WARNER MULTIMEDIA LTD</t>
  </si>
  <si>
    <t>WARRENTEA</t>
  </si>
  <si>
    <t>INE712A01012</t>
  </si>
  <si>
    <t>WARREN TEA LTD</t>
  </si>
  <si>
    <t>WATERBASE</t>
  </si>
  <si>
    <t>INE054C01015</t>
  </si>
  <si>
    <t>WATERBASE LTD</t>
  </si>
  <si>
    <t>WEBELSOLAR</t>
  </si>
  <si>
    <t>INE855C01015</t>
  </si>
  <si>
    <t>WEBSOL ENERGY SYSTEM LTD</t>
  </si>
  <si>
    <t>WEIZFIN</t>
  </si>
  <si>
    <t>INE407F01018</t>
  </si>
  <si>
    <t>WEIZMANN FINCORP LTD</t>
  </si>
  <si>
    <t>WEIZFOREX</t>
  </si>
  <si>
    <t>INE726L01019</t>
  </si>
  <si>
    <t>WEIZMANN FOREX LTD</t>
  </si>
  <si>
    <t>FR Sector No</t>
  </si>
  <si>
    <t>WEIZMANIND</t>
  </si>
  <si>
    <t>INE080A01014</t>
  </si>
  <si>
    <t>WEIZMANN LTD</t>
  </si>
  <si>
    <t>FR Sector</t>
  </si>
  <si>
    <t>FR Sub-Sector No</t>
  </si>
  <si>
    <t>FR Sub-Sector</t>
  </si>
  <si>
    <t>FR Industry No</t>
  </si>
  <si>
    <t>FR Industry</t>
  </si>
  <si>
    <t>FR Industry S No</t>
  </si>
  <si>
    <t>FR Industry Segment</t>
  </si>
  <si>
    <t>Sector Character</t>
  </si>
  <si>
    <t>A</t>
  </si>
  <si>
    <t>ZWELCAST</t>
  </si>
  <si>
    <t>INE380G01015</t>
  </si>
  <si>
    <t>WELCAST STEELS LTD</t>
  </si>
  <si>
    <t>WELCURE</t>
  </si>
  <si>
    <t>INE331C01017</t>
  </si>
  <si>
    <t>WELCURE DRUGS &amp; PHARMACEUTICALS LTD</t>
  </si>
  <si>
    <t>WELLESLEY</t>
  </si>
  <si>
    <t>INE176O01011</t>
  </si>
  <si>
    <t>WELLESLEY CORPORATION LTD</t>
  </si>
  <si>
    <t>B</t>
  </si>
  <si>
    <t>WELLNESS</t>
  </si>
  <si>
    <t>INE571H01017</t>
  </si>
  <si>
    <t>WELLNESS NONI LTD</t>
  </si>
  <si>
    <t>WELCORP</t>
  </si>
  <si>
    <t>INE191B01025</t>
  </si>
  <si>
    <t>Welspun Corp Limited</t>
  </si>
  <si>
    <t>WELSPUNIND</t>
  </si>
  <si>
    <t>INE192B01031</t>
  </si>
  <si>
    <t>WELSPUN INDIA LTD</t>
  </si>
  <si>
    <t>C</t>
  </si>
  <si>
    <t>WELINV</t>
  </si>
  <si>
    <t>INE389K01018</t>
  </si>
  <si>
    <t>WELSPUN INVESTMENTS AND COMMERCIALS LTD</t>
  </si>
  <si>
    <t>WELTI</t>
  </si>
  <si>
    <t>Utilitiies</t>
  </si>
  <si>
    <t>D</t>
  </si>
  <si>
    <t>Electric Utilites</t>
  </si>
  <si>
    <t>INE662D01013</t>
  </si>
  <si>
    <t>WELTERMAN INTERNATIONAL LTD</t>
  </si>
  <si>
    <t>Hydro Electricity</t>
  </si>
  <si>
    <t>WENDT</t>
  </si>
  <si>
    <t>INE274C01019</t>
  </si>
  <si>
    <t>WENDT (INDIA) LTD</t>
  </si>
  <si>
    <t>Power Transmission &amp; Disctribution</t>
  </si>
  <si>
    <t>WEPSOLN</t>
  </si>
  <si>
    <t>INE434B01029</t>
  </si>
  <si>
    <t>WEP SOLUTIONS LTD</t>
  </si>
  <si>
    <t>WSTCSTPAPR</t>
  </si>
  <si>
    <t>INE976A01021</t>
  </si>
  <si>
    <t>WEST COAST PAPER MILLS LTD</t>
  </si>
  <si>
    <t>WESTLEIRES</t>
  </si>
  <si>
    <t>INE266P01017</t>
  </si>
  <si>
    <t>West Leisure Resorts Ltd</t>
  </si>
  <si>
    <t>E</t>
  </si>
  <si>
    <t>Phenol Derivative</t>
  </si>
  <si>
    <t>WESTE</t>
  </si>
  <si>
    <t>INE382C01028</t>
  </si>
  <si>
    <t>WESTERN INDIA SHIPYARD LTD</t>
  </si>
  <si>
    <t>Plastics Products</t>
  </si>
  <si>
    <t>WESTLIFE</t>
  </si>
  <si>
    <t>INE274F01020</t>
  </si>
  <si>
    <t>WESTLIFE DEVELOPMENT LTD</t>
  </si>
  <si>
    <t>WHEELS</t>
  </si>
  <si>
    <t>INE715A01015</t>
  </si>
  <si>
    <t>WHEELS INDIA LTD</t>
  </si>
  <si>
    <t>F</t>
  </si>
  <si>
    <t>INE298J01013</t>
  </si>
  <si>
    <t>WHITELIO</t>
  </si>
  <si>
    <t>INE910D01024</t>
  </si>
  <si>
    <t>WHITE LION ASIA LTD</t>
  </si>
  <si>
    <t>WILLIMFI</t>
  </si>
  <si>
    <t>INE188E01017</t>
  </si>
  <si>
    <t>WILLIAMSON FINANCIAL SERVICES LTD</t>
  </si>
  <si>
    <t>WILLAMAGOR</t>
  </si>
  <si>
    <t>INE210A01017</t>
  </si>
  <si>
    <t>WILLIAMSON MAGOR &amp; COMPANY LTD</t>
  </si>
  <si>
    <t>WIMPLAST</t>
  </si>
  <si>
    <t>INE015B01018</t>
  </si>
  <si>
    <t>WIM PLAST LTD</t>
  </si>
  <si>
    <t>G</t>
  </si>
  <si>
    <t>Packging</t>
  </si>
  <si>
    <t>WINDMACHIN</t>
  </si>
  <si>
    <t>INE052A01021</t>
  </si>
  <si>
    <t>WINDSOR MACHINES LTD</t>
  </si>
  <si>
    <t>WINROC</t>
  </si>
  <si>
    <t>INE837E01019</t>
  </si>
  <si>
    <t>WINRO COMMERCIAL (INDIA) LTD</t>
  </si>
  <si>
    <t>WINSOMBR</t>
  </si>
  <si>
    <t>INE391C01011</t>
  </si>
  <si>
    <t>WINSOME BREWERIES LTD</t>
  </si>
  <si>
    <t>Plastic Product</t>
  </si>
  <si>
    <t>WINSOMEDJ</t>
  </si>
  <si>
    <t>INE664A01015</t>
  </si>
  <si>
    <t>WINSOME DIAMONDS AND JEWELLERY LTD</t>
  </si>
  <si>
    <t>H</t>
  </si>
  <si>
    <t>WINSOMTX</t>
  </si>
  <si>
    <t>INE837B01031</t>
  </si>
  <si>
    <t>WINSOME TEXTILE INDUSTRIES LTD</t>
  </si>
  <si>
    <t>Small Finance Banks</t>
  </si>
  <si>
    <t>I</t>
  </si>
  <si>
    <t>WINSOME</t>
  </si>
  <si>
    <t>INE784B01035</t>
  </si>
  <si>
    <t>WINSOME YARNS LTD</t>
  </si>
  <si>
    <t>General Insurance</t>
  </si>
  <si>
    <t>Health Insurance</t>
  </si>
  <si>
    <t>J</t>
  </si>
  <si>
    <t>WINTAC</t>
  </si>
  <si>
    <t>INE812C01016</t>
  </si>
  <si>
    <t>WINTAC LTD</t>
  </si>
  <si>
    <t>WINYCOMM</t>
  </si>
  <si>
    <t>INE111C01013</t>
  </si>
  <si>
    <t>Winy Commercial &amp; Fiscal Services Ltd</t>
  </si>
  <si>
    <t>WIPRO</t>
  </si>
  <si>
    <t>INE075A01022</t>
  </si>
  <si>
    <t>WIPRO LTD</t>
  </si>
  <si>
    <t>WIREFABR</t>
  </si>
  <si>
    <t>INE469D01013</t>
  </si>
  <si>
    <t>WIRES &amp; FABRIKS (SA) LTD</t>
  </si>
  <si>
    <t>WESTINDSEC</t>
  </si>
  <si>
    <t>INE638C01015</t>
  </si>
  <si>
    <t>WISEC GLOBAL LTD</t>
  </si>
  <si>
    <t>WOCKPHARMA</t>
  </si>
  <si>
    <t>INE049B01025</t>
  </si>
  <si>
    <t>WOCKHARDT LTD</t>
  </si>
  <si>
    <t>WOMENNET</t>
  </si>
  <si>
    <t>INE905B01010</t>
  </si>
  <si>
    <t>WOMEN NETWORKS LTD</t>
  </si>
  <si>
    <t>WOMENSNEXT</t>
  </si>
  <si>
    <t>INE174Q01011</t>
  </si>
  <si>
    <t>Women's Next Loungeries Ltd</t>
  </si>
  <si>
    <t>K</t>
  </si>
  <si>
    <t>WONDERLA</t>
  </si>
  <si>
    <t>INE066O01014</t>
  </si>
  <si>
    <t>Wonderla Holidays Ltd</t>
  </si>
  <si>
    <t>WOODSVILA</t>
  </si>
  <si>
    <t>INE374J01012</t>
  </si>
  <si>
    <t>Labs &amp; Life Science Services</t>
  </si>
  <si>
    <t>WOODSVILLA LTD</t>
  </si>
  <si>
    <t>WWLEATH</t>
  </si>
  <si>
    <t>L</t>
  </si>
  <si>
    <t>INE550D01010</t>
  </si>
  <si>
    <t>WORLDWIDE LEATHER EXPORTS LTD</t>
  </si>
  <si>
    <t>Healthcare Equipment</t>
  </si>
  <si>
    <t>WORTH</t>
  </si>
  <si>
    <t>INE114O01012</t>
  </si>
  <si>
    <t>Worth Investment &amp; Trading Co Ltd</t>
  </si>
  <si>
    <t>Hospitals &amp; Diagnostic centers</t>
  </si>
  <si>
    <t>WPIL</t>
  </si>
  <si>
    <t>INE765D01014</t>
  </si>
  <si>
    <t>WPIL LTD</t>
  </si>
  <si>
    <t>XCHANGING</t>
  </si>
  <si>
    <t>Consumer Non- Driscretionary</t>
  </si>
  <si>
    <t>INE692G01013</t>
  </si>
  <si>
    <t>M</t>
  </si>
  <si>
    <t>XCHANGING SOLUTIONS LTD</t>
  </si>
  <si>
    <t>XLENERGY</t>
  </si>
  <si>
    <t>INE183H01011</t>
  </si>
  <si>
    <t>XL ENERGY LTD</t>
  </si>
  <si>
    <t>Packaged Food</t>
  </si>
  <si>
    <t>XOINFO</t>
  </si>
  <si>
    <t>INE490B01013</t>
  </si>
  <si>
    <t>XO INFOTECH LTD</t>
  </si>
  <si>
    <t>XPROINDIA</t>
  </si>
  <si>
    <t>INE445C01015</t>
  </si>
  <si>
    <t>XPRO INDIA LTD</t>
  </si>
  <si>
    <t>YAMNINV</t>
  </si>
  <si>
    <t>INE457N01025</t>
  </si>
  <si>
    <t>YAMINI INVESTMENTS COMPANY LTD</t>
  </si>
  <si>
    <t>N</t>
  </si>
  <si>
    <t>YANTRA</t>
  </si>
  <si>
    <t>INE903B01023</t>
  </si>
  <si>
    <t>YANTRA NATURAL RESOURCES LTD</t>
  </si>
  <si>
    <t>YARNSYN</t>
  </si>
  <si>
    <t>INE564C01013</t>
  </si>
  <si>
    <t>YARN SYNDICATE LTD</t>
  </si>
  <si>
    <t>YASHMGM</t>
  </si>
  <si>
    <t>INE216B01012</t>
  </si>
  <si>
    <t>YASH MANAGEMENT &amp; SATELLITE LTD</t>
  </si>
  <si>
    <t>Food products, beverages &amp; tobacco</t>
  </si>
  <si>
    <t>YASHPPR</t>
  </si>
  <si>
    <t>INE551D01018</t>
  </si>
  <si>
    <t>YASH PAPERS LTD</t>
  </si>
  <si>
    <t>YASHRAJC</t>
  </si>
  <si>
    <t>INE095C01018</t>
  </si>
  <si>
    <t>YASHRAJ CONTAINEURS LTD</t>
  </si>
  <si>
    <t>YESBANK</t>
  </si>
  <si>
    <t>INE528G01027</t>
  </si>
  <si>
    <t>YES BANK LTD</t>
  </si>
  <si>
    <t>YKMIND</t>
  </si>
  <si>
    <t>INE332F01018</t>
  </si>
  <si>
    <t>YKM INDUSTRIES LTD</t>
  </si>
  <si>
    <t>YOGISUNG</t>
  </si>
  <si>
    <t>INE429B01011</t>
  </si>
  <si>
    <t>YOGI SUNG-WON (INDIA) LTD</t>
  </si>
  <si>
    <t>YOGYA</t>
  </si>
  <si>
    <t>INE904R01019</t>
  </si>
  <si>
    <t>Yogya Enterprises Ltd</t>
  </si>
  <si>
    <t>YORKEXP</t>
  </si>
  <si>
    <t>INE057Q01018</t>
  </si>
  <si>
    <t>YORK EXPORTS LTD</t>
  </si>
  <si>
    <t>YUKENINDIA</t>
  </si>
  <si>
    <t>INE384C01016</t>
  </si>
  <si>
    <t>YUKEN INDIA LTD</t>
  </si>
  <si>
    <t>YURANUS</t>
  </si>
  <si>
    <t>INE156M01017</t>
  </si>
  <si>
    <t>Yuranus Infrastructure Ltd</t>
  </si>
  <si>
    <t>YUVRAAJHPL</t>
  </si>
  <si>
    <t>INE139D01020</t>
  </si>
  <si>
    <t>YUVRAAJ HYGIENE PRODUCTS LTD</t>
  </si>
  <si>
    <t>ZFSTEERING</t>
  </si>
  <si>
    <t>INE116C01012</t>
  </si>
  <si>
    <t>ZFSTEERING GEAR (INDIA) LTD</t>
  </si>
  <si>
    <t>Steering Systems</t>
  </si>
  <si>
    <t>ZANDUREALT</t>
  </si>
  <si>
    <t>INE719A01017</t>
  </si>
  <si>
    <t>Zandu Realty Limited</t>
  </si>
  <si>
    <t>Fish, frozen</t>
  </si>
  <si>
    <t>ZEEL</t>
  </si>
  <si>
    <t>INE256A01028</t>
  </si>
  <si>
    <t>ZEE ENTERTAINMENT ENTERPRISES LTD</t>
  </si>
  <si>
    <t>ZEELEARN</t>
  </si>
  <si>
    <t>INE565L01011</t>
  </si>
  <si>
    <t>ZEE LEARN LTD</t>
  </si>
  <si>
    <t>ZEEMEDIA</t>
  </si>
  <si>
    <t>INE966H01019</t>
  </si>
  <si>
    <t>Zee Media Corporation Limited</t>
  </si>
  <si>
    <t>ZENTEC</t>
  </si>
  <si>
    <t>INE251B01027</t>
  </si>
  <si>
    <t>ZEN TECHNOLOGIES LTD</t>
  </si>
  <si>
    <t>Consumer Descetionary</t>
  </si>
  <si>
    <t>O</t>
  </si>
  <si>
    <t>ZENITHBIR</t>
  </si>
  <si>
    <t>INE318D01020</t>
  </si>
  <si>
    <t>ZENITH BIRLA (INDIA) LTD</t>
  </si>
  <si>
    <t>ZENCAP</t>
  </si>
  <si>
    <t>INE132N01016</t>
  </si>
  <si>
    <t>ZENITH CAPITALS LTD</t>
  </si>
  <si>
    <t>ZENITHCOMP</t>
  </si>
  <si>
    <t>INE598B01013</t>
  </si>
  <si>
    <t>ZENITH COMPUTERS LTD</t>
  </si>
  <si>
    <t>Houseware</t>
  </si>
  <si>
    <t>ZENITHEXPO</t>
  </si>
  <si>
    <t>INE058B01018</t>
  </si>
  <si>
    <t>ZENITH EXPORTS LTD</t>
  </si>
  <si>
    <t>P</t>
  </si>
  <si>
    <t>ZENIFIB</t>
  </si>
  <si>
    <t>INE106C01013</t>
  </si>
  <si>
    <t>ZENITH FIBRES LTD</t>
  </si>
  <si>
    <t>Textile</t>
  </si>
  <si>
    <t>ZENITHHE</t>
  </si>
  <si>
    <t>INE812B01026</t>
  </si>
  <si>
    <t>ZENITH HEALTH CARE LTD</t>
  </si>
  <si>
    <t>ZENOTECH</t>
  </si>
  <si>
    <t>INE486F01012</t>
  </si>
  <si>
    <t>ZENOTECH LABORATORIES LTD</t>
  </si>
  <si>
    <t>Q</t>
  </si>
  <si>
    <t>ZENSARTECH</t>
  </si>
  <si>
    <t>ZENSAR TECHNOLOGIES LTD</t>
  </si>
  <si>
    <t>ZICOM</t>
  </si>
  <si>
    <t>INE871B01014</t>
  </si>
  <si>
    <t>ZICOM ELECTRONIC SECURITY SYSTEMS LTD</t>
  </si>
  <si>
    <t>ZODIACLOTH</t>
  </si>
  <si>
    <t>INE206B01013</t>
  </si>
  <si>
    <t>ZODIAC CLOTHING COLTD</t>
  </si>
  <si>
    <t>ZODIACVEN</t>
  </si>
  <si>
    <t>INE945J01027</t>
  </si>
  <si>
    <t>Zodiac Ventures Limited</t>
  </si>
  <si>
    <t>ZODJRDMKJ</t>
  </si>
  <si>
    <t>INE077B01018</t>
  </si>
  <si>
    <t>ZODIAC-JRD-MKJ LTD</t>
  </si>
  <si>
    <t>ZUARI</t>
  </si>
  <si>
    <t>INE840M01016</t>
  </si>
  <si>
    <t>ZUARI AGRO CHEMICALS LTD</t>
  </si>
  <si>
    <t>ZUARIGLOB</t>
  </si>
  <si>
    <t>INE217A01012</t>
  </si>
  <si>
    <t>ZUARI GLOBAL LTD</t>
  </si>
  <si>
    <t>ZYDEN</t>
  </si>
  <si>
    <t>INE622B01045</t>
  </si>
  <si>
    <t>ZYDEN GENTEC LTD</t>
  </si>
  <si>
    <t>ZYDUSWELL</t>
  </si>
  <si>
    <t>INE768C01010</t>
  </si>
  <si>
    <t>ZYDUS WELLNESS LTD</t>
  </si>
  <si>
    <t>Online</t>
  </si>
  <si>
    <t>ZYLOG</t>
  </si>
  <si>
    <t>INE225I01026</t>
  </si>
  <si>
    <t>ZYLOG SYSTEMS LTD</t>
  </si>
  <si>
    <t>NH</t>
  </si>
  <si>
    <t>INE410P01011</t>
  </si>
  <si>
    <t>NARAYANA HRUDAYALAYA LTD</t>
  </si>
  <si>
    <t>PRECAM</t>
  </si>
  <si>
    <t>INE484I01029</t>
  </si>
  <si>
    <t>PRECISION CAMSHAFTS LTD</t>
  </si>
  <si>
    <t>Castings</t>
  </si>
  <si>
    <t>TEAMLEASE</t>
  </si>
  <si>
    <t>R</t>
  </si>
  <si>
    <t>INE985S01024</t>
  </si>
  <si>
    <t>TEAMLEASE SERVICES LTD</t>
  </si>
  <si>
    <t>Two Wheeler</t>
  </si>
  <si>
    <t>Three Wheeler</t>
  </si>
  <si>
    <t>QUICKHEAL</t>
  </si>
  <si>
    <t>INE306L01010</t>
  </si>
  <si>
    <t>QUICK HEAL TECHNOLOGIES LTD</t>
  </si>
  <si>
    <t>Four Wheeler</t>
  </si>
  <si>
    <t>BHARATWIRE</t>
  </si>
  <si>
    <t>INE316L01019</t>
  </si>
  <si>
    <t>BHARAT WIRE ROPES LTD</t>
  </si>
  <si>
    <t>EQUITAS</t>
  </si>
  <si>
    <t>INE988K01017</t>
  </si>
  <si>
    <t>EQUITAS HOLDINGS LTD</t>
  </si>
  <si>
    <t>UJJIVAN</t>
  </si>
  <si>
    <t>INE334L01012</t>
  </si>
  <si>
    <t>UJJIVAN FINANCIAL SERVICES LTD</t>
  </si>
  <si>
    <t>PARAGMILK</t>
  </si>
  <si>
    <t>INE883N01014</t>
  </si>
  <si>
    <t>PARAG MILK FOODS LTD</t>
  </si>
  <si>
    <t>Battries</t>
  </si>
  <si>
    <t>RPOWER</t>
  </si>
  <si>
    <t>INE614G01033</t>
  </si>
  <si>
    <t>RELIANCE POWER LTD</t>
  </si>
  <si>
    <t>POWERMECH</t>
  </si>
  <si>
    <t>INE211R01019</t>
  </si>
  <si>
    <t>POWER MECH PROJECTS LTD</t>
  </si>
  <si>
    <t>NAVKARCORP</t>
  </si>
  <si>
    <t>INE278M01019</t>
  </si>
  <si>
    <t>NAVKAR CORPORATION LTD</t>
  </si>
  <si>
    <t>SHREEPUSHK</t>
  </si>
  <si>
    <t>INE712K01011</t>
  </si>
  <si>
    <t>SHREE PUSHKAR CHEMICALS &amp; FERTILISERS LTD</t>
  </si>
  <si>
    <t>PENPEBS</t>
  </si>
  <si>
    <t>INE455O01019</t>
  </si>
  <si>
    <t>PENNAR ENGINEERED BUILDING SYSTEMS LTD</t>
  </si>
  <si>
    <t>SADBHIN</t>
  </si>
  <si>
    <t>INE764L01010</t>
  </si>
  <si>
    <t>SADBHAV INFRASTRUCTURE PROJECT LTD</t>
  </si>
  <si>
    <t>PRABHAT</t>
  </si>
  <si>
    <t>INE302M01033</t>
  </si>
  <si>
    <t>PRABHAT DAIRY LTD</t>
  </si>
  <si>
    <t>Ball Bearings</t>
  </si>
  <si>
    <t>COFFEEDAY</t>
  </si>
  <si>
    <t>INE335K01011</t>
  </si>
  <si>
    <t>COFFEE DAY ENTERPRISES LTD</t>
  </si>
  <si>
    <t>SHK</t>
  </si>
  <si>
    <t>INE500L01026</t>
  </si>
  <si>
    <t>S H KELKAR AND COMPANY LTD</t>
  </si>
  <si>
    <t>SANOFI</t>
  </si>
  <si>
    <t>INE058A01010</t>
  </si>
  <si>
    <t>Sanofi India Ltd</t>
  </si>
  <si>
    <t>LALPATHLAB</t>
  </si>
  <si>
    <t>INE600L01024</t>
  </si>
  <si>
    <t>DR LAL PATHLAB</t>
  </si>
  <si>
    <t>INDIGO</t>
  </si>
  <si>
    <t>INE646L01027</t>
  </si>
  <si>
    <t>INTERGLOBE AVIATION LTD</t>
  </si>
  <si>
    <t>BSE</t>
  </si>
  <si>
    <t>INE118H01025</t>
  </si>
  <si>
    <t>BSE Limited</t>
  </si>
  <si>
    <t>RADIOCITY</t>
  </si>
  <si>
    <t>INE919I01016</t>
  </si>
  <si>
    <t>Music Broadcast Ltd</t>
  </si>
  <si>
    <t>DMART</t>
  </si>
  <si>
    <t>INE192R01011</t>
  </si>
  <si>
    <t>Avenue Supermarts Ltd</t>
  </si>
  <si>
    <t>HCG</t>
  </si>
  <si>
    <t>INE075I01017</t>
  </si>
  <si>
    <t>HealthCare Global Enterprises Ltd</t>
  </si>
  <si>
    <t>INFIBEAM</t>
  </si>
  <si>
    <t>INE483S01020</t>
  </si>
  <si>
    <t>Infibeam Incorporation Ltd</t>
  </si>
  <si>
    <t>E-Commerce &amp; Payment Gateway</t>
  </si>
  <si>
    <t>THYROCARE</t>
  </si>
  <si>
    <t>INE594H01019</t>
  </si>
  <si>
    <t>Thyrocare Technologies Ltd</t>
  </si>
  <si>
    <t>MGL</t>
  </si>
  <si>
    <t>INE002S01010</t>
  </si>
  <si>
    <t>Mahanagar Gas Ltd</t>
  </si>
  <si>
    <t>S</t>
  </si>
  <si>
    <t>SHRIRAMCIT</t>
  </si>
  <si>
    <t>INE722A01011</t>
  </si>
  <si>
    <t>SHRIRAM CITY UNION FINANCE LTD</t>
  </si>
  <si>
    <t>ADVENZYMES</t>
  </si>
  <si>
    <t>INE837H01020</t>
  </si>
  <si>
    <t>Advanced Enzyme Technologies Ltd</t>
  </si>
  <si>
    <t>SJVN</t>
  </si>
  <si>
    <t>INE002L01015</t>
  </si>
  <si>
    <t>SJVN Ltd</t>
  </si>
  <si>
    <t>SPAL</t>
  </si>
  <si>
    <t>INE212I01016</t>
  </si>
  <si>
    <t>S P Apparels Ltd</t>
  </si>
  <si>
    <t>T</t>
  </si>
  <si>
    <t>SPARC</t>
  </si>
  <si>
    <t>INE232I01014</t>
  </si>
  <si>
    <t>SUN PHARMA ADVANCED RESEARCH COMPANY LTD</t>
  </si>
  <si>
    <t>Electonics</t>
  </si>
  <si>
    <t>SRF</t>
  </si>
  <si>
    <t>INE647A01010</t>
  </si>
  <si>
    <t>SRF LTD</t>
  </si>
  <si>
    <t>GNA</t>
  </si>
  <si>
    <t>INE934S01014</t>
  </si>
  <si>
    <t>G N A Axles Ltd</t>
  </si>
  <si>
    <t>Hardware Distribution</t>
  </si>
  <si>
    <t>ICICIPRULI</t>
  </si>
  <si>
    <t>INE726G01019</t>
  </si>
  <si>
    <t>ICICI Prudential Life Insurance Ltd</t>
  </si>
  <si>
    <t>U</t>
  </si>
  <si>
    <t>HPL</t>
  </si>
  <si>
    <t>INE495S01016</t>
  </si>
  <si>
    <t>HPL Electric and Power Ltd</t>
  </si>
  <si>
    <t>Other Electical Equipment</t>
  </si>
  <si>
    <t>STRTECH</t>
  </si>
  <si>
    <t>INE089C01029</t>
  </si>
  <si>
    <t>STERLITE TECHNOLOGIES LTD</t>
  </si>
  <si>
    <t>SUNDARMFIN</t>
  </si>
  <si>
    <t>INE660A01013</t>
  </si>
  <si>
    <t>SUNDARAM FINANCE LTD</t>
  </si>
  <si>
    <t>SUNDRMFAST</t>
  </si>
  <si>
    <t>INE387A01021</t>
  </si>
  <si>
    <t>SUNDRAM FASTENERS LTD</t>
  </si>
  <si>
    <t>SFL</t>
  </si>
  <si>
    <t>INE916U01025</t>
  </si>
  <si>
    <t>Sheela Foam Ltd</t>
  </si>
  <si>
    <t>LAURUSLABS</t>
  </si>
  <si>
    <t>INE947Q01010</t>
  </si>
  <si>
    <t>Laurus Labs Ltd</t>
  </si>
  <si>
    <t>SUPREMEIND</t>
  </si>
  <si>
    <t>INE195A01028</t>
  </si>
  <si>
    <t>SUPREME INDUSTRIES LTD</t>
  </si>
  <si>
    <t>RADHIKAJWE</t>
  </si>
  <si>
    <t>INE583V01013</t>
  </si>
  <si>
    <t>Radhika Jeweltech Ltd</t>
  </si>
  <si>
    <t>V</t>
  </si>
  <si>
    <t>VALIANTORG</t>
  </si>
  <si>
    <t>INE565V01010</t>
  </si>
  <si>
    <t>Valiant Organics Ltd</t>
  </si>
  <si>
    <t>Phenol derivatives</t>
  </si>
  <si>
    <t>Airports</t>
  </si>
  <si>
    <t>JDML</t>
  </si>
  <si>
    <t>INE801W01017</t>
  </si>
  <si>
    <t>Jash Dealmark Ltd</t>
  </si>
  <si>
    <t>Road</t>
  </si>
  <si>
    <t>CHEMCRUX</t>
  </si>
  <si>
    <t>INE298W01016</t>
  </si>
  <si>
    <t>Chemcrux Enterprises Ltd</t>
  </si>
  <si>
    <t>CLEDUCATE</t>
  </si>
  <si>
    <t>INE201M01011</t>
  </si>
  <si>
    <t>CL Educate Ltd</t>
  </si>
  <si>
    <t>W</t>
  </si>
  <si>
    <t>PR &amp; Marketing</t>
  </si>
  <si>
    <t>OCEANIC</t>
  </si>
  <si>
    <t>INE711V01010</t>
  </si>
  <si>
    <t>Oceanic Foods Ltd</t>
  </si>
  <si>
    <t>X</t>
  </si>
  <si>
    <t>Real Estate Developes</t>
  </si>
  <si>
    <t>Y</t>
  </si>
  <si>
    <t>SHANKARA</t>
  </si>
  <si>
    <t>INE274V01019</t>
  </si>
  <si>
    <t>Shankara Building Products Ltd</t>
  </si>
  <si>
    <t>SCHAND</t>
  </si>
  <si>
    <t>INE807K01035</t>
  </si>
  <si>
    <t>S Chand and Company Ltd</t>
  </si>
  <si>
    <t>Corrugated asbestos sheets</t>
  </si>
  <si>
    <t>SYMPHONY</t>
  </si>
  <si>
    <t>INE225D01027</t>
  </si>
  <si>
    <t>Symphony Limited</t>
  </si>
  <si>
    <t>PSPPROJECT</t>
  </si>
  <si>
    <t>INE488V01015</t>
  </si>
  <si>
    <t>PSP Projects Ltd</t>
  </si>
  <si>
    <t>INDIGRID</t>
  </si>
  <si>
    <t>INE219X23014</t>
  </si>
  <si>
    <t>India Grid Trust</t>
  </si>
  <si>
    <t>TEJASNET</t>
  </si>
  <si>
    <t>INE010J01012</t>
  </si>
  <si>
    <t>Tejas Networks Ltd</t>
  </si>
  <si>
    <t>Tubes &amp; pipes</t>
  </si>
  <si>
    <t>SYNGENE</t>
  </si>
  <si>
    <t>INE398R01022</t>
  </si>
  <si>
    <t>SYNGENE INTERNATIONAL LTD</t>
  </si>
  <si>
    <t>GTPL</t>
  </si>
  <si>
    <t>INE869I01013</t>
  </si>
  <si>
    <t>GTPL Hathway Ltd</t>
  </si>
  <si>
    <t>MAJESCO</t>
  </si>
  <si>
    <t>INE898S01029</t>
  </si>
  <si>
    <t>Majesco Ltd</t>
  </si>
  <si>
    <t>CDSL</t>
  </si>
  <si>
    <t>INE736A01011</t>
  </si>
  <si>
    <t>Central Depository Services Ltd</t>
  </si>
  <si>
    <t>TATACHEM</t>
  </si>
  <si>
    <t>INE092A01019</t>
  </si>
  <si>
    <t>TATA CHEMICALS LTD</t>
  </si>
  <si>
    <t>TATACOMM</t>
  </si>
  <si>
    <t>INE151A01013</t>
  </si>
  <si>
    <t>TATA COMMUNICATIONS LTD</t>
  </si>
  <si>
    <t>INE192A01025</t>
  </si>
  <si>
    <t>MANPASAND</t>
  </si>
  <si>
    <t>INE122R01018</t>
  </si>
  <si>
    <t>Manpasand Beverages Ltd</t>
  </si>
  <si>
    <t>MAXINDIA</t>
  </si>
  <si>
    <t>INE153U01017</t>
  </si>
  <si>
    <t>Max India Ltd</t>
  </si>
  <si>
    <t>LUXIND</t>
  </si>
  <si>
    <t>INE150G01020</t>
  </si>
  <si>
    <t>Lux Industries Ltd</t>
  </si>
  <si>
    <t>TCIEXP</t>
  </si>
  <si>
    <t>INE586V01016</t>
  </si>
  <si>
    <t>TCI Express Ltd</t>
  </si>
  <si>
    <t>BLS</t>
  </si>
  <si>
    <t>INE153T01027</t>
  </si>
  <si>
    <t>BLS International Services Ltd</t>
  </si>
  <si>
    <t>KAYA</t>
  </si>
  <si>
    <t>INE587G01015</t>
  </si>
  <si>
    <t>Kaya Ltd</t>
  </si>
  <si>
    <t>SRIMANORG</t>
  </si>
  <si>
    <t>INE573R01012</t>
  </si>
  <si>
    <t>SEYA INDUSTRIES LTD</t>
  </si>
  <si>
    <t>NAGAFERT</t>
  </si>
  <si>
    <t>INE454M01024</t>
  </si>
  <si>
    <t>Nagarjuna Fertilizers and Chemicals Ltd</t>
  </si>
  <si>
    <t>TVVISION</t>
  </si>
  <si>
    <t>INE871L01013</t>
  </si>
  <si>
    <t>TV Vision Ltd</t>
  </si>
  <si>
    <t>MIENT</t>
  </si>
  <si>
    <t>INE621101018</t>
  </si>
  <si>
    <t>Millitoons Entertainment Ltd</t>
  </si>
  <si>
    <t>MAXVIL</t>
  </si>
  <si>
    <t>INE154U01015</t>
  </si>
  <si>
    <t>Max Ventures and Industries Ltd</t>
  </si>
  <si>
    <t>MDINDUCTO</t>
  </si>
  <si>
    <t>INE027T01015</t>
  </si>
  <si>
    <t>MD Inducto Cast Ltd</t>
  </si>
  <si>
    <t>TMRVL</t>
  </si>
  <si>
    <t>INE759V01019</t>
  </si>
  <si>
    <t>The Mandhana Retail Ventures Ltd</t>
  </si>
  <si>
    <t>GOKULAGRO</t>
  </si>
  <si>
    <t>INE314T01025</t>
  </si>
  <si>
    <t>Gokul Agro Resources Ltd</t>
  </si>
  <si>
    <t>PDMJEPAPER</t>
  </si>
  <si>
    <t>INE865T01018</t>
  </si>
  <si>
    <t>Pudumjee Paper Products Ltd</t>
  </si>
  <si>
    <t>SHAQUAK</t>
  </si>
  <si>
    <t>INE545N01019</t>
  </si>
  <si>
    <t>SHANTANU SHEOREY AQUAKULT LTD</t>
  </si>
  <si>
    <t>RAMASTEEL</t>
  </si>
  <si>
    <t>INE230R01027</t>
  </si>
  <si>
    <t>Rama Steel Tubes Ltd</t>
  </si>
  <si>
    <t>GENCON</t>
  </si>
  <si>
    <t>INE854S01014</t>
  </si>
  <si>
    <t>Generic Engineering Construction and Projects Ltd</t>
  </si>
  <si>
    <t>BAJAJHCARE</t>
  </si>
  <si>
    <t>INE411U01019</t>
  </si>
  <si>
    <t>Bajaj Healthcare Ltd</t>
  </si>
  <si>
    <t>SHYAMCENT</t>
  </si>
  <si>
    <t>INE979R01011</t>
  </si>
  <si>
    <t>Shyam Century Ferrous Ltd</t>
  </si>
  <si>
    <t>SEIL</t>
  </si>
  <si>
    <t>INE440T01010</t>
  </si>
  <si>
    <t>Shanti Educational Initiatives Ltd</t>
  </si>
  <si>
    <t>KPEL</t>
  </si>
  <si>
    <t>INE127T01013</t>
  </si>
  <si>
    <t>KP Energy Ltd</t>
  </si>
  <si>
    <t>EPC Wind Projects</t>
  </si>
  <si>
    <t>ZEAL</t>
  </si>
  <si>
    <t>INE819S01017</t>
  </si>
  <si>
    <t>Zeal Aqua Ltd</t>
  </si>
  <si>
    <t>LSIL</t>
  </si>
  <si>
    <t>INE093R01011</t>
  </si>
  <si>
    <t>Lloyds Steels Industries Ltd</t>
  </si>
  <si>
    <t>MALLCOM</t>
  </si>
  <si>
    <t>INE389C01015</t>
  </si>
  <si>
    <t>Mallcom (India) Ltd</t>
  </si>
  <si>
    <t>HUIL</t>
  </si>
  <si>
    <t>INE799B01017</t>
  </si>
  <si>
    <t>Hindusthan Urban Infrastructure Ltd</t>
  </si>
  <si>
    <t>BELLACASA</t>
  </si>
  <si>
    <t>INE344T01014</t>
  </si>
  <si>
    <t>Bella Casa Fashion &amp; Retail Ltd</t>
  </si>
  <si>
    <t>BIGBLOC</t>
  </si>
  <si>
    <t>INE412U01017</t>
  </si>
  <si>
    <t>Bigbloc Construction Ltd</t>
  </si>
  <si>
    <t>AEL</t>
  </si>
  <si>
    <t>INE829P01020</t>
  </si>
  <si>
    <t>Amba Enterprises Ltd</t>
  </si>
  <si>
    <t>MSL</t>
  </si>
  <si>
    <t>INE829S01016</t>
  </si>
  <si>
    <t>Mangalam Seeds Ltd</t>
  </si>
  <si>
    <t>DIGJAMLTD</t>
  </si>
  <si>
    <t>INE731U01010</t>
  </si>
  <si>
    <t>Digjam Ltd</t>
  </si>
  <si>
    <t>UMIYA</t>
  </si>
  <si>
    <t>INE173U01015</t>
  </si>
  <si>
    <t>Umiya Tubes Ltd</t>
  </si>
  <si>
    <t>SKC</t>
  </si>
  <si>
    <t>INE094T01015</t>
  </si>
  <si>
    <t>Sri Krishna Constructions (India) Ltd</t>
  </si>
  <si>
    <t>PRITIKAUTO</t>
  </si>
  <si>
    <t>INE583R01011</t>
  </si>
  <si>
    <t>Pritika Auto Industries Ltd</t>
  </si>
  <si>
    <t>AVL</t>
  </si>
  <si>
    <t>INE679V01019</t>
  </si>
  <si>
    <t>Aditya Vision Ltd</t>
  </si>
  <si>
    <t>MUL</t>
  </si>
  <si>
    <t>INE150D01019</t>
  </si>
  <si>
    <t>Mauria Udyog Ltd</t>
  </si>
  <si>
    <t xml:space="preserve"> TEJNAKSH</t>
  </si>
  <si>
    <t>INE030T01019</t>
  </si>
  <si>
    <t>Tejnaksh Healthcare Ltd</t>
  </si>
  <si>
    <t>EVERESTO</t>
  </si>
  <si>
    <t>INE334C01011</t>
  </si>
  <si>
    <t>EVEREST ORGANICS LTD</t>
  </si>
  <si>
    <t>SATIA</t>
  </si>
  <si>
    <t>INE170E01015</t>
  </si>
  <si>
    <t>Satia Industries Ltd</t>
  </si>
  <si>
    <t>Writing, printing paper</t>
  </si>
  <si>
    <t>RRML</t>
  </si>
  <si>
    <t>INE912T01018</t>
  </si>
  <si>
    <t>Raghav Ramming Mass Ltd</t>
  </si>
  <si>
    <t>LKPSEC</t>
  </si>
  <si>
    <t>INE341H01023</t>
  </si>
  <si>
    <t>LKP Securities Ltd</t>
  </si>
  <si>
    <t>ADHBHUTIN</t>
  </si>
  <si>
    <t>INE578L01014</t>
  </si>
  <si>
    <t>Adhbhut Infrastructure Ltd</t>
  </si>
  <si>
    <t>AMBITION</t>
  </si>
  <si>
    <t>INE563S01011</t>
  </si>
  <si>
    <t>Ambition Mica Ltd</t>
  </si>
  <si>
    <t>SICLTD</t>
  </si>
  <si>
    <t>INE074G01014</t>
  </si>
  <si>
    <t>Shivom Investment &amp; Consultancy Ltd</t>
  </si>
  <si>
    <t>COMSYN</t>
  </si>
  <si>
    <t>INE073V01015</t>
  </si>
  <si>
    <t>Commercial Syn Bags Ltd</t>
  </si>
  <si>
    <t>JIYAECO</t>
  </si>
  <si>
    <t>INE023S01016</t>
  </si>
  <si>
    <t>Jiya Eco-Products Ltd</t>
  </si>
  <si>
    <t>PTIL</t>
  </si>
  <si>
    <t>INE171P01019</t>
  </si>
  <si>
    <t>Prabhat Telecoms (India) Ltd</t>
  </si>
  <si>
    <t>VIDLI</t>
  </si>
  <si>
    <t>INE564S01019</t>
  </si>
  <si>
    <t>Vidli Restaurants Ltd</t>
  </si>
  <si>
    <t>AINFRA</t>
  </si>
  <si>
    <t>INE534E01012</t>
  </si>
  <si>
    <t>A Infrastructure Ltd</t>
  </si>
  <si>
    <t>AMRAFIN</t>
  </si>
  <si>
    <t>INE990S01016</t>
  </si>
  <si>
    <t>Amrapali Fincap Ltd</t>
  </si>
  <si>
    <t>DEVHARI</t>
  </si>
  <si>
    <t>INE553P01018</t>
  </si>
  <si>
    <t>Devhari Exports (India) Ltd</t>
  </si>
  <si>
    <t>ABMINTLTD</t>
  </si>
  <si>
    <t>INE251C01017</t>
  </si>
  <si>
    <t>A B M INTERNATIONAL LTD</t>
  </si>
  <si>
    <t>ADITYASPIN</t>
  </si>
  <si>
    <t>INE122D01026</t>
  </si>
  <si>
    <t>ADITYASP</t>
  </si>
  <si>
    <t>AKARLAMIN</t>
  </si>
  <si>
    <t>INE984C01013</t>
  </si>
  <si>
    <t>AKAR LAMINATORS LTD</t>
  </si>
  <si>
    <t>AMAR</t>
  </si>
  <si>
    <t>INE787G01011</t>
  </si>
  <si>
    <t>AMAR REMEDIES LTD</t>
  </si>
  <si>
    <t>BALAXI</t>
  </si>
  <si>
    <t>INE618N01014</t>
  </si>
  <si>
    <t>BALAXI VENTURES LTD</t>
  </si>
  <si>
    <t>APPLECREDT</t>
  </si>
  <si>
    <t>INE212A01013</t>
  </si>
  <si>
    <t>ABHAYAM TRADING LTD</t>
  </si>
  <si>
    <t>AQUA</t>
  </si>
  <si>
    <t>INE544K01026</t>
  </si>
  <si>
    <t>AQUA LOGISTICS LTD</t>
  </si>
  <si>
    <t>ARUNASUGAR</t>
  </si>
  <si>
    <t>INE957C01019</t>
  </si>
  <si>
    <t>ARUNA HOTELS LTD</t>
  </si>
  <si>
    <t>ASHOKORG</t>
  </si>
  <si>
    <t>INE010901010</t>
  </si>
  <si>
    <t>KUMAKAIND</t>
  </si>
  <si>
    <t>ASIANELEC</t>
  </si>
  <si>
    <t>INE441A01026</t>
  </si>
  <si>
    <t>ASIAN ELECTRONICS LTD</t>
  </si>
  <si>
    <t>ASPINWALL</t>
  </si>
  <si>
    <t>INE991I01015</t>
  </si>
  <si>
    <t>ASPINWALL &amp; CO LTD</t>
  </si>
  <si>
    <t>ATCOM</t>
  </si>
  <si>
    <t>INE834A01014</t>
  </si>
  <si>
    <t>ATCOM TECHNOLOGIES LTD</t>
  </si>
  <si>
    <t>AUTOPALIND</t>
  </si>
  <si>
    <t>INE335Q01018</t>
  </si>
  <si>
    <t>AUTOPAL</t>
  </si>
  <si>
    <t>BSI</t>
  </si>
  <si>
    <t>INE446901014</t>
  </si>
  <si>
    <t>BSILTD</t>
  </si>
  <si>
    <t>BAKELHYLAM</t>
  </si>
  <si>
    <t>INE367E01017</t>
  </si>
  <si>
    <t>SEL</t>
  </si>
  <si>
    <t>BALAJHOTEL</t>
  </si>
  <si>
    <t>INE454A01011</t>
  </si>
  <si>
    <t>BALAJI HOTELS &amp; ENTERPRISES LTD</t>
  </si>
  <si>
    <t>BALAJIIND</t>
  </si>
  <si>
    <t>INE455A01018</t>
  </si>
  <si>
    <t>BALAJI INDUSTRIAL CORPN LTD</t>
  </si>
  <si>
    <t>BARODARAYN</t>
  </si>
  <si>
    <t>INE461A01024</t>
  </si>
  <si>
    <t>BARODARY</t>
  </si>
  <si>
    <t>BELLARYSTL</t>
  </si>
  <si>
    <t>INE166C01025</t>
  </si>
  <si>
    <t>BELLARYS</t>
  </si>
  <si>
    <t>BECREL</t>
  </si>
  <si>
    <t>INE287A01015</t>
  </si>
  <si>
    <t>BEST &amp; CROMPTON ENGG LTD</t>
  </si>
  <si>
    <t>BIRLAPOWER</t>
  </si>
  <si>
    <t>INE224B01024</t>
  </si>
  <si>
    <t>BIRLA POWER SOLUTIONS LTD</t>
  </si>
  <si>
    <t>CHOKAINTL</t>
  </si>
  <si>
    <t>INE772F01015</t>
  </si>
  <si>
    <t>CHOKINT</t>
  </si>
  <si>
    <t>CITURGIBIO</t>
  </si>
  <si>
    <t>INE795B01023</t>
  </si>
  <si>
    <t>CITURGIA BIOCHEMICALS LTD</t>
  </si>
  <si>
    <t>COCHINSHIP</t>
  </si>
  <si>
    <t>INE704P01017</t>
  </si>
  <si>
    <t>COCHIN SHIPYARD LTD</t>
  </si>
  <si>
    <t>BHUPENCAP</t>
  </si>
  <si>
    <t>INE627201010</t>
  </si>
  <si>
    <t>CVILINFRA</t>
  </si>
  <si>
    <t>COMPACDISC</t>
  </si>
  <si>
    <t>INE821B01019</t>
  </si>
  <si>
    <t>COMDI</t>
  </si>
  <si>
    <t>CONTNLCONS</t>
  </si>
  <si>
    <t>INE970B01014</t>
  </si>
  <si>
    <t>CONTINENTAL CONSTRUCTION LTD</t>
  </si>
  <si>
    <t>CRESTANI</t>
  </si>
  <si>
    <t>INE774A01012</t>
  </si>
  <si>
    <t>CREST ANIMATION STUDIOS LTD</t>
  </si>
  <si>
    <t>DATAPROINF</t>
  </si>
  <si>
    <t>INE873A01020</t>
  </si>
  <si>
    <t>DATAPRO</t>
  </si>
  <si>
    <t>DATARSWICH</t>
  </si>
  <si>
    <t>INE060401010</t>
  </si>
  <si>
    <t>DATARSW-B</t>
  </si>
  <si>
    <t>KFA</t>
  </si>
  <si>
    <t>INE438H01019</t>
  </si>
  <si>
    <t>KINGFISHER AIRLINES LTD</t>
  </si>
  <si>
    <t>DEWANRUB</t>
  </si>
  <si>
    <t>INE064201010</t>
  </si>
  <si>
    <t>DEWRUBB-B</t>
  </si>
  <si>
    <t>DEWANTYRE</t>
  </si>
  <si>
    <t>INE064501013</t>
  </si>
  <si>
    <t>DEWNTYR-B</t>
  </si>
  <si>
    <t>DIXON</t>
  </si>
  <si>
    <t>INE935N01012</t>
  </si>
  <si>
    <t>DIXON TECHNOLOGIES (INDIA) LTD</t>
  </si>
  <si>
    <t>DOONVALLEY</t>
  </si>
  <si>
    <t>DOONVAL</t>
  </si>
  <si>
    <t>ELECTRX</t>
  </si>
  <si>
    <t>INE167A01019</t>
  </si>
  <si>
    <t>ELEXT</t>
  </si>
  <si>
    <t>EMTEXIND</t>
  </si>
  <si>
    <t>INE907B01016</t>
  </si>
  <si>
    <t>EMTEX INDUSTRIES (INDIA) LTD</t>
  </si>
  <si>
    <t>FIRSTLEASE</t>
  </si>
  <si>
    <t>INE492B01019</t>
  </si>
  <si>
    <t>FIRST LEASING CO OF INDIA LTD</t>
  </si>
  <si>
    <t>GSL</t>
  </si>
  <si>
    <t>INE184901010</t>
  </si>
  <si>
    <t>GSLINDL</t>
  </si>
  <si>
    <t>GANESHANHY</t>
  </si>
  <si>
    <t>INE418A01016</t>
  </si>
  <si>
    <t>FUTURISTIC OFFSHORE SERVICES &amp; CHEMICAL LTD</t>
  </si>
  <si>
    <t>GEODESIC</t>
  </si>
  <si>
    <t>INE371D01029</t>
  </si>
  <si>
    <t>GEODESIC LTD</t>
  </si>
  <si>
    <t>MANTRIHSG</t>
  </si>
  <si>
    <t>INE943A01013</t>
  </si>
  <si>
    <t>GLOBT</t>
  </si>
  <si>
    <t>GLORY</t>
  </si>
  <si>
    <t>INE408H01012</t>
  </si>
  <si>
    <t>GLORY FILMS LTD</t>
  </si>
  <si>
    <t>GOODVALUE</t>
  </si>
  <si>
    <t>INE532A01014</t>
  </si>
  <si>
    <t>GOVMC</t>
  </si>
  <si>
    <t>GRANDFONRY</t>
  </si>
  <si>
    <t>INE534A01010</t>
  </si>
  <si>
    <t>GRAND FOUNDRY LTD</t>
  </si>
  <si>
    <t>DOLLAR</t>
  </si>
  <si>
    <t>INE325C01027</t>
  </si>
  <si>
    <t>DOLLAR INDUSTRIES LTD</t>
  </si>
  <si>
    <t>GROBTEA</t>
  </si>
  <si>
    <t>INE646C01018</t>
  </si>
  <si>
    <t>GROB TEA CO LTD</t>
  </si>
  <si>
    <t>GUJCYPROM</t>
  </si>
  <si>
    <t>INE673B01014</t>
  </si>
  <si>
    <t>GUJARAT CYPROMET LTD</t>
  </si>
  <si>
    <t>HARIGCRANK</t>
  </si>
  <si>
    <t>INE905C01026</t>
  </si>
  <si>
    <t>HARCR</t>
  </si>
  <si>
    <t>HINDPHOTO</t>
  </si>
  <si>
    <t>INE453901014</t>
  </si>
  <si>
    <t>HINPHOT</t>
  </si>
  <si>
    <t>HOTLINGLAS</t>
  </si>
  <si>
    <t>INE676B01017</t>
  </si>
  <si>
    <t>HOTLINE GLASS LTD</t>
  </si>
  <si>
    <t>ICICIGI</t>
  </si>
  <si>
    <t>INE765G01017</t>
  </si>
  <si>
    <t>I C I C I LOMBARD GENERAL INSURANCE CO LTD</t>
  </si>
  <si>
    <t>INDIANORG</t>
  </si>
  <si>
    <t>INE564A01017</t>
  </si>
  <si>
    <t>FUTURA POLYESTERS LTD</t>
  </si>
  <si>
    <t>INDBIOFOOD</t>
  </si>
  <si>
    <t>INE183C01012</t>
  </si>
  <si>
    <t>INDBF</t>
  </si>
  <si>
    <t>INDOASAHI</t>
  </si>
  <si>
    <t>INE831D01014</t>
  </si>
  <si>
    <t>IAG</t>
  </si>
  <si>
    <t>INDOFREBIO</t>
  </si>
  <si>
    <t>INE867B01012</t>
  </si>
  <si>
    <t>INDOFREB</t>
  </si>
  <si>
    <t>INDUNISSAN</t>
  </si>
  <si>
    <t>INE599C01019</t>
  </si>
  <si>
    <t>INDUNISS</t>
  </si>
  <si>
    <t>INTEGRFIN</t>
  </si>
  <si>
    <t>INE787E01016</t>
  </si>
  <si>
    <t>INTEGFIN</t>
  </si>
  <si>
    <t>ISPATPROF</t>
  </si>
  <si>
    <t>INE798A01011</t>
  </si>
  <si>
    <t>ISPAT PROFILES INDIA LTD</t>
  </si>
  <si>
    <t>JKPHARMA</t>
  </si>
  <si>
    <t>INE335C01018</t>
  </si>
  <si>
    <t>J K PHARMACHEM LTD</t>
  </si>
  <si>
    <t>VMJOGENGG</t>
  </si>
  <si>
    <t>INE941A01017</t>
  </si>
  <si>
    <t>JOGENG</t>
  </si>
  <si>
    <t>JUPITER</t>
  </si>
  <si>
    <t>INE918B01013</t>
  </si>
  <si>
    <t>JUPITER BIOSCIENCE LTD</t>
  </si>
  <si>
    <t>KOPDRUGS</t>
  </si>
  <si>
    <t>INE746A01010</t>
  </si>
  <si>
    <t>K D L BIOTECH LTD</t>
  </si>
  <si>
    <t>KLGSYSTEL</t>
  </si>
  <si>
    <t>INE799A01019</t>
  </si>
  <si>
    <t>K L G SYSTEL LTD</t>
  </si>
  <si>
    <t>KNDENGTECH</t>
  </si>
  <si>
    <t>INE122801017</t>
  </si>
  <si>
    <t>KNDENGT</t>
  </si>
  <si>
    <t>KALYANI</t>
  </si>
  <si>
    <t>INE610E01010</t>
  </si>
  <si>
    <t>KALYANI COMMERCIALS LTD</t>
  </si>
  <si>
    <t>KESWANISYN</t>
  </si>
  <si>
    <t>INE396E01016</t>
  </si>
  <si>
    <t>KESWASY</t>
  </si>
  <si>
    <t>KITPLYIND</t>
  </si>
  <si>
    <t>INE147B01019</t>
  </si>
  <si>
    <t>KITPLY INDUSTRIES LTD</t>
  </si>
  <si>
    <t>KOTHARINDL</t>
  </si>
  <si>
    <t>INE972A01020</t>
  </si>
  <si>
    <t>KOTIC</t>
  </si>
  <si>
    <t>TATAPOWER</t>
  </si>
  <si>
    <t>INE245A01021</t>
  </si>
  <si>
    <t>TATA POWER COLTD</t>
  </si>
  <si>
    <t>LABHCONST</t>
  </si>
  <si>
    <t>INE962A01013</t>
  </si>
  <si>
    <t>LABHCON</t>
  </si>
  <si>
    <t>TWILITAKA</t>
  </si>
  <si>
    <t>INE783B01029</t>
  </si>
  <si>
    <t>TWILIGHT LITAKA PHARMA LTD</t>
  </si>
  <si>
    <t>LLOYDFIN</t>
  </si>
  <si>
    <t>INE174A01015</t>
  </si>
  <si>
    <t>LLOYDS FINANCE LTD</t>
  </si>
  <si>
    <t>MSLIND</t>
  </si>
  <si>
    <t>INE626C01010</t>
  </si>
  <si>
    <t>M S L INDUSTRIES LTD</t>
  </si>
  <si>
    <t>METAZINC</t>
  </si>
  <si>
    <t>INE865A01018</t>
  </si>
  <si>
    <t>M T Z INDUSTRIES LTD</t>
  </si>
  <si>
    <t>MAARSOFTW</t>
  </si>
  <si>
    <t>INE390A01017</t>
  </si>
  <si>
    <t>MAARS SOFTWARE INTL LTD</t>
  </si>
  <si>
    <t>MAFATLAFIN</t>
  </si>
  <si>
    <t>INE965B01014</t>
  </si>
  <si>
    <t>HYBRID FINANCIAL SERVICES LTD</t>
  </si>
  <si>
    <t>MAHENDSUIT</t>
  </si>
  <si>
    <t>INE452H01010</t>
  </si>
  <si>
    <t>MAHENPET</t>
  </si>
  <si>
    <t>MASKINVEST</t>
  </si>
  <si>
    <t>INE885F01015</t>
  </si>
  <si>
    <t>MASK INVESTMENTS LTD</t>
  </si>
  <si>
    <t>MESCOPHARM</t>
  </si>
  <si>
    <t>INE192601016</t>
  </si>
  <si>
    <t>MESPHAR-B</t>
  </si>
  <si>
    <t>METALPIPE</t>
  </si>
  <si>
    <t>INE689B01010</t>
  </si>
  <si>
    <t>METAI</t>
  </si>
  <si>
    <t>MICROTECH</t>
  </si>
  <si>
    <t>INE358B01012</t>
  </si>
  <si>
    <t>MICRO TECHNOLOGIES (INDIA) LTD</t>
  </si>
  <si>
    <t>MIDEASTI</t>
  </si>
  <si>
    <t>INE844X01015</t>
  </si>
  <si>
    <t>MIDESTI-B</t>
  </si>
  <si>
    <t>MODERNDENM</t>
  </si>
  <si>
    <t>INE197201010</t>
  </si>
  <si>
    <t>MDRNSUT-B</t>
  </si>
  <si>
    <t>MODINSULAT</t>
  </si>
  <si>
    <t>INE197301018</t>
  </si>
  <si>
    <t>MODINSU</t>
  </si>
  <si>
    <t>MODERNMAL</t>
  </si>
  <si>
    <t>INE834C01028</t>
  </si>
  <si>
    <t>MODMA</t>
  </si>
  <si>
    <t>MODRNSYNTX</t>
  </si>
  <si>
    <t>INE197801017</t>
  </si>
  <si>
    <t>MDRNSYN-B</t>
  </si>
  <si>
    <t>MODTHREAD</t>
  </si>
  <si>
    <t>INE197901015</t>
  </si>
  <si>
    <t>MDRNTHR-B</t>
  </si>
  <si>
    <t>MONICAELEC</t>
  </si>
  <si>
    <t>INE568C01014</t>
  </si>
  <si>
    <t>MONEL</t>
  </si>
  <si>
    <t>MULTIARC</t>
  </si>
  <si>
    <t>INE399B01016</t>
  </si>
  <si>
    <t>MULTI ARC INDIA LTD</t>
  </si>
  <si>
    <t>NBIFIN</t>
  </si>
  <si>
    <t>INE365I01012</t>
  </si>
  <si>
    <t>N B I INDUSTRIAL FINANCE CO LTD</t>
  </si>
  <si>
    <t>NEPCTEX</t>
  </si>
  <si>
    <t>INE574B01014</t>
  </si>
  <si>
    <t>N E P C TEXTILES LTD</t>
  </si>
  <si>
    <t>NKIND</t>
  </si>
  <si>
    <t>INE542C01019</t>
  </si>
  <si>
    <t>N K INDUSTRIES LTD</t>
  </si>
  <si>
    <t>NRC</t>
  </si>
  <si>
    <t>INE953C01018</t>
  </si>
  <si>
    <t>N R C LTD</t>
  </si>
  <si>
    <t>NDGL</t>
  </si>
  <si>
    <t>INE756C01015</t>
  </si>
  <si>
    <t>NAGA DHUNSERI GROUP LTD</t>
  </si>
  <si>
    <t>NAMASTEXP</t>
  </si>
  <si>
    <t>INE583A01017</t>
  </si>
  <si>
    <t>NAMASTE EXPORTS LTD</t>
  </si>
  <si>
    <t>NIRAJISPAT</t>
  </si>
  <si>
    <t>INE326T01011</t>
  </si>
  <si>
    <t>NIRAJ ISPAT INDS LTD</t>
  </si>
  <si>
    <t>ORTINLABSS</t>
  </si>
  <si>
    <t>INE749B01012</t>
  </si>
  <si>
    <t>ORTIN LABORATORIES LTD</t>
  </si>
  <si>
    <t>HERDIOXIDE</t>
  </si>
  <si>
    <t>INE597D01011</t>
  </si>
  <si>
    <t>OXIDE</t>
  </si>
  <si>
    <t>PARSSYNTH</t>
  </si>
  <si>
    <t>INE232501010</t>
  </si>
  <si>
    <t>PRSRSYN-B</t>
  </si>
  <si>
    <t>PARAL</t>
  </si>
  <si>
    <t>INE620C01013</t>
  </si>
  <si>
    <t>PAREKH ALUMINEX LTD</t>
  </si>
  <si>
    <t>PEPL</t>
  </si>
  <si>
    <t>INE843A01023</t>
  </si>
  <si>
    <t>PEARL ENGINEERING POLYMERS LTD</t>
  </si>
  <si>
    <t>PKTEA</t>
  </si>
  <si>
    <t>INE431F01018</t>
  </si>
  <si>
    <t>PERIA KARAMALAI TEA &amp; PRODUCE CO LTD</t>
  </si>
  <si>
    <t>PILANIINVS</t>
  </si>
  <si>
    <t>INE417C01014</t>
  </si>
  <si>
    <t>PILANI INVESTMENT &amp; INDS CORPN LTD</t>
  </si>
  <si>
    <t>PSMSPGMILL</t>
  </si>
  <si>
    <t>INE165C01019</t>
  </si>
  <si>
    <t>PRIYADSP</t>
  </si>
  <si>
    <t>PRUDMOULI</t>
  </si>
  <si>
    <t>INE024D01016</t>
  </si>
  <si>
    <t>PRUDENTIAL SUGAR CORPN LTD</t>
  </si>
  <si>
    <t>RAMGOPOLY</t>
  </si>
  <si>
    <t>INE410D01017</t>
  </si>
  <si>
    <t>RAMGOPAL POLYTEX LTD</t>
  </si>
  <si>
    <t>S&amp;SIND</t>
  </si>
  <si>
    <t>INE464301014</t>
  </si>
  <si>
    <t>SSIND-B1</t>
  </si>
  <si>
    <t>SB&amp;TINTL</t>
  </si>
  <si>
    <t>INE465B01015</t>
  </si>
  <si>
    <t>S B &amp; T INTERNATIONAL LTD</t>
  </si>
  <si>
    <t>SBIHOMEFIN</t>
  </si>
  <si>
    <t>INE627A01012</t>
  </si>
  <si>
    <t>S B I HOME FINANCE LTD</t>
  </si>
  <si>
    <t>SMDYECHEM</t>
  </si>
  <si>
    <t>INE620A01025</t>
  </si>
  <si>
    <t>S M DYECHEM LTD</t>
  </si>
  <si>
    <t>NIVINFRA</t>
  </si>
  <si>
    <t>INE303D01014</t>
  </si>
  <si>
    <t>NIVYAH INFRASTRUCTURE &amp; TELECOM SERVICES LTD</t>
  </si>
  <si>
    <t>SANCO</t>
  </si>
  <si>
    <t>INE782L01012</t>
  </si>
  <si>
    <t>SANCO INDUSTRIES LTD</t>
  </si>
  <si>
    <t>ORGINFO</t>
  </si>
  <si>
    <t>INE686D01012</t>
  </si>
  <si>
    <t>O R G INFORMATICS LTD</t>
  </si>
  <si>
    <t>SATIN</t>
  </si>
  <si>
    <t>INE836B01017</t>
  </si>
  <si>
    <t>SATIN CREDITCARE NETWORK LTD</t>
  </si>
  <si>
    <t>SAURASTPPR</t>
  </si>
  <si>
    <t>INE285601014</t>
  </si>
  <si>
    <t>SAURAPB-B</t>
  </si>
  <si>
    <t>SIS</t>
  </si>
  <si>
    <t>SECURITY &amp; INTELLIGENCE SERVICES (I) LTD</t>
  </si>
  <si>
    <t>Investigation &amp; security activities</t>
  </si>
  <si>
    <t>SERENDYSTF</t>
  </si>
  <si>
    <t>INE576601012</t>
  </si>
  <si>
    <t>SRNEDYE</t>
  </si>
  <si>
    <t>SHAMKNFAB</t>
  </si>
  <si>
    <t>INE565B01012</t>
  </si>
  <si>
    <t>SHAMKEN MULTIFAB LTD</t>
  </si>
  <si>
    <t>SHAMKNSPIN</t>
  </si>
  <si>
    <t>INE626B01012</t>
  </si>
  <si>
    <t>SHAMKEN SPINNERS LTD</t>
  </si>
  <si>
    <t>SHARTSEFOD</t>
  </si>
  <si>
    <t>INE625201012</t>
  </si>
  <si>
    <t>SHINDL</t>
  </si>
  <si>
    <t>SHAKTIGAS</t>
  </si>
  <si>
    <t>INE293B01011</t>
  </si>
  <si>
    <t>SHRI MATRE POWER &amp; INFRASTRUCTURE LTD</t>
  </si>
  <si>
    <t>SHRIPISTON</t>
  </si>
  <si>
    <t>INE526E01018</t>
  </si>
  <si>
    <t>SHRIRAM PISTONS &amp; RINGS LTD</t>
  </si>
  <si>
    <t>SILVERLINE</t>
  </si>
  <si>
    <t>INE368A01021</t>
  </si>
  <si>
    <t>SILVERLINE TECHNOLOGIES LTD</t>
  </si>
  <si>
    <t>SPARTEK</t>
  </si>
  <si>
    <t>INE645A01014</t>
  </si>
  <si>
    <t>SPACI</t>
  </si>
  <si>
    <t>SUPERFORGE</t>
  </si>
  <si>
    <t>INE661A01011</t>
  </si>
  <si>
    <t>SUPER FORGINGS &amp; STEELS LTD</t>
  </si>
  <si>
    <t>SUVARNAQUA</t>
  </si>
  <si>
    <t>INE350901018</t>
  </si>
  <si>
    <t>SVRNAQU</t>
  </si>
  <si>
    <t>SWIL</t>
  </si>
  <si>
    <t>INE666A01028</t>
  </si>
  <si>
    <t>JHAGADIA COPPER LTD</t>
  </si>
  <si>
    <t>TMTINDIA</t>
  </si>
  <si>
    <t>INE586801016</t>
  </si>
  <si>
    <t>TMTIND-B1</t>
  </si>
  <si>
    <t>TPINDIA</t>
  </si>
  <si>
    <t>INE578C01021</t>
  </si>
  <si>
    <t>T P I INDIA LTD</t>
  </si>
  <si>
    <t>TECILCHEM</t>
  </si>
  <si>
    <t>INE014B01011</t>
  </si>
  <si>
    <t>TRELCHE-B</t>
  </si>
  <si>
    <t>TELEPHNCAB</t>
  </si>
  <si>
    <t>INE745C01018</t>
  </si>
  <si>
    <t>TELEPHONE CABLES LTD</t>
  </si>
  <si>
    <t>TULIP</t>
  </si>
  <si>
    <t>INE122H01027</t>
  </si>
  <si>
    <t>TULIP TELECOM LTD</t>
  </si>
  <si>
    <t>WELDFLUX</t>
  </si>
  <si>
    <t>INE303601012</t>
  </si>
  <si>
    <t>UBEINDL</t>
  </si>
  <si>
    <t>UBENGG</t>
  </si>
  <si>
    <t>INE328C01013</t>
  </si>
  <si>
    <t>U B ENGINEERING LTD</t>
  </si>
  <si>
    <t>UNIWORTINT</t>
  </si>
  <si>
    <t>INE760D01015</t>
  </si>
  <si>
    <t>UNIIN</t>
  </si>
  <si>
    <t>FABWORTH</t>
  </si>
  <si>
    <t>INE486C01019</t>
  </si>
  <si>
    <t>UNIWORTHT</t>
  </si>
  <si>
    <t>VARUN</t>
  </si>
  <si>
    <t>INE032G01012</t>
  </si>
  <si>
    <t>VARUN INDUSTRIES LTD</t>
  </si>
  <si>
    <t>VATSALTD</t>
  </si>
  <si>
    <t>INE522B01021</t>
  </si>
  <si>
    <t>VATSA CORPORATIONS LTD</t>
  </si>
  <si>
    <t>VATSMUSC</t>
  </si>
  <si>
    <t>INE816A01029</t>
  </si>
  <si>
    <t>LILA WORLD WIDE LTD</t>
  </si>
  <si>
    <t>VEGPROFOOD</t>
  </si>
  <si>
    <t>INE155O01015</t>
  </si>
  <si>
    <t>VGPRFOO</t>
  </si>
  <si>
    <t>VENUSUGAR</t>
  </si>
  <si>
    <t>INE972B01010</t>
  </si>
  <si>
    <t>VENUSUG</t>
  </si>
  <si>
    <t>VITALCOMM</t>
  </si>
  <si>
    <t>INE377B01012</t>
  </si>
  <si>
    <t>VITAL COMMUNICATIONS LTD</t>
  </si>
  <si>
    <t>WIPL</t>
  </si>
  <si>
    <t>INE215F01023</t>
  </si>
  <si>
    <t>WESTERN INDIA PLYWOODS LTD</t>
  </si>
  <si>
    <t>WILLARDLTD</t>
  </si>
  <si>
    <t>INE481D01018</t>
  </si>
  <si>
    <t>WILLARD</t>
  </si>
  <si>
    <t>ZENITHINFO</t>
  </si>
  <si>
    <t>INE899A01017</t>
  </si>
  <si>
    <t>ZENITH INFOTECH LTD</t>
  </si>
  <si>
    <t>MATRIMONY</t>
  </si>
  <si>
    <t>INE866R01028</t>
  </si>
  <si>
    <t>MATRIMONYCOM LTD</t>
  </si>
  <si>
    <t>EDSERV</t>
  </si>
  <si>
    <t>INE889J01019</t>
  </si>
  <si>
    <t>EDSERV SOFTSYSTEMS LTD</t>
  </si>
  <si>
    <t>STARCEMENT</t>
  </si>
  <si>
    <t>INE460H01021</t>
  </si>
  <si>
    <t>STAR CEMENT LTD</t>
  </si>
  <si>
    <t>SHREEASHTA</t>
  </si>
  <si>
    <t>INE538H01024</t>
  </si>
  <si>
    <t>SHREE ASHTAVINAYAK CINE VISION LTD</t>
  </si>
  <si>
    <t>BHAGYAPROP</t>
  </si>
  <si>
    <t>INE363W01018</t>
  </si>
  <si>
    <t>BHAGYANAGAR PROPERTIES LTD</t>
  </si>
  <si>
    <t>THERMAX</t>
  </si>
  <si>
    <t>INE152A01029</t>
  </si>
  <si>
    <t>THERMAX LTD</t>
  </si>
  <si>
    <t>JITFINFRA</t>
  </si>
  <si>
    <t>INE863T01013</t>
  </si>
  <si>
    <t>J I T F INFRALOGISTICS LTD</t>
  </si>
  <si>
    <t>ABCAPITAL</t>
  </si>
  <si>
    <t>INE674K01013</t>
  </si>
  <si>
    <t>ADITYA BIRLA CAPITAL LTD</t>
  </si>
  <si>
    <t>DCAL</t>
  </si>
  <si>
    <t>INE385W01011</t>
  </si>
  <si>
    <t>DISHMAN CARBOGEN AMCIS LTD</t>
  </si>
  <si>
    <t>RHFL</t>
  </si>
  <si>
    <t>INE217K01011</t>
  </si>
  <si>
    <t>RELIANCE HOME FINANCE LTD</t>
  </si>
  <si>
    <t>ARVSMART</t>
  </si>
  <si>
    <t>INE034S01021</t>
  </si>
  <si>
    <t>ARVIND SMARTSPACES LTD</t>
  </si>
  <si>
    <t>SALASAR</t>
  </si>
  <si>
    <t>INE170V01019</t>
  </si>
  <si>
    <t>SALASAR TECHNO ENGG LTD</t>
  </si>
  <si>
    <t>SIMBHALS</t>
  </si>
  <si>
    <t>INE748T01016</t>
  </si>
  <si>
    <t>SIMBHAOLI SUGARS LTD</t>
  </si>
  <si>
    <t>SPCENET</t>
  </si>
  <si>
    <t>INE970N01027</t>
  </si>
  <si>
    <t>SPACENET ENTERPRISES INDIA LTD</t>
  </si>
  <si>
    <t>AGLSL</t>
  </si>
  <si>
    <t>INE517U01013</t>
  </si>
  <si>
    <t>ARTEMIS GLOBAL LIFE SCIENCES LTD</t>
  </si>
  <si>
    <t>SMSLIFE</t>
  </si>
  <si>
    <t>INE320X01016</t>
  </si>
  <si>
    <t>S M S LIFESCIENCES INDIA LTD</t>
  </si>
  <si>
    <t>APEX</t>
  </si>
  <si>
    <t>INE346W01013</t>
  </si>
  <si>
    <t>APEX FROZEN FOODS LTD</t>
  </si>
  <si>
    <t>INE149A01033</t>
  </si>
  <si>
    <t>CAPACITE</t>
  </si>
  <si>
    <t>INE264T01014</t>
  </si>
  <si>
    <t>CAPACIT'E INFRAPROJECTS LTD</t>
  </si>
  <si>
    <t>BRNL</t>
  </si>
  <si>
    <t>INE727S01012</t>
  </si>
  <si>
    <t>BHARAT ROAD NETWORK LTD</t>
  </si>
  <si>
    <t>TORNTPHARM</t>
  </si>
  <si>
    <t>INE685A01028</t>
  </si>
  <si>
    <t>TORRENT PHARMACEUTICALS LTD</t>
  </si>
  <si>
    <t>SABEVENTS</t>
  </si>
  <si>
    <t>INE860T01019</t>
  </si>
  <si>
    <t>SAB EVENTS &amp; GOVERNANCE NOW MEDIA LTD</t>
  </si>
  <si>
    <t>JSLHISAR</t>
  </si>
  <si>
    <t>INE455T01018</t>
  </si>
  <si>
    <t>JINDAL STAINLESS (HISAR) LTD</t>
  </si>
  <si>
    <t>GANGESSECU</t>
  </si>
  <si>
    <t>INE335W01016</t>
  </si>
  <si>
    <t>GANGES SECURITIES LTD</t>
  </si>
  <si>
    <t>PALASHSECU</t>
  </si>
  <si>
    <t>INE471W01019</t>
  </si>
  <si>
    <t>PALASH SECURITIES LTD</t>
  </si>
  <si>
    <t>MAGADSUGAR</t>
  </si>
  <si>
    <t>INE347W01011</t>
  </si>
  <si>
    <t>MAGADH SUGAR &amp; ENERGY LTD</t>
  </si>
  <si>
    <t>AVADHSUGAR</t>
  </si>
  <si>
    <t>INE349W01017</t>
  </si>
  <si>
    <t>AVADH SUGAR &amp; ENERGY LTD</t>
  </si>
  <si>
    <t>LASA</t>
  </si>
  <si>
    <t>INE670X01014</t>
  </si>
  <si>
    <t>LASA SUPERGENERICS LTD</t>
  </si>
  <si>
    <t>SPTL</t>
  </si>
  <si>
    <t>INE501W01021</t>
  </si>
  <si>
    <t>SINTEX PLASTICS TECHNOLOGY LTD</t>
  </si>
  <si>
    <t>PRICOLLTD</t>
  </si>
  <si>
    <t>INE726V01018</t>
  </si>
  <si>
    <t>PRICOL LTD</t>
  </si>
  <si>
    <t>IRBINVIT</t>
  </si>
  <si>
    <t>INE183W23014</t>
  </si>
  <si>
    <t>I R B INVIT FUND</t>
  </si>
  <si>
    <t>ABGHEAVY</t>
  </si>
  <si>
    <t>INE580C01019</t>
  </si>
  <si>
    <t>STARLOG ENTERPRISES LTD.</t>
  </si>
  <si>
    <t>FAIRCHEM</t>
  </si>
  <si>
    <t>INE959A01019</t>
  </si>
  <si>
    <t>FAIRCHEM SPECIALITY LTD.</t>
  </si>
  <si>
    <t>METALFORGE</t>
  </si>
  <si>
    <t>INE425A01011</t>
  </si>
  <si>
    <t>METALYST FORGINGS LTD.</t>
  </si>
  <si>
    <t>GEPIL</t>
  </si>
  <si>
    <t>INE878A01011</t>
  </si>
  <si>
    <t>G E POWER INDIA LTD</t>
  </si>
  <si>
    <t>GET&amp;D</t>
  </si>
  <si>
    <t>INE200A01026</t>
  </si>
  <si>
    <t>G E T &amp; D INDIA LTD.</t>
  </si>
  <si>
    <t>CASTEXTECH</t>
  </si>
  <si>
    <t>INE068D01021</t>
  </si>
  <si>
    <t>CASTEX TECHNOLOGIES LTD.</t>
  </si>
  <si>
    <t>ARROWGREEN</t>
  </si>
  <si>
    <t>INE570D01018</t>
  </si>
  <si>
    <t>ARROW GREENTECH LTD.</t>
  </si>
  <si>
    <t>BHARATIDIL</t>
  </si>
  <si>
    <t>INE673G01013</t>
  </si>
  <si>
    <t>BHARATI DEFENCE &amp; INFRASTRUCTURE LTD.</t>
  </si>
  <si>
    <t>BIRLACABLE</t>
  </si>
  <si>
    <t>INE800A01015</t>
  </si>
  <si>
    <t>BIRLA CABLE LTD.</t>
  </si>
  <si>
    <t>CGPOWER</t>
  </si>
  <si>
    <t>INE067A01029</t>
  </si>
  <si>
    <t>C G POWER &amp; INDL. SOLUTIONS LTD</t>
  </si>
  <si>
    <t>DUCON</t>
  </si>
  <si>
    <t>INE741L01018</t>
  </si>
  <si>
    <t>DUCON INFRATECHNOLOGIES LTD.</t>
  </si>
  <si>
    <t>EXCEL</t>
  </si>
  <si>
    <t>INE688J01015</t>
  </si>
  <si>
    <t>EXCEL REALTY N INFRA LTD.</t>
  </si>
  <si>
    <t>SCHAEFFLER</t>
  </si>
  <si>
    <t>INE513A01014</t>
  </si>
  <si>
    <t>SCHAEFFLER INDIA LTD</t>
  </si>
  <si>
    <t>FEDDERELEC</t>
  </si>
  <si>
    <t>INE249C01011</t>
  </si>
  <si>
    <t>FEDDERS ELECTRIC &amp; ENGG. LTD.</t>
  </si>
  <si>
    <t>63MOONS</t>
  </si>
  <si>
    <t>INE111B01023</t>
  </si>
  <si>
    <t>63 MOONS TECHNOLOGIES LTD.</t>
  </si>
  <si>
    <t>TORNTPOWER</t>
  </si>
  <si>
    <t>INE813H01021</t>
  </si>
  <si>
    <t>TORRENT POWER LTD</t>
  </si>
  <si>
    <t>FEL</t>
  </si>
  <si>
    <t>INE623B01027</t>
  </si>
  <si>
    <t>FUTURE ENTERPRISES LTD.</t>
  </si>
  <si>
    <t>GEOJITFSL</t>
  </si>
  <si>
    <t>INE007B01023</t>
  </si>
  <si>
    <t>Geojit Financial Services LTD</t>
  </si>
  <si>
    <t>GOCLCORP</t>
  </si>
  <si>
    <t>INE077F01035</t>
  </si>
  <si>
    <t>G O C L CORPN. LTD.</t>
  </si>
  <si>
    <t>HSCL</t>
  </si>
  <si>
    <t>INE019C01026</t>
  </si>
  <si>
    <t>HIMADRI SPECIALITY CHEMICAL LTD.</t>
  </si>
  <si>
    <t>JCHAC</t>
  </si>
  <si>
    <t>INE782A01015</t>
  </si>
  <si>
    <t>JOHNSON CONTROLS-HITACHI AIR CONDITIONING INDIA LTD.</t>
  </si>
  <si>
    <t>HITECHCORP</t>
  </si>
  <si>
    <t>INE120D01012</t>
  </si>
  <si>
    <t>HITECH CORPORATION LTD.</t>
  </si>
  <si>
    <t>KINGFA</t>
  </si>
  <si>
    <t>INE473D01015</t>
  </si>
  <si>
    <t>Kingfa Science &amp; Technology Ltd.</t>
  </si>
  <si>
    <t>TRENT</t>
  </si>
  <si>
    <t>INE849A01020</t>
  </si>
  <si>
    <t>TRENT LTD</t>
  </si>
  <si>
    <t>SORILHOLD</t>
  </si>
  <si>
    <t>INE126M01010</t>
  </si>
  <si>
    <t>Soril Holdings and Ventures Ltd</t>
  </si>
  <si>
    <t>KAMDHENU</t>
  </si>
  <si>
    <t>INE390H01012</t>
  </si>
  <si>
    <t>KAMDHENU LTD.</t>
  </si>
  <si>
    <t>LEEL</t>
  </si>
  <si>
    <t>INE245C01019</t>
  </si>
  <si>
    <t>LEEL ELECTRICALS LTD.</t>
  </si>
  <si>
    <t>IZMO</t>
  </si>
  <si>
    <t>INE848A01014</t>
  </si>
  <si>
    <t>IZMO LTD.</t>
  </si>
  <si>
    <t>TV18BRDCST</t>
  </si>
  <si>
    <t>INE886H01027</t>
  </si>
  <si>
    <t>TV18 BROADCAST LTD</t>
  </si>
  <si>
    <t>VIPCLOTHNG</t>
  </si>
  <si>
    <t>INE450G01024</t>
  </si>
  <si>
    <t>V I P CLOTHING LTD.</t>
  </si>
  <si>
    <t>SASTASUNDR</t>
  </si>
  <si>
    <t>INE019J01013</t>
  </si>
  <si>
    <t>SASTASUNDAR VENTURES LTD.</t>
  </si>
  <si>
    <t>UBL</t>
  </si>
  <si>
    <t>INE686F01025</t>
  </si>
  <si>
    <t>UNITED BREWERIES LTD</t>
  </si>
  <si>
    <t>BALKRISHNA</t>
  </si>
  <si>
    <t>INE875R01011</t>
  </si>
  <si>
    <t>BALKRISHNA PAPER MILLS LTD.</t>
  </si>
  <si>
    <t>Other paper, paperboard products</t>
  </si>
  <si>
    <t>ORCHIDPHAR</t>
  </si>
  <si>
    <t>INE191A01019</t>
  </si>
  <si>
    <t>ORCHID PHARMA LTD.</t>
  </si>
  <si>
    <t>UNIONBANK</t>
  </si>
  <si>
    <t>INE692A01016</t>
  </si>
  <si>
    <t>UNION BANK OF INDIA</t>
  </si>
  <si>
    <t>PILITA</t>
  </si>
  <si>
    <t>INE600A01035</t>
  </si>
  <si>
    <t>P I L ITALICA LIFESTYLE LTD.</t>
  </si>
  <si>
    <t>PHILCORP</t>
  </si>
  <si>
    <t>INE601A01017</t>
  </si>
  <si>
    <t>KORE FOODS LTD.</t>
  </si>
  <si>
    <t>RNAVAL</t>
  </si>
  <si>
    <t>INE542F01012</t>
  </si>
  <si>
    <t>Reliance Naval and Engineering Ltd</t>
  </si>
  <si>
    <t>PRITHVISOF</t>
  </si>
  <si>
    <t>INE621B01021</t>
  </si>
  <si>
    <t>PRITHVI EXCHANGE (INDIA) LTD.</t>
  </si>
  <si>
    <t>GULFPETRO</t>
  </si>
  <si>
    <t>INE586G01017</t>
  </si>
  <si>
    <t>G P PETROLEUMS LTD.</t>
  </si>
  <si>
    <t>SVOGL</t>
  </si>
  <si>
    <t>INE756B01017</t>
  </si>
  <si>
    <t>S V O G L OIL GAS &amp; ENERGY LTD.</t>
  </si>
  <si>
    <t>SITINET</t>
  </si>
  <si>
    <t>INE965H01011</t>
  </si>
  <si>
    <t>SITI NETWORKS LTD.</t>
  </si>
  <si>
    <t>SUZLONFIBR</t>
  </si>
  <si>
    <t>INE979D01011</t>
  </si>
  <si>
    <t>KUSH INDUSTRIES LTD.</t>
  </si>
  <si>
    <t>SORILINFRA</t>
  </si>
  <si>
    <t>INE034H01016</t>
  </si>
  <si>
    <t>Soril Infra Resources LTD</t>
  </si>
  <si>
    <t>INEOSSTYRO</t>
  </si>
  <si>
    <t>INE189B01011</t>
  </si>
  <si>
    <t>INEOS STYROLUTION INDIA LTD.</t>
  </si>
  <si>
    <t>NTL</t>
  </si>
  <si>
    <t>INE333I01036</t>
  </si>
  <si>
    <t>NEUEON TOWERS LTD.</t>
  </si>
  <si>
    <t>VAKRANGEE</t>
  </si>
  <si>
    <t>INE051B01021</t>
  </si>
  <si>
    <t>Vakrangee Limited</t>
  </si>
  <si>
    <t>VIKASECO</t>
  </si>
  <si>
    <t>INE806A01020</t>
  </si>
  <si>
    <t>VIKAS ECOTECH LTD.</t>
  </si>
  <si>
    <t>WELENT</t>
  </si>
  <si>
    <t>INE625G01013</t>
  </si>
  <si>
    <t>WELSPUN ENTERPRISES LTD.</t>
  </si>
  <si>
    <t>AYMSYNTEX</t>
  </si>
  <si>
    <t>INE193B01039</t>
  </si>
  <si>
    <t>A Y M SYNTEX LTD.</t>
  </si>
  <si>
    <t>SHALBY</t>
  </si>
  <si>
    <t>INE597J01018</t>
  </si>
  <si>
    <t>Shalby Limited</t>
  </si>
  <si>
    <t>5PAISA</t>
  </si>
  <si>
    <t>INE618L01018</t>
  </si>
  <si>
    <t>5paisa Capital Ltd</t>
  </si>
  <si>
    <t>ASUTENT</t>
  </si>
  <si>
    <t>INE508W01018</t>
  </si>
  <si>
    <t>ASUTOSH ENTERPRISES LTD.</t>
  </si>
  <si>
    <t>SALEM</t>
  </si>
  <si>
    <t>INE894E01028</t>
  </si>
  <si>
    <t>Salem Erode Investments Ltd</t>
  </si>
  <si>
    <t>TGVSL</t>
  </si>
  <si>
    <t>TGV Sraac Ltd</t>
  </si>
  <si>
    <t>TEATIME</t>
  </si>
  <si>
    <t>INE237U01018</t>
  </si>
  <si>
    <t>TEA TIME LTD.</t>
  </si>
  <si>
    <t>FMEC</t>
  </si>
  <si>
    <t>INE108T01013</t>
  </si>
  <si>
    <t>F Mec International Financial Services Ltd</t>
  </si>
  <si>
    <t>VBL</t>
  </si>
  <si>
    <t>INE200M01013</t>
  </si>
  <si>
    <t>Varun Beverages Ltd</t>
  </si>
  <si>
    <t>CSLFINANCE</t>
  </si>
  <si>
    <t>INE718F01018</t>
  </si>
  <si>
    <t>CSL Finance Ltd</t>
  </si>
  <si>
    <t>NIDL</t>
  </si>
  <si>
    <t>INE666Q01016</t>
  </si>
  <si>
    <t>Narendra Investments (Delhi) Ltd</t>
  </si>
  <si>
    <t>HDFCLIFE</t>
  </si>
  <si>
    <t>INE795G01014</t>
  </si>
  <si>
    <t>HDFC Standard Life Insurance Company Ltd</t>
  </si>
  <si>
    <t>BOMBWIR</t>
  </si>
  <si>
    <t>INE089T01023</t>
  </si>
  <si>
    <t>BOMBAY WIRE ROPES LTD.</t>
  </si>
  <si>
    <t>Wires &amp; ropes of iron &amp; steel</t>
  </si>
  <si>
    <t>VOLTAS</t>
  </si>
  <si>
    <t>INE226A01021</t>
  </si>
  <si>
    <t>VOLTAS LTD</t>
  </si>
  <si>
    <t>SBILIFE</t>
  </si>
  <si>
    <t>INE123W01016</t>
  </si>
  <si>
    <t>SBI Life Insurance Company Ltd</t>
  </si>
  <si>
    <t>RISHIROOP</t>
  </si>
  <si>
    <t>INE582D01013</t>
  </si>
  <si>
    <t>Rishiroop Ltd</t>
  </si>
  <si>
    <t>JMDVL</t>
  </si>
  <si>
    <t>INE047E01031</t>
  </si>
  <si>
    <t>JMD Ventures Ltd</t>
  </si>
  <si>
    <t>GICRE</t>
  </si>
  <si>
    <t>INE481Y01014</t>
  </si>
  <si>
    <t>General Insurance Corporation of India</t>
  </si>
  <si>
    <t>WABCOINDIA</t>
  </si>
  <si>
    <t>INE342J01019</t>
  </si>
  <si>
    <t>WABCO INDIA LTD</t>
  </si>
  <si>
    <t>IEX</t>
  </si>
  <si>
    <t>Indian Energy Exchange Ltd.</t>
  </si>
  <si>
    <t>MASFIN</t>
  </si>
  <si>
    <t>INE348L01012</t>
  </si>
  <si>
    <t>MAS Financial Services Ltd.</t>
  </si>
  <si>
    <t>PRSMJOHNSN</t>
  </si>
  <si>
    <t>Prism Johnson Ltd.</t>
  </si>
  <si>
    <t>ORIENTELEC</t>
  </si>
  <si>
    <t>INE142Z01019</t>
  </si>
  <si>
    <t>Orient Electric Ltd.</t>
  </si>
  <si>
    <t>ASTERDM</t>
  </si>
  <si>
    <t>INE914M01019</t>
  </si>
  <si>
    <t>ASTER DM HEALTHCARE</t>
  </si>
  <si>
    <t>INDOSTAR</t>
  </si>
  <si>
    <t>INE896L01010</t>
  </si>
  <si>
    <t>IndoStar Capital Finance Limited</t>
  </si>
  <si>
    <t>HITECH</t>
  </si>
  <si>
    <t>INE106T01017</t>
  </si>
  <si>
    <t>Not Listed</t>
  </si>
  <si>
    <t>DNAMEDIA</t>
  </si>
  <si>
    <t>INE016M01021</t>
  </si>
  <si>
    <t>DILIGENT MEDIA CORP</t>
  </si>
  <si>
    <t>NIFTY Media</t>
  </si>
  <si>
    <t>JTEKTINDIA</t>
  </si>
  <si>
    <t>NIFTY Auto</t>
  </si>
  <si>
    <t>ASTRON</t>
  </si>
  <si>
    <t>INE646X01014</t>
  </si>
  <si>
    <t>ASTRON PAPER BORD MIL</t>
  </si>
  <si>
    <t>FSC</t>
  </si>
  <si>
    <t>INE935Q01015</t>
  </si>
  <si>
    <t>FUTURE SUPP CHAIN SOL</t>
  </si>
  <si>
    <t>HAL</t>
  </si>
  <si>
    <t>INE066F01012</t>
  </si>
  <si>
    <t>Hindustan Aeronautics Limited</t>
  </si>
  <si>
    <t>KARDA</t>
  </si>
  <si>
    <t>INE278R01018</t>
  </si>
  <si>
    <t>Karda Constructions Limited</t>
  </si>
  <si>
    <t>BANDHANBNK</t>
  </si>
  <si>
    <t>INE545U01014</t>
  </si>
  <si>
    <t>Bandhan Bank Limited</t>
  </si>
  <si>
    <t>KHADIM</t>
  </si>
  <si>
    <t>INE834I01025</t>
  </si>
  <si>
    <t>KHADIM INDIA Limited</t>
  </si>
  <si>
    <t>GALAXYSURF</t>
  </si>
  <si>
    <t>INE600K01018</t>
  </si>
  <si>
    <t>GALAXY SURFACTANTS</t>
  </si>
  <si>
    <t>MOHOTAIND</t>
  </si>
  <si>
    <t>Mohota Industries Limited</t>
  </si>
  <si>
    <t>3PLAND</t>
  </si>
  <si>
    <t>3P Land Holdings Limited</t>
  </si>
  <si>
    <t>SCAPDVR</t>
  </si>
  <si>
    <t>INE224E01036</t>
  </si>
  <si>
    <t>VIDHIING</t>
  </si>
  <si>
    <t>INE632C01026</t>
  </si>
  <si>
    <t>Vidhi Specialty Food Ingredients Limited</t>
  </si>
  <si>
    <t>NIACL</t>
  </si>
  <si>
    <t>INE470Y01017</t>
  </si>
  <si>
    <t>The New India Assurance Company Limited</t>
  </si>
  <si>
    <t>General</t>
  </si>
  <si>
    <t>IFGLEXPOR</t>
  </si>
  <si>
    <t>INE133Y01011</t>
  </si>
  <si>
    <t>IFGL Refractories Limited</t>
  </si>
  <si>
    <t>Iron &amp; Steel Refactories</t>
  </si>
  <si>
    <t>FELDVR</t>
  </si>
  <si>
    <t>IN9623B01058</t>
  </si>
  <si>
    <t>Future Enterprises Limited</t>
  </si>
  <si>
    <t>APOLLO</t>
  </si>
  <si>
    <t>INE713T01010</t>
  </si>
  <si>
    <t>Apollo Micro Systems Limited</t>
  </si>
  <si>
    <t>NEWGEN</t>
  </si>
  <si>
    <t>INE619B01017</t>
  </si>
  <si>
    <t>Newgen Software Technologies Limited</t>
  </si>
  <si>
    <t>AMBER</t>
  </si>
  <si>
    <t>INE371P01015</t>
  </si>
  <si>
    <t>Amber Enterprises India Limited</t>
  </si>
  <si>
    <t>GMMPFAUDLR</t>
  </si>
  <si>
    <t>GMM Pfaudler Limited</t>
  </si>
  <si>
    <t>BKMINDST</t>
  </si>
  <si>
    <t>Bkm Industries Limited</t>
  </si>
  <si>
    <t>AMJLAND</t>
  </si>
  <si>
    <t>Amj Land Holdings Limited</t>
  </si>
  <si>
    <t>Nifty Realty</t>
  </si>
  <si>
    <t>ADROITINFO</t>
  </si>
  <si>
    <t>Adroit Infotech Ltd</t>
  </si>
  <si>
    <t>SAP</t>
  </si>
  <si>
    <t>NIFTY MEDIA</t>
  </si>
  <si>
    <t>WHIRLPOOL</t>
  </si>
  <si>
    <t>INE716A01013</t>
  </si>
  <si>
    <t>WHIRLPOOL OF INDIA LTD</t>
  </si>
  <si>
    <t>AKSHARCHEM</t>
  </si>
  <si>
    <t>INE542B01011</t>
  </si>
  <si>
    <t>AksharChem India Limited</t>
  </si>
  <si>
    <t>PITTIENG</t>
  </si>
  <si>
    <t>Pitti Engineering Limited</t>
  </si>
  <si>
    <t>PODDARHOUS</t>
  </si>
  <si>
    <t>INE888B01018</t>
  </si>
  <si>
    <t>Poddar Housing and Development Limited</t>
  </si>
  <si>
    <t>NIFTY REALTY</t>
  </si>
  <si>
    <t>MIDHANI</t>
  </si>
  <si>
    <t>INE099Z01011</t>
  </si>
  <si>
    <t>Mishra Dhatu Nigam Limited</t>
  </si>
  <si>
    <t>Metal</t>
  </si>
  <si>
    <t>Nickel and Titanium Alloy</t>
  </si>
  <si>
    <t>NIFTY METAL</t>
  </si>
  <si>
    <t>SANDHAR</t>
  </si>
  <si>
    <t>INE278H01035</t>
  </si>
  <si>
    <t>Sandhar Technologies Limited</t>
  </si>
  <si>
    <t>HGINFRA</t>
  </si>
  <si>
    <t>INE926X01010</t>
  </si>
  <si>
    <t>H.G. Infra Engineering Limited</t>
  </si>
  <si>
    <t>SHIVATEX</t>
  </si>
  <si>
    <t>INE705C01020</t>
  </si>
  <si>
    <t>Shiva Texyarn Limited</t>
  </si>
  <si>
    <t>BHAGERIA</t>
  </si>
  <si>
    <t>INE354C01027</t>
  </si>
  <si>
    <t>Bhageria Industries Limited</t>
  </si>
  <si>
    <t>TIINDIA</t>
  </si>
  <si>
    <t>INE974X01010</t>
  </si>
  <si>
    <t>Tube Investments of India Limited</t>
  </si>
  <si>
    <t xml:space="preserve">Automobile Tubes </t>
  </si>
  <si>
    <t>Nifty Auto</t>
  </si>
  <si>
    <t>MAHLOG</t>
  </si>
  <si>
    <t>INE766P01016</t>
  </si>
  <si>
    <t>Mahindra Logistics Limited</t>
  </si>
  <si>
    <t>DIAMONDYD</t>
  </si>
  <si>
    <t>INE393P01035</t>
  </si>
  <si>
    <t>Prataap Snacks Limited</t>
  </si>
  <si>
    <t>BDL</t>
  </si>
  <si>
    <t>INE171Z01018</t>
  </si>
  <si>
    <t>Bharat Dynamics Limited</t>
  </si>
  <si>
    <t>PAISALO</t>
  </si>
  <si>
    <t>Paisalo Digital Limited</t>
  </si>
  <si>
    <t>LEMONTREE</t>
  </si>
  <si>
    <t>INE970X01018</t>
  </si>
  <si>
    <t>Lemon Tree Hotels Limited</t>
  </si>
  <si>
    <t>SHIVAMILLS</t>
  </si>
  <si>
    <t>INE644Y01017</t>
  </si>
  <si>
    <t>Shiva Mills Limited</t>
  </si>
  <si>
    <t>TCNSBRANDS</t>
  </si>
  <si>
    <t>INE778U01029</t>
  </si>
  <si>
    <t>TCNS Clothing Co Ltd</t>
  </si>
  <si>
    <t>ADANIGREEN</t>
  </si>
  <si>
    <t>INE364U01010</t>
  </si>
  <si>
    <t>Adani Green Energy Ltd</t>
  </si>
  <si>
    <t>BAJAJCON</t>
  </si>
  <si>
    <t>Bajaj Consumer Care Ltd.</t>
  </si>
  <si>
    <t>CREDITACC</t>
  </si>
  <si>
    <t>INE741K01010</t>
  </si>
  <si>
    <t>CreditAccess Grameen Ltd.</t>
  </si>
  <si>
    <t>RITES</t>
  </si>
  <si>
    <t>INE320J01015</t>
  </si>
  <si>
    <t>RITES Ltd.</t>
  </si>
  <si>
    <t> 541578</t>
  </si>
  <si>
    <t>VARROC</t>
  </si>
  <si>
    <t>INE665L01035</t>
  </si>
  <si>
    <t>Varroc Engineering Ltd.</t>
  </si>
  <si>
    <t>AAVAS</t>
  </si>
  <si>
    <t>ADANIGAS</t>
  </si>
  <si>
    <t>AFFLE</t>
  </si>
  <si>
    <t>ARVINDFASN</t>
  </si>
  <si>
    <t>BSOFT</t>
  </si>
  <si>
    <t>CHALET</t>
  </si>
  <si>
    <t>CHOLAHLDNG</t>
  </si>
  <si>
    <t>DALBHARAT</t>
  </si>
  <si>
    <t>FINEORG</t>
  </si>
  <si>
    <t>GARFIBRES</t>
  </si>
  <si>
    <t>HDFCAMC</t>
  </si>
  <si>
    <t>IRCON</t>
  </si>
  <si>
    <t>IBULISL</t>
  </si>
  <si>
    <t>INDIAMART</t>
  </si>
  <si>
    <t>KPITTECH</t>
  </si>
  <si>
    <t>KENNAMET</t>
  </si>
  <si>
    <t>METROPOLIS</t>
  </si>
  <si>
    <t>NAM-INDIA</t>
  </si>
  <si>
    <t>POLYCAB</t>
  </si>
  <si>
    <t>PGHL</t>
  </si>
  <si>
    <t>RVNL</t>
  </si>
  <si>
    <t>SPANDANA</t>
  </si>
  <si>
    <t>SPICEJET</t>
  </si>
  <si>
    <t>SWSOLAR</t>
  </si>
  <si>
    <t>TATACONSUM</t>
  </si>
  <si>
    <t>TATASTLBSL</t>
  </si>
  <si>
    <t>TECHNOE</t>
  </si>
  <si>
    <t>INE216P01012</t>
  </si>
  <si>
    <t>INE399L01023</t>
  </si>
  <si>
    <t>INE00WC01019</t>
  </si>
  <si>
    <t>INE955V01021</t>
  </si>
  <si>
    <t>INE427F01016</t>
  </si>
  <si>
    <t>INE00R701025</t>
  </si>
  <si>
    <t>INE686Y01026</t>
  </si>
  <si>
    <t>INE127D01025</t>
  </si>
  <si>
    <t>INE962Y01021</t>
  </si>
  <si>
    <t>INE933S01016</t>
  </si>
  <si>
    <t>INE04I401011</t>
  </si>
  <si>
    <t>INE112L01020</t>
  </si>
  <si>
    <t>INE455K01017</t>
  </si>
  <si>
    <t>INE415G01027</t>
  </si>
  <si>
    <t>INE572J01011</t>
  </si>
  <si>
    <t>INE00M201021</t>
  </si>
  <si>
    <t>INE285K01026</t>
  </si>
  <si>
    <t>Aavas Financiers Ltd.</t>
  </si>
  <si>
    <t>Adani Gas Ltd.</t>
  </si>
  <si>
    <t>Affle (India) Ltd.</t>
  </si>
  <si>
    <t>Arvind Fashions Ltd.</t>
  </si>
  <si>
    <t>Birlasoft Ltd.</t>
  </si>
  <si>
    <t>Chalet Hotels Ltd.</t>
  </si>
  <si>
    <t>Cholamandalam Financial Holdings Ltd.</t>
  </si>
  <si>
    <t>Dalmia Bharat Ltd.</t>
  </si>
  <si>
    <t>Fine Organic Industries Ltd.</t>
  </si>
  <si>
    <t>Garware Technical Fibres Ltd.</t>
  </si>
  <si>
    <t>HDFC Asset Management Company Ltd.</t>
  </si>
  <si>
    <t>IDFC First Bank Ltd.</t>
  </si>
  <si>
    <t>IRCON International Ltd.</t>
  </si>
  <si>
    <t>Indiabulls Integrated Services Ltd.</t>
  </si>
  <si>
    <t>Indiamart Intermesh Ltd.</t>
  </si>
  <si>
    <t>KPIT Technologies Ltd.</t>
  </si>
  <si>
    <t>Kennametal India Ltd.</t>
  </si>
  <si>
    <t>Metropolis Healthcare Ltd.</t>
  </si>
  <si>
    <t>Nippon Life India Asset Management Ltd.</t>
  </si>
  <si>
    <t>Polycab India Ltd.</t>
  </si>
  <si>
    <t>Procter &amp; Gamble Health Ltd.</t>
  </si>
  <si>
    <t>Rail Vikas Nigam Ltd.</t>
  </si>
  <si>
    <t>Spandana Sphoorty Financial Ltd.</t>
  </si>
  <si>
    <t>Spicejet Ltd.</t>
  </si>
  <si>
    <t>Sterling And Wilson Solar Ltd.</t>
  </si>
  <si>
    <t>Tata Consumer Products Ltd.</t>
  </si>
  <si>
    <t>Tata Steel BSL Ltd.</t>
  </si>
  <si>
    <t>Techno Electric &amp; Engineering Company Ltd.</t>
  </si>
  <si>
    <t>Marketing</t>
  </si>
  <si>
    <t>EPC</t>
  </si>
  <si>
    <t>Micro</t>
  </si>
  <si>
    <t>Mid</t>
  </si>
  <si>
    <t>Large</t>
  </si>
  <si>
    <t>Small</t>
  </si>
  <si>
    <t>INE216A01030</t>
  </si>
  <si>
    <t>INE111A01025</t>
  </si>
  <si>
    <t>INE040A01034</t>
  </si>
  <si>
    <t>INE203G01027</t>
  </si>
  <si>
    <t>INE121A01024</t>
  </si>
  <si>
    <t>INE844O01030</t>
  </si>
  <si>
    <t>INE095N01031</t>
  </si>
  <si>
    <t>INE410B01037</t>
  </si>
  <si>
    <t>INE871C01038</t>
  </si>
  <si>
    <t>INE477A01020</t>
  </si>
  <si>
    <t>Garden Reach Shipbuilders &amp; Engineers Ltd</t>
  </si>
  <si>
    <t>INE382Z01011</t>
  </si>
  <si>
    <t>INE978A01027</t>
  </si>
  <si>
    <t>INE022Q01020</t>
  </si>
  <si>
    <t>INE039C01032</t>
  </si>
  <si>
    <t>INE602A01023</t>
  </si>
  <si>
    <t>INE285J01028</t>
  </si>
  <si>
    <t>INE064C01022</t>
  </si>
  <si>
    <t>INE520A01027</t>
  </si>
  <si>
    <t>JAS Token</t>
  </si>
  <si>
    <t>JAS Sector Final</t>
  </si>
  <si>
    <t>Peer 1 JAS Token</t>
  </si>
  <si>
    <t>Peer 2 JAS Token</t>
  </si>
  <si>
    <t>Peer 3 JAS Token</t>
  </si>
  <si>
    <t>Peer 4 JAS Token</t>
  </si>
  <si>
    <t>JAS token</t>
  </si>
  <si>
    <t>Index Name</t>
  </si>
  <si>
    <t>Nifty Next 50</t>
  </si>
  <si>
    <t>Nifty 100</t>
  </si>
  <si>
    <t>Nifty 200</t>
  </si>
  <si>
    <t>Nifty 500</t>
  </si>
  <si>
    <t>Nifty Midcap 50</t>
  </si>
  <si>
    <t>Nifty Free Float Smallcap 100</t>
  </si>
  <si>
    <t>Nifty50 Dividend Points</t>
  </si>
  <si>
    <t>Nifty Bank</t>
  </si>
  <si>
    <t>Nifty Energy</t>
  </si>
  <si>
    <t>Nifty Financial Services</t>
  </si>
  <si>
    <t>Nifty FMCG</t>
  </si>
  <si>
    <t>Nifty IT</t>
  </si>
  <si>
    <t>Nifty Metal</t>
  </si>
  <si>
    <t>Nifty MNC</t>
  </si>
  <si>
    <t>Nifty Pharma</t>
  </si>
  <si>
    <t>Nifty PSU Bank</t>
  </si>
  <si>
    <t>Nifty India Consumption</t>
  </si>
  <si>
    <t>Nifty Commodities</t>
  </si>
  <si>
    <t>Nifty Dividend Opportunities 50</t>
  </si>
  <si>
    <t>Nifty Infrastructure</t>
  </si>
  <si>
    <t>Nifty PSE</t>
  </si>
  <si>
    <t>Nifty Services Sector</t>
  </si>
  <si>
    <t>Nifty50 Shariah</t>
  </si>
  <si>
    <t>Nifty500 Shariah</t>
  </si>
  <si>
    <t>Nifty Low Volatility 50</t>
  </si>
  <si>
    <t>Nifty Alpha 50</t>
  </si>
  <si>
    <t>Nifty High Beta 50</t>
  </si>
  <si>
    <t>Nifty50 USD</t>
  </si>
  <si>
    <t>Nifty100 Equal Weight</t>
  </si>
  <si>
    <t>Nifty100 Liquid 15</t>
  </si>
  <si>
    <t>Nifty CPSE</t>
  </si>
  <si>
    <t>Nifty50 Value 20</t>
  </si>
  <si>
    <t>Nifty Midcap Liquid 15</t>
  </si>
  <si>
    <t>Nifty Shariah 25</t>
  </si>
  <si>
    <t>India VIX</t>
  </si>
  <si>
    <t>Nifty Growth Sectors 15</t>
  </si>
  <si>
    <t>Nifty50 TR 1x Inverse</t>
  </si>
  <si>
    <t>Nifty50 TR 2x Leverage</t>
  </si>
  <si>
    <t>Nifty50 PR 1x Inverse</t>
  </si>
  <si>
    <t>Nifty50 PR 2x Leverage</t>
  </si>
  <si>
    <t>Nifty Quality 30</t>
  </si>
  <si>
    <t>NIFTY SME EMERGE</t>
  </si>
  <si>
    <t>Nifty 50 Arbitrage</t>
  </si>
  <si>
    <t>NIFTY50 Equal Weight</t>
  </si>
  <si>
    <t>NIFTY Alpha Quality Value Low-Volatility 30</t>
  </si>
  <si>
    <t>Nifty Private Bank</t>
  </si>
  <si>
    <t>Nifty Mahindra Group</t>
  </si>
  <si>
    <t>Nifty Full Smallcap 100</t>
  </si>
  <si>
    <t>Nifty Smallcap 250</t>
  </si>
  <si>
    <t>Nifty MidSmallcap 400</t>
  </si>
  <si>
    <t>Nifty Tata Group 25% Cap</t>
  </si>
  <si>
    <t>Nifty Tata Group</t>
  </si>
  <si>
    <t>NIFTY LargeMidcap 250</t>
  </si>
  <si>
    <t>Nifty100 Low Volatility 30</t>
  </si>
  <si>
    <t>Nifty Midcap 150</t>
  </si>
  <si>
    <t>NIFTY Alpha Quality Low-Volatility 30</t>
  </si>
  <si>
    <t>NIFTY Quality Low-Volatility 30</t>
  </si>
  <si>
    <t>NIFTY Alpha Low-Volatility 30</t>
  </si>
  <si>
    <t>Nifty 50 Futures TR Index</t>
  </si>
  <si>
    <t>Nifty 50 Futures Index</t>
  </si>
  <si>
    <t>Nifty Full Midcap 100</t>
  </si>
  <si>
    <t>Nifty Aditya Birla Group</t>
  </si>
  <si>
    <t>Nifty Smallcap 50</t>
  </si>
  <si>
    <t>Nifty 8-13 yr G-Sec</t>
  </si>
  <si>
    <t>Nifty 4-8 yr G-Sec Index</t>
  </si>
  <si>
    <t>Nifty 11-15 yr G-Sec Index</t>
  </si>
  <si>
    <t>Nifty 15 yr and above G-Sec Index</t>
  </si>
  <si>
    <t>Nifty Composite G-sec Index</t>
  </si>
  <si>
    <t>Nifty 10 yr Benchmark G-Sec</t>
  </si>
  <si>
    <t>Nifty 10 yr Benchmark G-Sec (Clean Price)</t>
  </si>
  <si>
    <t>Nifty 1D Rate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</si>
</sst>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9" x14ac:knownFonts="1">
    <font>
      <sz val="11"/>
      <color theme="1"/>
      <name val="Calibri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u/>
      <sz val="11"/>
      <color theme="1"/>
      <name val="Calibri"/>
      <family val="2"/>
    </font>
    <font>
      <u/>
      <sz val="11"/>
      <color rgb="FF0000FF"/>
      <name val="Calibri"/>
      <family val="2"/>
    </font>
    <font>
      <u/>
      <sz val="11"/>
      <color theme="1"/>
      <name val="Calibri"/>
      <family val="2"/>
    </font>
    <font>
      <sz val="11"/>
      <color rgb="FFC00000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 applyFont="1" applyAlignment="1"/>
    <xf numFmtId="0" fontId="0" fillId="0" borderId="0" xfId="0" applyFont="1"/>
    <xf numFmtId="0" fontId="1" fillId="0" borderId="0" xfId="0" applyFont="1" applyAlignment="1">
      <alignment vertical="center" wrapText="1"/>
    </xf>
    <xf numFmtId="0" fontId="2" fillId="0" borderId="0" xfId="0" applyFont="1"/>
    <xf numFmtId="164" fontId="0" fillId="0" borderId="0" xfId="0" applyNumberFormat="1" applyFont="1"/>
    <xf numFmtId="0" fontId="0" fillId="2" borderId="3" xfId="0" applyFont="1" applyFill="1" applyBorder="1"/>
    <xf numFmtId="0" fontId="0" fillId="0" borderId="0" xfId="0" applyFont="1" applyAlignment="1">
      <alignment horizontal="left"/>
    </xf>
    <xf numFmtId="0" fontId="1" fillId="0" borderId="0" xfId="0" applyFont="1" applyAlignment="1">
      <alignment wrapText="1"/>
    </xf>
    <xf numFmtId="0" fontId="0" fillId="0" borderId="0" xfId="0" applyFont="1" applyAlignment="1">
      <alignment vertical="center" wrapText="1"/>
    </xf>
    <xf numFmtId="0" fontId="0" fillId="0" borderId="3" xfId="0" applyFont="1" applyFill="1" applyBorder="1"/>
    <xf numFmtId="0" fontId="0" fillId="0" borderId="0" xfId="0" applyFont="1" applyFill="1"/>
    <xf numFmtId="0" fontId="2" fillId="0" borderId="0" xfId="0" applyFont="1" applyFill="1"/>
    <xf numFmtId="0" fontId="0" fillId="0" borderId="0" xfId="0" applyFont="1" applyFill="1" applyAlignment="1"/>
    <xf numFmtId="164" fontId="0" fillId="0" borderId="0" xfId="0" applyNumberFormat="1" applyFont="1" applyFill="1"/>
    <xf numFmtId="164" fontId="0" fillId="0" borderId="0" xfId="0" quotePrefix="1" applyNumberFormat="1" applyFont="1" applyFill="1" applyBorder="1"/>
    <xf numFmtId="0" fontId="4" fillId="0" borderId="0" xfId="0" applyFont="1" applyFill="1" applyAlignment="1">
      <alignment vertical="center"/>
    </xf>
    <xf numFmtId="164" fontId="0" fillId="0" borderId="3" xfId="0" quotePrefix="1" applyNumberFormat="1" applyFont="1" applyFill="1" applyBorder="1"/>
    <xf numFmtId="0" fontId="0" fillId="0" borderId="0" xfId="0" applyFont="1" applyFill="1" applyAlignment="1">
      <alignment vertical="center"/>
    </xf>
    <xf numFmtId="0" fontId="6" fillId="0" borderId="0" xfId="0" applyFont="1" applyFill="1"/>
    <xf numFmtId="164" fontId="0" fillId="0" borderId="0" xfId="0" quotePrefix="1" applyNumberFormat="1" applyFont="1" applyFill="1"/>
    <xf numFmtId="0" fontId="1" fillId="0" borderId="0" xfId="0" applyFont="1" applyFill="1"/>
    <xf numFmtId="0" fontId="0" fillId="0" borderId="0" xfId="0" applyFill="1"/>
    <xf numFmtId="0" fontId="5" fillId="0" borderId="0" xfId="0" applyFont="1" applyFill="1"/>
    <xf numFmtId="0" fontId="0" fillId="0" borderId="0" xfId="0" applyFont="1" applyFill="1" applyAlignment="1">
      <alignment horizontal="left"/>
    </xf>
    <xf numFmtId="0" fontId="0" fillId="0" borderId="0" xfId="0" applyFont="1" applyFill="1" applyBorder="1"/>
    <xf numFmtId="0" fontId="3" fillId="0" borderId="0" xfId="0" applyFont="1" applyFill="1" applyAlignment="1"/>
    <xf numFmtId="0" fontId="0" fillId="0" borderId="4" xfId="0" applyFont="1" applyFill="1" applyBorder="1"/>
    <xf numFmtId="164" fontId="0" fillId="0" borderId="3" xfId="0" applyNumberFormat="1" applyFont="1" applyFill="1" applyBorder="1"/>
    <xf numFmtId="0" fontId="7" fillId="0" borderId="0" xfId="0" applyFont="1" applyFill="1"/>
    <xf numFmtId="0" fontId="0" fillId="0" borderId="3" xfId="0" applyFont="1" applyFill="1" applyBorder="1" applyAlignment="1"/>
    <xf numFmtId="0" fontId="8" fillId="0" borderId="1" xfId="0" applyFont="1" applyFill="1" applyBorder="1" applyAlignment="1">
      <alignment vertical="center" wrapText="1"/>
    </xf>
    <xf numFmtId="0" fontId="8" fillId="0" borderId="2" xfId="0" applyFont="1" applyFill="1" applyBorder="1" applyAlignment="1">
      <alignment vertical="center" wrapText="1"/>
    </xf>
    <xf numFmtId="164" fontId="8" fillId="0" borderId="0" xfId="0" applyNumberFormat="1" applyFont="1" applyFill="1" applyAlignment="1">
      <alignment vertical="center" wrapText="1"/>
    </xf>
    <xf numFmtId="0" fontId="8" fillId="0" borderId="0" xfId="0" applyFont="1" applyFill="1" applyAlignment="1">
      <alignment vertical="center" wrapText="1"/>
    </xf>
    <xf numFmtId="0" fontId="8" fillId="0" borderId="0" xfId="0" applyFont="1" applyFill="1"/>
    <xf numFmtId="0" fontId="8" fillId="0" borderId="3" xfId="0" applyFont="1" applyFill="1" applyBorder="1"/>
    <xf numFmtId="0" fontId="8" fillId="0" borderId="0" xfId="0" applyFon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yadrath\Desktop\MW-NIFTY-50-12-Apr-20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yadrath\Desktop\ind_nifty500list%2012th%20Apr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W-NIFTY-50-12-Apr-2020"/>
    </sheetNames>
    <sheetDataSet>
      <sheetData sheetId="0">
        <row r="1">
          <cell r="A1" t="str">
            <v xml:space="preserve">SYMBOL </v>
          </cell>
        </row>
        <row r="2">
          <cell r="A2" t="str">
            <v>NIFTY 50</v>
          </cell>
        </row>
        <row r="3">
          <cell r="A3" t="str">
            <v>M&amp;M</v>
          </cell>
        </row>
        <row r="4">
          <cell r="A4" t="str">
            <v>MARUTI</v>
          </cell>
        </row>
        <row r="5">
          <cell r="A5" t="str">
            <v>CIPLA</v>
          </cell>
        </row>
        <row r="6">
          <cell r="A6" t="str">
            <v>TITAN</v>
          </cell>
        </row>
        <row r="7">
          <cell r="A7" t="str">
            <v>TATAMOTORS</v>
          </cell>
        </row>
        <row r="8">
          <cell r="A8" t="str">
            <v>VEDL</v>
          </cell>
        </row>
        <row r="9">
          <cell r="A9" t="str">
            <v>HDFC</v>
          </cell>
        </row>
        <row r="10">
          <cell r="A10" t="str">
            <v>BAJFINANCE</v>
          </cell>
        </row>
        <row r="11">
          <cell r="A11" t="str">
            <v>BAJAJ-AUTO</v>
          </cell>
        </row>
        <row r="12">
          <cell r="A12" t="str">
            <v>HEROMOTOCO</v>
          </cell>
        </row>
        <row r="13">
          <cell r="A13" t="str">
            <v>AXISBANK</v>
          </cell>
        </row>
        <row r="14">
          <cell r="A14" t="str">
            <v>ICICIBANK</v>
          </cell>
        </row>
        <row r="15">
          <cell r="A15" t="str">
            <v>JSWSTEEL</v>
          </cell>
        </row>
        <row r="16">
          <cell r="A16" t="str">
            <v>HINDALCO</v>
          </cell>
        </row>
        <row r="17">
          <cell r="A17" t="str">
            <v>KOTAKBANK</v>
          </cell>
        </row>
        <row r="18">
          <cell r="A18" t="str">
            <v>BHARTIARTL</v>
          </cell>
        </row>
        <row r="19">
          <cell r="A19" t="str">
            <v>SHREECEM</v>
          </cell>
        </row>
        <row r="20">
          <cell r="A20" t="str">
            <v>BAJAJFINSV</v>
          </cell>
        </row>
        <row r="21">
          <cell r="A21" t="str">
            <v>ZEEL</v>
          </cell>
        </row>
        <row r="22">
          <cell r="A22" t="str">
            <v>INFRATEL</v>
          </cell>
        </row>
        <row r="23">
          <cell r="A23" t="str">
            <v>EICHERMOT</v>
          </cell>
        </row>
        <row r="24">
          <cell r="A24" t="str">
            <v>ONGC</v>
          </cell>
        </row>
        <row r="25">
          <cell r="A25" t="str">
            <v>POWERGRID</v>
          </cell>
        </row>
        <row r="26">
          <cell r="A26" t="str">
            <v>HDFCBANK</v>
          </cell>
        </row>
        <row r="27">
          <cell r="A27" t="str">
            <v>SUNPHARMA</v>
          </cell>
        </row>
        <row r="28">
          <cell r="A28" t="str">
            <v>ITC</v>
          </cell>
        </row>
        <row r="29">
          <cell r="A29" t="str">
            <v>TATASTEEL</v>
          </cell>
        </row>
        <row r="30">
          <cell r="A30" t="str">
            <v>TCS</v>
          </cell>
        </row>
        <row r="31">
          <cell r="A31" t="str">
            <v>GRASIM</v>
          </cell>
        </row>
        <row r="32">
          <cell r="A32" t="str">
            <v>ULTRACEMCO</v>
          </cell>
        </row>
        <row r="33">
          <cell r="A33" t="str">
            <v>NTPC</v>
          </cell>
        </row>
        <row r="34">
          <cell r="A34" t="str">
            <v>GAIL</v>
          </cell>
        </row>
        <row r="35">
          <cell r="A35" t="str">
            <v>SBIN</v>
          </cell>
        </row>
        <row r="36">
          <cell r="A36" t="str">
            <v>COALINDIA</v>
          </cell>
        </row>
        <row r="37">
          <cell r="A37" t="str">
            <v>ASIANPAINT</v>
          </cell>
        </row>
        <row r="38">
          <cell r="A38" t="str">
            <v>RELIANCE</v>
          </cell>
        </row>
        <row r="39">
          <cell r="A39" t="str">
            <v>IOC</v>
          </cell>
        </row>
        <row r="40">
          <cell r="A40" t="str">
            <v>WIPRO</v>
          </cell>
        </row>
        <row r="41">
          <cell r="A41" t="str">
            <v>HCLTECH</v>
          </cell>
        </row>
        <row r="42">
          <cell r="A42" t="str">
            <v>BPCL</v>
          </cell>
        </row>
        <row r="43">
          <cell r="A43" t="str">
            <v>BRITANNIA</v>
          </cell>
        </row>
        <row r="44">
          <cell r="A44" t="str">
            <v>INFY</v>
          </cell>
        </row>
        <row r="45">
          <cell r="A45" t="str">
            <v>ADANIPORTS</v>
          </cell>
        </row>
        <row r="46">
          <cell r="A46" t="str">
            <v>UPL</v>
          </cell>
        </row>
        <row r="47">
          <cell r="A47" t="str">
            <v>LT</v>
          </cell>
        </row>
        <row r="48">
          <cell r="A48" t="str">
            <v>NESTLEIND</v>
          </cell>
        </row>
        <row r="49">
          <cell r="A49" t="str">
            <v>INDUSINDBK</v>
          </cell>
        </row>
        <row r="50">
          <cell r="A50" t="str">
            <v>TECHM</v>
          </cell>
        </row>
        <row r="51">
          <cell r="A51" t="str">
            <v>DRREDDY</v>
          </cell>
        </row>
        <row r="52">
          <cell r="A52" t="str">
            <v>HINDUNILVR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_nifty500list 12th Apr20"/>
    </sheetNames>
    <sheetDataSet>
      <sheetData sheetId="0">
        <row r="1">
          <cell r="F1" t="str">
            <v>JAS Token</v>
          </cell>
        </row>
        <row r="2">
          <cell r="F2">
            <v>2</v>
          </cell>
        </row>
        <row r="3">
          <cell r="F3">
            <v>15</v>
          </cell>
        </row>
        <row r="4">
          <cell r="F4">
            <v>22</v>
          </cell>
        </row>
        <row r="5">
          <cell r="F5">
            <v>34</v>
          </cell>
        </row>
        <row r="6">
          <cell r="F6">
            <v>53</v>
          </cell>
        </row>
        <row r="7">
          <cell r="F7">
            <v>54</v>
          </cell>
        </row>
        <row r="8">
          <cell r="F8">
            <v>84</v>
          </cell>
        </row>
        <row r="9">
          <cell r="F9">
            <v>97</v>
          </cell>
        </row>
        <row r="10">
          <cell r="F10">
            <v>101</v>
          </cell>
        </row>
        <row r="11">
          <cell r="F11">
            <v>111</v>
          </cell>
        </row>
        <row r="12">
          <cell r="F12">
            <v>120</v>
          </cell>
        </row>
        <row r="13">
          <cell r="F13">
            <v>132</v>
          </cell>
        </row>
        <row r="14">
          <cell r="F14">
            <v>150</v>
          </cell>
        </row>
        <row r="15">
          <cell r="F15">
            <v>157</v>
          </cell>
        </row>
        <row r="16">
          <cell r="F16">
            <v>205</v>
          </cell>
        </row>
        <row r="17">
          <cell r="F17">
            <v>209</v>
          </cell>
        </row>
        <row r="18">
          <cell r="F18">
            <v>210</v>
          </cell>
        </row>
        <row r="19">
          <cell r="F19">
            <v>252</v>
          </cell>
        </row>
        <row r="20">
          <cell r="F20">
            <v>269</v>
          </cell>
        </row>
        <row r="21">
          <cell r="F21">
            <v>270</v>
          </cell>
        </row>
        <row r="22">
          <cell r="F22">
            <v>282</v>
          </cell>
        </row>
        <row r="23">
          <cell r="F23">
            <v>294</v>
          </cell>
        </row>
        <row r="24">
          <cell r="F24">
            <v>295</v>
          </cell>
        </row>
        <row r="25">
          <cell r="F25">
            <v>306</v>
          </cell>
        </row>
        <row r="26">
          <cell r="F26">
            <v>312</v>
          </cell>
        </row>
        <row r="27">
          <cell r="F27">
            <v>328</v>
          </cell>
        </row>
        <row r="28">
          <cell r="F28">
            <v>333</v>
          </cell>
        </row>
        <row r="29">
          <cell r="F29">
            <v>353</v>
          </cell>
        </row>
        <row r="30">
          <cell r="F30">
            <v>355</v>
          </cell>
        </row>
        <row r="31">
          <cell r="F31">
            <v>356</v>
          </cell>
        </row>
        <row r="32">
          <cell r="F32">
            <v>357</v>
          </cell>
        </row>
        <row r="33">
          <cell r="F33">
            <v>360</v>
          </cell>
        </row>
        <row r="34">
          <cell r="F34">
            <v>369</v>
          </cell>
        </row>
        <row r="35">
          <cell r="F35">
            <v>371</v>
          </cell>
        </row>
        <row r="36">
          <cell r="F36">
            <v>373</v>
          </cell>
        </row>
        <row r="37">
          <cell r="F37">
            <v>382</v>
          </cell>
        </row>
        <row r="38">
          <cell r="F38">
            <v>383</v>
          </cell>
        </row>
        <row r="39">
          <cell r="F39">
            <v>384</v>
          </cell>
        </row>
        <row r="40">
          <cell r="F40">
            <v>394</v>
          </cell>
        </row>
        <row r="41">
          <cell r="F41">
            <v>396</v>
          </cell>
        </row>
        <row r="42">
          <cell r="F42">
            <v>398</v>
          </cell>
        </row>
        <row r="43">
          <cell r="F43">
            <v>407</v>
          </cell>
        </row>
        <row r="44">
          <cell r="F44">
            <v>412</v>
          </cell>
        </row>
        <row r="45">
          <cell r="F45">
            <v>438</v>
          </cell>
        </row>
        <row r="46">
          <cell r="F46">
            <v>439</v>
          </cell>
        </row>
        <row r="47">
          <cell r="F47">
            <v>441</v>
          </cell>
        </row>
        <row r="48">
          <cell r="F48">
            <v>443</v>
          </cell>
        </row>
        <row r="49">
          <cell r="F49">
            <v>448</v>
          </cell>
        </row>
        <row r="50">
          <cell r="F50">
            <v>449</v>
          </cell>
        </row>
        <row r="51">
          <cell r="F51">
            <v>468</v>
          </cell>
        </row>
        <row r="52">
          <cell r="F52">
            <v>473</v>
          </cell>
        </row>
        <row r="53">
          <cell r="F53">
            <v>483</v>
          </cell>
        </row>
        <row r="54">
          <cell r="F54">
            <v>492</v>
          </cell>
        </row>
        <row r="55">
          <cell r="F55">
            <v>494</v>
          </cell>
        </row>
        <row r="56">
          <cell r="F56">
            <v>501</v>
          </cell>
        </row>
        <row r="57">
          <cell r="F57">
            <v>503</v>
          </cell>
        </row>
        <row r="58">
          <cell r="F58">
            <v>510</v>
          </cell>
        </row>
        <row r="59">
          <cell r="F59">
            <v>522</v>
          </cell>
        </row>
        <row r="60">
          <cell r="F60">
            <v>525</v>
          </cell>
        </row>
        <row r="61">
          <cell r="F61">
            <v>539</v>
          </cell>
        </row>
        <row r="62">
          <cell r="F62">
            <v>549</v>
          </cell>
        </row>
        <row r="63">
          <cell r="F63">
            <v>550</v>
          </cell>
        </row>
        <row r="64">
          <cell r="F64">
            <v>555</v>
          </cell>
        </row>
        <row r="65">
          <cell r="F65">
            <v>557</v>
          </cell>
        </row>
        <row r="66">
          <cell r="F66">
            <v>563</v>
          </cell>
        </row>
        <row r="67">
          <cell r="F67">
            <v>566</v>
          </cell>
        </row>
        <row r="68">
          <cell r="F68">
            <v>569</v>
          </cell>
        </row>
        <row r="69">
          <cell r="F69">
            <v>570</v>
          </cell>
        </row>
        <row r="70">
          <cell r="F70">
            <v>579</v>
          </cell>
        </row>
        <row r="71">
          <cell r="F71">
            <v>586</v>
          </cell>
        </row>
        <row r="72">
          <cell r="F72">
            <v>589</v>
          </cell>
        </row>
        <row r="73">
          <cell r="F73">
            <v>592</v>
          </cell>
        </row>
        <row r="74">
          <cell r="F74">
            <v>596</v>
          </cell>
        </row>
        <row r="75">
          <cell r="F75">
            <v>613</v>
          </cell>
        </row>
        <row r="76">
          <cell r="F76">
            <v>622</v>
          </cell>
        </row>
        <row r="77">
          <cell r="F77">
            <v>635</v>
          </cell>
        </row>
        <row r="78">
          <cell r="F78">
            <v>642</v>
          </cell>
        </row>
        <row r="79">
          <cell r="F79">
            <v>647</v>
          </cell>
        </row>
        <row r="80">
          <cell r="F80">
            <v>654</v>
          </cell>
        </row>
        <row r="81">
          <cell r="F81">
            <v>659</v>
          </cell>
        </row>
        <row r="82">
          <cell r="F82">
            <v>677</v>
          </cell>
        </row>
        <row r="83">
          <cell r="F83">
            <v>689</v>
          </cell>
        </row>
        <row r="84">
          <cell r="F84">
            <v>709</v>
          </cell>
        </row>
        <row r="85">
          <cell r="F85">
            <v>715</v>
          </cell>
        </row>
        <row r="86">
          <cell r="F86">
            <v>720</v>
          </cell>
        </row>
        <row r="87">
          <cell r="F87">
            <v>728</v>
          </cell>
        </row>
        <row r="88">
          <cell r="F88">
            <v>729</v>
          </cell>
        </row>
        <row r="89">
          <cell r="F89">
            <v>733</v>
          </cell>
        </row>
        <row r="90">
          <cell r="F90">
            <v>746</v>
          </cell>
        </row>
        <row r="91">
          <cell r="F91">
            <v>750</v>
          </cell>
        </row>
        <row r="92">
          <cell r="F92">
            <v>762</v>
          </cell>
        </row>
        <row r="93">
          <cell r="F93">
            <v>765</v>
          </cell>
        </row>
        <row r="94">
          <cell r="F94">
            <v>769</v>
          </cell>
        </row>
        <row r="95">
          <cell r="F95">
            <v>778</v>
          </cell>
        </row>
        <row r="96">
          <cell r="F96">
            <v>818</v>
          </cell>
        </row>
        <row r="97">
          <cell r="F97">
            <v>822</v>
          </cell>
        </row>
        <row r="98">
          <cell r="F98">
            <v>826</v>
          </cell>
        </row>
        <row r="99">
          <cell r="F99">
            <v>838</v>
          </cell>
        </row>
        <row r="100">
          <cell r="F100">
            <v>858</v>
          </cell>
        </row>
        <row r="101">
          <cell r="F101">
            <v>867</v>
          </cell>
        </row>
        <row r="102">
          <cell r="F102">
            <v>873</v>
          </cell>
        </row>
        <row r="103">
          <cell r="F103">
            <v>877</v>
          </cell>
        </row>
        <row r="104">
          <cell r="F104">
            <v>879</v>
          </cell>
        </row>
        <row r="105">
          <cell r="F105">
            <v>895</v>
          </cell>
        </row>
        <row r="106">
          <cell r="F106">
            <v>900</v>
          </cell>
        </row>
        <row r="107">
          <cell r="F107">
            <v>918</v>
          </cell>
        </row>
        <row r="108">
          <cell r="F108">
            <v>937</v>
          </cell>
        </row>
        <row r="109">
          <cell r="F109">
            <v>945</v>
          </cell>
        </row>
        <row r="110">
          <cell r="F110">
            <v>964</v>
          </cell>
        </row>
        <row r="111">
          <cell r="F111">
            <v>978</v>
          </cell>
        </row>
        <row r="112">
          <cell r="F112">
            <v>980</v>
          </cell>
        </row>
        <row r="113">
          <cell r="F113">
            <v>981</v>
          </cell>
        </row>
        <row r="114">
          <cell r="F114">
            <v>998</v>
          </cell>
        </row>
        <row r="115">
          <cell r="F115">
            <v>999</v>
          </cell>
        </row>
        <row r="116">
          <cell r="F116">
            <v>1003</v>
          </cell>
        </row>
        <row r="117">
          <cell r="F117">
            <v>1015</v>
          </cell>
        </row>
        <row r="118">
          <cell r="F118">
            <v>1031</v>
          </cell>
        </row>
        <row r="119">
          <cell r="F119">
            <v>1044</v>
          </cell>
        </row>
        <row r="120">
          <cell r="F120">
            <v>1079</v>
          </cell>
        </row>
        <row r="121">
          <cell r="F121">
            <v>1102</v>
          </cell>
        </row>
        <row r="122">
          <cell r="F122">
            <v>1107</v>
          </cell>
        </row>
        <row r="123">
          <cell r="F123">
            <v>1116</v>
          </cell>
        </row>
        <row r="124">
          <cell r="F124">
            <v>1117</v>
          </cell>
        </row>
        <row r="125">
          <cell r="F125">
            <v>1130</v>
          </cell>
        </row>
        <row r="126">
          <cell r="F126">
            <v>1134</v>
          </cell>
        </row>
        <row r="127">
          <cell r="F127">
            <v>1135</v>
          </cell>
        </row>
        <row r="128">
          <cell r="F128">
            <v>1136</v>
          </cell>
        </row>
        <row r="129">
          <cell r="F129">
            <v>1137</v>
          </cell>
        </row>
        <row r="130">
          <cell r="F130">
            <v>1174</v>
          </cell>
        </row>
        <row r="131">
          <cell r="F131">
            <v>1175</v>
          </cell>
        </row>
        <row r="132">
          <cell r="F132">
            <v>1176</v>
          </cell>
        </row>
        <row r="133">
          <cell r="F133">
            <v>1182</v>
          </cell>
        </row>
        <row r="134">
          <cell r="F134">
            <v>1183</v>
          </cell>
        </row>
        <row r="135">
          <cell r="F135">
            <v>1189</v>
          </cell>
        </row>
        <row r="136">
          <cell r="F136">
            <v>1202</v>
          </cell>
        </row>
        <row r="137">
          <cell r="F137">
            <v>1221</v>
          </cell>
        </row>
        <row r="138">
          <cell r="F138">
            <v>1223</v>
          </cell>
        </row>
        <row r="139">
          <cell r="F139">
            <v>1228</v>
          </cell>
        </row>
        <row r="140">
          <cell r="F140">
            <v>1231</v>
          </cell>
        </row>
        <row r="141">
          <cell r="F141">
            <v>1233</v>
          </cell>
        </row>
        <row r="142">
          <cell r="F142">
            <v>1238</v>
          </cell>
        </row>
        <row r="143">
          <cell r="F143">
            <v>1264</v>
          </cell>
        </row>
        <row r="144">
          <cell r="F144">
            <v>1265</v>
          </cell>
        </row>
        <row r="145">
          <cell r="F145">
            <v>1274</v>
          </cell>
        </row>
        <row r="146">
          <cell r="F146">
            <v>1275</v>
          </cell>
        </row>
        <row r="147">
          <cell r="F147">
            <v>1279</v>
          </cell>
        </row>
        <row r="148">
          <cell r="F148">
            <v>1280</v>
          </cell>
        </row>
        <row r="149">
          <cell r="F149">
            <v>1285</v>
          </cell>
        </row>
        <row r="150">
          <cell r="F150">
            <v>1286</v>
          </cell>
        </row>
        <row r="151">
          <cell r="F151">
            <v>1289</v>
          </cell>
        </row>
        <row r="152">
          <cell r="F152">
            <v>1297</v>
          </cell>
        </row>
        <row r="153">
          <cell r="F153">
            <v>1301</v>
          </cell>
        </row>
        <row r="154">
          <cell r="F154">
            <v>1308</v>
          </cell>
        </row>
        <row r="155">
          <cell r="F155">
            <v>1318</v>
          </cell>
        </row>
        <row r="156">
          <cell r="F156">
            <v>1329</v>
          </cell>
        </row>
        <row r="157">
          <cell r="F157">
            <v>1331</v>
          </cell>
        </row>
        <row r="158">
          <cell r="F158">
            <v>1333</v>
          </cell>
        </row>
        <row r="159">
          <cell r="F159">
            <v>1345</v>
          </cell>
        </row>
        <row r="160">
          <cell r="F160">
            <v>1349</v>
          </cell>
        </row>
        <row r="161">
          <cell r="F161">
            <v>1361</v>
          </cell>
        </row>
        <row r="162">
          <cell r="F162">
            <v>1362</v>
          </cell>
        </row>
        <row r="163">
          <cell r="F163">
            <v>1364</v>
          </cell>
        </row>
        <row r="164">
          <cell r="F164">
            <v>1365</v>
          </cell>
        </row>
        <row r="165">
          <cell r="F165">
            <v>1366</v>
          </cell>
        </row>
        <row r="166">
          <cell r="F166">
            <v>1369</v>
          </cell>
        </row>
        <row r="167">
          <cell r="F167">
            <v>1370</v>
          </cell>
        </row>
        <row r="168">
          <cell r="F168">
            <v>1375</v>
          </cell>
        </row>
        <row r="169">
          <cell r="F169">
            <v>1396</v>
          </cell>
        </row>
        <row r="170">
          <cell r="F170">
            <v>1406</v>
          </cell>
        </row>
        <row r="171">
          <cell r="F171">
            <v>1407</v>
          </cell>
        </row>
        <row r="172">
          <cell r="F172">
            <v>1408</v>
          </cell>
        </row>
        <row r="173">
          <cell r="F173">
            <v>1411</v>
          </cell>
        </row>
        <row r="174">
          <cell r="F174">
            <v>1415</v>
          </cell>
        </row>
        <row r="175">
          <cell r="F175">
            <v>1420</v>
          </cell>
        </row>
        <row r="176">
          <cell r="F176">
            <v>1421</v>
          </cell>
        </row>
        <row r="177">
          <cell r="F177">
            <v>1445</v>
          </cell>
        </row>
        <row r="178">
          <cell r="F178">
            <v>1454</v>
          </cell>
        </row>
        <row r="179">
          <cell r="F179">
            <v>1459</v>
          </cell>
        </row>
        <row r="180">
          <cell r="F180">
            <v>1463</v>
          </cell>
        </row>
        <row r="181">
          <cell r="F181">
            <v>1474</v>
          </cell>
        </row>
        <row r="182">
          <cell r="F182">
            <v>1491</v>
          </cell>
        </row>
        <row r="183">
          <cell r="F183">
            <v>1515</v>
          </cell>
        </row>
        <row r="184">
          <cell r="F184">
            <v>1517</v>
          </cell>
        </row>
        <row r="185">
          <cell r="F185">
            <v>1528</v>
          </cell>
        </row>
        <row r="186">
          <cell r="F186">
            <v>1529</v>
          </cell>
        </row>
        <row r="187">
          <cell r="F187">
            <v>1530</v>
          </cell>
        </row>
        <row r="188">
          <cell r="F188">
            <v>1536</v>
          </cell>
        </row>
        <row r="189">
          <cell r="F189">
            <v>1539</v>
          </cell>
        </row>
        <row r="190">
          <cell r="F190">
            <v>1547</v>
          </cell>
        </row>
        <row r="191">
          <cell r="F191">
            <v>1552</v>
          </cell>
        </row>
        <row r="192">
          <cell r="F192">
            <v>1556</v>
          </cell>
        </row>
        <row r="193">
          <cell r="F193">
            <v>1567</v>
          </cell>
        </row>
        <row r="194">
          <cell r="F194">
            <v>1568</v>
          </cell>
        </row>
        <row r="195">
          <cell r="F195">
            <v>1611</v>
          </cell>
        </row>
        <row r="196">
          <cell r="F196">
            <v>1612</v>
          </cell>
        </row>
        <row r="197">
          <cell r="F197">
            <v>1613</v>
          </cell>
        </row>
        <row r="198">
          <cell r="F198">
            <v>1616</v>
          </cell>
        </row>
        <row r="199">
          <cell r="F199">
            <v>1617</v>
          </cell>
        </row>
        <row r="200">
          <cell r="F200">
            <v>1618</v>
          </cell>
        </row>
        <row r="201">
          <cell r="F201">
            <v>1620</v>
          </cell>
        </row>
        <row r="202">
          <cell r="F202">
            <v>1632</v>
          </cell>
        </row>
        <row r="203">
          <cell r="F203">
            <v>1634</v>
          </cell>
        </row>
        <row r="204">
          <cell r="F204">
            <v>1636</v>
          </cell>
        </row>
        <row r="205">
          <cell r="F205">
            <v>1638</v>
          </cell>
        </row>
        <row r="206">
          <cell r="F206">
            <v>1643</v>
          </cell>
        </row>
        <row r="207">
          <cell r="F207">
            <v>1646</v>
          </cell>
        </row>
        <row r="208">
          <cell r="F208">
            <v>1653</v>
          </cell>
        </row>
        <row r="209">
          <cell r="F209">
            <v>1662</v>
          </cell>
        </row>
        <row r="210">
          <cell r="F210">
            <v>1668</v>
          </cell>
        </row>
        <row r="211">
          <cell r="F211">
            <v>1687</v>
          </cell>
        </row>
        <row r="212">
          <cell r="F212">
            <v>1694</v>
          </cell>
        </row>
        <row r="213">
          <cell r="F213">
            <v>1699</v>
          </cell>
        </row>
        <row r="214">
          <cell r="F214">
            <v>1704</v>
          </cell>
        </row>
        <row r="215">
          <cell r="F215">
            <v>1715</v>
          </cell>
        </row>
        <row r="216">
          <cell r="F216">
            <v>1718</v>
          </cell>
        </row>
        <row r="217">
          <cell r="F217">
            <v>1769</v>
          </cell>
        </row>
        <row r="218">
          <cell r="F218">
            <v>1782</v>
          </cell>
        </row>
        <row r="219">
          <cell r="F219">
            <v>1789</v>
          </cell>
        </row>
        <row r="220">
          <cell r="F220">
            <v>1792</v>
          </cell>
        </row>
        <row r="221">
          <cell r="F221">
            <v>1800</v>
          </cell>
        </row>
        <row r="222">
          <cell r="F222">
            <v>1825</v>
          </cell>
        </row>
        <row r="223">
          <cell r="F223">
            <v>1835</v>
          </cell>
        </row>
        <row r="224">
          <cell r="F224">
            <v>1839</v>
          </cell>
        </row>
        <row r="225">
          <cell r="F225">
            <v>1845</v>
          </cell>
        </row>
        <row r="226">
          <cell r="F226">
            <v>1858</v>
          </cell>
        </row>
        <row r="227">
          <cell r="F227">
            <v>1864</v>
          </cell>
        </row>
        <row r="228">
          <cell r="F228">
            <v>1886</v>
          </cell>
        </row>
        <row r="229">
          <cell r="F229">
            <v>1912</v>
          </cell>
        </row>
        <row r="230">
          <cell r="F230">
            <v>1929</v>
          </cell>
        </row>
        <row r="231">
          <cell r="F231">
            <v>1930</v>
          </cell>
        </row>
        <row r="232">
          <cell r="F232">
            <v>1936</v>
          </cell>
        </row>
        <row r="233">
          <cell r="F233">
            <v>1937</v>
          </cell>
        </row>
        <row r="234">
          <cell r="F234">
            <v>1938</v>
          </cell>
        </row>
        <row r="235">
          <cell r="F235">
            <v>1939</v>
          </cell>
        </row>
        <row r="236">
          <cell r="F236">
            <v>1955</v>
          </cell>
        </row>
        <row r="237">
          <cell r="F237">
            <v>1964</v>
          </cell>
        </row>
        <row r="238">
          <cell r="F238">
            <v>1986</v>
          </cell>
        </row>
        <row r="239">
          <cell r="F239">
            <v>2055</v>
          </cell>
        </row>
        <row r="240">
          <cell r="F240">
            <v>2056</v>
          </cell>
        </row>
        <row r="241">
          <cell r="F241">
            <v>2058</v>
          </cell>
        </row>
        <row r="242">
          <cell r="F242">
            <v>2069</v>
          </cell>
        </row>
        <row r="243">
          <cell r="F243">
            <v>2083</v>
          </cell>
        </row>
        <row r="244">
          <cell r="F244">
            <v>2103</v>
          </cell>
        </row>
        <row r="245">
          <cell r="F245">
            <v>2104</v>
          </cell>
        </row>
        <row r="246">
          <cell r="F246">
            <v>2107</v>
          </cell>
        </row>
        <row r="247">
          <cell r="F247">
            <v>2111</v>
          </cell>
        </row>
        <row r="248">
          <cell r="F248">
            <v>2127</v>
          </cell>
        </row>
        <row r="249">
          <cell r="F249">
            <v>2139</v>
          </cell>
        </row>
        <row r="250">
          <cell r="F250">
            <v>2169</v>
          </cell>
        </row>
        <row r="251">
          <cell r="F251">
            <v>2172</v>
          </cell>
        </row>
        <row r="252">
          <cell r="F252">
            <v>2173</v>
          </cell>
        </row>
        <row r="253">
          <cell r="F253">
            <v>2174</v>
          </cell>
        </row>
        <row r="254">
          <cell r="F254">
            <v>2187</v>
          </cell>
        </row>
        <row r="255">
          <cell r="F255">
            <v>2189</v>
          </cell>
        </row>
        <row r="256">
          <cell r="F256">
            <v>2195</v>
          </cell>
        </row>
        <row r="257">
          <cell r="F257">
            <v>2211</v>
          </cell>
        </row>
        <row r="258">
          <cell r="F258">
            <v>2212</v>
          </cell>
        </row>
        <row r="259">
          <cell r="F259">
            <v>2218</v>
          </cell>
        </row>
        <row r="260">
          <cell r="F260">
            <v>2229</v>
          </cell>
        </row>
        <row r="261">
          <cell r="F261">
            <v>2236</v>
          </cell>
        </row>
        <row r="262">
          <cell r="F262">
            <v>2241</v>
          </cell>
        </row>
        <row r="263">
          <cell r="F263">
            <v>2275</v>
          </cell>
        </row>
        <row r="264">
          <cell r="F264">
            <v>2279</v>
          </cell>
        </row>
        <row r="265">
          <cell r="F265">
            <v>2296</v>
          </cell>
        </row>
        <row r="266">
          <cell r="F266">
            <v>2306</v>
          </cell>
        </row>
        <row r="267">
          <cell r="F267">
            <v>2315</v>
          </cell>
        </row>
        <row r="268">
          <cell r="F268">
            <v>2317</v>
          </cell>
        </row>
        <row r="269">
          <cell r="F269">
            <v>2325</v>
          </cell>
        </row>
        <row r="270">
          <cell r="F270">
            <v>2340</v>
          </cell>
        </row>
        <row r="271">
          <cell r="F271">
            <v>2348</v>
          </cell>
        </row>
        <row r="272">
          <cell r="F272">
            <v>2352</v>
          </cell>
        </row>
        <row r="273">
          <cell r="F273">
            <v>2373</v>
          </cell>
        </row>
        <row r="274">
          <cell r="F274">
            <v>2382</v>
          </cell>
        </row>
        <row r="275">
          <cell r="F275">
            <v>2434</v>
          </cell>
        </row>
        <row r="276">
          <cell r="F276">
            <v>2450</v>
          </cell>
        </row>
        <row r="277">
          <cell r="F277">
            <v>2453</v>
          </cell>
        </row>
        <row r="278">
          <cell r="F278">
            <v>2454</v>
          </cell>
        </row>
        <row r="279">
          <cell r="F279">
            <v>2463</v>
          </cell>
        </row>
        <row r="280">
          <cell r="F280">
            <v>2473</v>
          </cell>
        </row>
        <row r="281">
          <cell r="F281">
            <v>2480</v>
          </cell>
        </row>
        <row r="282">
          <cell r="F282">
            <v>2491</v>
          </cell>
        </row>
        <row r="283">
          <cell r="F283">
            <v>2515</v>
          </cell>
        </row>
        <row r="284">
          <cell r="F284">
            <v>2516</v>
          </cell>
        </row>
        <row r="285">
          <cell r="F285">
            <v>2522</v>
          </cell>
        </row>
        <row r="286">
          <cell r="F286">
            <v>2550</v>
          </cell>
        </row>
        <row r="287">
          <cell r="F287">
            <v>2569</v>
          </cell>
        </row>
        <row r="288">
          <cell r="F288">
            <v>2578</v>
          </cell>
        </row>
        <row r="289">
          <cell r="F289">
            <v>2590</v>
          </cell>
        </row>
        <row r="290">
          <cell r="F290">
            <v>2598</v>
          </cell>
        </row>
        <row r="291">
          <cell r="F291">
            <v>2619</v>
          </cell>
        </row>
        <row r="292">
          <cell r="F292">
            <v>2627</v>
          </cell>
        </row>
        <row r="293">
          <cell r="F293">
            <v>2646</v>
          </cell>
        </row>
        <row r="294">
          <cell r="F294">
            <v>2658</v>
          </cell>
        </row>
        <row r="295">
          <cell r="F295">
            <v>2686</v>
          </cell>
        </row>
        <row r="296">
          <cell r="F296">
            <v>2694</v>
          </cell>
        </row>
        <row r="297">
          <cell r="F297">
            <v>2700</v>
          </cell>
        </row>
        <row r="298">
          <cell r="F298">
            <v>2710</v>
          </cell>
        </row>
        <row r="299">
          <cell r="F299">
            <v>2721</v>
          </cell>
        </row>
        <row r="300">
          <cell r="F300">
            <v>2723</v>
          </cell>
        </row>
        <row r="301">
          <cell r="F301">
            <v>2727</v>
          </cell>
        </row>
        <row r="302">
          <cell r="F302">
            <v>2728</v>
          </cell>
        </row>
        <row r="303">
          <cell r="F303">
            <v>2729</v>
          </cell>
        </row>
        <row r="304">
          <cell r="F304">
            <v>2740</v>
          </cell>
        </row>
        <row r="305">
          <cell r="F305">
            <v>2744</v>
          </cell>
        </row>
        <row r="306">
          <cell r="F306">
            <v>2803</v>
          </cell>
        </row>
        <row r="307">
          <cell r="F307">
            <v>2826</v>
          </cell>
        </row>
        <row r="308">
          <cell r="F308">
            <v>2884</v>
          </cell>
        </row>
        <row r="309">
          <cell r="F309">
            <v>2947</v>
          </cell>
        </row>
        <row r="310">
          <cell r="F310">
            <v>2986</v>
          </cell>
        </row>
        <row r="311">
          <cell r="F311">
            <v>2999</v>
          </cell>
        </row>
        <row r="312">
          <cell r="F312">
            <v>3002</v>
          </cell>
        </row>
        <row r="313">
          <cell r="F313">
            <v>3024</v>
          </cell>
        </row>
        <row r="314">
          <cell r="F314">
            <v>3049</v>
          </cell>
        </row>
        <row r="315">
          <cell r="F315">
            <v>3051</v>
          </cell>
        </row>
        <row r="316">
          <cell r="F316">
            <v>3067</v>
          </cell>
        </row>
        <row r="317">
          <cell r="F317">
            <v>3101</v>
          </cell>
        </row>
        <row r="318">
          <cell r="F318">
            <v>3102</v>
          </cell>
        </row>
        <row r="319">
          <cell r="F319">
            <v>3120</v>
          </cell>
        </row>
        <row r="320">
          <cell r="F320">
            <v>3127</v>
          </cell>
        </row>
        <row r="321">
          <cell r="F321">
            <v>3141</v>
          </cell>
        </row>
        <row r="322">
          <cell r="F322">
            <v>3147</v>
          </cell>
        </row>
        <row r="323">
          <cell r="F323">
            <v>3184</v>
          </cell>
        </row>
        <row r="324">
          <cell r="F324">
            <v>3217</v>
          </cell>
        </row>
        <row r="325">
          <cell r="F325">
            <v>3221</v>
          </cell>
        </row>
        <row r="326">
          <cell r="F326">
            <v>3238</v>
          </cell>
        </row>
        <row r="327">
          <cell r="F327">
            <v>3244</v>
          </cell>
        </row>
        <row r="328">
          <cell r="F328">
            <v>3255</v>
          </cell>
        </row>
        <row r="329">
          <cell r="F329">
            <v>3268</v>
          </cell>
        </row>
        <row r="330">
          <cell r="F330">
            <v>3269</v>
          </cell>
        </row>
        <row r="331">
          <cell r="F331">
            <v>3272</v>
          </cell>
        </row>
        <row r="332">
          <cell r="F332">
            <v>3276</v>
          </cell>
        </row>
        <row r="333">
          <cell r="F333">
            <v>3278</v>
          </cell>
        </row>
        <row r="334">
          <cell r="F334">
            <v>3280</v>
          </cell>
        </row>
        <row r="335">
          <cell r="F335">
            <v>3293</v>
          </cell>
        </row>
        <row r="336">
          <cell r="F336">
            <v>3305</v>
          </cell>
        </row>
        <row r="337">
          <cell r="F337">
            <v>3334</v>
          </cell>
        </row>
        <row r="338">
          <cell r="F338">
            <v>3345</v>
          </cell>
        </row>
        <row r="339">
          <cell r="F339">
            <v>3359</v>
          </cell>
        </row>
        <row r="340">
          <cell r="F340">
            <v>3377</v>
          </cell>
        </row>
        <row r="341">
          <cell r="F341">
            <v>3404</v>
          </cell>
        </row>
        <row r="342">
          <cell r="F342">
            <v>3405</v>
          </cell>
        </row>
        <row r="343">
          <cell r="F343">
            <v>3407</v>
          </cell>
        </row>
        <row r="344">
          <cell r="F344">
            <v>3409</v>
          </cell>
        </row>
        <row r="345">
          <cell r="F345">
            <v>3410</v>
          </cell>
        </row>
        <row r="346">
          <cell r="F346">
            <v>3411</v>
          </cell>
        </row>
        <row r="347">
          <cell r="F347">
            <v>3413</v>
          </cell>
        </row>
        <row r="348">
          <cell r="F348">
            <v>3424</v>
          </cell>
        </row>
        <row r="349">
          <cell r="F349">
            <v>3451</v>
          </cell>
        </row>
        <row r="350">
          <cell r="F350">
            <v>3452</v>
          </cell>
        </row>
        <row r="351">
          <cell r="F351">
            <v>3454</v>
          </cell>
        </row>
        <row r="352">
          <cell r="F352">
            <v>3467</v>
          </cell>
        </row>
        <row r="353">
          <cell r="F353">
            <v>3470</v>
          </cell>
        </row>
        <row r="354">
          <cell r="F354">
            <v>3482</v>
          </cell>
        </row>
        <row r="355">
          <cell r="F355">
            <v>3490</v>
          </cell>
        </row>
        <row r="356">
          <cell r="F356">
            <v>3491</v>
          </cell>
        </row>
        <row r="357">
          <cell r="F357">
            <v>3512</v>
          </cell>
        </row>
        <row r="358">
          <cell r="F358">
            <v>3518</v>
          </cell>
        </row>
        <row r="359">
          <cell r="F359">
            <v>3535</v>
          </cell>
        </row>
        <row r="360">
          <cell r="F360">
            <v>3539</v>
          </cell>
        </row>
        <row r="361">
          <cell r="F361">
            <v>3548</v>
          </cell>
        </row>
        <row r="362">
          <cell r="F362">
            <v>3549</v>
          </cell>
        </row>
        <row r="363">
          <cell r="F363">
            <v>3551</v>
          </cell>
        </row>
        <row r="364">
          <cell r="F364">
            <v>3561</v>
          </cell>
        </row>
        <row r="365">
          <cell r="F365">
            <v>3563</v>
          </cell>
        </row>
        <row r="366">
          <cell r="F366">
            <v>3569</v>
          </cell>
        </row>
        <row r="367">
          <cell r="F367">
            <v>3577</v>
          </cell>
        </row>
        <row r="368">
          <cell r="F368">
            <v>3592</v>
          </cell>
        </row>
        <row r="369">
          <cell r="F369">
            <v>3596</v>
          </cell>
        </row>
        <row r="370">
          <cell r="F370">
            <v>3610</v>
          </cell>
        </row>
        <row r="371">
          <cell r="F371">
            <v>3628</v>
          </cell>
        </row>
        <row r="372">
          <cell r="F372">
            <v>3631</v>
          </cell>
        </row>
        <row r="373">
          <cell r="F373">
            <v>3636</v>
          </cell>
        </row>
        <row r="374">
          <cell r="F374">
            <v>3639</v>
          </cell>
        </row>
        <row r="375">
          <cell r="F375">
            <v>3659</v>
          </cell>
        </row>
        <row r="376">
          <cell r="F376">
            <v>3678</v>
          </cell>
        </row>
        <row r="377">
          <cell r="F377">
            <v>3690</v>
          </cell>
        </row>
        <row r="378">
          <cell r="F378">
            <v>3711</v>
          </cell>
        </row>
        <row r="379">
          <cell r="F379">
            <v>3748</v>
          </cell>
        </row>
        <row r="380">
          <cell r="F380">
            <v>3753</v>
          </cell>
        </row>
        <row r="381">
          <cell r="F381">
            <v>3755</v>
          </cell>
        </row>
        <row r="382">
          <cell r="F382">
            <v>3757</v>
          </cell>
        </row>
        <row r="383">
          <cell r="F383">
            <v>3765</v>
          </cell>
        </row>
        <row r="384">
          <cell r="F384">
            <v>3783</v>
          </cell>
        </row>
        <row r="385">
          <cell r="F385">
            <v>3784</v>
          </cell>
        </row>
        <row r="386">
          <cell r="F386">
            <v>3792</v>
          </cell>
        </row>
        <row r="387">
          <cell r="F387">
            <v>3794</v>
          </cell>
        </row>
        <row r="388">
          <cell r="F388">
            <v>3807</v>
          </cell>
        </row>
        <row r="389">
          <cell r="F389">
            <v>3810</v>
          </cell>
        </row>
        <row r="390">
          <cell r="F390">
            <v>3838</v>
          </cell>
        </row>
        <row r="391">
          <cell r="F391">
            <v>3849</v>
          </cell>
        </row>
        <row r="392">
          <cell r="F392">
            <v>3857</v>
          </cell>
        </row>
        <row r="393">
          <cell r="F393">
            <v>3859</v>
          </cell>
        </row>
        <row r="394">
          <cell r="F394">
            <v>3861</v>
          </cell>
        </row>
        <row r="395">
          <cell r="F395">
            <v>3864</v>
          </cell>
        </row>
        <row r="396">
          <cell r="F396">
            <v>3865</v>
          </cell>
        </row>
        <row r="397">
          <cell r="F397">
            <v>3866</v>
          </cell>
        </row>
        <row r="398">
          <cell r="F398">
            <v>3867</v>
          </cell>
        </row>
        <row r="399">
          <cell r="F399">
            <v>3875</v>
          </cell>
        </row>
        <row r="400">
          <cell r="F400">
            <v>3876</v>
          </cell>
        </row>
        <row r="401">
          <cell r="F401">
            <v>3877</v>
          </cell>
        </row>
        <row r="402">
          <cell r="F402">
            <v>3878</v>
          </cell>
        </row>
        <row r="403">
          <cell r="F403">
            <v>3879</v>
          </cell>
        </row>
        <row r="404">
          <cell r="F404">
            <v>3881</v>
          </cell>
        </row>
        <row r="405">
          <cell r="F405">
            <v>3883</v>
          </cell>
        </row>
        <row r="406">
          <cell r="F406">
            <v>3884</v>
          </cell>
        </row>
        <row r="407">
          <cell r="F407">
            <v>3885</v>
          </cell>
        </row>
        <row r="408">
          <cell r="F408">
            <v>3886</v>
          </cell>
        </row>
        <row r="409">
          <cell r="F409">
            <v>3887</v>
          </cell>
        </row>
        <row r="410">
          <cell r="F410">
            <v>3888</v>
          </cell>
        </row>
        <row r="411">
          <cell r="F411">
            <v>3890</v>
          </cell>
        </row>
        <row r="412">
          <cell r="F412">
            <v>3891</v>
          </cell>
        </row>
        <row r="413">
          <cell r="F413">
            <v>3893</v>
          </cell>
        </row>
        <row r="414">
          <cell r="F414">
            <v>3895</v>
          </cell>
        </row>
        <row r="415">
          <cell r="F415">
            <v>3896</v>
          </cell>
        </row>
        <row r="416">
          <cell r="F416">
            <v>3897</v>
          </cell>
        </row>
        <row r="417">
          <cell r="F417">
            <v>3898</v>
          </cell>
        </row>
        <row r="418">
          <cell r="F418">
            <v>3899</v>
          </cell>
        </row>
        <row r="419">
          <cell r="F419">
            <v>3900</v>
          </cell>
        </row>
        <row r="420">
          <cell r="F420">
            <v>3909</v>
          </cell>
        </row>
        <row r="421">
          <cell r="F421">
            <v>3913</v>
          </cell>
        </row>
        <row r="422">
          <cell r="F422">
            <v>3916</v>
          </cell>
        </row>
        <row r="423">
          <cell r="F423">
            <v>3917</v>
          </cell>
        </row>
        <row r="424">
          <cell r="F424">
            <v>3919</v>
          </cell>
        </row>
        <row r="425">
          <cell r="F425">
            <v>3922</v>
          </cell>
        </row>
        <row r="426">
          <cell r="F426">
            <v>3923</v>
          </cell>
        </row>
        <row r="427">
          <cell r="F427">
            <v>4116</v>
          </cell>
        </row>
        <row r="428">
          <cell r="F428">
            <v>4158</v>
          </cell>
        </row>
        <row r="429">
          <cell r="F429">
            <v>4275</v>
          </cell>
        </row>
        <row r="430">
          <cell r="F430">
            <v>4658</v>
          </cell>
        </row>
        <row r="431">
          <cell r="F431">
            <v>4892</v>
          </cell>
        </row>
        <row r="432">
          <cell r="F432">
            <v>4898</v>
          </cell>
        </row>
        <row r="433">
          <cell r="F433">
            <v>4900</v>
          </cell>
        </row>
        <row r="434">
          <cell r="F434">
            <v>4901</v>
          </cell>
        </row>
        <row r="435">
          <cell r="F435">
            <v>4931</v>
          </cell>
        </row>
        <row r="436">
          <cell r="F436">
            <v>4949</v>
          </cell>
        </row>
        <row r="437">
          <cell r="F437">
            <v>4960</v>
          </cell>
        </row>
        <row r="438">
          <cell r="F438">
            <v>5015</v>
          </cell>
        </row>
        <row r="439">
          <cell r="F439">
            <v>5016</v>
          </cell>
        </row>
        <row r="440">
          <cell r="F440">
            <v>5024</v>
          </cell>
        </row>
        <row r="441">
          <cell r="F441">
            <v>5027</v>
          </cell>
        </row>
        <row r="442">
          <cell r="F442">
            <v>5031</v>
          </cell>
        </row>
        <row r="443">
          <cell r="F443">
            <v>5032</v>
          </cell>
        </row>
        <row r="444">
          <cell r="F444">
            <v>5035</v>
          </cell>
        </row>
        <row r="445">
          <cell r="F445">
            <v>5040</v>
          </cell>
        </row>
        <row r="446">
          <cell r="F446">
            <v>5043</v>
          </cell>
        </row>
        <row r="447">
          <cell r="F447">
            <v>5046</v>
          </cell>
        </row>
        <row r="448">
          <cell r="F448">
            <v>5076</v>
          </cell>
        </row>
        <row r="449">
          <cell r="F449">
            <v>5079</v>
          </cell>
        </row>
        <row r="450">
          <cell r="F450">
            <v>5082</v>
          </cell>
        </row>
        <row r="451">
          <cell r="F451">
            <v>5083</v>
          </cell>
        </row>
        <row r="452">
          <cell r="F452">
            <v>5084</v>
          </cell>
        </row>
        <row r="453">
          <cell r="F453">
            <v>5085</v>
          </cell>
        </row>
        <row r="454">
          <cell r="F454">
            <v>5086</v>
          </cell>
        </row>
        <row r="455">
          <cell r="F455">
            <v>5087</v>
          </cell>
        </row>
        <row r="456">
          <cell r="F456">
            <v>5088</v>
          </cell>
        </row>
        <row r="457">
          <cell r="F457">
            <v>5089</v>
          </cell>
        </row>
        <row r="458">
          <cell r="F458">
            <v>5095</v>
          </cell>
        </row>
        <row r="459">
          <cell r="F459">
            <v>5097</v>
          </cell>
        </row>
        <row r="460">
          <cell r="F460">
            <v>5099</v>
          </cell>
        </row>
        <row r="461">
          <cell r="F461">
            <v>5104</v>
          </cell>
        </row>
        <row r="462">
          <cell r="F462">
            <v>5109</v>
          </cell>
        </row>
        <row r="463">
          <cell r="F463">
            <v>5114</v>
          </cell>
        </row>
        <row r="464">
          <cell r="F464">
            <v>5118</v>
          </cell>
        </row>
        <row r="465">
          <cell r="F465">
            <v>5123</v>
          </cell>
        </row>
        <row r="466">
          <cell r="F466">
            <v>5124</v>
          </cell>
        </row>
        <row r="467">
          <cell r="F467">
            <v>5126</v>
          </cell>
        </row>
        <row r="468">
          <cell r="F468">
            <v>5128</v>
          </cell>
        </row>
        <row r="469">
          <cell r="F469">
            <v>5130</v>
          </cell>
        </row>
        <row r="470">
          <cell r="F470">
            <v>5131</v>
          </cell>
        </row>
        <row r="471">
          <cell r="F471">
            <v>5132</v>
          </cell>
        </row>
        <row r="472">
          <cell r="F472">
            <v>5133</v>
          </cell>
        </row>
        <row r="473">
          <cell r="F473">
            <v>5134</v>
          </cell>
        </row>
        <row r="474">
          <cell r="F474">
            <v>5135</v>
          </cell>
        </row>
        <row r="475">
          <cell r="F475">
            <v>5136</v>
          </cell>
        </row>
        <row r="476">
          <cell r="F476">
            <v>5137</v>
          </cell>
        </row>
        <row r="477">
          <cell r="F477">
            <v>5138</v>
          </cell>
        </row>
        <row r="478">
          <cell r="F478">
            <v>5139</v>
          </cell>
        </row>
        <row r="479">
          <cell r="F479">
            <v>5140</v>
          </cell>
        </row>
        <row r="480">
          <cell r="F480">
            <v>5141</v>
          </cell>
        </row>
        <row r="481">
          <cell r="F481">
            <v>5142</v>
          </cell>
        </row>
        <row r="482">
          <cell r="F482">
            <v>5143</v>
          </cell>
        </row>
        <row r="483">
          <cell r="F483">
            <v>5144</v>
          </cell>
        </row>
        <row r="484">
          <cell r="F484">
            <v>5145</v>
          </cell>
        </row>
        <row r="485">
          <cell r="F485">
            <v>5146</v>
          </cell>
        </row>
        <row r="486">
          <cell r="F486">
            <v>5147</v>
          </cell>
        </row>
        <row r="487">
          <cell r="F487">
            <v>5148</v>
          </cell>
        </row>
        <row r="488">
          <cell r="F488">
            <v>5149</v>
          </cell>
        </row>
        <row r="489">
          <cell r="F489">
            <v>5150</v>
          </cell>
        </row>
        <row r="490">
          <cell r="F490">
            <v>5151</v>
          </cell>
        </row>
        <row r="491">
          <cell r="F491">
            <v>5152</v>
          </cell>
        </row>
        <row r="492">
          <cell r="F492">
            <v>5153</v>
          </cell>
        </row>
        <row r="493">
          <cell r="F493">
            <v>5154</v>
          </cell>
        </row>
        <row r="494">
          <cell r="F494">
            <v>5155</v>
          </cell>
        </row>
        <row r="495">
          <cell r="F495">
            <v>5156</v>
          </cell>
        </row>
        <row r="496">
          <cell r="F496">
            <v>5157</v>
          </cell>
        </row>
        <row r="497">
          <cell r="F497">
            <v>5158</v>
          </cell>
        </row>
        <row r="498">
          <cell r="F498">
            <v>5159</v>
          </cell>
        </row>
        <row r="499">
          <cell r="F499">
            <v>5160</v>
          </cell>
        </row>
        <row r="500">
          <cell r="F500">
            <v>5161</v>
          </cell>
        </row>
        <row r="501">
          <cell r="F501">
            <v>5162</v>
          </cell>
        </row>
        <row r="502">
          <cell r="F502">
            <v>5163</v>
          </cell>
        </row>
      </sheetData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bseindia.com/sensexview/indexview_new.aspx?index_Code=88&amp;iname=BASMTR" TargetMode="External"/><Relationship Id="rId3042" Type="http://schemas.openxmlformats.org/officeDocument/2006/relationships/hyperlink" Target="http://www.bseindia.com/sensexview/indexview_new.aspx?index_Code=88&amp;iname=BASMTR" TargetMode="External"/><Relationship Id="rId170" Type="http://schemas.openxmlformats.org/officeDocument/2006/relationships/hyperlink" Target="http://www.bseindia.com/sensexview/indexview_new.aspx?index_Code=92&amp;iname=INDSTR" TargetMode="External"/><Relationship Id="rId987" Type="http://schemas.openxmlformats.org/officeDocument/2006/relationships/hyperlink" Target="http://www.bseindia.com/sensexview/indexview_new.aspx?index_Code=67&amp;iname=REALTY" TargetMode="External"/><Relationship Id="rId2668" Type="http://schemas.openxmlformats.org/officeDocument/2006/relationships/hyperlink" Target="http://www.bseindia.com/sensexview/indexview_new.aspx?index_Code=90&amp;iname=ENERGY" TargetMode="External"/><Relationship Id="rId2875" Type="http://schemas.openxmlformats.org/officeDocument/2006/relationships/hyperlink" Target="http://www.bseindia.com/sensexview/indexview_new.aspx?index_Code=92&amp;iname=INDSTR" TargetMode="External"/><Relationship Id="rId847" Type="http://schemas.openxmlformats.org/officeDocument/2006/relationships/hyperlink" Target="http://www.bseindia.com/sensexview/indexview_new.aspx?index_Code=91&amp;iname=FIN" TargetMode="External"/><Relationship Id="rId1477" Type="http://schemas.openxmlformats.org/officeDocument/2006/relationships/hyperlink" Target="http://www.bseindia.com/sensexview/indexview_new.aspx?index_Code=67&amp;iname=REALTY" TargetMode="External"/><Relationship Id="rId1684" Type="http://schemas.openxmlformats.org/officeDocument/2006/relationships/hyperlink" Target="http://www.bseindia.com/sensexview/indexview_new.aspx?index_Code=89&amp;iname=CDGS" TargetMode="External"/><Relationship Id="rId1891" Type="http://schemas.openxmlformats.org/officeDocument/2006/relationships/hyperlink" Target="http://www.bseindia.com/sensexview/indexview_new.aspx?index_Code=79&amp;iname=INFRA" TargetMode="External"/><Relationship Id="rId2528" Type="http://schemas.openxmlformats.org/officeDocument/2006/relationships/hyperlink" Target="http://www.bseindia.com/sensexview/indexview_new.aspx?index_Code=92&amp;iname=INDSTR" TargetMode="External"/><Relationship Id="rId2735" Type="http://schemas.openxmlformats.org/officeDocument/2006/relationships/hyperlink" Target="http://www.bseindia.com/sensexview/indexview_new.aspx?index_Code=88&amp;iname=BASMTR" TargetMode="External"/><Relationship Id="rId2942" Type="http://schemas.openxmlformats.org/officeDocument/2006/relationships/hyperlink" Target="http://www.bseindia.com/sensexview/indexview_new.aspx?index_Code=92&amp;iname=INDSTR" TargetMode="External"/><Relationship Id="rId707" Type="http://schemas.openxmlformats.org/officeDocument/2006/relationships/hyperlink" Target="http://www.bseindia.com/sensexview/indexview_new.aspx?index_Code=42&amp;iname=AUTO" TargetMode="External"/><Relationship Id="rId914" Type="http://schemas.openxmlformats.org/officeDocument/2006/relationships/hyperlink" Target="http://www.bseindia.com/sensexview/indexview_new.aspx?index_Code=96&amp;iname=TELCOM" TargetMode="External"/><Relationship Id="rId1337" Type="http://schemas.openxmlformats.org/officeDocument/2006/relationships/hyperlink" Target="http://www.bseindia.com/sensexview/indexview_new.aspx?index_Code=79&amp;iname=INFRA" TargetMode="External"/><Relationship Id="rId1544" Type="http://schemas.openxmlformats.org/officeDocument/2006/relationships/hyperlink" Target="http://www.bseindia.com/sensexview/indexview_new.aspx?index_Code=35&amp;iname=METAL" TargetMode="External"/><Relationship Id="rId1751" Type="http://schemas.openxmlformats.org/officeDocument/2006/relationships/hyperlink" Target="http://www.bseindia.com/sensexview/indexview_new.aspx?index_Code=85&amp;iname=BSEIT" TargetMode="External"/><Relationship Id="rId1989" Type="http://schemas.openxmlformats.org/officeDocument/2006/relationships/hyperlink" Target="http://www.bseindia.com/sensexview/indexview_new.aspx?index_Code=83&amp;iname=BSEFMCG" TargetMode="External"/><Relationship Id="rId2802" Type="http://schemas.openxmlformats.org/officeDocument/2006/relationships/hyperlink" Target="http://www.bseindia.com/sensexview/indexview_new.aspx?index_Code=91&amp;iname=FIN" TargetMode="External"/><Relationship Id="rId43" Type="http://schemas.openxmlformats.org/officeDocument/2006/relationships/hyperlink" Target="http://www.bseindia.com/sensexview/indexview_new.aspx?index_Code=92&amp;iname=INDSTR" TargetMode="External"/><Relationship Id="rId1404" Type="http://schemas.openxmlformats.org/officeDocument/2006/relationships/hyperlink" Target="http://www.bseindia.com/sensexview/indexview_new.aspx?index_Code=83&amp;iname=BSEFMCG" TargetMode="External"/><Relationship Id="rId1611" Type="http://schemas.openxmlformats.org/officeDocument/2006/relationships/hyperlink" Target="http://www.bseindia.com/sensexview/indexview_new.aspx?index_Code=89&amp;iname=CDGS" TargetMode="External"/><Relationship Id="rId1849" Type="http://schemas.openxmlformats.org/officeDocument/2006/relationships/hyperlink" Target="http://www.bseindia.com/sensexview/indexview_new.aspx?index_Code=79&amp;iname=INFRA" TargetMode="External"/><Relationship Id="rId3064" Type="http://schemas.openxmlformats.org/officeDocument/2006/relationships/hyperlink" Target="http://www.bseindia.com/sensexview/indexview_new.aspx?index_Code=89&amp;iname=CDGS" TargetMode="External"/><Relationship Id="rId192" Type="http://schemas.openxmlformats.org/officeDocument/2006/relationships/hyperlink" Target="http://www.bseindia.com/sensexview/indexview_new.aspx?index_Code=91&amp;iname=FIN" TargetMode="External"/><Relationship Id="rId1709" Type="http://schemas.openxmlformats.org/officeDocument/2006/relationships/hyperlink" Target="http://www.bseindia.com/sensexview/indexview_new.aspx?index_Code=85&amp;iname=BSEIT" TargetMode="External"/><Relationship Id="rId1916" Type="http://schemas.openxmlformats.org/officeDocument/2006/relationships/hyperlink" Target="http://www.bseindia.com/sensexview/indexview_new.aspx?index_Code=85&amp;iname=BSEIT" TargetMode="External"/><Relationship Id="rId497" Type="http://schemas.openxmlformats.org/officeDocument/2006/relationships/hyperlink" Target="http://www.bseindia.com/sensexview/indexview_new.aspx?index_Code=92&amp;iname=INDSTR" TargetMode="External"/><Relationship Id="rId2080" Type="http://schemas.openxmlformats.org/officeDocument/2006/relationships/hyperlink" Target="http://www.bseindia.com/sensexview/indexview_new.aspx?index_Code=91&amp;iname=FIN" TargetMode="External"/><Relationship Id="rId2178" Type="http://schemas.openxmlformats.org/officeDocument/2006/relationships/hyperlink" Target="http://www.bseindia.com/sensexview/indexview_new.aspx?index_Code=91&amp;iname=FIN" TargetMode="External"/><Relationship Id="rId2385" Type="http://schemas.openxmlformats.org/officeDocument/2006/relationships/hyperlink" Target="http://www.bseindia.com/sensexview/indexview_new.aspx?index_Code=35&amp;iname=METAL" TargetMode="External"/><Relationship Id="rId357" Type="http://schemas.openxmlformats.org/officeDocument/2006/relationships/hyperlink" Target="http://www.bseindia.com/sensexview/indexview_new.aspx?index_Code=92&amp;iname=INDSTR" TargetMode="External"/><Relationship Id="rId1194" Type="http://schemas.openxmlformats.org/officeDocument/2006/relationships/hyperlink" Target="http://www.bseindia.com/sensexview/indexview_new.aspx?index_Code=88&amp;iname=BASMTR" TargetMode="External"/><Relationship Id="rId2038" Type="http://schemas.openxmlformats.org/officeDocument/2006/relationships/hyperlink" Target="http://www.bseindia.com/sensexview/indexview_new.aspx?index_Code=92&amp;iname=INDSTR" TargetMode="External"/><Relationship Id="rId2592" Type="http://schemas.openxmlformats.org/officeDocument/2006/relationships/hyperlink" Target="http://www.bseindia.com/sensexview/indexview_new.aspx?index_Code=84&amp;iname=BSEHC" TargetMode="External"/><Relationship Id="rId2897" Type="http://schemas.openxmlformats.org/officeDocument/2006/relationships/hyperlink" Target="http://www.bseindia.com/sensexview/indexview_new.aspx?index_Code=35&amp;iname=METAL" TargetMode="External"/><Relationship Id="rId217" Type="http://schemas.openxmlformats.org/officeDocument/2006/relationships/hyperlink" Target="http://www.bseindia.com/sensexview/indexview_new.aspx?index_Code=42&amp;iname=AUTO" TargetMode="External"/><Relationship Id="rId564" Type="http://schemas.openxmlformats.org/officeDocument/2006/relationships/hyperlink" Target="http://www.bseindia.com/sensexview/indexview_new.aspx?index_Code=96&amp;iname=TELCOM" TargetMode="External"/><Relationship Id="rId771" Type="http://schemas.openxmlformats.org/officeDocument/2006/relationships/hyperlink" Target="http://www.bseindia.com/sensexview/indexview_new.aspx?index_Code=89&amp;iname=CDGS" TargetMode="External"/><Relationship Id="rId869" Type="http://schemas.openxmlformats.org/officeDocument/2006/relationships/hyperlink" Target="http://www.bseindia.com/sensexview/indexview_new.aspx?index_Code=88&amp;iname=BASMTR" TargetMode="External"/><Relationship Id="rId1499" Type="http://schemas.openxmlformats.org/officeDocument/2006/relationships/hyperlink" Target="http://www.bseindia.com/sensexview/indexview_new.aspx?index_Code=92&amp;iname=INDSTR" TargetMode="External"/><Relationship Id="rId2245" Type="http://schemas.openxmlformats.org/officeDocument/2006/relationships/hyperlink" Target="http://www.bseindia.com/sensexview/indexview_new.aspx?index_Code=92&amp;iname=INDSTR" TargetMode="External"/><Relationship Id="rId2452" Type="http://schemas.openxmlformats.org/officeDocument/2006/relationships/hyperlink" Target="http://www.bseindia.com/sensexview/indexview_new.aspx?index_Code=89&amp;iname=CDGS" TargetMode="External"/><Relationship Id="rId424" Type="http://schemas.openxmlformats.org/officeDocument/2006/relationships/hyperlink" Target="http://www.bseindia.com/sensexview/indexview_new.aspx?index_Code=84&amp;iname=BSEHC" TargetMode="External"/><Relationship Id="rId631" Type="http://schemas.openxmlformats.org/officeDocument/2006/relationships/hyperlink" Target="http://www.bseindia.com/sensexview/indexview_new.aspx?index_Code=91&amp;iname=FIN" TargetMode="External"/><Relationship Id="rId729" Type="http://schemas.openxmlformats.org/officeDocument/2006/relationships/hyperlink" Target="http://www.bseindia.com/sensexview/indexview_new.aspx?index_Code=89&amp;iname=CDGS" TargetMode="External"/><Relationship Id="rId1054" Type="http://schemas.openxmlformats.org/officeDocument/2006/relationships/hyperlink" Target="http://www.bseindia.com/sensexview/indexview_new.aspx?index_Code=89&amp;iname=CDGS" TargetMode="External"/><Relationship Id="rId1261" Type="http://schemas.openxmlformats.org/officeDocument/2006/relationships/hyperlink" Target="http://www.bseindia.com/sensexview/indexview_new.aspx?index_Code=88&amp;iname=BASMTR" TargetMode="External"/><Relationship Id="rId1359" Type="http://schemas.openxmlformats.org/officeDocument/2006/relationships/hyperlink" Target="http://www.bseindia.com/sensexview/indexview_new.aspx?index_Code=83&amp;iname=BSEFMCG" TargetMode="External"/><Relationship Id="rId2105" Type="http://schemas.openxmlformats.org/officeDocument/2006/relationships/hyperlink" Target="http://www.bseindia.com/sensexview/indexview_new.aspx?index_Code=88&amp;iname=BASMTR" TargetMode="External"/><Relationship Id="rId2312" Type="http://schemas.openxmlformats.org/officeDocument/2006/relationships/hyperlink" Target="http://www.bseindia.com/sensexview/indexview_new.aspx?index_Code=88&amp;iname=BASMTR" TargetMode="External"/><Relationship Id="rId2757" Type="http://schemas.openxmlformats.org/officeDocument/2006/relationships/hyperlink" Target="http://www.bseindia.com/sensexview/indexview_new.aspx?index_Code=89&amp;iname=CDGS" TargetMode="External"/><Relationship Id="rId2964" Type="http://schemas.openxmlformats.org/officeDocument/2006/relationships/hyperlink" Target="http://www.bseindia.com/sensexview/indexview_new.aspx?index_Code=88&amp;iname=BASMTR" TargetMode="External"/><Relationship Id="rId936" Type="http://schemas.openxmlformats.org/officeDocument/2006/relationships/hyperlink" Target="http://www.bseindia.com/sensexview/indexview_new.aspx?index_Code=88&amp;iname=BASMTR" TargetMode="External"/><Relationship Id="rId1121" Type="http://schemas.openxmlformats.org/officeDocument/2006/relationships/hyperlink" Target="http://www.bseindia.com/sensexview/indexview_new.aspx?index_Code=83&amp;iname=BSEFMCG" TargetMode="External"/><Relationship Id="rId1219" Type="http://schemas.openxmlformats.org/officeDocument/2006/relationships/hyperlink" Target="http://www.bseindia.com/sensexview/indexview_new.aspx?index_Code=88&amp;iname=BASMTR" TargetMode="External"/><Relationship Id="rId1566" Type="http://schemas.openxmlformats.org/officeDocument/2006/relationships/hyperlink" Target="http://www.bseindia.com/sensexview/indexview_new.aspx?index_Code=37&amp;iname=OILGAS" TargetMode="External"/><Relationship Id="rId1773" Type="http://schemas.openxmlformats.org/officeDocument/2006/relationships/hyperlink" Target="http://www.bseindia.com/sensexview/indexview_new.aspx?index_Code=89&amp;iname=CDGS" TargetMode="External"/><Relationship Id="rId1980" Type="http://schemas.openxmlformats.org/officeDocument/2006/relationships/hyperlink" Target="http://www.bseindia.com/sensexview/indexview_new.aspx?index_Code=83&amp;iname=BSEFMCG" TargetMode="External"/><Relationship Id="rId2617" Type="http://schemas.openxmlformats.org/officeDocument/2006/relationships/hyperlink" Target="http://www.bseindia.com/sensexview/indexview_new.aspx?index_Code=91&amp;iname=FIN" TargetMode="External"/><Relationship Id="rId2824" Type="http://schemas.openxmlformats.org/officeDocument/2006/relationships/hyperlink" Target="http://www.bseindia.com/sensexview/indexview_new.aspx?index_Code=42&amp;iname=AUTO" TargetMode="External"/><Relationship Id="rId65" Type="http://schemas.openxmlformats.org/officeDocument/2006/relationships/hyperlink" Target="http://www.bseindia.com/sensexview/indexview_new.aspx?index_Code=92&amp;iname=INDSTR" TargetMode="External"/><Relationship Id="rId1426" Type="http://schemas.openxmlformats.org/officeDocument/2006/relationships/hyperlink" Target="http://www.bseindia.com/sensexview/indexview_new.aspx?index_Code=85&amp;iname=BSEIT" TargetMode="External"/><Relationship Id="rId1633" Type="http://schemas.openxmlformats.org/officeDocument/2006/relationships/hyperlink" Target="http://www.bseindia.com/sensexview/indexview_new.aspx?index_Code=89&amp;iname=CDGS" TargetMode="External"/><Relationship Id="rId1840" Type="http://schemas.openxmlformats.org/officeDocument/2006/relationships/hyperlink" Target="http://www.bseindia.com/sensexview/indexview_new.aspx?index_Code=89&amp;iname=CDGS" TargetMode="External"/><Relationship Id="rId3086" Type="http://schemas.openxmlformats.org/officeDocument/2006/relationships/hyperlink" Target="http://www.bseindia.com/sensexview/indexview_new.aspx?index_Code=91&amp;iname=FIN" TargetMode="External"/><Relationship Id="rId1700" Type="http://schemas.openxmlformats.org/officeDocument/2006/relationships/hyperlink" Target="http://www.bseindia.com/sensexview/indexview_new.aspx?index_Code=83&amp;iname=BSEFMCG" TargetMode="External"/><Relationship Id="rId1938" Type="http://schemas.openxmlformats.org/officeDocument/2006/relationships/hyperlink" Target="http://www.bseindia.com/sensexview/indexview_new.aspx?index_Code=88&amp;iname=BASMTR" TargetMode="External"/><Relationship Id="rId281" Type="http://schemas.openxmlformats.org/officeDocument/2006/relationships/hyperlink" Target="http://www.bseindia.com/sensexview/indexview_new.aspx?index_Code=85&amp;iname=BSEIT" TargetMode="External"/><Relationship Id="rId3013" Type="http://schemas.openxmlformats.org/officeDocument/2006/relationships/hyperlink" Target="http://www.bseindia.com/sensexview/indexview_new.aspx?index_Code=79&amp;iname=INFRA" TargetMode="External"/><Relationship Id="rId141" Type="http://schemas.openxmlformats.org/officeDocument/2006/relationships/hyperlink" Target="http://www.bseindia.com/sensexview/indexview_new.aspx?index_Code=67&amp;iname=REALTY" TargetMode="External"/><Relationship Id="rId379" Type="http://schemas.openxmlformats.org/officeDocument/2006/relationships/hyperlink" Target="http://www.bseindia.com/sensexview/indexview_new.aspx?index_Code=79&amp;iname=INFRA" TargetMode="External"/><Relationship Id="rId586" Type="http://schemas.openxmlformats.org/officeDocument/2006/relationships/hyperlink" Target="http://www.bseindia.com/sensexview/indexview_new.aspx?index_Code=92&amp;iname=INDSTR" TargetMode="External"/><Relationship Id="rId793" Type="http://schemas.openxmlformats.org/officeDocument/2006/relationships/hyperlink" Target="http://www.bseindia.com/sensexview/indexview_new.aspx?index_Code=92&amp;iname=INDSTR" TargetMode="External"/><Relationship Id="rId2267" Type="http://schemas.openxmlformats.org/officeDocument/2006/relationships/hyperlink" Target="http://www.bseindia.com/sensexview/indexview_new.aspx?index_Code=79&amp;iname=INFRA" TargetMode="External"/><Relationship Id="rId2474" Type="http://schemas.openxmlformats.org/officeDocument/2006/relationships/hyperlink" Target="http://www.bseindia.com/sensexview/indexview_new.aspx?index_Code=67&amp;iname=REALTY" TargetMode="External"/><Relationship Id="rId2681" Type="http://schemas.openxmlformats.org/officeDocument/2006/relationships/hyperlink" Target="http://www.bseindia.com/sensexview/indexview_new.aspx?index_Code=91&amp;iname=FIN" TargetMode="External"/><Relationship Id="rId7" Type="http://schemas.openxmlformats.org/officeDocument/2006/relationships/hyperlink" Target="http://www.bseindia.com/sensexview/indexview_new.aspx?index_Code=79&amp;iname=INFRA" TargetMode="External"/><Relationship Id="rId239" Type="http://schemas.openxmlformats.org/officeDocument/2006/relationships/hyperlink" Target="http://www.bseindia.com/sensexview/indexview_new.aspx?index_Code=88&amp;iname=BASMTR" TargetMode="External"/><Relationship Id="rId446" Type="http://schemas.openxmlformats.org/officeDocument/2006/relationships/hyperlink" Target="http://www.bseindia.com/sensexview/indexview_new.aspx?index_Code=67&amp;iname=REALTY" TargetMode="External"/><Relationship Id="rId653" Type="http://schemas.openxmlformats.org/officeDocument/2006/relationships/hyperlink" Target="http://www.bseindia.com/sensexview/indexview_new.aspx?index_Code=79&amp;iname=INFRA" TargetMode="External"/><Relationship Id="rId1076" Type="http://schemas.openxmlformats.org/officeDocument/2006/relationships/hyperlink" Target="http://www.bseindia.com/sensexview/indexview_new.aspx?index_Code=92&amp;iname=INDSTR" TargetMode="External"/><Relationship Id="rId1283" Type="http://schemas.openxmlformats.org/officeDocument/2006/relationships/hyperlink" Target="http://www.bseindia.com/sensexview/indexview_new.aspx?index_Code=67&amp;iname=REALTY" TargetMode="External"/><Relationship Id="rId1490" Type="http://schemas.openxmlformats.org/officeDocument/2006/relationships/hyperlink" Target="http://www.bseindia.com/sensexview/indexview_new.aspx?index_Code=88&amp;iname=BASMTR" TargetMode="External"/><Relationship Id="rId2127" Type="http://schemas.openxmlformats.org/officeDocument/2006/relationships/hyperlink" Target="http://www.bseindia.com/sensexview/indexview_new.aspx?index_Code=89&amp;iname=CDGS" TargetMode="External"/><Relationship Id="rId2334" Type="http://schemas.openxmlformats.org/officeDocument/2006/relationships/hyperlink" Target="http://www.bseindia.com/sensexview/indexview_new.aspx?index_Code=88&amp;iname=BASMTR" TargetMode="External"/><Relationship Id="rId2779" Type="http://schemas.openxmlformats.org/officeDocument/2006/relationships/hyperlink" Target="http://www.bseindia.com/sensexview/indexview_new.aspx?index_Code=83&amp;iname=BSEFMCG" TargetMode="External"/><Relationship Id="rId2986" Type="http://schemas.openxmlformats.org/officeDocument/2006/relationships/hyperlink" Target="http://www.bseindia.com/sensexview/indexview_new.aspx?index_Code=88&amp;iname=BASMTR" TargetMode="External"/><Relationship Id="rId306" Type="http://schemas.openxmlformats.org/officeDocument/2006/relationships/hyperlink" Target="http://www.bseindia.com/sensexview/indexview_new.aspx?index_Code=42&amp;iname=AUTO" TargetMode="External"/><Relationship Id="rId860" Type="http://schemas.openxmlformats.org/officeDocument/2006/relationships/hyperlink" Target="http://www.bseindia.com/sensexview/indexview_new.aspx?index_Code=83&amp;iname=BSEFMCG" TargetMode="External"/><Relationship Id="rId958" Type="http://schemas.openxmlformats.org/officeDocument/2006/relationships/hyperlink" Target="http://www.bseindia.com/sensexview/indexview_new.aspx?index_Code=83&amp;iname=BSEFMCG" TargetMode="External"/><Relationship Id="rId1143" Type="http://schemas.openxmlformats.org/officeDocument/2006/relationships/hyperlink" Target="http://www.bseindia.com/sensexview/indexview_new.aspx?index_Code=79&amp;iname=INFRA" TargetMode="External"/><Relationship Id="rId1588" Type="http://schemas.openxmlformats.org/officeDocument/2006/relationships/hyperlink" Target="http://www.bseindia.com/sensexview/indexview_new.aspx?index_Code=88&amp;iname=BASMTR" TargetMode="External"/><Relationship Id="rId1795" Type="http://schemas.openxmlformats.org/officeDocument/2006/relationships/hyperlink" Target="http://www.bseindia.com/sensexview/indexview_new.aspx?index_Code=85&amp;iname=BSEIT" TargetMode="External"/><Relationship Id="rId2541" Type="http://schemas.openxmlformats.org/officeDocument/2006/relationships/hyperlink" Target="http://www.bseindia.com/sensexview/indexview_new.aspx?index_Code=85&amp;iname=BSEIT" TargetMode="External"/><Relationship Id="rId2639" Type="http://schemas.openxmlformats.org/officeDocument/2006/relationships/hyperlink" Target="http://www.bseindia.com/sensexview/indexview_new.aspx?index_Code=88&amp;iname=BASMTR" TargetMode="External"/><Relationship Id="rId2846" Type="http://schemas.openxmlformats.org/officeDocument/2006/relationships/hyperlink" Target="http://www.bseindia.com/sensexview/indexview_new.aspx?index_Code=83&amp;iname=BSEFMCG" TargetMode="External"/><Relationship Id="rId87" Type="http://schemas.openxmlformats.org/officeDocument/2006/relationships/hyperlink" Target="http://www.bseindia.com/sensexview/indexview_new.aspx?index_Code=91&amp;iname=FIN" TargetMode="External"/><Relationship Id="rId513" Type="http://schemas.openxmlformats.org/officeDocument/2006/relationships/hyperlink" Target="http://www.bseindia.com/sensexview/indexview_new.aspx?index_Code=92&amp;iname=INDSTR" TargetMode="External"/><Relationship Id="rId720" Type="http://schemas.openxmlformats.org/officeDocument/2006/relationships/hyperlink" Target="http://www.bseindia.com/sensexview/indexview_new.aspx?index_Code=88&amp;iname=BASMTR" TargetMode="External"/><Relationship Id="rId818" Type="http://schemas.openxmlformats.org/officeDocument/2006/relationships/hyperlink" Target="http://www.bseindia.com/sensexview/indexview_new.aspx?index_Code=83&amp;iname=BSEFMCG" TargetMode="External"/><Relationship Id="rId1350" Type="http://schemas.openxmlformats.org/officeDocument/2006/relationships/hyperlink" Target="http://www.bseindia.com/sensexview/indexview_new.aspx?index_Code=91&amp;iname=FIN" TargetMode="External"/><Relationship Id="rId1448" Type="http://schemas.openxmlformats.org/officeDocument/2006/relationships/hyperlink" Target="http://www.bseindia.com/sensexview/indexview_new.aspx?index_Code=88&amp;iname=BASMTR" TargetMode="External"/><Relationship Id="rId1655" Type="http://schemas.openxmlformats.org/officeDocument/2006/relationships/hyperlink" Target="http://www.bseindia.com/sensexview/indexview_new.aspx?index_Code=27&amp;iname=BSECD" TargetMode="External"/><Relationship Id="rId2401" Type="http://schemas.openxmlformats.org/officeDocument/2006/relationships/hyperlink" Target="http://www.bseindia.com/sensexview/indexview_new.aspx?index_Code=92&amp;iname=INDSTR" TargetMode="External"/><Relationship Id="rId2706" Type="http://schemas.openxmlformats.org/officeDocument/2006/relationships/hyperlink" Target="http://www.bseindia.com/sensexview/indexview_new.aspx?index_Code=91&amp;iname=FIN" TargetMode="External"/><Relationship Id="rId1003" Type="http://schemas.openxmlformats.org/officeDocument/2006/relationships/hyperlink" Target="http://www.bseindia.com/sensexview/indexview_new.aspx?index_Code=79&amp;iname=INFRA" TargetMode="External"/><Relationship Id="rId1210" Type="http://schemas.openxmlformats.org/officeDocument/2006/relationships/hyperlink" Target="http://www.bseindia.com/sensexview/indexview_new.aspx?index_Code=92&amp;iname=INDSTR" TargetMode="External"/><Relationship Id="rId1308" Type="http://schemas.openxmlformats.org/officeDocument/2006/relationships/hyperlink" Target="http://www.bseindia.com/sensexview/indexview_new.aspx?index_Code=91&amp;iname=FIN" TargetMode="External"/><Relationship Id="rId1862" Type="http://schemas.openxmlformats.org/officeDocument/2006/relationships/hyperlink" Target="http://www.bseindia.com/sensexview/indexview_new.aspx?index_Code=89&amp;iname=CDGS" TargetMode="External"/><Relationship Id="rId2913" Type="http://schemas.openxmlformats.org/officeDocument/2006/relationships/hyperlink" Target="http://www.bseindia.com/sensexview/indexview_new.aspx?index_Code=67&amp;iname=REALTY" TargetMode="External"/><Relationship Id="rId1515" Type="http://schemas.openxmlformats.org/officeDocument/2006/relationships/hyperlink" Target="http://www.bseindia.com/sensexview/indexview_new.aspx?index_Code=35&amp;iname=METAL" TargetMode="External"/><Relationship Id="rId1722" Type="http://schemas.openxmlformats.org/officeDocument/2006/relationships/hyperlink" Target="http://www.bseindia.com/sensexview/indexview_new.aspx?index_Code=89&amp;iname=CDGS" TargetMode="External"/><Relationship Id="rId14" Type="http://schemas.openxmlformats.org/officeDocument/2006/relationships/hyperlink" Target="http://www.bseindia.com/sensexview/indexview_new.aspx?index_Code=37&amp;iname=OILGAS" TargetMode="External"/><Relationship Id="rId2191" Type="http://schemas.openxmlformats.org/officeDocument/2006/relationships/hyperlink" Target="http://www.bseindia.com/sensexview/indexview_new.aspx?index_Code=42&amp;iname=AUTO" TargetMode="External"/><Relationship Id="rId3035" Type="http://schemas.openxmlformats.org/officeDocument/2006/relationships/hyperlink" Target="http://www.bseindia.com/sensexview/indexview_new.aspx?index_Code=83&amp;iname=BSEFMCG" TargetMode="External"/><Relationship Id="rId163" Type="http://schemas.openxmlformats.org/officeDocument/2006/relationships/hyperlink" Target="http://www.bseindia.com/sensexview/indexview_new.aspx?index_Code=67&amp;iname=REALTY" TargetMode="External"/><Relationship Id="rId370" Type="http://schemas.openxmlformats.org/officeDocument/2006/relationships/hyperlink" Target="http://www.bseindia.com/sensexview/indexview_new.aspx?index_Code=92&amp;iname=INDSTR" TargetMode="External"/><Relationship Id="rId2051" Type="http://schemas.openxmlformats.org/officeDocument/2006/relationships/hyperlink" Target="http://www.bseindia.com/sensexview/indexview_new.aspx?index_Code=83&amp;iname=BSEFMCG" TargetMode="External"/><Relationship Id="rId2289" Type="http://schemas.openxmlformats.org/officeDocument/2006/relationships/hyperlink" Target="http://www.bseindia.com/sensexview/indexview_new.aspx?index_Code=83&amp;iname=BSEFMCG" TargetMode="External"/><Relationship Id="rId2496" Type="http://schemas.openxmlformats.org/officeDocument/2006/relationships/hyperlink" Target="http://www.bseindia.com/sensexview/indexview_new.aspx?index_Code=42&amp;iname=AUTO" TargetMode="External"/><Relationship Id="rId3102" Type="http://schemas.openxmlformats.org/officeDocument/2006/relationships/hyperlink" Target="http://www.bseindia.com/sensexview/indexview_new.aspx?index_Code=83&amp;iname=BSEFMCG" TargetMode="External"/><Relationship Id="rId230" Type="http://schemas.openxmlformats.org/officeDocument/2006/relationships/hyperlink" Target="http://www.bseindia.com/sensexview/indexview_new.aspx?index_Code=91&amp;iname=FIN" TargetMode="External"/><Relationship Id="rId468" Type="http://schemas.openxmlformats.org/officeDocument/2006/relationships/hyperlink" Target="http://www.bseindia.com/sensexview/indexview_new.aspx?index_Code=67&amp;iname=REALTY" TargetMode="External"/><Relationship Id="rId675" Type="http://schemas.openxmlformats.org/officeDocument/2006/relationships/hyperlink" Target="http://www.bseindia.com/sensexview/indexview_new.aspx?index_Code=79&amp;iname=INFRA" TargetMode="External"/><Relationship Id="rId882" Type="http://schemas.openxmlformats.org/officeDocument/2006/relationships/hyperlink" Target="http://www.bseindia.com/sensexview/indexview_new.aspx?index_Code=91&amp;iname=FIN" TargetMode="External"/><Relationship Id="rId1098" Type="http://schemas.openxmlformats.org/officeDocument/2006/relationships/hyperlink" Target="http://www.bseindia.com/sensexview/indexview_new.aspx?index_Code=45&amp;iname=TECK" TargetMode="External"/><Relationship Id="rId2149" Type="http://schemas.openxmlformats.org/officeDocument/2006/relationships/hyperlink" Target="http://www.bseindia.com/sensexview/indexview_new.aspx?index_Code=67&amp;iname=REALTY" TargetMode="External"/><Relationship Id="rId2356" Type="http://schemas.openxmlformats.org/officeDocument/2006/relationships/hyperlink" Target="http://www.bseindia.com/sensexview/indexview_new.aspx?index_Code=79&amp;iname=INFRA" TargetMode="External"/><Relationship Id="rId2563" Type="http://schemas.openxmlformats.org/officeDocument/2006/relationships/hyperlink" Target="http://www.bseindia.com/sensexview/indexview_new.aspx?index_Code=88&amp;iname=BASMTR" TargetMode="External"/><Relationship Id="rId2770" Type="http://schemas.openxmlformats.org/officeDocument/2006/relationships/hyperlink" Target="http://www.bseindia.com/sensexview/indexview_new.aspx?index_Code=89&amp;iname=CDGS" TargetMode="External"/><Relationship Id="rId328" Type="http://schemas.openxmlformats.org/officeDocument/2006/relationships/hyperlink" Target="http://www.bseindia.com/sensexview/indexview_new.aspx?index_Code=35&amp;iname=METAL" TargetMode="External"/><Relationship Id="rId535" Type="http://schemas.openxmlformats.org/officeDocument/2006/relationships/hyperlink" Target="http://www.bseindia.com/sensexview/indexview_new.aspx?index_Code=67&amp;iname=REALTY" TargetMode="External"/><Relationship Id="rId742" Type="http://schemas.openxmlformats.org/officeDocument/2006/relationships/hyperlink" Target="http://www.bseindia.com/sensexview/indexview_new.aspx?index_Code=83&amp;iname=BSEFMCG" TargetMode="External"/><Relationship Id="rId1165" Type="http://schemas.openxmlformats.org/officeDocument/2006/relationships/hyperlink" Target="http://www.bseindia.com/sensexview/indexview_new.aspx?index_Code=83&amp;iname=BSEFMCG" TargetMode="External"/><Relationship Id="rId1372" Type="http://schemas.openxmlformats.org/officeDocument/2006/relationships/hyperlink" Target="http://www.bseindia.com/sensexview/indexview_new.aspx?index_Code=88&amp;iname=BASMTR" TargetMode="External"/><Relationship Id="rId2009" Type="http://schemas.openxmlformats.org/officeDocument/2006/relationships/hyperlink" Target="http://www.bseindia.com/sensexview/indexview_new.aspx?index_Code=79&amp;iname=INFRA" TargetMode="External"/><Relationship Id="rId2216" Type="http://schemas.openxmlformats.org/officeDocument/2006/relationships/hyperlink" Target="http://www.bseindia.com/sensexview/indexview_new.aspx?index_Code=92&amp;iname=INDSTR" TargetMode="External"/><Relationship Id="rId2423" Type="http://schemas.openxmlformats.org/officeDocument/2006/relationships/hyperlink" Target="http://www.bseindia.com/sensexview/indexview_new.aspx?index_Code=27&amp;iname=BSECD" TargetMode="External"/><Relationship Id="rId2630" Type="http://schemas.openxmlformats.org/officeDocument/2006/relationships/hyperlink" Target="http://www.bseindia.com/sensexview/indexview_new.aspx?index_Code=42&amp;iname=AUTO" TargetMode="External"/><Relationship Id="rId2868" Type="http://schemas.openxmlformats.org/officeDocument/2006/relationships/hyperlink" Target="http://www.bseindia.com/sensexview/indexview_new.aspx?index_Code=92&amp;iname=INDSTR" TargetMode="External"/><Relationship Id="rId602" Type="http://schemas.openxmlformats.org/officeDocument/2006/relationships/hyperlink" Target="http://www.bseindia.com/sensexview/indexview_new.aspx?index_Code=37&amp;iname=OILGAS" TargetMode="External"/><Relationship Id="rId1025" Type="http://schemas.openxmlformats.org/officeDocument/2006/relationships/hyperlink" Target="http://www.bseindia.com/sensexview/indexview_new.aspx?index_Code=35&amp;iname=METAL" TargetMode="External"/><Relationship Id="rId1232" Type="http://schemas.openxmlformats.org/officeDocument/2006/relationships/hyperlink" Target="http://www.bseindia.com/sensexview/indexview_new.aspx?index_Code=35&amp;iname=METAL" TargetMode="External"/><Relationship Id="rId1677" Type="http://schemas.openxmlformats.org/officeDocument/2006/relationships/hyperlink" Target="http://www.bseindia.com/sensexview/indexview_new.aspx?index_Code=79&amp;iname=INFRA" TargetMode="External"/><Relationship Id="rId1884" Type="http://schemas.openxmlformats.org/officeDocument/2006/relationships/hyperlink" Target="http://www.bseindia.com/sensexview/indexview_new.aspx?index_Code=92&amp;iname=INDSTR" TargetMode="External"/><Relationship Id="rId2728" Type="http://schemas.openxmlformats.org/officeDocument/2006/relationships/hyperlink" Target="http://www.bseindia.com/sensexview/indexview_new.aspx?index_Code=92&amp;iname=INDSTR" TargetMode="External"/><Relationship Id="rId2935" Type="http://schemas.openxmlformats.org/officeDocument/2006/relationships/hyperlink" Target="http://www.bseindia.com/sensexview/indexview_new.aspx?index_Code=89&amp;iname=CDGS" TargetMode="External"/><Relationship Id="rId907" Type="http://schemas.openxmlformats.org/officeDocument/2006/relationships/hyperlink" Target="http://www.bseindia.com/sensexview/indexview_new.aspx?index_Code=27&amp;iname=BSECD" TargetMode="External"/><Relationship Id="rId1537" Type="http://schemas.openxmlformats.org/officeDocument/2006/relationships/hyperlink" Target="http://www.bseindia.com/sensexview/indexview_new.aspx?index_Code=83&amp;iname=BSEFMCG" TargetMode="External"/><Relationship Id="rId1744" Type="http://schemas.openxmlformats.org/officeDocument/2006/relationships/hyperlink" Target="http://www.bseindia.com/sensexview/indexview_new.aspx?index_Code=89&amp;iname=CDGS" TargetMode="External"/><Relationship Id="rId1951" Type="http://schemas.openxmlformats.org/officeDocument/2006/relationships/hyperlink" Target="http://www.bseindia.com/sensexview/indexview_new.aspx?index_Code=67&amp;iname=REALTY" TargetMode="External"/><Relationship Id="rId36" Type="http://schemas.openxmlformats.org/officeDocument/2006/relationships/hyperlink" Target="http://www.bseindia.com/sensexview/indexview_new.aspx?index_Code=85&amp;iname=BSEIT" TargetMode="External"/><Relationship Id="rId1604" Type="http://schemas.openxmlformats.org/officeDocument/2006/relationships/hyperlink" Target="http://www.bseindia.com/sensexview/indexview_new.aspx?index_Code=88&amp;iname=BASMTR" TargetMode="External"/><Relationship Id="rId3057" Type="http://schemas.openxmlformats.org/officeDocument/2006/relationships/hyperlink" Target="http://www.bseindia.com/sensexview/indexview_new.aspx?index_Code=88&amp;iname=BASMTR" TargetMode="External"/><Relationship Id="rId185" Type="http://schemas.openxmlformats.org/officeDocument/2006/relationships/hyperlink" Target="http://www.bseindia.com/sensexview/indexview_new.aspx?index_Code=35&amp;iname=METAL" TargetMode="External"/><Relationship Id="rId1811" Type="http://schemas.openxmlformats.org/officeDocument/2006/relationships/hyperlink" Target="http://www.bseindia.com/sensexview/indexview_new.aspx?index_Code=88&amp;iname=BASMTR" TargetMode="External"/><Relationship Id="rId1909" Type="http://schemas.openxmlformats.org/officeDocument/2006/relationships/hyperlink" Target="http://www.bseindia.com/sensexview/indexview_new.aspx?index_Code=79&amp;iname=INFRA" TargetMode="External"/><Relationship Id="rId392" Type="http://schemas.openxmlformats.org/officeDocument/2006/relationships/hyperlink" Target="http://www.bseindia.com/sensexview/indexview_new.aspx?index_Code=79&amp;iname=INFRA" TargetMode="External"/><Relationship Id="rId697" Type="http://schemas.openxmlformats.org/officeDocument/2006/relationships/hyperlink" Target="http://www.bseindia.com/sensexview/indexview_new.aspx?index_Code=92&amp;iname=INDSTR" TargetMode="External"/><Relationship Id="rId2073" Type="http://schemas.openxmlformats.org/officeDocument/2006/relationships/hyperlink" Target="http://www.bseindia.com/sensexview/indexview_new.aspx?index_Code=92&amp;iname=INDSTR" TargetMode="External"/><Relationship Id="rId2280" Type="http://schemas.openxmlformats.org/officeDocument/2006/relationships/hyperlink" Target="http://www.bseindia.com/sensexview/indexview_new.aspx?index_Code=83&amp;iname=BSEFMCG" TargetMode="External"/><Relationship Id="rId2378" Type="http://schemas.openxmlformats.org/officeDocument/2006/relationships/hyperlink" Target="http://www.bseindia.com/sensexview/indexview_new.aspx?index_Code=35&amp;iname=METAL" TargetMode="External"/><Relationship Id="rId252" Type="http://schemas.openxmlformats.org/officeDocument/2006/relationships/hyperlink" Target="http://www.bseindia.com/sensexview/indexview_new.aspx?index_Code=89&amp;iname=CDGS" TargetMode="External"/><Relationship Id="rId1187" Type="http://schemas.openxmlformats.org/officeDocument/2006/relationships/hyperlink" Target="http://www.bseindia.com/sensexview/indexview_new.aspx?index_Code=85&amp;iname=BSEIT" TargetMode="External"/><Relationship Id="rId2140" Type="http://schemas.openxmlformats.org/officeDocument/2006/relationships/hyperlink" Target="http://www.bseindia.com/sensexview/indexview_new.aspx?index_Code=89&amp;iname=CDGS" TargetMode="External"/><Relationship Id="rId2585" Type="http://schemas.openxmlformats.org/officeDocument/2006/relationships/hyperlink" Target="http://www.bseindia.com/sensexview/indexview_new.aspx?index_Code=92&amp;iname=INDSTR" TargetMode="External"/><Relationship Id="rId2792" Type="http://schemas.openxmlformats.org/officeDocument/2006/relationships/hyperlink" Target="http://www.bseindia.com/sensexview/indexview_new.aspx?index_Code=92&amp;iname=INDSTR" TargetMode="External"/><Relationship Id="rId112" Type="http://schemas.openxmlformats.org/officeDocument/2006/relationships/hyperlink" Target="http://www.bseindia.com/sensexview/indexview_new.aspx?index_Code=92&amp;iname=INDSTR" TargetMode="External"/><Relationship Id="rId557" Type="http://schemas.openxmlformats.org/officeDocument/2006/relationships/hyperlink" Target="http://www.bseindia.com/sensexview/indexview_new.aspx?index_Code=37&amp;iname=OILGAS" TargetMode="External"/><Relationship Id="rId764" Type="http://schemas.openxmlformats.org/officeDocument/2006/relationships/hyperlink" Target="http://www.bseindia.com/sensexview/indexview_new.aspx?index_Code=88&amp;iname=BASMTR" TargetMode="External"/><Relationship Id="rId971" Type="http://schemas.openxmlformats.org/officeDocument/2006/relationships/hyperlink" Target="http://www.bseindia.com/sensexview/indexview_new.aspx?index_Code=35&amp;iname=METAL" TargetMode="External"/><Relationship Id="rId1394" Type="http://schemas.openxmlformats.org/officeDocument/2006/relationships/hyperlink" Target="http://www.bseindia.com/sensexview/indexview_new.aspx?index_Code=35&amp;iname=METAL" TargetMode="External"/><Relationship Id="rId1699" Type="http://schemas.openxmlformats.org/officeDocument/2006/relationships/hyperlink" Target="http://www.bseindia.com/sensexview/indexview_new.aspx?index_Code=67&amp;iname=REALTY" TargetMode="External"/><Relationship Id="rId2000" Type="http://schemas.openxmlformats.org/officeDocument/2006/relationships/hyperlink" Target="http://www.bseindia.com/sensexview/indexview_new.aspx?index_Code=67&amp;iname=REALTY" TargetMode="External"/><Relationship Id="rId2238" Type="http://schemas.openxmlformats.org/officeDocument/2006/relationships/hyperlink" Target="http://www.bseindia.com/sensexview/indexview_new.aspx?index_Code=89&amp;iname=CDGS" TargetMode="External"/><Relationship Id="rId2445" Type="http://schemas.openxmlformats.org/officeDocument/2006/relationships/hyperlink" Target="http://www.bseindia.com/sensexview/indexview_new.aspx?index_Code=91&amp;iname=FIN" TargetMode="External"/><Relationship Id="rId2652" Type="http://schemas.openxmlformats.org/officeDocument/2006/relationships/hyperlink" Target="http://www.bseindia.com/sensexview/indexview_new.aspx?index_Code=67&amp;iname=REALTY" TargetMode="External"/><Relationship Id="rId417" Type="http://schemas.openxmlformats.org/officeDocument/2006/relationships/hyperlink" Target="http://www.bseindia.com/sensexview/indexview_new.aspx?index_Code=85&amp;iname=BSEIT" TargetMode="External"/><Relationship Id="rId624" Type="http://schemas.openxmlformats.org/officeDocument/2006/relationships/hyperlink" Target="http://www.bseindia.com/sensexview/indexview_new.aspx?index_Code=37&amp;iname=OILGAS" TargetMode="External"/><Relationship Id="rId831" Type="http://schemas.openxmlformats.org/officeDocument/2006/relationships/hyperlink" Target="http://www.bseindia.com/sensexview/indexview_new.aspx?index_Code=83&amp;iname=BSEFMCG" TargetMode="External"/><Relationship Id="rId1047" Type="http://schemas.openxmlformats.org/officeDocument/2006/relationships/hyperlink" Target="http://www.bseindia.com/sensexview/indexview_new.aspx?index_Code=90&amp;iname=ENERGY" TargetMode="External"/><Relationship Id="rId1254" Type="http://schemas.openxmlformats.org/officeDocument/2006/relationships/hyperlink" Target="http://www.bseindia.com/sensexview/indexview_new.aspx?index_Code=88&amp;iname=BASMTR" TargetMode="External"/><Relationship Id="rId1461" Type="http://schemas.openxmlformats.org/officeDocument/2006/relationships/hyperlink" Target="http://www.bseindia.com/sensexview/indexview_new.aspx?index_Code=91&amp;iname=FIN" TargetMode="External"/><Relationship Id="rId2305" Type="http://schemas.openxmlformats.org/officeDocument/2006/relationships/hyperlink" Target="http://www.bseindia.com/sensexview/indexview_new.aspx?index_Code=85&amp;iname=BSEIT" TargetMode="External"/><Relationship Id="rId2512" Type="http://schemas.openxmlformats.org/officeDocument/2006/relationships/hyperlink" Target="http://www.bseindia.com/sensexview/indexview_new.aspx?index_Code=91&amp;iname=FIN" TargetMode="External"/><Relationship Id="rId2957" Type="http://schemas.openxmlformats.org/officeDocument/2006/relationships/hyperlink" Target="http://www.bseindia.com/sensexview/indexview_new.aspx?index_Code=88&amp;iname=BASMTR" TargetMode="External"/><Relationship Id="rId929" Type="http://schemas.openxmlformats.org/officeDocument/2006/relationships/hyperlink" Target="http://www.bseindia.com/sensexview/indexview_new.aspx?index_Code=91&amp;iname=FIN" TargetMode="External"/><Relationship Id="rId1114" Type="http://schemas.openxmlformats.org/officeDocument/2006/relationships/hyperlink" Target="http://www.bseindia.com/sensexview/indexview_new.aspx?index_Code=88&amp;iname=BASMTR" TargetMode="External"/><Relationship Id="rId1321" Type="http://schemas.openxmlformats.org/officeDocument/2006/relationships/hyperlink" Target="http://www.bseindia.com/sensexview/indexview_new.aspx?index_Code=88&amp;iname=BASMTR" TargetMode="External"/><Relationship Id="rId1559" Type="http://schemas.openxmlformats.org/officeDocument/2006/relationships/hyperlink" Target="http://www.bseindia.com/sensexview/indexview_new.aspx?index_Code=35&amp;iname=METAL" TargetMode="External"/><Relationship Id="rId1766" Type="http://schemas.openxmlformats.org/officeDocument/2006/relationships/hyperlink" Target="http://www.bseindia.com/sensexview/indexview_new.aspx?index_Code=92&amp;iname=INDSTR" TargetMode="External"/><Relationship Id="rId1973" Type="http://schemas.openxmlformats.org/officeDocument/2006/relationships/hyperlink" Target="http://www.bseindia.com/sensexview/indexview_new.aspx?index_Code=42&amp;iname=AUTO" TargetMode="External"/><Relationship Id="rId2817" Type="http://schemas.openxmlformats.org/officeDocument/2006/relationships/hyperlink" Target="http://www.bseindia.com/sensexview/indexview_new.aspx?index_Code=88&amp;iname=BASMTR" TargetMode="External"/><Relationship Id="rId58" Type="http://schemas.openxmlformats.org/officeDocument/2006/relationships/hyperlink" Target="http://www.bseindia.com/sensexview/indexview_new.aspx?index_Code=83&amp;iname=BSEFMCG" TargetMode="External"/><Relationship Id="rId1419" Type="http://schemas.openxmlformats.org/officeDocument/2006/relationships/hyperlink" Target="http://www.bseindia.com/sensexview/indexview_new.aspx?index_Code=91&amp;iname=FIN" TargetMode="External"/><Relationship Id="rId1626" Type="http://schemas.openxmlformats.org/officeDocument/2006/relationships/hyperlink" Target="http://www.bseindia.com/sensexview/indexview_new.aspx?index_Code=89&amp;iname=CDGS" TargetMode="External"/><Relationship Id="rId1833" Type="http://schemas.openxmlformats.org/officeDocument/2006/relationships/hyperlink" Target="http://www.bseindia.com/sensexview/indexview_new.aspx?index_Code=89&amp;iname=CDGS" TargetMode="External"/><Relationship Id="rId3079" Type="http://schemas.openxmlformats.org/officeDocument/2006/relationships/hyperlink" Target="http://www.bseindia.com/sensexview/indexview_new.aspx?index_Code=89&amp;iname=CDGS" TargetMode="External"/><Relationship Id="rId1900" Type="http://schemas.openxmlformats.org/officeDocument/2006/relationships/hyperlink" Target="http://www.bseindia.com/sensexview/indexview_new.aspx?index_Code=45&amp;iname=TECK" TargetMode="External"/><Relationship Id="rId2095" Type="http://schemas.openxmlformats.org/officeDocument/2006/relationships/hyperlink" Target="http://www.bseindia.com/sensexview/indexview_new.aspx?index_Code=89&amp;iname=CDGS" TargetMode="External"/><Relationship Id="rId274" Type="http://schemas.openxmlformats.org/officeDocument/2006/relationships/hyperlink" Target="http://www.bseindia.com/sensexview/indexview_new.aspx?index_Code=89&amp;iname=CDGS" TargetMode="External"/><Relationship Id="rId481" Type="http://schemas.openxmlformats.org/officeDocument/2006/relationships/hyperlink" Target="http://www.bseindia.com/sensexview/indexview_new.aspx?index_Code=88&amp;iname=BASMTR" TargetMode="External"/><Relationship Id="rId2162" Type="http://schemas.openxmlformats.org/officeDocument/2006/relationships/hyperlink" Target="http://www.bseindia.com/sensexview/indexview_new.aspx?index_Code=42&amp;iname=AUTO" TargetMode="External"/><Relationship Id="rId3006" Type="http://schemas.openxmlformats.org/officeDocument/2006/relationships/hyperlink" Target="http://www.bseindia.com/sensexview/indexview_new.aspx?index_Code=97&amp;iname=UTILS" TargetMode="External"/><Relationship Id="rId134" Type="http://schemas.openxmlformats.org/officeDocument/2006/relationships/hyperlink" Target="http://www.bseindia.com/sensexview/indexview_new.aspx?index_Code=88&amp;iname=BASMTR" TargetMode="External"/><Relationship Id="rId579" Type="http://schemas.openxmlformats.org/officeDocument/2006/relationships/hyperlink" Target="http://www.bseindia.com/sensexview/indexview_new.aspx?index_Code=91&amp;iname=FIN" TargetMode="External"/><Relationship Id="rId786" Type="http://schemas.openxmlformats.org/officeDocument/2006/relationships/hyperlink" Target="http://www.bseindia.com/sensexview/indexview_new.aspx?index_Code=67&amp;iname=REALTY" TargetMode="External"/><Relationship Id="rId993" Type="http://schemas.openxmlformats.org/officeDocument/2006/relationships/hyperlink" Target="http://www.bseindia.com/sensexview/indexview_new.aspx?index_Code=91&amp;iname=FIN" TargetMode="External"/><Relationship Id="rId2467" Type="http://schemas.openxmlformats.org/officeDocument/2006/relationships/hyperlink" Target="http://www.bseindia.com/sensexview/indexview_new.aspx?index_Code=79&amp;iname=INFRA" TargetMode="External"/><Relationship Id="rId2674" Type="http://schemas.openxmlformats.org/officeDocument/2006/relationships/hyperlink" Target="http://www.bseindia.com/sensexview/indexview_new.aspx?index_Code=35&amp;iname=METAL" TargetMode="External"/><Relationship Id="rId341" Type="http://schemas.openxmlformats.org/officeDocument/2006/relationships/hyperlink" Target="http://www.bseindia.com/sensexview/indexview_new.aspx?index_Code=88&amp;iname=BASMTR" TargetMode="External"/><Relationship Id="rId439" Type="http://schemas.openxmlformats.org/officeDocument/2006/relationships/hyperlink" Target="http://www.bseindia.com/sensexview/indexview_new.aspx?index_Code=91&amp;iname=FIN" TargetMode="External"/><Relationship Id="rId646" Type="http://schemas.openxmlformats.org/officeDocument/2006/relationships/hyperlink" Target="http://www.bseindia.com/sensexview/indexview_new.aspx?index_Code=35&amp;iname=METAL" TargetMode="External"/><Relationship Id="rId1069" Type="http://schemas.openxmlformats.org/officeDocument/2006/relationships/hyperlink" Target="http://www.bseindia.com/sensexview/indexview_new.aspx?index_Code=89&amp;iname=CDGS" TargetMode="External"/><Relationship Id="rId1276" Type="http://schemas.openxmlformats.org/officeDocument/2006/relationships/hyperlink" Target="http://www.bseindia.com/sensexview/indexview_new.aspx?index_Code=91&amp;iname=FIN" TargetMode="External"/><Relationship Id="rId1483" Type="http://schemas.openxmlformats.org/officeDocument/2006/relationships/hyperlink" Target="http://www.bseindia.com/sensexview/indexview_new.aspx?index_Code=92&amp;iname=INDSTR" TargetMode="External"/><Relationship Id="rId2022" Type="http://schemas.openxmlformats.org/officeDocument/2006/relationships/hyperlink" Target="http://www.bseindia.com/sensexview/indexview_new.aspx?index_Code=85&amp;iname=BSEIT" TargetMode="External"/><Relationship Id="rId2327" Type="http://schemas.openxmlformats.org/officeDocument/2006/relationships/hyperlink" Target="http://www.bseindia.com/sensexview/indexview_new.aspx?index_Code=96&amp;iname=TELCOM" TargetMode="External"/><Relationship Id="rId2881" Type="http://schemas.openxmlformats.org/officeDocument/2006/relationships/hyperlink" Target="http://www.bseindia.com/sensexview/indexview_new.aspx?index_Code=27&amp;iname=BSECD" TargetMode="External"/><Relationship Id="rId2979" Type="http://schemas.openxmlformats.org/officeDocument/2006/relationships/hyperlink" Target="http://www.bseindia.com/sensexview/indexview_new.aspx?index_Code=89&amp;iname=CDGS" TargetMode="External"/><Relationship Id="rId201" Type="http://schemas.openxmlformats.org/officeDocument/2006/relationships/hyperlink" Target="http://www.bseindia.com/sensexview/indexview_new.aspx?index_Code=89&amp;iname=CDGS" TargetMode="External"/><Relationship Id="rId506" Type="http://schemas.openxmlformats.org/officeDocument/2006/relationships/hyperlink" Target="http://www.bseindia.com/sensexview/indexview_new.aspx?index_Code=88&amp;iname=BASMTR" TargetMode="External"/><Relationship Id="rId853" Type="http://schemas.openxmlformats.org/officeDocument/2006/relationships/hyperlink" Target="http://www.bseindia.com/sensexview/indexview_new.aspx?index_Code=92&amp;iname=INDSTR" TargetMode="External"/><Relationship Id="rId1136" Type="http://schemas.openxmlformats.org/officeDocument/2006/relationships/hyperlink" Target="http://www.bseindia.com/sensexview/indexview_new.aspx?index_Code=92&amp;iname=INDSTR" TargetMode="External"/><Relationship Id="rId1690" Type="http://schemas.openxmlformats.org/officeDocument/2006/relationships/hyperlink" Target="http://www.bseindia.com/sensexview/indexview_new.aspx?index_Code=85&amp;iname=BSEIT" TargetMode="External"/><Relationship Id="rId1788" Type="http://schemas.openxmlformats.org/officeDocument/2006/relationships/hyperlink" Target="http://www.bseindia.com/sensexview/indexview_new.aspx?index_Code=35&amp;iname=METAL" TargetMode="External"/><Relationship Id="rId1995" Type="http://schemas.openxmlformats.org/officeDocument/2006/relationships/hyperlink" Target="http://www.bseindia.com/sensexview/indexview_new.aspx?index_Code=35&amp;iname=METAL" TargetMode="External"/><Relationship Id="rId2534" Type="http://schemas.openxmlformats.org/officeDocument/2006/relationships/hyperlink" Target="http://www.bseindia.com/sensexview/indexview_new.aspx?index_Code=92&amp;iname=INDSTR" TargetMode="External"/><Relationship Id="rId2741" Type="http://schemas.openxmlformats.org/officeDocument/2006/relationships/hyperlink" Target="http://www.bseindia.com/sensexview/indexview_new.aspx?index_Code=88&amp;iname=BASMTR" TargetMode="External"/><Relationship Id="rId2839" Type="http://schemas.openxmlformats.org/officeDocument/2006/relationships/hyperlink" Target="http://www.bseindia.com/sensexview/indexview_new.aspx?index_Code=91&amp;iname=FIN" TargetMode="External"/><Relationship Id="rId713" Type="http://schemas.openxmlformats.org/officeDocument/2006/relationships/hyperlink" Target="http://www.bseindia.com/sensexview/indexview_new.aspx?index_Code=89&amp;iname=CDGS" TargetMode="External"/><Relationship Id="rId920" Type="http://schemas.openxmlformats.org/officeDocument/2006/relationships/hyperlink" Target="http://www.bseindia.com/sensexview/indexview_new.aspx?index_Code=67&amp;iname=REALTY" TargetMode="External"/><Relationship Id="rId1343" Type="http://schemas.openxmlformats.org/officeDocument/2006/relationships/hyperlink" Target="http://www.bseindia.com/sensexview/indexview_new.aspx?index_Code=92&amp;iname=INDSTR" TargetMode="External"/><Relationship Id="rId1550" Type="http://schemas.openxmlformats.org/officeDocument/2006/relationships/hyperlink" Target="http://www.bseindia.com/sensexview/indexview_new.aspx?index_Code=91&amp;iname=FIN" TargetMode="External"/><Relationship Id="rId1648" Type="http://schemas.openxmlformats.org/officeDocument/2006/relationships/hyperlink" Target="http://www.bseindia.com/sensexview/indexview_new.aspx?index_Code=89&amp;iname=CDGS" TargetMode="External"/><Relationship Id="rId2601" Type="http://schemas.openxmlformats.org/officeDocument/2006/relationships/hyperlink" Target="http://www.bseindia.com/sensexview/indexview_new.aspx?index_Code=89&amp;iname=CDGS" TargetMode="External"/><Relationship Id="rId1203" Type="http://schemas.openxmlformats.org/officeDocument/2006/relationships/hyperlink" Target="http://www.bseindia.com/sensexview/indexview_new.aspx?index_Code=88&amp;iname=BASMTR" TargetMode="External"/><Relationship Id="rId1410" Type="http://schemas.openxmlformats.org/officeDocument/2006/relationships/hyperlink" Target="http://www.bseindia.com/sensexview/indexview_new.aspx?index_Code=91&amp;iname=FIN" TargetMode="External"/><Relationship Id="rId1508" Type="http://schemas.openxmlformats.org/officeDocument/2006/relationships/hyperlink" Target="http://www.bseindia.com/sensexview/indexview_new.aspx?index_Code=88&amp;iname=BASMTR" TargetMode="External"/><Relationship Id="rId1855" Type="http://schemas.openxmlformats.org/officeDocument/2006/relationships/hyperlink" Target="http://www.bseindia.com/sensexview/indexview_new.aspx?index_Code=89&amp;iname=CDGS" TargetMode="External"/><Relationship Id="rId2906" Type="http://schemas.openxmlformats.org/officeDocument/2006/relationships/hyperlink" Target="http://www.bseindia.com/sensexview/indexview_new.aspx?index_Code=92&amp;iname=INDSTR" TargetMode="External"/><Relationship Id="rId3070" Type="http://schemas.openxmlformats.org/officeDocument/2006/relationships/hyperlink" Target="http://www.bseindia.com/sensexview/indexview_new.aspx?index_Code=88&amp;iname=BASMTR" TargetMode="External"/><Relationship Id="rId1715" Type="http://schemas.openxmlformats.org/officeDocument/2006/relationships/hyperlink" Target="http://www.bseindia.com/sensexview/indexview_new.aspx?index_Code=92&amp;iname=INDSTR" TargetMode="External"/><Relationship Id="rId1922" Type="http://schemas.openxmlformats.org/officeDocument/2006/relationships/hyperlink" Target="http://www.bseindia.com/sensexview/indexview_new.aspx?index_Code=92&amp;iname=INDSTR" TargetMode="External"/><Relationship Id="rId296" Type="http://schemas.openxmlformats.org/officeDocument/2006/relationships/hyperlink" Target="http://www.bseindia.com/sensexview/indexview_new.aspx?index_Code=91&amp;iname=FIN" TargetMode="External"/><Relationship Id="rId2184" Type="http://schemas.openxmlformats.org/officeDocument/2006/relationships/hyperlink" Target="http://www.bseindia.com/sensexview/indexview_new.aspx?index_Code=89&amp;iname=CDGS" TargetMode="External"/><Relationship Id="rId2391" Type="http://schemas.openxmlformats.org/officeDocument/2006/relationships/hyperlink" Target="http://www.bseindia.com/sensexview/indexview_new.aspx?index_Code=37&amp;iname=OILGAS" TargetMode="External"/><Relationship Id="rId3028" Type="http://schemas.openxmlformats.org/officeDocument/2006/relationships/hyperlink" Target="http://www.bseindia.com/sensexview/indexview_new.aspx?index_Code=67&amp;iname=REALTY" TargetMode="External"/><Relationship Id="rId156" Type="http://schemas.openxmlformats.org/officeDocument/2006/relationships/hyperlink" Target="http://www.bseindia.com/sensexview/indexview_new.aspx?index_Code=89&amp;iname=CDGS" TargetMode="External"/><Relationship Id="rId363" Type="http://schemas.openxmlformats.org/officeDocument/2006/relationships/hyperlink" Target="http://www.bseindia.com/sensexview/indexview_new.aspx?index_Code=88&amp;iname=BASMTR" TargetMode="External"/><Relationship Id="rId570" Type="http://schemas.openxmlformats.org/officeDocument/2006/relationships/hyperlink" Target="http://www.bseindia.com/sensexview/indexview_new.aspx?index_Code=91&amp;iname=FIN" TargetMode="External"/><Relationship Id="rId2044" Type="http://schemas.openxmlformats.org/officeDocument/2006/relationships/hyperlink" Target="http://www.bseindia.com/sensexview/indexview_new.aspx?index_Code=91&amp;iname=FIN" TargetMode="External"/><Relationship Id="rId2251" Type="http://schemas.openxmlformats.org/officeDocument/2006/relationships/hyperlink" Target="http://www.bseindia.com/sensexview/indexview_new.aspx?index_Code=91&amp;iname=FIN" TargetMode="External"/><Relationship Id="rId2489" Type="http://schemas.openxmlformats.org/officeDocument/2006/relationships/hyperlink" Target="http://www.bseindia.com/sensexview/indexview_new.aspx?index_Code=92&amp;iname=INDSTR" TargetMode="External"/><Relationship Id="rId2696" Type="http://schemas.openxmlformats.org/officeDocument/2006/relationships/hyperlink" Target="http://www.bseindia.com/sensexview/indexview_new.aspx?index_Code=42&amp;iname=AUTO" TargetMode="External"/><Relationship Id="rId223" Type="http://schemas.openxmlformats.org/officeDocument/2006/relationships/hyperlink" Target="http://www.bseindia.com/sensexview/indexview_new.aspx?index_Code=92&amp;iname=INDSTR" TargetMode="External"/><Relationship Id="rId430" Type="http://schemas.openxmlformats.org/officeDocument/2006/relationships/hyperlink" Target="http://www.bseindia.com/sensexview/indexview_new.aspx?index_Code=89&amp;iname=CDGS" TargetMode="External"/><Relationship Id="rId668" Type="http://schemas.openxmlformats.org/officeDocument/2006/relationships/hyperlink" Target="http://www.bseindia.com/sensexview/indexview_new.aspx?index_Code=35&amp;iname=METAL" TargetMode="External"/><Relationship Id="rId875" Type="http://schemas.openxmlformats.org/officeDocument/2006/relationships/hyperlink" Target="http://www.bseindia.com/sensexview/indexview_new.aspx?index_Code=92&amp;iname=INDSTR" TargetMode="External"/><Relationship Id="rId1060" Type="http://schemas.openxmlformats.org/officeDocument/2006/relationships/hyperlink" Target="http://www.bseindia.com/sensexview/indexview_new.aspx?index_Code=85&amp;iname=BSEIT" TargetMode="External"/><Relationship Id="rId1298" Type="http://schemas.openxmlformats.org/officeDocument/2006/relationships/hyperlink" Target="http://www.bseindia.com/sensexview/indexview_new.aspx?index_Code=83&amp;iname=BSEFMCG" TargetMode="External"/><Relationship Id="rId2111" Type="http://schemas.openxmlformats.org/officeDocument/2006/relationships/hyperlink" Target="http://www.bseindia.com/sensexview/indexview_new.aspx?index_Code=67&amp;iname=REALTY" TargetMode="External"/><Relationship Id="rId2349" Type="http://schemas.openxmlformats.org/officeDocument/2006/relationships/hyperlink" Target="http://www.bseindia.com/sensexview/indexview_new.aspx?index_Code=88&amp;iname=BASMTR" TargetMode="External"/><Relationship Id="rId2556" Type="http://schemas.openxmlformats.org/officeDocument/2006/relationships/hyperlink" Target="http://www.bseindia.com/sensexview/indexview_new.aspx?index_Code=89&amp;iname=CDGS" TargetMode="External"/><Relationship Id="rId2763" Type="http://schemas.openxmlformats.org/officeDocument/2006/relationships/hyperlink" Target="http://www.bseindia.com/sensexview/indexview_new.aspx?index_Code=79&amp;iname=INFRA" TargetMode="External"/><Relationship Id="rId2970" Type="http://schemas.openxmlformats.org/officeDocument/2006/relationships/hyperlink" Target="http://www.bseindia.com/sensexview/indexview_new.aspx?index_Code=67&amp;iname=REALTY" TargetMode="External"/><Relationship Id="rId528" Type="http://schemas.openxmlformats.org/officeDocument/2006/relationships/hyperlink" Target="http://www.bseindia.com/sensexview/indexview_new.aspx?index_Code=92&amp;iname=INDSTR" TargetMode="External"/><Relationship Id="rId735" Type="http://schemas.openxmlformats.org/officeDocument/2006/relationships/hyperlink" Target="http://www.bseindia.com/sensexview/indexview_new.aspx?index_Code=42&amp;iname=AUTO" TargetMode="External"/><Relationship Id="rId942" Type="http://schemas.openxmlformats.org/officeDocument/2006/relationships/hyperlink" Target="http://www.bseindia.com/sensexview/indexview_new.aspx?index_Code=35&amp;iname=METAL" TargetMode="External"/><Relationship Id="rId1158" Type="http://schemas.openxmlformats.org/officeDocument/2006/relationships/hyperlink" Target="http://www.bseindia.com/sensexview/indexview_new.aspx?index_Code=89&amp;iname=CDGS" TargetMode="External"/><Relationship Id="rId1365" Type="http://schemas.openxmlformats.org/officeDocument/2006/relationships/hyperlink" Target="http://www.bseindia.com/sensexview/indexview_new.aspx?index_Code=85&amp;iname=BSEIT" TargetMode="External"/><Relationship Id="rId1572" Type="http://schemas.openxmlformats.org/officeDocument/2006/relationships/hyperlink" Target="http://www.bseindia.com/sensexview/indexview_new.aspx?index_Code=83&amp;iname=BSEFMCG" TargetMode="External"/><Relationship Id="rId2209" Type="http://schemas.openxmlformats.org/officeDocument/2006/relationships/hyperlink" Target="http://www.bseindia.com/sensexview/indexview_new.aspx?index_Code=89&amp;iname=CDGS" TargetMode="External"/><Relationship Id="rId2416" Type="http://schemas.openxmlformats.org/officeDocument/2006/relationships/hyperlink" Target="http://www.bseindia.com/sensexview/indexview_new.aspx?index_Code=90&amp;iname=ENERGY" TargetMode="External"/><Relationship Id="rId2623" Type="http://schemas.openxmlformats.org/officeDocument/2006/relationships/hyperlink" Target="http://www.bseindia.com/sensexview/indexview_new.aspx?index_Code=88&amp;iname=BASMTR" TargetMode="External"/><Relationship Id="rId1018" Type="http://schemas.openxmlformats.org/officeDocument/2006/relationships/hyperlink" Target="http://www.bseindia.com/sensexview/indexview_new.aspx?index_Code=92&amp;iname=INDSTR" TargetMode="External"/><Relationship Id="rId1225" Type="http://schemas.openxmlformats.org/officeDocument/2006/relationships/hyperlink" Target="http://www.bseindia.com/sensexview/indexview_new.aspx?index_Code=35&amp;iname=METAL" TargetMode="External"/><Relationship Id="rId1432" Type="http://schemas.openxmlformats.org/officeDocument/2006/relationships/hyperlink" Target="http://www.bseindia.com/sensexview/indexview_new.aspx?index_Code=67&amp;iname=REALTY" TargetMode="External"/><Relationship Id="rId1877" Type="http://schemas.openxmlformats.org/officeDocument/2006/relationships/hyperlink" Target="http://www.bseindia.com/sensexview/indexview_new.aspx?index_Code=67&amp;iname=REALTY" TargetMode="External"/><Relationship Id="rId2830" Type="http://schemas.openxmlformats.org/officeDocument/2006/relationships/hyperlink" Target="http://www.bseindia.com/sensexview/indexview_new.aspx?index_Code=88&amp;iname=BASMTR" TargetMode="External"/><Relationship Id="rId2928" Type="http://schemas.openxmlformats.org/officeDocument/2006/relationships/hyperlink" Target="http://www.bseindia.com/sensexview/indexview_new.aspx?index_Code=92&amp;iname=INDSTR" TargetMode="External"/><Relationship Id="rId71" Type="http://schemas.openxmlformats.org/officeDocument/2006/relationships/hyperlink" Target="http://www.bseindia.com/sensexview/indexview_new.aspx?index_Code=85&amp;iname=BSEIT" TargetMode="External"/><Relationship Id="rId802" Type="http://schemas.openxmlformats.org/officeDocument/2006/relationships/hyperlink" Target="http://www.bseindia.com/sensexview/indexview_new.aspx?index_Code=83&amp;iname=BSEFMCG" TargetMode="External"/><Relationship Id="rId1737" Type="http://schemas.openxmlformats.org/officeDocument/2006/relationships/hyperlink" Target="http://www.bseindia.com/sensexview/indexview_new.aspx?index_Code=83&amp;iname=BSEFMCG" TargetMode="External"/><Relationship Id="rId1944" Type="http://schemas.openxmlformats.org/officeDocument/2006/relationships/hyperlink" Target="http://www.bseindia.com/sensexview/indexview_new.aspx?index_Code=89&amp;iname=CDGS" TargetMode="External"/><Relationship Id="rId3092" Type="http://schemas.openxmlformats.org/officeDocument/2006/relationships/hyperlink" Target="http://www.bseindia.com/sensexview/indexview_new.aspx?index_Code=88&amp;iname=BASMTR" TargetMode="External"/><Relationship Id="rId29" Type="http://schemas.openxmlformats.org/officeDocument/2006/relationships/hyperlink" Target="http://www.bseindia.com/sensexview/indexview_new.aspx?index_Code=85&amp;iname=BSEIT" TargetMode="External"/><Relationship Id="rId178" Type="http://schemas.openxmlformats.org/officeDocument/2006/relationships/hyperlink" Target="http://www.bseindia.com/sensexview/indexview_new.aspx?index_Code=88&amp;iname=BASMTR" TargetMode="External"/><Relationship Id="rId1804" Type="http://schemas.openxmlformats.org/officeDocument/2006/relationships/hyperlink" Target="http://www.bseindia.com/sensexview/indexview_new.aspx?index_Code=92&amp;iname=INDSTR" TargetMode="External"/><Relationship Id="rId385" Type="http://schemas.openxmlformats.org/officeDocument/2006/relationships/hyperlink" Target="http://www.bseindia.com/sensexview/indexview_new.aspx?index_Code=79&amp;iname=INFRA" TargetMode="External"/><Relationship Id="rId592" Type="http://schemas.openxmlformats.org/officeDocument/2006/relationships/hyperlink" Target="http://www.bseindia.com/sensexview/indexview_new.aspx?index_Code=89&amp;iname=CDGS" TargetMode="External"/><Relationship Id="rId2066" Type="http://schemas.openxmlformats.org/officeDocument/2006/relationships/hyperlink" Target="http://www.bseindia.com/sensexview/indexview_new.aspx?index_Code=88&amp;iname=BASMTR" TargetMode="External"/><Relationship Id="rId2273" Type="http://schemas.openxmlformats.org/officeDocument/2006/relationships/hyperlink" Target="http://www.bseindia.com/sensexview/indexview_new.aspx?index_Code=79&amp;iname=INFRA" TargetMode="External"/><Relationship Id="rId2480" Type="http://schemas.openxmlformats.org/officeDocument/2006/relationships/hyperlink" Target="http://www.bseindia.com/sensexview/indexview_new.aspx?index_Code=92&amp;iname=INDSTR" TargetMode="External"/><Relationship Id="rId245" Type="http://schemas.openxmlformats.org/officeDocument/2006/relationships/hyperlink" Target="http://www.bseindia.com/sensexview/indexview_new.aspx?index_Code=91&amp;iname=FIN" TargetMode="External"/><Relationship Id="rId452" Type="http://schemas.openxmlformats.org/officeDocument/2006/relationships/hyperlink" Target="http://www.bseindia.com/sensexview/indexview_new.aspx?index_Code=88&amp;iname=BASMTR" TargetMode="External"/><Relationship Id="rId897" Type="http://schemas.openxmlformats.org/officeDocument/2006/relationships/hyperlink" Target="http://www.bseindia.com/sensexview/indexview_new.aspx?index_Code=88&amp;iname=BASMTR" TargetMode="External"/><Relationship Id="rId1082" Type="http://schemas.openxmlformats.org/officeDocument/2006/relationships/hyperlink" Target="http://www.bseindia.com/sensexview/indexview_new.aspx?index_Code=85&amp;iname=BSEIT" TargetMode="External"/><Relationship Id="rId2133" Type="http://schemas.openxmlformats.org/officeDocument/2006/relationships/hyperlink" Target="http://www.bseindia.com/sensexview/indexview_new.aspx?index_Code=88&amp;iname=BASMTR" TargetMode="External"/><Relationship Id="rId2340" Type="http://schemas.openxmlformats.org/officeDocument/2006/relationships/hyperlink" Target="http://www.bseindia.com/sensexview/indexview_new.aspx?index_Code=91&amp;iname=FIN" TargetMode="External"/><Relationship Id="rId2578" Type="http://schemas.openxmlformats.org/officeDocument/2006/relationships/hyperlink" Target="http://www.bseindia.com/sensexview/indexview_new.aspx?index_Code=89&amp;iname=CDGS" TargetMode="External"/><Relationship Id="rId2785" Type="http://schemas.openxmlformats.org/officeDocument/2006/relationships/hyperlink" Target="http://www.bseindia.com/sensexview/indexview_new.aspx?index_Code=67&amp;iname=REALTY" TargetMode="External"/><Relationship Id="rId2992" Type="http://schemas.openxmlformats.org/officeDocument/2006/relationships/hyperlink" Target="http://www.bseindia.com/sensexview/indexview_new.aspx?index_Code=91&amp;iname=FIN" TargetMode="External"/><Relationship Id="rId105" Type="http://schemas.openxmlformats.org/officeDocument/2006/relationships/hyperlink" Target="http://www.bseindia.com/sensexview/indexview_new.aspx?index_Code=92&amp;iname=INDSTR" TargetMode="External"/><Relationship Id="rId312" Type="http://schemas.openxmlformats.org/officeDocument/2006/relationships/hyperlink" Target="http://www.bseindia.com/sensexview/indexview_new.aspx?index_Code=88&amp;iname=BASMTR" TargetMode="External"/><Relationship Id="rId757" Type="http://schemas.openxmlformats.org/officeDocument/2006/relationships/hyperlink" Target="http://www.bseindia.com/sensexview/indexview_new.aspx?index_Code=89&amp;iname=CDGS" TargetMode="External"/><Relationship Id="rId964" Type="http://schemas.openxmlformats.org/officeDocument/2006/relationships/hyperlink" Target="http://www.bseindia.com/sensexview/indexview_new.aspx?index_Code=88&amp;iname=BASMTR" TargetMode="External"/><Relationship Id="rId1387" Type="http://schemas.openxmlformats.org/officeDocument/2006/relationships/hyperlink" Target="http://www.bseindia.com/sensexview/indexview_new.aspx?index_Code=91&amp;iname=FIN" TargetMode="External"/><Relationship Id="rId1594" Type="http://schemas.openxmlformats.org/officeDocument/2006/relationships/hyperlink" Target="http://www.bseindia.com/sensexview/indexview_new.aspx?index_Code=92&amp;iname=INDSTR" TargetMode="External"/><Relationship Id="rId2200" Type="http://schemas.openxmlformats.org/officeDocument/2006/relationships/hyperlink" Target="http://www.bseindia.com/sensexview/indexview_new.aspx?index_Code=89&amp;iname=CDGS" TargetMode="External"/><Relationship Id="rId2438" Type="http://schemas.openxmlformats.org/officeDocument/2006/relationships/hyperlink" Target="http://www.bseindia.com/sensexview/indexview_new.aspx?index_Code=88&amp;iname=BASMTR" TargetMode="External"/><Relationship Id="rId2645" Type="http://schemas.openxmlformats.org/officeDocument/2006/relationships/hyperlink" Target="http://www.bseindia.com/sensexview/indexview_new.aspx?index_Code=88&amp;iname=BASMTR" TargetMode="External"/><Relationship Id="rId2852" Type="http://schemas.openxmlformats.org/officeDocument/2006/relationships/hyperlink" Target="http://www.bseindia.com/sensexview/indexview_new.aspx?index_Code=79&amp;iname=INFRA" TargetMode="External"/><Relationship Id="rId93" Type="http://schemas.openxmlformats.org/officeDocument/2006/relationships/hyperlink" Target="http://www.bseindia.com/sensexview/indexview_new.aspx?index_Code=88&amp;iname=BASMTR" TargetMode="External"/><Relationship Id="rId617" Type="http://schemas.openxmlformats.org/officeDocument/2006/relationships/hyperlink" Target="http://www.bseindia.com/sensexview/indexview_new.aspx?index_Code=42&amp;iname=AUTO" TargetMode="External"/><Relationship Id="rId824" Type="http://schemas.openxmlformats.org/officeDocument/2006/relationships/hyperlink" Target="http://www.bseindia.com/sensexview/indexview_new.aspx?index_Code=83&amp;iname=BSEFMCG" TargetMode="External"/><Relationship Id="rId1247" Type="http://schemas.openxmlformats.org/officeDocument/2006/relationships/hyperlink" Target="http://www.bseindia.com/sensexview/indexview_new.aspx?index_Code=89&amp;iname=CDGS" TargetMode="External"/><Relationship Id="rId1454" Type="http://schemas.openxmlformats.org/officeDocument/2006/relationships/hyperlink" Target="http://www.bseindia.com/sensexview/indexview_new.aspx?index_Code=83&amp;iname=BSEFMCG" TargetMode="External"/><Relationship Id="rId1661" Type="http://schemas.openxmlformats.org/officeDocument/2006/relationships/hyperlink" Target="http://www.bseindia.com/sensexview/indexview_new.aspx?index_Code=89&amp;iname=CDGS" TargetMode="External"/><Relationship Id="rId1899" Type="http://schemas.openxmlformats.org/officeDocument/2006/relationships/hyperlink" Target="http://www.bseindia.com/sensexview/indexview_new.aspx?index_Code=88&amp;iname=BASMTR" TargetMode="External"/><Relationship Id="rId2505" Type="http://schemas.openxmlformats.org/officeDocument/2006/relationships/hyperlink" Target="http://www.bseindia.com/sensexview/indexview_new.aspx?index_Code=85&amp;iname=BSEIT" TargetMode="External"/><Relationship Id="rId2712" Type="http://schemas.openxmlformats.org/officeDocument/2006/relationships/hyperlink" Target="http://www.bseindia.com/sensexview/indexview_new.aspx?index_Code=35&amp;iname=METAL" TargetMode="External"/><Relationship Id="rId1107" Type="http://schemas.openxmlformats.org/officeDocument/2006/relationships/hyperlink" Target="http://www.bseindia.com/sensexview/indexview_new.aspx?index_Code=42&amp;iname=AUTO" TargetMode="External"/><Relationship Id="rId1314" Type="http://schemas.openxmlformats.org/officeDocument/2006/relationships/hyperlink" Target="http://www.bseindia.com/sensexview/indexview_new.aspx?index_Code=92&amp;iname=INDSTR" TargetMode="External"/><Relationship Id="rId1521" Type="http://schemas.openxmlformats.org/officeDocument/2006/relationships/hyperlink" Target="http://www.bseindia.com/sensexview/indexview_new.aspx?index_Code=89&amp;iname=CDGS" TargetMode="External"/><Relationship Id="rId1759" Type="http://schemas.openxmlformats.org/officeDocument/2006/relationships/hyperlink" Target="http://www.bseindia.com/sensexview/indexview_new.aspx?index_Code=92&amp;iname=INDSTR" TargetMode="External"/><Relationship Id="rId1966" Type="http://schemas.openxmlformats.org/officeDocument/2006/relationships/hyperlink" Target="http://www.bseindia.com/sensexview/indexview_new.aspx?index_Code=92&amp;iname=INDSTR" TargetMode="External"/><Relationship Id="rId1619" Type="http://schemas.openxmlformats.org/officeDocument/2006/relationships/hyperlink" Target="http://www.bseindia.com/sensexview/indexview_new.aspx?index_Code=85&amp;iname=BSEIT" TargetMode="External"/><Relationship Id="rId1826" Type="http://schemas.openxmlformats.org/officeDocument/2006/relationships/hyperlink" Target="http://www.bseindia.com/sensexview/indexview_new.aspx?index_Code=88&amp;iname=BASMTR" TargetMode="External"/><Relationship Id="rId20" Type="http://schemas.openxmlformats.org/officeDocument/2006/relationships/hyperlink" Target="http://www.bseindia.com/sensexview/indexview_new.aspx?index_Code=91&amp;iname=FIN" TargetMode="External"/><Relationship Id="rId2088" Type="http://schemas.openxmlformats.org/officeDocument/2006/relationships/hyperlink" Target="http://www.bseindia.com/sensexview/indexview_new.aspx?index_Code=92&amp;iname=INDSTR" TargetMode="External"/><Relationship Id="rId2295" Type="http://schemas.openxmlformats.org/officeDocument/2006/relationships/hyperlink" Target="http://www.bseindia.com/sensexview/indexview_new.aspx?index_Code=45&amp;iname=TECK" TargetMode="External"/><Relationship Id="rId3041" Type="http://schemas.openxmlformats.org/officeDocument/2006/relationships/hyperlink" Target="http://www.bseindia.com/sensexview/indexview_new.aspx?index_Code=92&amp;iname=INDSTR" TargetMode="External"/><Relationship Id="rId267" Type="http://schemas.openxmlformats.org/officeDocument/2006/relationships/hyperlink" Target="http://www.bseindia.com/sensexview/indexview_new.aspx?index_Code=91&amp;iname=FIN" TargetMode="External"/><Relationship Id="rId474" Type="http://schemas.openxmlformats.org/officeDocument/2006/relationships/hyperlink" Target="http://www.bseindia.com/sensexview/indexview_new.aspx?index_Code=42&amp;iname=AUTO" TargetMode="External"/><Relationship Id="rId2155" Type="http://schemas.openxmlformats.org/officeDocument/2006/relationships/hyperlink" Target="http://www.bseindia.com/sensexview/indexview_new.aspx?index_Code=91&amp;iname=FIN" TargetMode="External"/><Relationship Id="rId127" Type="http://schemas.openxmlformats.org/officeDocument/2006/relationships/hyperlink" Target="http://www.bseindia.com/sensexview/indexview_new.aspx?index_Code=67&amp;iname=REALTY" TargetMode="External"/><Relationship Id="rId681" Type="http://schemas.openxmlformats.org/officeDocument/2006/relationships/hyperlink" Target="http://www.bseindia.com/sensexview/indexview_new.aspx?index_Code=92&amp;iname=INDSTR" TargetMode="External"/><Relationship Id="rId779" Type="http://schemas.openxmlformats.org/officeDocument/2006/relationships/hyperlink" Target="http://www.bseindia.com/sensexview/indexview_new.aspx?index_Code=88&amp;iname=BASMTR" TargetMode="External"/><Relationship Id="rId986" Type="http://schemas.openxmlformats.org/officeDocument/2006/relationships/hyperlink" Target="http://www.bseindia.com/sensexview/indexview_new.aspx?index_Code=89&amp;iname=CDGS" TargetMode="External"/><Relationship Id="rId2362" Type="http://schemas.openxmlformats.org/officeDocument/2006/relationships/hyperlink" Target="http://www.bseindia.com/sensexview/indexview_new.aspx?index_Code=89&amp;iname=CDGS" TargetMode="External"/><Relationship Id="rId2667" Type="http://schemas.openxmlformats.org/officeDocument/2006/relationships/hyperlink" Target="http://www.bseindia.com/sensexview/indexview_new.aspx?index_Code=91&amp;iname=FIN" TargetMode="External"/><Relationship Id="rId334" Type="http://schemas.openxmlformats.org/officeDocument/2006/relationships/hyperlink" Target="http://www.bseindia.com/sensexview/indexview_new.aspx?index_Code=42&amp;iname=AUTO" TargetMode="External"/><Relationship Id="rId541" Type="http://schemas.openxmlformats.org/officeDocument/2006/relationships/hyperlink" Target="http://www.bseindia.com/sensexview/indexview_new.aspx?index_Code=88&amp;iname=BASMTR" TargetMode="External"/><Relationship Id="rId639" Type="http://schemas.openxmlformats.org/officeDocument/2006/relationships/hyperlink" Target="http://www.bseindia.com/sensexview/indexview_new.aspx?index_Code=88&amp;iname=BASMTR" TargetMode="External"/><Relationship Id="rId1171" Type="http://schemas.openxmlformats.org/officeDocument/2006/relationships/hyperlink" Target="http://www.bseindia.com/sensexview/indexview_new.aspx?index_Code=89&amp;iname=CDGS" TargetMode="External"/><Relationship Id="rId1269" Type="http://schemas.openxmlformats.org/officeDocument/2006/relationships/hyperlink" Target="http://www.bseindia.com/sensexview/indexview_new.aspx?index_Code=27&amp;iname=BSECD" TargetMode="External"/><Relationship Id="rId1476" Type="http://schemas.openxmlformats.org/officeDocument/2006/relationships/hyperlink" Target="http://www.bseindia.com/sensexview/indexview_new.aspx?index_Code=79&amp;iname=INFRA" TargetMode="External"/><Relationship Id="rId2015" Type="http://schemas.openxmlformats.org/officeDocument/2006/relationships/hyperlink" Target="http://www.bseindia.com/sensexview/indexview_new.aspx?index_Code=35&amp;iname=METAL" TargetMode="External"/><Relationship Id="rId2222" Type="http://schemas.openxmlformats.org/officeDocument/2006/relationships/hyperlink" Target="http://www.bseindia.com/sensexview/indexview_new.aspx?index_Code=89&amp;iname=CDGS" TargetMode="External"/><Relationship Id="rId2874" Type="http://schemas.openxmlformats.org/officeDocument/2006/relationships/hyperlink" Target="http://www.bseindia.com/sensexview/indexview_new.aspx?index_Code=88&amp;iname=BASMTR" TargetMode="External"/><Relationship Id="rId401" Type="http://schemas.openxmlformats.org/officeDocument/2006/relationships/hyperlink" Target="http://www.bseindia.com/sensexview/indexview_new.aspx?index_Code=88&amp;iname=BASMTR" TargetMode="External"/><Relationship Id="rId846" Type="http://schemas.openxmlformats.org/officeDocument/2006/relationships/hyperlink" Target="http://www.bseindia.com/sensexview/indexview_new.aspx?index_Code=89&amp;iname=CDGS" TargetMode="External"/><Relationship Id="rId1031" Type="http://schemas.openxmlformats.org/officeDocument/2006/relationships/hyperlink" Target="http://www.bseindia.com/sensexview/indexview_new.aspx?index_Code=92&amp;iname=INDSTR" TargetMode="External"/><Relationship Id="rId1129" Type="http://schemas.openxmlformats.org/officeDocument/2006/relationships/hyperlink" Target="http://www.bseindia.com/sensexview/indexview_new.aspx?index_Code=88&amp;iname=BASMTR" TargetMode="External"/><Relationship Id="rId1683" Type="http://schemas.openxmlformats.org/officeDocument/2006/relationships/hyperlink" Target="http://www.bseindia.com/sensexview/indexview_new.aspx?index_Code=83&amp;iname=BSEFMCG" TargetMode="External"/><Relationship Id="rId1890" Type="http://schemas.openxmlformats.org/officeDocument/2006/relationships/hyperlink" Target="http://www.bseindia.com/sensexview/indexview_new.aspx?index_Code=67&amp;iname=REALTY" TargetMode="External"/><Relationship Id="rId1988" Type="http://schemas.openxmlformats.org/officeDocument/2006/relationships/hyperlink" Target="http://www.bseindia.com/sensexview/indexview_new.aspx?index_Code=97&amp;iname=UTILS" TargetMode="External"/><Relationship Id="rId2527" Type="http://schemas.openxmlformats.org/officeDocument/2006/relationships/hyperlink" Target="http://www.bseindia.com/sensexview/indexview_new.aspx?index_Code=67&amp;iname=REALTY" TargetMode="External"/><Relationship Id="rId2734" Type="http://schemas.openxmlformats.org/officeDocument/2006/relationships/hyperlink" Target="http://www.bseindia.com/sensexview/indexview_new.aspx?index_Code=83&amp;iname=BSEFMCG" TargetMode="External"/><Relationship Id="rId2941" Type="http://schemas.openxmlformats.org/officeDocument/2006/relationships/hyperlink" Target="http://www.bseindia.com/sensexview/indexview_new.aspx?index_Code=85&amp;iname=BSEIT" TargetMode="External"/><Relationship Id="rId706" Type="http://schemas.openxmlformats.org/officeDocument/2006/relationships/hyperlink" Target="http://www.bseindia.com/sensexview/indexview_new.aspx?index_Code=91&amp;iname=FIN" TargetMode="External"/><Relationship Id="rId913" Type="http://schemas.openxmlformats.org/officeDocument/2006/relationships/hyperlink" Target="http://www.bseindia.com/sensexview/indexview_new.aspx?index_Code=88&amp;iname=BASMTR" TargetMode="External"/><Relationship Id="rId1336" Type="http://schemas.openxmlformats.org/officeDocument/2006/relationships/hyperlink" Target="http://www.bseindia.com/sensexview/indexview_new.aspx?index_Code=67&amp;iname=REALTY" TargetMode="External"/><Relationship Id="rId1543" Type="http://schemas.openxmlformats.org/officeDocument/2006/relationships/hyperlink" Target="http://www.bseindia.com/sensexview/indexview_new.aspx?index_Code=35&amp;iname=METAL" TargetMode="External"/><Relationship Id="rId1750" Type="http://schemas.openxmlformats.org/officeDocument/2006/relationships/hyperlink" Target="http://www.bseindia.com/sensexview/indexview_new.aspx?index_Code=85&amp;iname=BSEIT" TargetMode="External"/><Relationship Id="rId2801" Type="http://schemas.openxmlformats.org/officeDocument/2006/relationships/hyperlink" Target="http://www.bseindia.com/sensexview/indexview_new.aspx?index_Code=89&amp;iname=CDGS" TargetMode="External"/><Relationship Id="rId42" Type="http://schemas.openxmlformats.org/officeDocument/2006/relationships/hyperlink" Target="http://www.bseindia.com/sensexview/indexview_new.aspx?index_Code=79&amp;iname=INFRA" TargetMode="External"/><Relationship Id="rId1403" Type="http://schemas.openxmlformats.org/officeDocument/2006/relationships/hyperlink" Target="http://www.bseindia.com/sensexview/indexview_new.aspx?index_Code=35&amp;iname=METAL" TargetMode="External"/><Relationship Id="rId1610" Type="http://schemas.openxmlformats.org/officeDocument/2006/relationships/hyperlink" Target="http://www.bseindia.com/sensexview/indexview_new.aspx?index_Code=67&amp;iname=REALTY" TargetMode="External"/><Relationship Id="rId1848" Type="http://schemas.openxmlformats.org/officeDocument/2006/relationships/hyperlink" Target="http://www.bseindia.com/sensexview/indexview_new.aspx?index_Code=92&amp;iname=INDSTR" TargetMode="External"/><Relationship Id="rId3063" Type="http://schemas.openxmlformats.org/officeDocument/2006/relationships/hyperlink" Target="http://www.bseindia.com/sensexview/indexview_new.aspx?index_Code=89&amp;iname=CDGS" TargetMode="External"/><Relationship Id="rId191" Type="http://schemas.openxmlformats.org/officeDocument/2006/relationships/hyperlink" Target="http://www.bseindia.com/sensexview/indexview_new.aspx?index_Code=88&amp;iname=BASMTR" TargetMode="External"/><Relationship Id="rId1708" Type="http://schemas.openxmlformats.org/officeDocument/2006/relationships/hyperlink" Target="http://www.bseindia.com/sensexview/indexview_new.aspx?index_Code=85&amp;iname=BSEIT" TargetMode="External"/><Relationship Id="rId1915" Type="http://schemas.openxmlformats.org/officeDocument/2006/relationships/hyperlink" Target="http://www.bseindia.com/sensexview/indexview_new.aspx?index_Code=85&amp;iname=BSEIT" TargetMode="External"/><Relationship Id="rId289" Type="http://schemas.openxmlformats.org/officeDocument/2006/relationships/hyperlink" Target="http://www.bseindia.com/sensexview/indexview_new.aspx?index_Code=35&amp;iname=METAL" TargetMode="External"/><Relationship Id="rId496" Type="http://schemas.openxmlformats.org/officeDocument/2006/relationships/hyperlink" Target="http://www.bseindia.com/sensexview/indexview_new.aspx?index_Code=91&amp;iname=FIN" TargetMode="External"/><Relationship Id="rId2177" Type="http://schemas.openxmlformats.org/officeDocument/2006/relationships/hyperlink" Target="http://www.bseindia.com/sensexview/indexview_new.aspx?index_Code=42&amp;iname=AUTO" TargetMode="External"/><Relationship Id="rId2384" Type="http://schemas.openxmlformats.org/officeDocument/2006/relationships/hyperlink" Target="http://www.bseindia.com/sensexview/indexview_new.aspx?index_Code=42&amp;iname=AUTO" TargetMode="External"/><Relationship Id="rId2591" Type="http://schemas.openxmlformats.org/officeDocument/2006/relationships/hyperlink" Target="http://www.bseindia.com/sensexview/indexview_new.aspx?index_Code=88&amp;iname=BASMTR" TargetMode="External"/><Relationship Id="rId149" Type="http://schemas.openxmlformats.org/officeDocument/2006/relationships/hyperlink" Target="http://www.bseindia.com/sensexview/indexview_new.aspx?index_Code=88&amp;iname=BASMTR" TargetMode="External"/><Relationship Id="rId356" Type="http://schemas.openxmlformats.org/officeDocument/2006/relationships/hyperlink" Target="http://www.bseindia.com/sensexview/indexview_new.aspx?index_Code=89&amp;iname=CDGS" TargetMode="External"/><Relationship Id="rId563" Type="http://schemas.openxmlformats.org/officeDocument/2006/relationships/hyperlink" Target="http://www.bseindia.com/sensexview/indexview_new.aspx?index_Code=83&amp;iname=BSEFMCG" TargetMode="External"/><Relationship Id="rId770" Type="http://schemas.openxmlformats.org/officeDocument/2006/relationships/hyperlink" Target="http://www.bseindia.com/sensexview/indexview_new.aspx?index_Code=91&amp;iname=FIN" TargetMode="External"/><Relationship Id="rId1193" Type="http://schemas.openxmlformats.org/officeDocument/2006/relationships/hyperlink" Target="http://www.bseindia.com/sensexview/indexview_new.aspx?index_Code=92&amp;iname=INDSTR" TargetMode="External"/><Relationship Id="rId2037" Type="http://schemas.openxmlformats.org/officeDocument/2006/relationships/hyperlink" Target="http://www.bseindia.com/sensexview/indexview_new.aspx?index_Code=35&amp;iname=METAL" TargetMode="External"/><Relationship Id="rId2244" Type="http://schemas.openxmlformats.org/officeDocument/2006/relationships/hyperlink" Target="http://www.bseindia.com/sensexview/indexview_new.aspx?index_Code=67&amp;iname=REALTY" TargetMode="External"/><Relationship Id="rId2451" Type="http://schemas.openxmlformats.org/officeDocument/2006/relationships/hyperlink" Target="http://www.bseindia.com/sensexview/indexview_new.aspx?index_Code=35&amp;iname=METAL" TargetMode="External"/><Relationship Id="rId2689" Type="http://schemas.openxmlformats.org/officeDocument/2006/relationships/hyperlink" Target="http://www.bseindia.com/sensexview/indexview_new.aspx?index_Code=88&amp;iname=BASMTR" TargetMode="External"/><Relationship Id="rId2896" Type="http://schemas.openxmlformats.org/officeDocument/2006/relationships/hyperlink" Target="http://www.bseindia.com/sensexview/indexview_new.aspx?index_Code=88&amp;iname=BASMTR" TargetMode="External"/><Relationship Id="rId216" Type="http://schemas.openxmlformats.org/officeDocument/2006/relationships/hyperlink" Target="http://www.bseindia.com/sensexview/indexview_new.aspx?index_Code=89&amp;iname=CDGS" TargetMode="External"/><Relationship Id="rId423" Type="http://schemas.openxmlformats.org/officeDocument/2006/relationships/hyperlink" Target="http://www.bseindia.com/sensexview/indexview_new.aspx?index_Code=92&amp;iname=INDSTR" TargetMode="External"/><Relationship Id="rId868" Type="http://schemas.openxmlformats.org/officeDocument/2006/relationships/hyperlink" Target="http://www.bseindia.com/sensexview/indexview_new.aspx?index_Code=89&amp;iname=CDGS" TargetMode="External"/><Relationship Id="rId1053" Type="http://schemas.openxmlformats.org/officeDocument/2006/relationships/hyperlink" Target="http://www.bseindia.com/sensexview/indexview_new.aspx?index_Code=79&amp;iname=INFRA" TargetMode="External"/><Relationship Id="rId1260" Type="http://schemas.openxmlformats.org/officeDocument/2006/relationships/hyperlink" Target="http://www.bseindia.com/sensexview/indexview_new.aspx?index_Code=37&amp;iname=OILGAS" TargetMode="External"/><Relationship Id="rId1498" Type="http://schemas.openxmlformats.org/officeDocument/2006/relationships/hyperlink" Target="http://www.bseindia.com/sensexview/indexview_new.aspx?index_Code=91&amp;iname=FIN" TargetMode="External"/><Relationship Id="rId2104" Type="http://schemas.openxmlformats.org/officeDocument/2006/relationships/hyperlink" Target="http://www.bseindia.com/sensexview/indexview_new.aspx?index_Code=92&amp;iname=INDSTR" TargetMode="External"/><Relationship Id="rId2549" Type="http://schemas.openxmlformats.org/officeDocument/2006/relationships/hyperlink" Target="http://www.bseindia.com/sensexview/indexview_new.aspx?index_Code=92&amp;iname=INDSTR" TargetMode="External"/><Relationship Id="rId2756" Type="http://schemas.openxmlformats.org/officeDocument/2006/relationships/hyperlink" Target="http://www.bseindia.com/sensexview/indexview_new.aspx?index_Code=92&amp;iname=INDSTR" TargetMode="External"/><Relationship Id="rId2963" Type="http://schemas.openxmlformats.org/officeDocument/2006/relationships/hyperlink" Target="http://www.bseindia.com/sensexview/indexview_new.aspx?index_Code=67&amp;iname=REALTY" TargetMode="External"/><Relationship Id="rId630" Type="http://schemas.openxmlformats.org/officeDocument/2006/relationships/hyperlink" Target="http://www.bseindia.com/sensexview/indexview_new.aspx?index_Code=27&amp;iname=BSECD" TargetMode="External"/><Relationship Id="rId728" Type="http://schemas.openxmlformats.org/officeDocument/2006/relationships/hyperlink" Target="http://www.bseindia.com/sensexview/indexview_new.aspx?index_Code=88&amp;iname=BASMTR" TargetMode="External"/><Relationship Id="rId935" Type="http://schemas.openxmlformats.org/officeDocument/2006/relationships/hyperlink" Target="http://www.bseindia.com/sensexview/indexview_new.aspx?index_Code=79&amp;iname=INFRA" TargetMode="External"/><Relationship Id="rId1358" Type="http://schemas.openxmlformats.org/officeDocument/2006/relationships/hyperlink" Target="http://www.bseindia.com/sensexview/indexview_new.aspx?index_Code=89&amp;iname=CDGS" TargetMode="External"/><Relationship Id="rId1565" Type="http://schemas.openxmlformats.org/officeDocument/2006/relationships/hyperlink" Target="http://www.bseindia.com/sensexview/indexview_new.aspx?index_Code=88&amp;iname=BASMTR" TargetMode="External"/><Relationship Id="rId1772" Type="http://schemas.openxmlformats.org/officeDocument/2006/relationships/hyperlink" Target="http://www.bseindia.com/sensexview/indexview_new.aspx?index_Code=89&amp;iname=CDGS" TargetMode="External"/><Relationship Id="rId2311" Type="http://schemas.openxmlformats.org/officeDocument/2006/relationships/hyperlink" Target="http://www.bseindia.com/sensexview/indexview_new.aspx?index_Code=83&amp;iname=BSEFMCG" TargetMode="External"/><Relationship Id="rId2409" Type="http://schemas.openxmlformats.org/officeDocument/2006/relationships/hyperlink" Target="http://www.bseindia.com/sensexview/indexview_new.aspx?index_Code=35&amp;iname=METAL" TargetMode="External"/><Relationship Id="rId2616" Type="http://schemas.openxmlformats.org/officeDocument/2006/relationships/hyperlink" Target="http://www.bseindia.com/sensexview/indexview_new.aspx?index_Code=35&amp;iname=METAL" TargetMode="External"/><Relationship Id="rId64" Type="http://schemas.openxmlformats.org/officeDocument/2006/relationships/hyperlink" Target="http://www.bseindia.com/sensexview/indexview_new.aspx?index_Code=97&amp;iname=UTILS" TargetMode="External"/><Relationship Id="rId1120" Type="http://schemas.openxmlformats.org/officeDocument/2006/relationships/hyperlink" Target="http://www.bseindia.com/sensexview/indexview_new.aspx?index_Code=42&amp;iname=AUTO" TargetMode="External"/><Relationship Id="rId1218" Type="http://schemas.openxmlformats.org/officeDocument/2006/relationships/hyperlink" Target="http://www.bseindia.com/sensexview/indexview_new.aspx?index_Code=67&amp;iname=REALTY" TargetMode="External"/><Relationship Id="rId1425" Type="http://schemas.openxmlformats.org/officeDocument/2006/relationships/hyperlink" Target="http://www.bseindia.com/sensexview/indexview_new.aspx?index_Code=88&amp;iname=BASMTR" TargetMode="External"/><Relationship Id="rId2823" Type="http://schemas.openxmlformats.org/officeDocument/2006/relationships/hyperlink" Target="http://www.bseindia.com/sensexview/indexview_new.aspx?index_Code=92&amp;iname=INDSTR" TargetMode="External"/><Relationship Id="rId1632" Type="http://schemas.openxmlformats.org/officeDocument/2006/relationships/hyperlink" Target="http://www.bseindia.com/sensexview/indexview_new.aspx?index_Code=85&amp;iname=BSEIT" TargetMode="External"/><Relationship Id="rId1937" Type="http://schemas.openxmlformats.org/officeDocument/2006/relationships/hyperlink" Target="http://www.bseindia.com/sensexview/indexview_new.aspx?index_Code=83&amp;iname=BSEFMCG" TargetMode="External"/><Relationship Id="rId3085" Type="http://schemas.openxmlformats.org/officeDocument/2006/relationships/hyperlink" Target="http://www.bseindia.com/sensexview/indexview_new.aspx?index_Code=92&amp;iname=INDSTR" TargetMode="External"/><Relationship Id="rId2199" Type="http://schemas.openxmlformats.org/officeDocument/2006/relationships/hyperlink" Target="http://www.bseindia.com/sensexview/indexview_new.aspx?index_Code=67&amp;iname=REALTY" TargetMode="External"/><Relationship Id="rId280" Type="http://schemas.openxmlformats.org/officeDocument/2006/relationships/hyperlink" Target="http://www.bseindia.com/sensexview/indexview_new.aspx?index_Code=85&amp;iname=BSEIT" TargetMode="External"/><Relationship Id="rId3012" Type="http://schemas.openxmlformats.org/officeDocument/2006/relationships/hyperlink" Target="http://www.bseindia.com/sensexview/indexview_new.aspx?index_Code=92&amp;iname=INDSTR" TargetMode="External"/><Relationship Id="rId140" Type="http://schemas.openxmlformats.org/officeDocument/2006/relationships/hyperlink" Target="http://www.bseindia.com/sensexview/indexview_new.aspx?index_Code=83&amp;iname=BSEFMCG" TargetMode="External"/><Relationship Id="rId378" Type="http://schemas.openxmlformats.org/officeDocument/2006/relationships/hyperlink" Target="http://www.bseindia.com/sensexview/indexview_new.aspx?index_Code=92&amp;iname=INDSTR" TargetMode="External"/><Relationship Id="rId585" Type="http://schemas.openxmlformats.org/officeDocument/2006/relationships/hyperlink" Target="http://www.bseindia.com/sensexview/indexview_new.aspx?index_Code=92&amp;iname=INDSTR" TargetMode="External"/><Relationship Id="rId792" Type="http://schemas.openxmlformats.org/officeDocument/2006/relationships/hyperlink" Target="http://www.bseindia.com/sensexview/indexview_new.aspx?index_Code=85&amp;iname=BSEIT" TargetMode="External"/><Relationship Id="rId2059" Type="http://schemas.openxmlformats.org/officeDocument/2006/relationships/hyperlink" Target="http://www.bseindia.com/sensexview/indexview_new.aspx?index_Code=92&amp;iname=INDSTR" TargetMode="External"/><Relationship Id="rId2266" Type="http://schemas.openxmlformats.org/officeDocument/2006/relationships/hyperlink" Target="http://www.bseindia.com/sensexview/indexview_new.aspx?index_Code=83&amp;iname=BSEFMCG" TargetMode="External"/><Relationship Id="rId2473" Type="http://schemas.openxmlformats.org/officeDocument/2006/relationships/hyperlink" Target="http://www.bseindia.com/sensexview/indexview_new.aspx?index_Code=89&amp;iname=CDGS" TargetMode="External"/><Relationship Id="rId2680" Type="http://schemas.openxmlformats.org/officeDocument/2006/relationships/hyperlink" Target="http://www.bseindia.com/sensexview/indexview_new.aspx?index_Code=88&amp;iname=BASMTR" TargetMode="External"/><Relationship Id="rId6" Type="http://schemas.openxmlformats.org/officeDocument/2006/relationships/hyperlink" Target="http://www.bseindia.com/sensexview/indexview_new.aspx?index_Code=91&amp;iname=FIN" TargetMode="External"/><Relationship Id="rId238" Type="http://schemas.openxmlformats.org/officeDocument/2006/relationships/hyperlink" Target="http://www.bseindia.com/sensexview/indexview_new.aspx?index_Code=83&amp;iname=BSEFMCG" TargetMode="External"/><Relationship Id="rId445" Type="http://schemas.openxmlformats.org/officeDocument/2006/relationships/hyperlink" Target="http://www.bseindia.com/sensexview/indexview_new.aspx?index_Code=35&amp;iname=METAL" TargetMode="External"/><Relationship Id="rId652" Type="http://schemas.openxmlformats.org/officeDocument/2006/relationships/hyperlink" Target="http://www.bseindia.com/sensexview/indexview_new.aspx?index_Code=67&amp;iname=REALTY" TargetMode="External"/><Relationship Id="rId1075" Type="http://schemas.openxmlformats.org/officeDocument/2006/relationships/hyperlink" Target="http://www.bseindia.com/sensexview/indexview_new.aspx?index_Code=92&amp;iname=INDSTR" TargetMode="External"/><Relationship Id="rId1282" Type="http://schemas.openxmlformats.org/officeDocument/2006/relationships/hyperlink" Target="http://www.bseindia.com/sensexview/indexview_new.aspx?index_Code=92&amp;iname=INDSTR" TargetMode="External"/><Relationship Id="rId2126" Type="http://schemas.openxmlformats.org/officeDocument/2006/relationships/hyperlink" Target="http://www.bseindia.com/sensexview/indexview_new.aspx?index_Code=85&amp;iname=BSEIT" TargetMode="External"/><Relationship Id="rId2333" Type="http://schemas.openxmlformats.org/officeDocument/2006/relationships/hyperlink" Target="http://www.bseindia.com/sensexview/indexview_new.aspx?index_Code=85&amp;iname=BSEIT" TargetMode="External"/><Relationship Id="rId2540" Type="http://schemas.openxmlformats.org/officeDocument/2006/relationships/hyperlink" Target="http://www.bseindia.com/sensexview/indexview_new.aspx?index_Code=79&amp;iname=INFRA" TargetMode="External"/><Relationship Id="rId2778" Type="http://schemas.openxmlformats.org/officeDocument/2006/relationships/hyperlink" Target="http://www.bseindia.com/sensexview/indexview_new.aspx?index_Code=83&amp;iname=BSEFMCG" TargetMode="External"/><Relationship Id="rId2985" Type="http://schemas.openxmlformats.org/officeDocument/2006/relationships/hyperlink" Target="http://www.bseindia.com/sensexview/indexview_new.aspx?index_Code=89&amp;iname=CDGS" TargetMode="External"/><Relationship Id="rId305" Type="http://schemas.openxmlformats.org/officeDocument/2006/relationships/hyperlink" Target="http://www.bseindia.com/sensexview/indexview_new.aspx?index_Code=35&amp;iname=METAL" TargetMode="External"/><Relationship Id="rId512" Type="http://schemas.openxmlformats.org/officeDocument/2006/relationships/hyperlink" Target="http://www.bseindia.com/sensexview/indexview_new.aspx?index_Code=92&amp;iname=INDSTR" TargetMode="External"/><Relationship Id="rId957" Type="http://schemas.openxmlformats.org/officeDocument/2006/relationships/hyperlink" Target="http://www.bseindia.com/sensexview/indexview_new.aspx?index_Code=88&amp;iname=BASMTR" TargetMode="External"/><Relationship Id="rId1142" Type="http://schemas.openxmlformats.org/officeDocument/2006/relationships/hyperlink" Target="http://www.bseindia.com/sensexview/indexview_new.aspx?index_Code=92&amp;iname=INDSTR" TargetMode="External"/><Relationship Id="rId1587" Type="http://schemas.openxmlformats.org/officeDocument/2006/relationships/hyperlink" Target="http://www.bseindia.com/sensexview/indexview_new.aspx?index_Code=88&amp;iname=BASMTR" TargetMode="External"/><Relationship Id="rId1794" Type="http://schemas.openxmlformats.org/officeDocument/2006/relationships/hyperlink" Target="http://www.bseindia.com/sensexview/indexview_new.aspx?index_Code=92&amp;iname=INDSTR" TargetMode="External"/><Relationship Id="rId2400" Type="http://schemas.openxmlformats.org/officeDocument/2006/relationships/hyperlink" Target="http://www.bseindia.com/sensexview/indexview_new.aspx?index_Code=85&amp;iname=BSEIT" TargetMode="External"/><Relationship Id="rId2638" Type="http://schemas.openxmlformats.org/officeDocument/2006/relationships/hyperlink" Target="http://www.bseindia.com/sensexview/indexview_new.aspx?index_Code=91&amp;iname=FIN" TargetMode="External"/><Relationship Id="rId2845" Type="http://schemas.openxmlformats.org/officeDocument/2006/relationships/hyperlink" Target="http://www.bseindia.com/sensexview/indexview_new.aspx?index_Code=85&amp;iname=BSEIT" TargetMode="External"/><Relationship Id="rId86" Type="http://schemas.openxmlformats.org/officeDocument/2006/relationships/hyperlink" Target="http://www.bseindia.com/sensexview/indexview_new.aspx?index_Code=91&amp;iname=FIN" TargetMode="External"/><Relationship Id="rId817" Type="http://schemas.openxmlformats.org/officeDocument/2006/relationships/hyperlink" Target="http://www.bseindia.com/sensexview/indexview_new.aspx?index_Code=83&amp;iname=BSEFMCG" TargetMode="External"/><Relationship Id="rId1002" Type="http://schemas.openxmlformats.org/officeDocument/2006/relationships/hyperlink" Target="http://www.bseindia.com/sensexview/indexview_new.aspx?index_Code=85&amp;iname=BSEIT" TargetMode="External"/><Relationship Id="rId1447" Type="http://schemas.openxmlformats.org/officeDocument/2006/relationships/hyperlink" Target="http://www.bseindia.com/sensexview/indexview_new.aspx?index_Code=85&amp;iname=BSEIT" TargetMode="External"/><Relationship Id="rId1654" Type="http://schemas.openxmlformats.org/officeDocument/2006/relationships/hyperlink" Target="http://www.bseindia.com/sensexview/indexview_new.aspx?index_Code=83&amp;iname=BSEFMCG" TargetMode="External"/><Relationship Id="rId1861" Type="http://schemas.openxmlformats.org/officeDocument/2006/relationships/hyperlink" Target="http://www.bseindia.com/sensexview/indexview_new.aspx?index_Code=92&amp;iname=INDSTR" TargetMode="External"/><Relationship Id="rId2705" Type="http://schemas.openxmlformats.org/officeDocument/2006/relationships/hyperlink" Target="http://www.bseindia.com/sensexview/indexview_new.aspx?index_Code=89&amp;iname=CDGS" TargetMode="External"/><Relationship Id="rId2912" Type="http://schemas.openxmlformats.org/officeDocument/2006/relationships/hyperlink" Target="http://www.bseindia.com/sensexview/indexview_new.aspx?index_Code=89&amp;iname=CDGS" TargetMode="External"/><Relationship Id="rId1307" Type="http://schemas.openxmlformats.org/officeDocument/2006/relationships/hyperlink" Target="http://www.bseindia.com/sensexview/indexview_new.aspx?index_Code=92&amp;iname=INDSTR" TargetMode="External"/><Relationship Id="rId1514" Type="http://schemas.openxmlformats.org/officeDocument/2006/relationships/hyperlink" Target="http://www.bseindia.com/sensexview/indexview_new.aspx?index_Code=35&amp;iname=METAL" TargetMode="External"/><Relationship Id="rId1721" Type="http://schemas.openxmlformats.org/officeDocument/2006/relationships/hyperlink" Target="http://www.bseindia.com/sensexview/indexview_new.aspx?index_Code=88&amp;iname=BASMTR" TargetMode="External"/><Relationship Id="rId1959" Type="http://schemas.openxmlformats.org/officeDocument/2006/relationships/hyperlink" Target="http://www.bseindia.com/sensexview/indexview_new.aspx?index_Code=88&amp;iname=BASMTR" TargetMode="External"/><Relationship Id="rId13" Type="http://schemas.openxmlformats.org/officeDocument/2006/relationships/hyperlink" Target="http://www.bseindia.com/sensexview/indexview_new.aspx?index_Code=92&amp;iname=INDSTR" TargetMode="External"/><Relationship Id="rId1819" Type="http://schemas.openxmlformats.org/officeDocument/2006/relationships/hyperlink" Target="http://www.bseindia.com/sensexview/indexview_new.aspx?index_Code=92&amp;iname=INDSTR" TargetMode="External"/><Relationship Id="rId2190" Type="http://schemas.openxmlformats.org/officeDocument/2006/relationships/hyperlink" Target="http://www.bseindia.com/sensexview/indexview_new.aspx?index_Code=88&amp;iname=BASMTR" TargetMode="External"/><Relationship Id="rId2288" Type="http://schemas.openxmlformats.org/officeDocument/2006/relationships/hyperlink" Target="http://www.bseindia.com/sensexview/indexview_new.aspx?index_Code=97&amp;iname=UTILS" TargetMode="External"/><Relationship Id="rId2495" Type="http://schemas.openxmlformats.org/officeDocument/2006/relationships/hyperlink" Target="http://www.bseindia.com/sensexview/indexview_new.aspx?index_Code=85&amp;iname=BSEIT" TargetMode="External"/><Relationship Id="rId3034" Type="http://schemas.openxmlformats.org/officeDocument/2006/relationships/hyperlink" Target="http://www.bseindia.com/sensexview/indexview_new.aspx?index_Code=79&amp;iname=INFRA" TargetMode="External"/><Relationship Id="rId162" Type="http://schemas.openxmlformats.org/officeDocument/2006/relationships/hyperlink" Target="http://www.bseindia.com/sensexview/indexview_new.aspx?index_Code=91&amp;iname=FIN" TargetMode="External"/><Relationship Id="rId467" Type="http://schemas.openxmlformats.org/officeDocument/2006/relationships/hyperlink" Target="http://www.bseindia.com/sensexview/indexview_new.aspx?index_Code=92&amp;iname=INDSTR" TargetMode="External"/><Relationship Id="rId1097" Type="http://schemas.openxmlformats.org/officeDocument/2006/relationships/hyperlink" Target="http://www.bseindia.com/sensexview/indexview_new.aspx?index_Code=92&amp;iname=INDSTR" TargetMode="External"/><Relationship Id="rId2050" Type="http://schemas.openxmlformats.org/officeDocument/2006/relationships/hyperlink" Target="http://www.bseindia.com/sensexview/indexview_new.aspx?index_Code=91&amp;iname=FIN" TargetMode="External"/><Relationship Id="rId2148" Type="http://schemas.openxmlformats.org/officeDocument/2006/relationships/hyperlink" Target="http://www.bseindia.com/sensexview/indexview_new.aspx?index_Code=91&amp;iname=FIN" TargetMode="External"/><Relationship Id="rId3101" Type="http://schemas.openxmlformats.org/officeDocument/2006/relationships/hyperlink" Target="http://www.bseindia.com/sensexview/indexview_new.aspx?index_Code=92&amp;iname=INDSTR" TargetMode="External"/><Relationship Id="rId674" Type="http://schemas.openxmlformats.org/officeDocument/2006/relationships/hyperlink" Target="http://www.bseindia.com/sensexview/indexview_new.aspx?index_Code=88&amp;iname=BASMTR" TargetMode="External"/><Relationship Id="rId881" Type="http://schemas.openxmlformats.org/officeDocument/2006/relationships/hyperlink" Target="http://www.bseindia.com/sensexview/indexview_new.aspx?index_Code=35&amp;iname=METAL" TargetMode="External"/><Relationship Id="rId979" Type="http://schemas.openxmlformats.org/officeDocument/2006/relationships/hyperlink" Target="http://www.bseindia.com/sensexview/indexview_new.aspx?index_Code=89&amp;iname=CDGS" TargetMode="External"/><Relationship Id="rId2355" Type="http://schemas.openxmlformats.org/officeDocument/2006/relationships/hyperlink" Target="http://www.bseindia.com/sensexview/indexview_new.aspx?index_Code=91&amp;iname=FIN" TargetMode="External"/><Relationship Id="rId2562" Type="http://schemas.openxmlformats.org/officeDocument/2006/relationships/hyperlink" Target="http://www.bseindia.com/sensexview/indexview_new.aspx?index_Code=83&amp;iname=BSEFMCG" TargetMode="External"/><Relationship Id="rId327" Type="http://schemas.openxmlformats.org/officeDocument/2006/relationships/hyperlink" Target="http://www.bseindia.com/sensexview/indexview_new.aspx?index_Code=89&amp;iname=CDGS" TargetMode="External"/><Relationship Id="rId534" Type="http://schemas.openxmlformats.org/officeDocument/2006/relationships/hyperlink" Target="http://www.bseindia.com/sensexview/indexview_new.aspx?index_Code=89&amp;iname=CDGS" TargetMode="External"/><Relationship Id="rId741" Type="http://schemas.openxmlformats.org/officeDocument/2006/relationships/hyperlink" Target="http://www.bseindia.com/sensexview/indexview_new.aspx?index_Code=85&amp;iname=BSEIT" TargetMode="External"/><Relationship Id="rId839" Type="http://schemas.openxmlformats.org/officeDocument/2006/relationships/hyperlink" Target="http://www.bseindia.com/sensexview/indexview_new.aspx?index_Code=35&amp;iname=METAL" TargetMode="External"/><Relationship Id="rId1164" Type="http://schemas.openxmlformats.org/officeDocument/2006/relationships/hyperlink" Target="http://www.bseindia.com/sensexview/indexview_new.aspx?index_Code=89&amp;iname=CDGS" TargetMode="External"/><Relationship Id="rId1371" Type="http://schemas.openxmlformats.org/officeDocument/2006/relationships/hyperlink" Target="http://www.bseindia.com/sensexview/indexview_new.aspx?index_Code=92&amp;iname=INDSTR" TargetMode="External"/><Relationship Id="rId1469" Type="http://schemas.openxmlformats.org/officeDocument/2006/relationships/hyperlink" Target="http://www.bseindia.com/sensexview/indexview_new.aspx?index_Code=91&amp;iname=FIN" TargetMode="External"/><Relationship Id="rId2008" Type="http://schemas.openxmlformats.org/officeDocument/2006/relationships/hyperlink" Target="http://www.bseindia.com/sensexview/indexview_new.aspx?index_Code=96&amp;iname=TELCOM" TargetMode="External"/><Relationship Id="rId2215" Type="http://schemas.openxmlformats.org/officeDocument/2006/relationships/hyperlink" Target="http://www.bseindia.com/sensexview/indexview_new.aspx?index_Code=88&amp;iname=BASMTR" TargetMode="External"/><Relationship Id="rId2422" Type="http://schemas.openxmlformats.org/officeDocument/2006/relationships/hyperlink" Target="http://www.bseindia.com/sensexview/indexview_new.aspx?index_Code=67&amp;iname=REALTY" TargetMode="External"/><Relationship Id="rId2867" Type="http://schemas.openxmlformats.org/officeDocument/2006/relationships/hyperlink" Target="http://www.bseindia.com/sensexview/indexview_new.aspx?index_Code=91&amp;iname=FIN" TargetMode="External"/><Relationship Id="rId601" Type="http://schemas.openxmlformats.org/officeDocument/2006/relationships/hyperlink" Target="http://www.bseindia.com/sensexview/indexview_new.aspx?index_Code=84&amp;iname=BSEHC" TargetMode="External"/><Relationship Id="rId1024" Type="http://schemas.openxmlformats.org/officeDocument/2006/relationships/hyperlink" Target="http://www.bseindia.com/sensexview/indexview_new.aspx?index_Code=67&amp;iname=REALTY" TargetMode="External"/><Relationship Id="rId1231" Type="http://schemas.openxmlformats.org/officeDocument/2006/relationships/hyperlink" Target="http://www.bseindia.com/sensexview/indexview_new.aspx?index_Code=90&amp;iname=ENERGY" TargetMode="External"/><Relationship Id="rId1676" Type="http://schemas.openxmlformats.org/officeDocument/2006/relationships/hyperlink" Target="http://www.bseindia.com/sensexview/indexview_new.aspx?index_Code=97&amp;iname=UTILS" TargetMode="External"/><Relationship Id="rId1883" Type="http://schemas.openxmlformats.org/officeDocument/2006/relationships/hyperlink" Target="http://www.bseindia.com/sensexview/indexview_new.aspx?index_Code=89&amp;iname=CDGS" TargetMode="External"/><Relationship Id="rId2727" Type="http://schemas.openxmlformats.org/officeDocument/2006/relationships/hyperlink" Target="http://www.bseindia.com/sensexview/indexview_new.aspx?index_Code=89&amp;iname=CDGS" TargetMode="External"/><Relationship Id="rId2934" Type="http://schemas.openxmlformats.org/officeDocument/2006/relationships/hyperlink" Target="http://www.bseindia.com/sensexview/indexview_new.aspx?index_Code=92&amp;iname=INDSTR" TargetMode="External"/><Relationship Id="rId906" Type="http://schemas.openxmlformats.org/officeDocument/2006/relationships/hyperlink" Target="http://www.bseindia.com/sensexview/indexview_new.aspx?index_Code=89&amp;iname=CDGS" TargetMode="External"/><Relationship Id="rId1329" Type="http://schemas.openxmlformats.org/officeDocument/2006/relationships/hyperlink" Target="http://www.bseindia.com/sensexview/indexview_new.aspx?index_Code=91&amp;iname=FIN" TargetMode="External"/><Relationship Id="rId1536" Type="http://schemas.openxmlformats.org/officeDocument/2006/relationships/hyperlink" Target="http://www.bseindia.com/sensexview/indexview_new.aspx?index_Code=89&amp;iname=CDGS" TargetMode="External"/><Relationship Id="rId1743" Type="http://schemas.openxmlformats.org/officeDocument/2006/relationships/hyperlink" Target="http://www.bseindia.com/sensexview/indexview_new.aspx?index_Code=89&amp;iname=CDGS" TargetMode="External"/><Relationship Id="rId1950" Type="http://schemas.openxmlformats.org/officeDocument/2006/relationships/hyperlink" Target="http://www.bseindia.com/sensexview/indexview_new.aspx?index_Code=42&amp;iname=AUTO" TargetMode="External"/><Relationship Id="rId35" Type="http://schemas.openxmlformats.org/officeDocument/2006/relationships/hyperlink" Target="http://www.bseindia.com/sensexview/indexview_new.aspx?index_Code=89&amp;iname=CDGS" TargetMode="External"/><Relationship Id="rId1603" Type="http://schemas.openxmlformats.org/officeDocument/2006/relationships/hyperlink" Target="http://www.bseindia.com/sensexview/indexview_new.aspx?index_Code=91&amp;iname=FIN" TargetMode="External"/><Relationship Id="rId1810" Type="http://schemas.openxmlformats.org/officeDocument/2006/relationships/hyperlink" Target="http://www.bseindia.com/sensexview/indexview_new.aspx?index_Code=89&amp;iname=CDGS" TargetMode="External"/><Relationship Id="rId3056" Type="http://schemas.openxmlformats.org/officeDocument/2006/relationships/hyperlink" Target="http://www.bseindia.com/sensexview/indexview_new.aspx?index_Code=91&amp;iname=FIN" TargetMode="External"/><Relationship Id="rId184" Type="http://schemas.openxmlformats.org/officeDocument/2006/relationships/hyperlink" Target="http://www.bseindia.com/sensexview/indexview_new.aspx?index_Code=89&amp;iname=CDGS" TargetMode="External"/><Relationship Id="rId391" Type="http://schemas.openxmlformats.org/officeDocument/2006/relationships/hyperlink" Target="http://www.bseindia.com/sensexview/indexview_new.aspx?index_Code=92&amp;iname=INDSTR" TargetMode="External"/><Relationship Id="rId1908" Type="http://schemas.openxmlformats.org/officeDocument/2006/relationships/hyperlink" Target="http://www.bseindia.com/sensexview/indexview_new.aspx?index_Code=89&amp;iname=CDGS" TargetMode="External"/><Relationship Id="rId2072" Type="http://schemas.openxmlformats.org/officeDocument/2006/relationships/hyperlink" Target="http://www.bseindia.com/sensexview/indexview_new.aspx?index_Code=92&amp;iname=INDSTR" TargetMode="External"/><Relationship Id="rId251" Type="http://schemas.openxmlformats.org/officeDocument/2006/relationships/hyperlink" Target="http://www.bseindia.com/sensexview/indexview_new.aspx?index_Code=85&amp;iname=BSEIT" TargetMode="External"/><Relationship Id="rId489" Type="http://schemas.openxmlformats.org/officeDocument/2006/relationships/hyperlink" Target="http://www.bseindia.com/sensexview/indexview_new.aspx?index_Code=91&amp;iname=FIN" TargetMode="External"/><Relationship Id="rId696" Type="http://schemas.openxmlformats.org/officeDocument/2006/relationships/hyperlink" Target="http://www.bseindia.com/sensexview/indexview_new.aspx?index_Code=92&amp;iname=INDSTR" TargetMode="External"/><Relationship Id="rId2377" Type="http://schemas.openxmlformats.org/officeDocument/2006/relationships/hyperlink" Target="http://www.bseindia.com/sensexview/indexview_new.aspx?index_Code=85&amp;iname=BSEIT" TargetMode="External"/><Relationship Id="rId2584" Type="http://schemas.openxmlformats.org/officeDocument/2006/relationships/hyperlink" Target="http://www.bseindia.com/sensexview/indexview_new.aspx?index_Code=67&amp;iname=REALTY" TargetMode="External"/><Relationship Id="rId2791" Type="http://schemas.openxmlformats.org/officeDocument/2006/relationships/hyperlink" Target="http://www.bseindia.com/sensexview/indexview_new.aspx?index_Code=92&amp;iname=INDSTR" TargetMode="External"/><Relationship Id="rId349" Type="http://schemas.openxmlformats.org/officeDocument/2006/relationships/hyperlink" Target="http://www.bseindia.com/sensexview/indexview_new.aspx?index_Code=88&amp;iname=BASMTR" TargetMode="External"/><Relationship Id="rId556" Type="http://schemas.openxmlformats.org/officeDocument/2006/relationships/hyperlink" Target="http://www.bseindia.com/sensexview/indexview_new.aspx?index_Code=88&amp;iname=BASMTR" TargetMode="External"/><Relationship Id="rId763" Type="http://schemas.openxmlformats.org/officeDocument/2006/relationships/hyperlink" Target="http://www.bseindia.com/sensexview/indexview_new.aspx?index_Code=89&amp;iname=CDGS" TargetMode="External"/><Relationship Id="rId1186" Type="http://schemas.openxmlformats.org/officeDocument/2006/relationships/hyperlink" Target="http://www.bseindia.com/sensexview/indexview_new.aspx?index_Code=83&amp;iname=BSEFMCG" TargetMode="External"/><Relationship Id="rId1393" Type="http://schemas.openxmlformats.org/officeDocument/2006/relationships/hyperlink" Target="http://www.bseindia.com/sensexview/indexview_new.aspx?index_Code=35&amp;iname=METAL" TargetMode="External"/><Relationship Id="rId2237" Type="http://schemas.openxmlformats.org/officeDocument/2006/relationships/hyperlink" Target="http://www.bseindia.com/sensexview/indexview_new.aspx?index_Code=91&amp;iname=FIN" TargetMode="External"/><Relationship Id="rId2444" Type="http://schemas.openxmlformats.org/officeDocument/2006/relationships/hyperlink" Target="http://www.bseindia.com/sensexview/indexview_new.aspx?index_Code=42&amp;iname=AUTO" TargetMode="External"/><Relationship Id="rId2889" Type="http://schemas.openxmlformats.org/officeDocument/2006/relationships/hyperlink" Target="http://www.bseindia.com/sensexview/indexview_new.aspx?index_Code=89&amp;iname=CDGS" TargetMode="External"/><Relationship Id="rId111" Type="http://schemas.openxmlformats.org/officeDocument/2006/relationships/hyperlink" Target="http://www.bseindia.com/sensexview/indexview_new.aspx?index_Code=88&amp;iname=BASMTR" TargetMode="External"/><Relationship Id="rId209" Type="http://schemas.openxmlformats.org/officeDocument/2006/relationships/hyperlink" Target="http://www.bseindia.com/sensexview/indexview_new.aspx?index_Code=45&amp;iname=TECK" TargetMode="External"/><Relationship Id="rId416" Type="http://schemas.openxmlformats.org/officeDocument/2006/relationships/hyperlink" Target="http://www.bseindia.com/sensexview/indexview_new.aspx?index_Code=88&amp;iname=BASMTR" TargetMode="External"/><Relationship Id="rId970" Type="http://schemas.openxmlformats.org/officeDocument/2006/relationships/hyperlink" Target="http://www.bseindia.com/sensexview/indexview_new.aspx?index_Code=27&amp;iname=BSECD" TargetMode="External"/><Relationship Id="rId1046" Type="http://schemas.openxmlformats.org/officeDocument/2006/relationships/hyperlink" Target="http://www.bseindia.com/sensexview/indexview_new.aspx?index_Code=27&amp;iname=BSECD" TargetMode="External"/><Relationship Id="rId1253" Type="http://schemas.openxmlformats.org/officeDocument/2006/relationships/hyperlink" Target="http://www.bseindia.com/sensexview/indexview_new.aspx?index_Code=88&amp;iname=BASMTR" TargetMode="External"/><Relationship Id="rId1698" Type="http://schemas.openxmlformats.org/officeDocument/2006/relationships/hyperlink" Target="http://www.bseindia.com/sensexview/indexview_new.aspx?index_Code=42&amp;iname=AUTO" TargetMode="External"/><Relationship Id="rId2651" Type="http://schemas.openxmlformats.org/officeDocument/2006/relationships/hyperlink" Target="http://www.bseindia.com/sensexview/indexview_new.aspx?index_Code=92&amp;iname=INDSTR" TargetMode="External"/><Relationship Id="rId2749" Type="http://schemas.openxmlformats.org/officeDocument/2006/relationships/hyperlink" Target="http://www.bseindia.com/sensexview/indexview_new.aspx?index_Code=89&amp;iname=CDGS" TargetMode="External"/><Relationship Id="rId2956" Type="http://schemas.openxmlformats.org/officeDocument/2006/relationships/hyperlink" Target="http://www.bseindia.com/sensexview/indexview_new.aspx?index_Code=91&amp;iname=FIN" TargetMode="External"/><Relationship Id="rId623" Type="http://schemas.openxmlformats.org/officeDocument/2006/relationships/hyperlink" Target="http://www.bseindia.com/sensexview/indexview_new.aspx?index_Code=92&amp;iname=INDSTR" TargetMode="External"/><Relationship Id="rId830" Type="http://schemas.openxmlformats.org/officeDocument/2006/relationships/hyperlink" Target="http://www.bseindia.com/sensexview/indexview_new.aspx?index_Code=91&amp;iname=FIN" TargetMode="External"/><Relationship Id="rId928" Type="http://schemas.openxmlformats.org/officeDocument/2006/relationships/hyperlink" Target="http://www.bseindia.com/sensexview/indexview_new.aspx?index_Code=85&amp;iname=BSEIT" TargetMode="External"/><Relationship Id="rId1460" Type="http://schemas.openxmlformats.org/officeDocument/2006/relationships/hyperlink" Target="http://www.bseindia.com/sensexview/indexview_new.aspx?index_Code=79&amp;iname=INFRA" TargetMode="External"/><Relationship Id="rId1558" Type="http://schemas.openxmlformats.org/officeDocument/2006/relationships/hyperlink" Target="http://www.bseindia.com/sensexview/indexview_new.aspx?index_Code=88&amp;iname=BASMTR" TargetMode="External"/><Relationship Id="rId1765" Type="http://schemas.openxmlformats.org/officeDocument/2006/relationships/hyperlink" Target="http://www.bseindia.com/sensexview/indexview_new.aspx?index_Code=88&amp;iname=BASMTR" TargetMode="External"/><Relationship Id="rId2304" Type="http://schemas.openxmlformats.org/officeDocument/2006/relationships/hyperlink" Target="http://www.bseindia.com/sensexview/indexview_new.aspx?index_Code=92&amp;iname=INDSTR" TargetMode="External"/><Relationship Id="rId2511" Type="http://schemas.openxmlformats.org/officeDocument/2006/relationships/hyperlink" Target="http://www.bseindia.com/sensexview/indexview_new.aspx?index_Code=79&amp;iname=INFRA" TargetMode="External"/><Relationship Id="rId2609" Type="http://schemas.openxmlformats.org/officeDocument/2006/relationships/hyperlink" Target="http://www.bseindia.com/sensexview/indexview_new.aspx?index_Code=89&amp;iname=CDGS" TargetMode="External"/><Relationship Id="rId57" Type="http://schemas.openxmlformats.org/officeDocument/2006/relationships/hyperlink" Target="http://www.bseindia.com/sensexview/indexview_new.aspx?index_Code=92&amp;iname=INDSTR" TargetMode="External"/><Relationship Id="rId1113" Type="http://schemas.openxmlformats.org/officeDocument/2006/relationships/hyperlink" Target="http://www.bseindia.com/sensexview/indexview_new.aspx?index_Code=79&amp;iname=INFRA" TargetMode="External"/><Relationship Id="rId1320" Type="http://schemas.openxmlformats.org/officeDocument/2006/relationships/hyperlink" Target="http://www.bseindia.com/sensexview/indexview_new.aspx?index_Code=92&amp;iname=INDSTR" TargetMode="External"/><Relationship Id="rId1418" Type="http://schemas.openxmlformats.org/officeDocument/2006/relationships/hyperlink" Target="http://www.bseindia.com/sensexview/indexview_new.aspx?index_Code=35&amp;iname=METAL" TargetMode="External"/><Relationship Id="rId1972" Type="http://schemas.openxmlformats.org/officeDocument/2006/relationships/hyperlink" Target="http://www.bseindia.com/sensexview/indexview_new.aspx?index_Code=42&amp;iname=AUTO" TargetMode="External"/><Relationship Id="rId2816" Type="http://schemas.openxmlformats.org/officeDocument/2006/relationships/hyperlink" Target="http://www.bseindia.com/sensexview/indexview_new.aspx?index_Code=92&amp;iname=INDSTR" TargetMode="External"/><Relationship Id="rId1625" Type="http://schemas.openxmlformats.org/officeDocument/2006/relationships/hyperlink" Target="http://www.bseindia.com/sensexview/indexview_new.aspx?index_Code=79&amp;iname=INFRA" TargetMode="External"/><Relationship Id="rId1832" Type="http://schemas.openxmlformats.org/officeDocument/2006/relationships/hyperlink" Target="http://www.bseindia.com/sensexview/indexview_new.aspx?index_Code=88&amp;iname=BASMTR" TargetMode="External"/><Relationship Id="rId3078" Type="http://schemas.openxmlformats.org/officeDocument/2006/relationships/hyperlink" Target="http://www.bseindia.com/sensexview/indexview_new.aspx?index_Code=79&amp;iname=INFRA" TargetMode="External"/><Relationship Id="rId2094" Type="http://schemas.openxmlformats.org/officeDocument/2006/relationships/hyperlink" Target="http://www.bseindia.com/sensexview/indexview_new.aspx?index_Code=91&amp;iname=FIN" TargetMode="External"/><Relationship Id="rId273" Type="http://schemas.openxmlformats.org/officeDocument/2006/relationships/hyperlink" Target="http://www.bseindia.com/sensexview/indexview_new.aspx?index_Code=42&amp;iname=AUTO" TargetMode="External"/><Relationship Id="rId480" Type="http://schemas.openxmlformats.org/officeDocument/2006/relationships/hyperlink" Target="http://www.bseindia.com/sensexview/indexview_new.aspx?index_Code=92&amp;iname=INDSTR" TargetMode="External"/><Relationship Id="rId2161" Type="http://schemas.openxmlformats.org/officeDocument/2006/relationships/hyperlink" Target="http://www.bseindia.com/sensexview/indexview_new.aspx?index_Code=88&amp;iname=BASMTR" TargetMode="External"/><Relationship Id="rId2399" Type="http://schemas.openxmlformats.org/officeDocument/2006/relationships/hyperlink" Target="http://www.bseindia.com/sensexview/indexview_new.aspx?index_Code=88&amp;iname=BASMTR" TargetMode="External"/><Relationship Id="rId3005" Type="http://schemas.openxmlformats.org/officeDocument/2006/relationships/hyperlink" Target="http://www.bseindia.com/sensexview/indexview_new.aspx?index_Code=92&amp;iname=INDSTR" TargetMode="External"/><Relationship Id="rId133" Type="http://schemas.openxmlformats.org/officeDocument/2006/relationships/hyperlink" Target="http://www.bseindia.com/sensexview/indexview_new.aspx?index_Code=88&amp;iname=BASMTR" TargetMode="External"/><Relationship Id="rId340" Type="http://schemas.openxmlformats.org/officeDocument/2006/relationships/hyperlink" Target="http://www.bseindia.com/sensexview/indexview_new.aspx?index_Code=91&amp;iname=FIN" TargetMode="External"/><Relationship Id="rId578" Type="http://schemas.openxmlformats.org/officeDocument/2006/relationships/hyperlink" Target="http://www.bseindia.com/sensexview/indexview_new.aspx?index_Code=67&amp;iname=REALTY" TargetMode="External"/><Relationship Id="rId785" Type="http://schemas.openxmlformats.org/officeDocument/2006/relationships/hyperlink" Target="http://www.bseindia.com/sensexview/indexview_new.aspx?index_Code=92&amp;iname=INDSTR" TargetMode="External"/><Relationship Id="rId992" Type="http://schemas.openxmlformats.org/officeDocument/2006/relationships/hyperlink" Target="http://www.bseindia.com/sensexview/indexview_new.aspx?index_Code=96&amp;iname=TELCOM" TargetMode="External"/><Relationship Id="rId2021" Type="http://schemas.openxmlformats.org/officeDocument/2006/relationships/hyperlink" Target="http://www.bseindia.com/sensexview/indexview_new.aspx?index_Code=27&amp;iname=BSECD" TargetMode="External"/><Relationship Id="rId2259" Type="http://schemas.openxmlformats.org/officeDocument/2006/relationships/hyperlink" Target="http://www.bseindia.com/sensexview/indexview_new.aspx?index_Code=92&amp;iname=INDSTR" TargetMode="External"/><Relationship Id="rId2466" Type="http://schemas.openxmlformats.org/officeDocument/2006/relationships/hyperlink" Target="http://www.bseindia.com/sensexview/indexview_new.aspx?index_Code=89&amp;iname=CDGS" TargetMode="External"/><Relationship Id="rId2673" Type="http://schemas.openxmlformats.org/officeDocument/2006/relationships/hyperlink" Target="http://www.bseindia.com/sensexview/indexview_new.aspx?index_Code=83&amp;iname=BSEFMCG" TargetMode="External"/><Relationship Id="rId2880" Type="http://schemas.openxmlformats.org/officeDocument/2006/relationships/hyperlink" Target="http://www.bseindia.com/sensexview/indexview_new.aspx?index_Code=89&amp;iname=CDGS" TargetMode="External"/><Relationship Id="rId200" Type="http://schemas.openxmlformats.org/officeDocument/2006/relationships/hyperlink" Target="http://www.bseindia.com/sensexview/indexview_new.aspx?index_Code=88&amp;iname=BASMTR" TargetMode="External"/><Relationship Id="rId438" Type="http://schemas.openxmlformats.org/officeDocument/2006/relationships/hyperlink" Target="http://www.bseindia.com/sensexview/indexview_new.aspx?index_Code=88&amp;iname=BASMTR" TargetMode="External"/><Relationship Id="rId645" Type="http://schemas.openxmlformats.org/officeDocument/2006/relationships/hyperlink" Target="http://www.bseindia.com/sensexview/indexview_new.aspx?index_Code=35&amp;iname=METAL" TargetMode="External"/><Relationship Id="rId852" Type="http://schemas.openxmlformats.org/officeDocument/2006/relationships/hyperlink" Target="http://www.bseindia.com/sensexview/indexview_new.aspx?index_Code=89&amp;iname=CDGS" TargetMode="External"/><Relationship Id="rId1068" Type="http://schemas.openxmlformats.org/officeDocument/2006/relationships/hyperlink" Target="http://www.bseindia.com/sensexview/indexview_new.aspx?index_Code=92&amp;iname=INDSTR" TargetMode="External"/><Relationship Id="rId1275" Type="http://schemas.openxmlformats.org/officeDocument/2006/relationships/hyperlink" Target="http://www.bseindia.com/sensexview/indexview_new.aspx?index_Code=92&amp;iname=INDSTR" TargetMode="External"/><Relationship Id="rId1482" Type="http://schemas.openxmlformats.org/officeDocument/2006/relationships/hyperlink" Target="http://www.bseindia.com/sensexview/indexview_new.aspx?index_Code=89&amp;iname=CDGS" TargetMode="External"/><Relationship Id="rId2119" Type="http://schemas.openxmlformats.org/officeDocument/2006/relationships/hyperlink" Target="http://www.bseindia.com/sensexview/indexview_new.aspx?index_Code=89&amp;iname=CDGS" TargetMode="External"/><Relationship Id="rId2326" Type="http://schemas.openxmlformats.org/officeDocument/2006/relationships/hyperlink" Target="http://www.bseindia.com/sensexview/indexview_new.aspx?index_Code=35&amp;iname=METAL" TargetMode="External"/><Relationship Id="rId2533" Type="http://schemas.openxmlformats.org/officeDocument/2006/relationships/hyperlink" Target="http://www.bseindia.com/sensexview/indexview_new.aspx?index_Code=92&amp;iname=INDSTR" TargetMode="External"/><Relationship Id="rId2740" Type="http://schemas.openxmlformats.org/officeDocument/2006/relationships/hyperlink" Target="http://www.bseindia.com/sensexview/indexview_new.aspx?index_Code=45&amp;iname=TECK" TargetMode="External"/><Relationship Id="rId2978" Type="http://schemas.openxmlformats.org/officeDocument/2006/relationships/hyperlink" Target="http://www.bseindia.com/sensexview/indexview_new.aspx?index_Code=91&amp;iname=FIN" TargetMode="External"/><Relationship Id="rId505" Type="http://schemas.openxmlformats.org/officeDocument/2006/relationships/hyperlink" Target="http://www.bseindia.com/sensexview/indexview_new.aspx?index_Code=35&amp;iname=METAL" TargetMode="External"/><Relationship Id="rId712" Type="http://schemas.openxmlformats.org/officeDocument/2006/relationships/hyperlink" Target="http://www.bseindia.com/sensexview/indexview_new.aspx?index_Code=42&amp;iname=AUTO" TargetMode="External"/><Relationship Id="rId1135" Type="http://schemas.openxmlformats.org/officeDocument/2006/relationships/hyperlink" Target="http://www.bseindia.com/sensexview/indexview_new.aspx?index_Code=27&amp;iname=BSECD" TargetMode="External"/><Relationship Id="rId1342" Type="http://schemas.openxmlformats.org/officeDocument/2006/relationships/hyperlink" Target="http://www.bseindia.com/sensexview/indexview_new.aspx?index_Code=85&amp;iname=BSEIT" TargetMode="External"/><Relationship Id="rId1787" Type="http://schemas.openxmlformats.org/officeDocument/2006/relationships/hyperlink" Target="http://www.bseindia.com/sensexview/indexview_new.aspx?index_Code=92&amp;iname=INDSTR" TargetMode="External"/><Relationship Id="rId1994" Type="http://schemas.openxmlformats.org/officeDocument/2006/relationships/hyperlink" Target="http://www.bseindia.com/sensexview/indexview_new.aspx?index_Code=91&amp;iname=FIN" TargetMode="External"/><Relationship Id="rId2838" Type="http://schemas.openxmlformats.org/officeDocument/2006/relationships/hyperlink" Target="http://www.bseindia.com/sensexview/indexview_new.aspx?index_Code=88&amp;iname=BASMTR" TargetMode="External"/><Relationship Id="rId79" Type="http://schemas.openxmlformats.org/officeDocument/2006/relationships/hyperlink" Target="http://www.bseindia.com/sensexview/indexview_new.aspx?index_Code=97&amp;iname=UTILS" TargetMode="External"/><Relationship Id="rId1202" Type="http://schemas.openxmlformats.org/officeDocument/2006/relationships/hyperlink" Target="http://www.bseindia.com/sensexview/indexview_new.aspx?index_Code=91&amp;iname=FIN" TargetMode="External"/><Relationship Id="rId1647" Type="http://schemas.openxmlformats.org/officeDocument/2006/relationships/hyperlink" Target="http://www.bseindia.com/sensexview/indexview_new.aspx?index_Code=92&amp;iname=INDSTR" TargetMode="External"/><Relationship Id="rId1854" Type="http://schemas.openxmlformats.org/officeDocument/2006/relationships/hyperlink" Target="http://www.bseindia.com/sensexview/indexview_new.aspx?index_Code=89&amp;iname=CDGS" TargetMode="External"/><Relationship Id="rId2600" Type="http://schemas.openxmlformats.org/officeDocument/2006/relationships/hyperlink" Target="http://www.bseindia.com/sensexview/indexview_new.aspx?index_Code=88&amp;iname=BASMTR" TargetMode="External"/><Relationship Id="rId2905" Type="http://schemas.openxmlformats.org/officeDocument/2006/relationships/hyperlink" Target="http://www.bseindia.com/sensexview/indexview_new.aspx?index_Code=92&amp;iname=INDSTR" TargetMode="External"/><Relationship Id="rId1507" Type="http://schemas.openxmlformats.org/officeDocument/2006/relationships/hyperlink" Target="http://www.bseindia.com/sensexview/indexview_new.aspx?index_Code=83&amp;iname=BSEFMCG" TargetMode="External"/><Relationship Id="rId1714" Type="http://schemas.openxmlformats.org/officeDocument/2006/relationships/hyperlink" Target="http://www.bseindia.com/sensexview/indexview_new.aspx?index_Code=88&amp;iname=BASMTR" TargetMode="External"/><Relationship Id="rId295" Type="http://schemas.openxmlformats.org/officeDocument/2006/relationships/hyperlink" Target="http://www.bseindia.com/sensexview/indexview_new.aspx?index_Code=83&amp;iname=BSEFMCG" TargetMode="External"/><Relationship Id="rId1921" Type="http://schemas.openxmlformats.org/officeDocument/2006/relationships/hyperlink" Target="http://www.bseindia.com/sensexview/indexview_new.aspx?index_Code=85&amp;iname=BSEIT" TargetMode="External"/><Relationship Id="rId2183" Type="http://schemas.openxmlformats.org/officeDocument/2006/relationships/hyperlink" Target="http://www.bseindia.com/sensexview/indexview_new.aspx?index_Code=88&amp;iname=BASMTR" TargetMode="External"/><Relationship Id="rId2390" Type="http://schemas.openxmlformats.org/officeDocument/2006/relationships/hyperlink" Target="http://www.bseindia.com/sensexview/indexview_new.aspx?index_Code=91&amp;iname=FIN" TargetMode="External"/><Relationship Id="rId2488" Type="http://schemas.openxmlformats.org/officeDocument/2006/relationships/hyperlink" Target="http://www.bseindia.com/sensexview/indexview_new.aspx?index_Code=88&amp;iname=BASMTR" TargetMode="External"/><Relationship Id="rId3027" Type="http://schemas.openxmlformats.org/officeDocument/2006/relationships/hyperlink" Target="http://www.bseindia.com/sensexview/indexview_new.aspx?index_Code=89&amp;iname=CDGS" TargetMode="External"/><Relationship Id="rId155" Type="http://schemas.openxmlformats.org/officeDocument/2006/relationships/hyperlink" Target="http://www.bseindia.com/sensexview/indexview_new.aspx?index_Code=88&amp;iname=BASMTR" TargetMode="External"/><Relationship Id="rId362" Type="http://schemas.openxmlformats.org/officeDocument/2006/relationships/hyperlink" Target="http://www.bseindia.com/sensexview/indexview_new.aspx?index_Code=92&amp;iname=INDSTR" TargetMode="External"/><Relationship Id="rId1297" Type="http://schemas.openxmlformats.org/officeDocument/2006/relationships/hyperlink" Target="http://www.bseindia.com/sensexview/indexview_new.aspx?index_Code=89&amp;iname=CDGS" TargetMode="External"/><Relationship Id="rId2043" Type="http://schemas.openxmlformats.org/officeDocument/2006/relationships/hyperlink" Target="http://www.bseindia.com/sensexview/indexview_new.aspx?index_Code=35&amp;iname=METAL" TargetMode="External"/><Relationship Id="rId2250" Type="http://schemas.openxmlformats.org/officeDocument/2006/relationships/hyperlink" Target="http://www.bseindia.com/sensexview/indexview_new.aspx?index_Code=79&amp;iname=INFRA" TargetMode="External"/><Relationship Id="rId2695" Type="http://schemas.openxmlformats.org/officeDocument/2006/relationships/hyperlink" Target="http://www.bseindia.com/sensexview/indexview_new.aspx?index_Code=85&amp;iname=BSEIT" TargetMode="External"/><Relationship Id="rId222" Type="http://schemas.openxmlformats.org/officeDocument/2006/relationships/hyperlink" Target="http://www.bseindia.com/sensexview/indexview_new.aspx?index_Code=90&amp;iname=ENERGY" TargetMode="External"/><Relationship Id="rId667" Type="http://schemas.openxmlformats.org/officeDocument/2006/relationships/hyperlink" Target="http://www.bseindia.com/sensexview/indexview_new.aspx?index_Code=42&amp;iname=AUTO" TargetMode="External"/><Relationship Id="rId874" Type="http://schemas.openxmlformats.org/officeDocument/2006/relationships/hyperlink" Target="http://www.bseindia.com/sensexview/indexview_new.aspx?index_Code=88&amp;iname=BASMTR" TargetMode="External"/><Relationship Id="rId2110" Type="http://schemas.openxmlformats.org/officeDocument/2006/relationships/hyperlink" Target="http://www.bseindia.com/sensexview/indexview_new.aspx?index_Code=42&amp;iname=AUTO" TargetMode="External"/><Relationship Id="rId2348" Type="http://schemas.openxmlformats.org/officeDocument/2006/relationships/hyperlink" Target="http://www.bseindia.com/sensexview/indexview_new.aspx?index_Code=85&amp;iname=BSEIT" TargetMode="External"/><Relationship Id="rId2555" Type="http://schemas.openxmlformats.org/officeDocument/2006/relationships/hyperlink" Target="http://www.bseindia.com/sensexview/indexview_new.aspx?index_Code=88&amp;iname=BASMTR" TargetMode="External"/><Relationship Id="rId2762" Type="http://schemas.openxmlformats.org/officeDocument/2006/relationships/hyperlink" Target="http://www.bseindia.com/sensexview/indexview_new.aspx?index_Code=92&amp;iname=INDSTR" TargetMode="External"/><Relationship Id="rId527" Type="http://schemas.openxmlformats.org/officeDocument/2006/relationships/hyperlink" Target="http://www.bseindia.com/sensexview/indexview_new.aspx?index_Code=85&amp;iname=BSEIT" TargetMode="External"/><Relationship Id="rId734" Type="http://schemas.openxmlformats.org/officeDocument/2006/relationships/hyperlink" Target="http://www.bseindia.com/sensexview/indexview_new.aspx?index_Code=92&amp;iname=INDSTR" TargetMode="External"/><Relationship Id="rId941" Type="http://schemas.openxmlformats.org/officeDocument/2006/relationships/hyperlink" Target="http://www.bseindia.com/sensexview/indexview_new.aspx?index_Code=89&amp;iname=CDGS" TargetMode="External"/><Relationship Id="rId1157" Type="http://schemas.openxmlformats.org/officeDocument/2006/relationships/hyperlink" Target="http://www.bseindia.com/sensexview/indexview_new.aspx?index_Code=37&amp;iname=OILGAS" TargetMode="External"/><Relationship Id="rId1364" Type="http://schemas.openxmlformats.org/officeDocument/2006/relationships/hyperlink" Target="http://www.bseindia.com/sensexview/indexview_new.aspx?index_Code=42&amp;iname=AUTO" TargetMode="External"/><Relationship Id="rId1571" Type="http://schemas.openxmlformats.org/officeDocument/2006/relationships/hyperlink" Target="http://www.bseindia.com/sensexview/indexview_new.aspx?index_Code=89&amp;iname=CDGS" TargetMode="External"/><Relationship Id="rId2208" Type="http://schemas.openxmlformats.org/officeDocument/2006/relationships/hyperlink" Target="http://www.bseindia.com/sensexview/indexview_new.aspx?index_Code=84&amp;iname=BSEHC" TargetMode="External"/><Relationship Id="rId2415" Type="http://schemas.openxmlformats.org/officeDocument/2006/relationships/hyperlink" Target="http://www.bseindia.com/sensexview/indexview_new.aspx?index_Code=90&amp;iname=ENERGY" TargetMode="External"/><Relationship Id="rId2622" Type="http://schemas.openxmlformats.org/officeDocument/2006/relationships/hyperlink" Target="http://www.bseindia.com/sensexview/indexview_new.aspx?index_Code=89&amp;iname=CDGS" TargetMode="External"/><Relationship Id="rId70" Type="http://schemas.openxmlformats.org/officeDocument/2006/relationships/hyperlink" Target="http://www.bseindia.com/sensexview/indexview_new.aspx?index_Code=88&amp;iname=BASMTR" TargetMode="External"/><Relationship Id="rId801" Type="http://schemas.openxmlformats.org/officeDocument/2006/relationships/hyperlink" Target="http://www.bseindia.com/sensexview/indexview_new.aspx?index_Code=89&amp;iname=CDGS" TargetMode="External"/><Relationship Id="rId1017" Type="http://schemas.openxmlformats.org/officeDocument/2006/relationships/hyperlink" Target="http://www.bseindia.com/sensexview/indexview_new.aspx?index_Code=91&amp;iname=FIN" TargetMode="External"/><Relationship Id="rId1224" Type="http://schemas.openxmlformats.org/officeDocument/2006/relationships/hyperlink" Target="http://www.bseindia.com/sensexview/indexview_new.aspx?index_Code=85&amp;iname=BSEIT" TargetMode="External"/><Relationship Id="rId1431" Type="http://schemas.openxmlformats.org/officeDocument/2006/relationships/hyperlink" Target="http://www.bseindia.com/sensexview/indexview_new.aspx?index_Code=92&amp;iname=INDSTR" TargetMode="External"/><Relationship Id="rId1669" Type="http://schemas.openxmlformats.org/officeDocument/2006/relationships/hyperlink" Target="http://www.bseindia.com/sensexview/indexview_new.aspx?index_Code=84&amp;iname=BSEHC" TargetMode="External"/><Relationship Id="rId1876" Type="http://schemas.openxmlformats.org/officeDocument/2006/relationships/hyperlink" Target="http://www.bseindia.com/sensexview/indexview_new.aspx?index_Code=91&amp;iname=FIN" TargetMode="External"/><Relationship Id="rId2927" Type="http://schemas.openxmlformats.org/officeDocument/2006/relationships/hyperlink" Target="http://www.bseindia.com/sensexview/indexview_new.aspx?index_Code=89&amp;iname=CDGS" TargetMode="External"/><Relationship Id="rId3091" Type="http://schemas.openxmlformats.org/officeDocument/2006/relationships/hyperlink" Target="http://www.bseindia.com/sensexview/indexview_new.aspx?index_Code=91&amp;iname=FIN" TargetMode="External"/><Relationship Id="rId1529" Type="http://schemas.openxmlformats.org/officeDocument/2006/relationships/hyperlink" Target="http://www.bseindia.com/sensexview/indexview_new.aspx?index_Code=83&amp;iname=BSEFMCG" TargetMode="External"/><Relationship Id="rId1736" Type="http://schemas.openxmlformats.org/officeDocument/2006/relationships/hyperlink" Target="http://www.bseindia.com/sensexview/indexview_new.aspx?index_Code=92&amp;iname=INDSTR" TargetMode="External"/><Relationship Id="rId1943" Type="http://schemas.openxmlformats.org/officeDocument/2006/relationships/hyperlink" Target="http://www.bseindia.com/sensexview/indexview_new.aspx?index_Code=79&amp;iname=INFRA" TargetMode="External"/><Relationship Id="rId28" Type="http://schemas.openxmlformats.org/officeDocument/2006/relationships/hyperlink" Target="http://www.bseindia.com/sensexview/indexview_new.aspx?index_Code=85&amp;iname=BSEIT" TargetMode="External"/><Relationship Id="rId1803" Type="http://schemas.openxmlformats.org/officeDocument/2006/relationships/hyperlink" Target="http://www.bseindia.com/sensexview/indexview_new.aspx?index_Code=88&amp;iname=BASMTR" TargetMode="External"/><Relationship Id="rId3049" Type="http://schemas.openxmlformats.org/officeDocument/2006/relationships/hyperlink" Target="http://www.bseindia.com/sensexview/indexview_new.aspx?index_Code=35&amp;iname=METAL" TargetMode="External"/><Relationship Id="rId177" Type="http://schemas.openxmlformats.org/officeDocument/2006/relationships/hyperlink" Target="http://www.bseindia.com/sensexview/indexview_new.aspx?index_Code=92&amp;iname=INDSTR" TargetMode="External"/><Relationship Id="rId384" Type="http://schemas.openxmlformats.org/officeDocument/2006/relationships/hyperlink" Target="http://www.bseindia.com/sensexview/indexview_new.aspx?index_Code=89&amp;iname=CDGS" TargetMode="External"/><Relationship Id="rId591" Type="http://schemas.openxmlformats.org/officeDocument/2006/relationships/hyperlink" Target="http://www.bseindia.com/sensexview/indexview_new.aspx?index_Code=27&amp;iname=BSECD" TargetMode="External"/><Relationship Id="rId2065" Type="http://schemas.openxmlformats.org/officeDocument/2006/relationships/hyperlink" Target="http://www.bseindia.com/sensexview/indexview_new.aspx?index_Code=35&amp;iname=METAL" TargetMode="External"/><Relationship Id="rId2272" Type="http://schemas.openxmlformats.org/officeDocument/2006/relationships/hyperlink" Target="http://www.bseindia.com/sensexview/indexview_new.aspx?index_Code=88&amp;iname=BASMTR" TargetMode="External"/><Relationship Id="rId244" Type="http://schemas.openxmlformats.org/officeDocument/2006/relationships/hyperlink" Target="http://www.bseindia.com/sensexview/indexview_new.aspx?index_Code=83&amp;iname=BSEFMCG" TargetMode="External"/><Relationship Id="rId689" Type="http://schemas.openxmlformats.org/officeDocument/2006/relationships/hyperlink" Target="http://www.bseindia.com/sensexview/indexview_new.aspx?index_Code=89&amp;iname=CDGS" TargetMode="External"/><Relationship Id="rId896" Type="http://schemas.openxmlformats.org/officeDocument/2006/relationships/hyperlink" Target="http://www.bseindia.com/sensexview/indexview_new.aspx?index_Code=89&amp;iname=CDGS" TargetMode="External"/><Relationship Id="rId1081" Type="http://schemas.openxmlformats.org/officeDocument/2006/relationships/hyperlink" Target="http://www.bseindia.com/sensexview/indexview_new.aspx?index_Code=91&amp;iname=FIN" TargetMode="External"/><Relationship Id="rId2577" Type="http://schemas.openxmlformats.org/officeDocument/2006/relationships/hyperlink" Target="http://www.bseindia.com/sensexview/indexview_new.aspx?index_Code=88&amp;iname=BASMTR" TargetMode="External"/><Relationship Id="rId2784" Type="http://schemas.openxmlformats.org/officeDocument/2006/relationships/hyperlink" Target="http://www.bseindia.com/sensexview/indexview_new.aspx?index_Code=35&amp;iname=METAL" TargetMode="External"/><Relationship Id="rId451" Type="http://schemas.openxmlformats.org/officeDocument/2006/relationships/hyperlink" Target="http://www.bseindia.com/sensexview/indexview_new.aspx?index_Code=89&amp;iname=CDGS" TargetMode="External"/><Relationship Id="rId549" Type="http://schemas.openxmlformats.org/officeDocument/2006/relationships/hyperlink" Target="http://www.bseindia.com/sensexview/indexview_new.aspx?index_Code=88&amp;iname=BASMTR" TargetMode="External"/><Relationship Id="rId756" Type="http://schemas.openxmlformats.org/officeDocument/2006/relationships/hyperlink" Target="http://www.bseindia.com/sensexview/indexview_new.aspx?index_Code=92&amp;iname=INDSTR" TargetMode="External"/><Relationship Id="rId1179" Type="http://schemas.openxmlformats.org/officeDocument/2006/relationships/hyperlink" Target="http://www.bseindia.com/sensexview/indexview_new.aspx?index_Code=79&amp;iname=INFRA" TargetMode="External"/><Relationship Id="rId1386" Type="http://schemas.openxmlformats.org/officeDocument/2006/relationships/hyperlink" Target="http://www.bseindia.com/sensexview/indexview_new.aspx?index_Code=92&amp;iname=INDSTR" TargetMode="External"/><Relationship Id="rId1593" Type="http://schemas.openxmlformats.org/officeDocument/2006/relationships/hyperlink" Target="http://www.bseindia.com/sensexview/indexview_new.aspx?index_Code=83&amp;iname=BSEFMCG" TargetMode="External"/><Relationship Id="rId2132" Type="http://schemas.openxmlformats.org/officeDocument/2006/relationships/hyperlink" Target="http://www.bseindia.com/sensexview/indexview_new.aspx?index_Code=83&amp;iname=BSEFMCG" TargetMode="External"/><Relationship Id="rId2437" Type="http://schemas.openxmlformats.org/officeDocument/2006/relationships/hyperlink" Target="http://www.bseindia.com/sensexview/indexview_new.aspx?index_Code=83&amp;iname=BSEFMCG" TargetMode="External"/><Relationship Id="rId2991" Type="http://schemas.openxmlformats.org/officeDocument/2006/relationships/hyperlink" Target="http://www.bseindia.com/sensexview/indexview_new.aspx?index_Code=83&amp;iname=BSEFMCG" TargetMode="External"/><Relationship Id="rId104" Type="http://schemas.openxmlformats.org/officeDocument/2006/relationships/hyperlink" Target="http://www.bseindia.com/sensexview/indexview_new.aspx?index_Code=85&amp;iname=BSEIT" TargetMode="External"/><Relationship Id="rId311" Type="http://schemas.openxmlformats.org/officeDocument/2006/relationships/hyperlink" Target="http://www.bseindia.com/sensexview/indexview_new.aspx?index_Code=92&amp;iname=INDSTR" TargetMode="External"/><Relationship Id="rId409" Type="http://schemas.openxmlformats.org/officeDocument/2006/relationships/hyperlink" Target="http://www.bseindia.com/sensexview/indexview_new.aspx?index_Code=91&amp;iname=FIN" TargetMode="External"/><Relationship Id="rId963" Type="http://schemas.openxmlformats.org/officeDocument/2006/relationships/hyperlink" Target="http://www.bseindia.com/sensexview/indexview_new.aspx?index_Code=37&amp;iname=OILGAS" TargetMode="External"/><Relationship Id="rId1039" Type="http://schemas.openxmlformats.org/officeDocument/2006/relationships/hyperlink" Target="http://www.bseindia.com/sensexview/indexview_new.aspx?index_Code=89&amp;iname=CDGS" TargetMode="External"/><Relationship Id="rId1246" Type="http://schemas.openxmlformats.org/officeDocument/2006/relationships/hyperlink" Target="http://www.bseindia.com/sensexview/indexview_new.aspx?index_Code=83&amp;iname=BSEFMCG" TargetMode="External"/><Relationship Id="rId1898" Type="http://schemas.openxmlformats.org/officeDocument/2006/relationships/hyperlink" Target="http://www.bseindia.com/sensexview/indexview_new.aspx?index_Code=79&amp;iname=INFRA" TargetMode="External"/><Relationship Id="rId2644" Type="http://schemas.openxmlformats.org/officeDocument/2006/relationships/hyperlink" Target="http://www.bseindia.com/sensexview/indexview_new.aspx?index_Code=88&amp;iname=BASMTR" TargetMode="External"/><Relationship Id="rId2851" Type="http://schemas.openxmlformats.org/officeDocument/2006/relationships/hyperlink" Target="http://www.bseindia.com/sensexview/indexview_new.aspx?index_Code=79&amp;iname=INFRA" TargetMode="External"/><Relationship Id="rId2949" Type="http://schemas.openxmlformats.org/officeDocument/2006/relationships/hyperlink" Target="http://www.bseindia.com/sensexview/indexview_new.aspx?index_Code=88&amp;iname=BASMTR" TargetMode="External"/><Relationship Id="rId92" Type="http://schemas.openxmlformats.org/officeDocument/2006/relationships/hyperlink" Target="http://www.bseindia.com/sensexview/indexview_new.aspx?index_Code=67&amp;iname=REALTY" TargetMode="External"/><Relationship Id="rId616" Type="http://schemas.openxmlformats.org/officeDocument/2006/relationships/hyperlink" Target="http://www.bseindia.com/sensexview/indexview_new.aspx?index_Code=85&amp;iname=BSEIT" TargetMode="External"/><Relationship Id="rId823" Type="http://schemas.openxmlformats.org/officeDocument/2006/relationships/hyperlink" Target="http://www.bseindia.com/sensexview/indexview_new.aspx?index_Code=89&amp;iname=CDGS" TargetMode="External"/><Relationship Id="rId1453" Type="http://schemas.openxmlformats.org/officeDocument/2006/relationships/hyperlink" Target="http://www.bseindia.com/sensexview/indexview_new.aspx?index_Code=92&amp;iname=INDSTR" TargetMode="External"/><Relationship Id="rId1660" Type="http://schemas.openxmlformats.org/officeDocument/2006/relationships/hyperlink" Target="http://www.bseindia.com/sensexview/indexview_new.aspx?index_Code=91&amp;iname=FIN" TargetMode="External"/><Relationship Id="rId1758" Type="http://schemas.openxmlformats.org/officeDocument/2006/relationships/hyperlink" Target="http://www.bseindia.com/sensexview/indexview_new.aspx?index_Code=85&amp;iname=BSEIT" TargetMode="External"/><Relationship Id="rId2504" Type="http://schemas.openxmlformats.org/officeDocument/2006/relationships/hyperlink" Target="http://www.bseindia.com/sensexview/indexview_new.aspx?index_Code=79&amp;iname=INFRA" TargetMode="External"/><Relationship Id="rId2711" Type="http://schemas.openxmlformats.org/officeDocument/2006/relationships/hyperlink" Target="http://www.bseindia.com/sensexview/indexview_new.aspx?index_Code=92&amp;iname=INDSTR" TargetMode="External"/><Relationship Id="rId2809" Type="http://schemas.openxmlformats.org/officeDocument/2006/relationships/hyperlink" Target="http://www.bseindia.com/sensexview/indexview_new.aspx?index_Code=92&amp;iname=INDSTR" TargetMode="External"/><Relationship Id="rId1106" Type="http://schemas.openxmlformats.org/officeDocument/2006/relationships/hyperlink" Target="http://www.bseindia.com/sensexview/indexview_new.aspx?index_Code=35&amp;iname=METAL" TargetMode="External"/><Relationship Id="rId1313" Type="http://schemas.openxmlformats.org/officeDocument/2006/relationships/hyperlink" Target="http://www.bseindia.com/sensexview/indexview_new.aspx?index_Code=83&amp;iname=BSEFMCG" TargetMode="External"/><Relationship Id="rId1520" Type="http://schemas.openxmlformats.org/officeDocument/2006/relationships/hyperlink" Target="http://www.bseindia.com/sensexview/indexview_new.aspx?index_Code=91&amp;iname=FIN" TargetMode="External"/><Relationship Id="rId1965" Type="http://schemas.openxmlformats.org/officeDocument/2006/relationships/hyperlink" Target="http://www.bseindia.com/sensexview/indexview_new.aspx?index_Code=85&amp;iname=BSEIT" TargetMode="External"/><Relationship Id="rId1618" Type="http://schemas.openxmlformats.org/officeDocument/2006/relationships/hyperlink" Target="http://www.bseindia.com/sensexview/indexview_new.aspx?index_Code=85&amp;iname=BSEIT" TargetMode="External"/><Relationship Id="rId1825" Type="http://schemas.openxmlformats.org/officeDocument/2006/relationships/hyperlink" Target="http://www.bseindia.com/sensexview/indexview_new.aspx?index_Code=88&amp;iname=BASMTR" TargetMode="External"/><Relationship Id="rId3040" Type="http://schemas.openxmlformats.org/officeDocument/2006/relationships/hyperlink" Target="http://www.bseindia.com/sensexview/indexview_new.aspx?index_Code=35&amp;iname=METAL" TargetMode="External"/><Relationship Id="rId199" Type="http://schemas.openxmlformats.org/officeDocument/2006/relationships/hyperlink" Target="http://www.bseindia.com/sensexview/indexview_new.aspx?index_Code=88&amp;iname=BASMTR" TargetMode="External"/><Relationship Id="rId2087" Type="http://schemas.openxmlformats.org/officeDocument/2006/relationships/hyperlink" Target="http://www.bseindia.com/sensexview/indexview_new.aspx?index_Code=88&amp;iname=BASMTR" TargetMode="External"/><Relationship Id="rId2294" Type="http://schemas.openxmlformats.org/officeDocument/2006/relationships/hyperlink" Target="http://www.bseindia.com/sensexview/indexview_new.aspx?index_Code=85&amp;iname=BSEIT" TargetMode="External"/><Relationship Id="rId266" Type="http://schemas.openxmlformats.org/officeDocument/2006/relationships/hyperlink" Target="http://www.bseindia.com/sensexview/indexview_new.aspx?index_Code=89&amp;iname=CDGS" TargetMode="External"/><Relationship Id="rId473" Type="http://schemas.openxmlformats.org/officeDocument/2006/relationships/hyperlink" Target="http://www.bseindia.com/sensexview/indexview_new.aspx?index_Code=88&amp;iname=BASMTR" TargetMode="External"/><Relationship Id="rId680" Type="http://schemas.openxmlformats.org/officeDocument/2006/relationships/hyperlink" Target="http://www.bseindia.com/sensexview/indexview_new.aspx?index_Code=88&amp;iname=BASMTR" TargetMode="External"/><Relationship Id="rId2154" Type="http://schemas.openxmlformats.org/officeDocument/2006/relationships/hyperlink" Target="http://www.bseindia.com/sensexview/indexview_new.aspx?index_Code=88&amp;iname=BASMTR" TargetMode="External"/><Relationship Id="rId2361" Type="http://schemas.openxmlformats.org/officeDocument/2006/relationships/hyperlink" Target="http://www.bseindia.com/sensexview/indexview_new.aspx?index_Code=88&amp;iname=BASMTR" TargetMode="External"/><Relationship Id="rId2599" Type="http://schemas.openxmlformats.org/officeDocument/2006/relationships/hyperlink" Target="http://www.bseindia.com/sensexview/indexview_new.aspx?index_Code=27&amp;iname=BSECD" TargetMode="External"/><Relationship Id="rId126" Type="http://schemas.openxmlformats.org/officeDocument/2006/relationships/hyperlink" Target="http://www.bseindia.com/sensexview/indexview_new.aspx?index_Code=67&amp;iname=REALTY" TargetMode="External"/><Relationship Id="rId333" Type="http://schemas.openxmlformats.org/officeDocument/2006/relationships/hyperlink" Target="http://www.bseindia.com/sensexview/indexview_new.aspx?index_Code=92&amp;iname=INDSTR" TargetMode="External"/><Relationship Id="rId540" Type="http://schemas.openxmlformats.org/officeDocument/2006/relationships/hyperlink" Target="http://www.bseindia.com/sensexview/indexview_new.aspx?index_Code=91&amp;iname=FIN" TargetMode="External"/><Relationship Id="rId778" Type="http://schemas.openxmlformats.org/officeDocument/2006/relationships/hyperlink" Target="http://www.bseindia.com/sensexview/indexview_new.aspx?index_Code=83&amp;iname=BSEFMCG" TargetMode="External"/><Relationship Id="rId985" Type="http://schemas.openxmlformats.org/officeDocument/2006/relationships/hyperlink" Target="http://www.bseindia.com/sensexview/indexview_new.aspx?index_Code=83&amp;iname=BSEFMCG" TargetMode="External"/><Relationship Id="rId1170" Type="http://schemas.openxmlformats.org/officeDocument/2006/relationships/hyperlink" Target="http://www.bseindia.com/sensexview/indexview_new.aspx?index_Code=79&amp;iname=INFRA" TargetMode="External"/><Relationship Id="rId2014" Type="http://schemas.openxmlformats.org/officeDocument/2006/relationships/hyperlink" Target="http://www.bseindia.com/sensexview/indexview_new.aspx?index_Code=91&amp;iname=FIN" TargetMode="External"/><Relationship Id="rId2221" Type="http://schemas.openxmlformats.org/officeDocument/2006/relationships/hyperlink" Target="http://www.bseindia.com/sensexview/indexview_new.aspx?index_Code=88&amp;iname=BASMTR" TargetMode="External"/><Relationship Id="rId2459" Type="http://schemas.openxmlformats.org/officeDocument/2006/relationships/hyperlink" Target="http://www.bseindia.com/sensexview/indexview_new.aspx?index_Code=97&amp;iname=UTILS" TargetMode="External"/><Relationship Id="rId2666" Type="http://schemas.openxmlformats.org/officeDocument/2006/relationships/hyperlink" Target="http://www.bseindia.com/sensexview/indexview_new.aspx?index_Code=83&amp;iname=BSEFMCG" TargetMode="External"/><Relationship Id="rId2873" Type="http://schemas.openxmlformats.org/officeDocument/2006/relationships/hyperlink" Target="http://www.bseindia.com/sensexview/indexview_new.aspx?index_Code=89&amp;iname=CDGS" TargetMode="External"/><Relationship Id="rId638" Type="http://schemas.openxmlformats.org/officeDocument/2006/relationships/hyperlink" Target="http://www.bseindia.com/sensexview/indexview_new.aspx?index_Code=92&amp;iname=INDSTR" TargetMode="External"/><Relationship Id="rId845" Type="http://schemas.openxmlformats.org/officeDocument/2006/relationships/hyperlink" Target="http://www.bseindia.com/sensexview/indexview_new.aspx?index_Code=79&amp;iname=INFRA" TargetMode="External"/><Relationship Id="rId1030" Type="http://schemas.openxmlformats.org/officeDocument/2006/relationships/hyperlink" Target="http://www.bseindia.com/sensexview/indexview_new.aspx?index_Code=85&amp;iname=BSEIT" TargetMode="External"/><Relationship Id="rId1268" Type="http://schemas.openxmlformats.org/officeDocument/2006/relationships/hyperlink" Target="http://www.bseindia.com/sensexview/indexview_new.aspx?index_Code=88&amp;iname=BASMTR" TargetMode="External"/><Relationship Id="rId1475" Type="http://schemas.openxmlformats.org/officeDocument/2006/relationships/hyperlink" Target="http://www.bseindia.com/sensexview/indexview_new.aspx?index_Code=42&amp;iname=AUTO" TargetMode="External"/><Relationship Id="rId1682" Type="http://schemas.openxmlformats.org/officeDocument/2006/relationships/hyperlink" Target="http://www.bseindia.com/sensexview/indexview_new.aspx?index_Code=91&amp;iname=FIN" TargetMode="External"/><Relationship Id="rId2319" Type="http://schemas.openxmlformats.org/officeDocument/2006/relationships/hyperlink" Target="http://www.bseindia.com/sensexview/indexview_new.aspx?index_Code=85&amp;iname=BSEIT" TargetMode="External"/><Relationship Id="rId2526" Type="http://schemas.openxmlformats.org/officeDocument/2006/relationships/hyperlink" Target="http://www.bseindia.com/sensexview/indexview_new.aspx?index_Code=35&amp;iname=METAL" TargetMode="External"/><Relationship Id="rId2733" Type="http://schemas.openxmlformats.org/officeDocument/2006/relationships/hyperlink" Target="http://www.bseindia.com/sensexview/indexview_new.aspx?index_Code=91&amp;iname=FIN" TargetMode="External"/><Relationship Id="rId400" Type="http://schemas.openxmlformats.org/officeDocument/2006/relationships/hyperlink" Target="http://www.bseindia.com/sensexview/indexview_new.aspx?index_Code=88&amp;iname=BASMTR" TargetMode="External"/><Relationship Id="rId705" Type="http://schemas.openxmlformats.org/officeDocument/2006/relationships/hyperlink" Target="http://www.bseindia.com/sensexview/indexview_new.aspx?index_Code=92&amp;iname=INDSTR" TargetMode="External"/><Relationship Id="rId1128" Type="http://schemas.openxmlformats.org/officeDocument/2006/relationships/hyperlink" Target="http://www.bseindia.com/sensexview/indexview_new.aspx?index_Code=88&amp;iname=BASMTR" TargetMode="External"/><Relationship Id="rId1335" Type="http://schemas.openxmlformats.org/officeDocument/2006/relationships/hyperlink" Target="http://www.bseindia.com/sensexview/indexview_new.aspx?index_Code=67&amp;iname=REALTY" TargetMode="External"/><Relationship Id="rId1542" Type="http://schemas.openxmlformats.org/officeDocument/2006/relationships/hyperlink" Target="http://www.bseindia.com/sensexview/indexview_new.aspx?index_Code=91&amp;iname=FIN" TargetMode="External"/><Relationship Id="rId1987" Type="http://schemas.openxmlformats.org/officeDocument/2006/relationships/hyperlink" Target="http://www.bseindia.com/sensexview/indexview_new.aspx?index_Code=97&amp;iname=UTILS" TargetMode="External"/><Relationship Id="rId2940" Type="http://schemas.openxmlformats.org/officeDocument/2006/relationships/hyperlink" Target="http://www.bseindia.com/sensexview/indexview_new.aspx?index_Code=89&amp;iname=CDGS" TargetMode="External"/><Relationship Id="rId912" Type="http://schemas.openxmlformats.org/officeDocument/2006/relationships/hyperlink" Target="http://www.bseindia.com/sensexview/indexview_new.aspx?index_Code=91&amp;iname=FIN" TargetMode="External"/><Relationship Id="rId1847" Type="http://schemas.openxmlformats.org/officeDocument/2006/relationships/hyperlink" Target="http://www.bseindia.com/sensexview/indexview_new.aspx?index_Code=67&amp;iname=REALTY" TargetMode="External"/><Relationship Id="rId2800" Type="http://schemas.openxmlformats.org/officeDocument/2006/relationships/hyperlink" Target="http://www.bseindia.com/sensexview/indexview_new.aspx?index_Code=89&amp;iname=CDGS" TargetMode="External"/><Relationship Id="rId41" Type="http://schemas.openxmlformats.org/officeDocument/2006/relationships/hyperlink" Target="http://www.bseindia.com/sensexview/indexview_new.aspx?index_Code=88&amp;iname=BASMTR" TargetMode="External"/><Relationship Id="rId1402" Type="http://schemas.openxmlformats.org/officeDocument/2006/relationships/hyperlink" Target="http://www.bseindia.com/sensexview/indexview_new.aspx?index_Code=92&amp;iname=INDSTR" TargetMode="External"/><Relationship Id="rId1707" Type="http://schemas.openxmlformats.org/officeDocument/2006/relationships/hyperlink" Target="http://www.bseindia.com/sensexview/indexview_new.aspx?index_Code=89&amp;iname=CDGS" TargetMode="External"/><Relationship Id="rId3062" Type="http://schemas.openxmlformats.org/officeDocument/2006/relationships/hyperlink" Target="http://www.bseindia.com/sensexview/indexview_new.aspx?index_Code=85&amp;iname=BSEIT" TargetMode="External"/><Relationship Id="rId190" Type="http://schemas.openxmlformats.org/officeDocument/2006/relationships/hyperlink" Target="http://www.bseindia.com/sensexview/indexview_new.aspx?index_Code=84&amp;iname=BSEHC" TargetMode="External"/><Relationship Id="rId288" Type="http://schemas.openxmlformats.org/officeDocument/2006/relationships/hyperlink" Target="http://www.bseindia.com/sensexview/indexview_new.aspx?index_Code=35&amp;iname=METAL" TargetMode="External"/><Relationship Id="rId1914" Type="http://schemas.openxmlformats.org/officeDocument/2006/relationships/hyperlink" Target="http://www.bseindia.com/sensexview/indexview_new.aspx?index_Code=85&amp;iname=BSEIT" TargetMode="External"/><Relationship Id="rId495" Type="http://schemas.openxmlformats.org/officeDocument/2006/relationships/hyperlink" Target="http://www.bseindia.com/sensexview/indexview_new.aspx?index_Code=45&amp;iname=TECK" TargetMode="External"/><Relationship Id="rId2176" Type="http://schemas.openxmlformats.org/officeDocument/2006/relationships/hyperlink" Target="http://www.bseindia.com/sensexview/indexview_new.aspx?index_Code=88&amp;iname=BASMTR" TargetMode="External"/><Relationship Id="rId2383" Type="http://schemas.openxmlformats.org/officeDocument/2006/relationships/hyperlink" Target="http://www.bseindia.com/sensexview/indexview_new.aspx?index_Code=92&amp;iname=INDSTR" TargetMode="External"/><Relationship Id="rId2590" Type="http://schemas.openxmlformats.org/officeDocument/2006/relationships/hyperlink" Target="http://www.bseindia.com/sensexview/indexview_new.aspx?index_Code=92&amp;iname=INDSTR" TargetMode="External"/><Relationship Id="rId148" Type="http://schemas.openxmlformats.org/officeDocument/2006/relationships/hyperlink" Target="http://www.bseindia.com/sensexview/indexview_new.aspx?index_Code=88&amp;iname=BASMTR" TargetMode="External"/><Relationship Id="rId355" Type="http://schemas.openxmlformats.org/officeDocument/2006/relationships/hyperlink" Target="http://www.bseindia.com/sensexview/indexview_new.aspx?index_Code=91&amp;iname=FIN" TargetMode="External"/><Relationship Id="rId562" Type="http://schemas.openxmlformats.org/officeDocument/2006/relationships/hyperlink" Target="http://www.bseindia.com/sensexview/indexview_new.aspx?index_Code=35&amp;iname=METAL" TargetMode="External"/><Relationship Id="rId1192" Type="http://schemas.openxmlformats.org/officeDocument/2006/relationships/hyperlink" Target="http://www.bseindia.com/sensexview/indexview_new.aspx?index_Code=83&amp;iname=BSEFMCG" TargetMode="External"/><Relationship Id="rId2036" Type="http://schemas.openxmlformats.org/officeDocument/2006/relationships/hyperlink" Target="http://www.bseindia.com/sensexview/indexview_new.aspx?index_Code=89&amp;iname=CDGS" TargetMode="External"/><Relationship Id="rId2243" Type="http://schemas.openxmlformats.org/officeDocument/2006/relationships/hyperlink" Target="http://www.bseindia.com/sensexview/indexview_new.aspx?index_Code=35&amp;iname=METAL" TargetMode="External"/><Relationship Id="rId2450" Type="http://schemas.openxmlformats.org/officeDocument/2006/relationships/hyperlink" Target="http://www.bseindia.com/sensexview/indexview_new.aspx?index_Code=35&amp;iname=METAL" TargetMode="External"/><Relationship Id="rId2688" Type="http://schemas.openxmlformats.org/officeDocument/2006/relationships/hyperlink" Target="http://www.bseindia.com/sensexview/indexview_new.aspx?index_Code=89&amp;iname=CDGS" TargetMode="External"/><Relationship Id="rId2895" Type="http://schemas.openxmlformats.org/officeDocument/2006/relationships/hyperlink" Target="http://www.bseindia.com/sensexview/indexview_new.aspx?index_Code=89&amp;iname=CDGS" TargetMode="External"/><Relationship Id="rId215" Type="http://schemas.openxmlformats.org/officeDocument/2006/relationships/hyperlink" Target="http://www.bseindia.com/sensexview/indexview_new.aspx?index_Code=27&amp;iname=BSECD" TargetMode="External"/><Relationship Id="rId422" Type="http://schemas.openxmlformats.org/officeDocument/2006/relationships/hyperlink" Target="http://www.bseindia.com/sensexview/indexview_new.aspx?index_Code=88&amp;iname=BASMTR" TargetMode="External"/><Relationship Id="rId867" Type="http://schemas.openxmlformats.org/officeDocument/2006/relationships/hyperlink" Target="http://www.bseindia.com/sensexview/indexview_new.aspx?index_Code=79&amp;iname=INFRA" TargetMode="External"/><Relationship Id="rId1052" Type="http://schemas.openxmlformats.org/officeDocument/2006/relationships/hyperlink" Target="http://www.bseindia.com/sensexview/indexview_new.aspx?index_Code=83&amp;iname=BSEFMCG" TargetMode="External"/><Relationship Id="rId1497" Type="http://schemas.openxmlformats.org/officeDocument/2006/relationships/hyperlink" Target="http://www.bseindia.com/sensexview/indexview_new.aspx?index_Code=91&amp;iname=FIN" TargetMode="External"/><Relationship Id="rId2103" Type="http://schemas.openxmlformats.org/officeDocument/2006/relationships/hyperlink" Target="http://www.bseindia.com/sensexview/indexview_new.aspx?index_Code=83&amp;iname=BSEFMCG" TargetMode="External"/><Relationship Id="rId2310" Type="http://schemas.openxmlformats.org/officeDocument/2006/relationships/hyperlink" Target="http://www.bseindia.com/sensexview/indexview_new.aspx?index_Code=91&amp;iname=FIN" TargetMode="External"/><Relationship Id="rId2548" Type="http://schemas.openxmlformats.org/officeDocument/2006/relationships/hyperlink" Target="http://www.bseindia.com/sensexview/indexview_new.aspx?index_Code=67&amp;iname=REALTY" TargetMode="External"/><Relationship Id="rId2755" Type="http://schemas.openxmlformats.org/officeDocument/2006/relationships/hyperlink" Target="http://www.bseindia.com/sensexview/indexview_new.aspx?index_Code=91&amp;iname=FIN" TargetMode="External"/><Relationship Id="rId2962" Type="http://schemas.openxmlformats.org/officeDocument/2006/relationships/hyperlink" Target="http://www.bseindia.com/sensexview/indexview_new.aspx?index_Code=92&amp;iname=INDSTR" TargetMode="External"/><Relationship Id="rId727" Type="http://schemas.openxmlformats.org/officeDocument/2006/relationships/hyperlink" Target="http://www.bseindia.com/sensexview/indexview_new.aspx?index_Code=83&amp;iname=BSEFMCG" TargetMode="External"/><Relationship Id="rId934" Type="http://schemas.openxmlformats.org/officeDocument/2006/relationships/hyperlink" Target="http://www.bseindia.com/sensexview/indexview_new.aspx?index_Code=27&amp;iname=BSECD" TargetMode="External"/><Relationship Id="rId1357" Type="http://schemas.openxmlformats.org/officeDocument/2006/relationships/hyperlink" Target="http://www.bseindia.com/sensexview/indexview_new.aspx?index_Code=88&amp;iname=BASMTR" TargetMode="External"/><Relationship Id="rId1564" Type="http://schemas.openxmlformats.org/officeDocument/2006/relationships/hyperlink" Target="http://www.bseindia.com/sensexview/indexview_new.aspx?index_Code=88&amp;iname=BASMTR" TargetMode="External"/><Relationship Id="rId1771" Type="http://schemas.openxmlformats.org/officeDocument/2006/relationships/hyperlink" Target="http://www.bseindia.com/sensexview/indexview_new.aspx?index_Code=67&amp;iname=REALTY" TargetMode="External"/><Relationship Id="rId2408" Type="http://schemas.openxmlformats.org/officeDocument/2006/relationships/hyperlink" Target="http://www.bseindia.com/sensexview/indexview_new.aspx?index_Code=35&amp;iname=METAL" TargetMode="External"/><Relationship Id="rId2615" Type="http://schemas.openxmlformats.org/officeDocument/2006/relationships/hyperlink" Target="http://www.bseindia.com/sensexview/indexview_new.aspx?index_Code=92&amp;iname=INDSTR" TargetMode="External"/><Relationship Id="rId2822" Type="http://schemas.openxmlformats.org/officeDocument/2006/relationships/hyperlink" Target="http://www.bseindia.com/sensexview/indexview_new.aspx?index_Code=79&amp;iname=INFRA" TargetMode="External"/><Relationship Id="rId63" Type="http://schemas.openxmlformats.org/officeDocument/2006/relationships/hyperlink" Target="http://www.bseindia.com/sensexview/indexview_new.aspx?index_Code=88&amp;iname=BASMTR" TargetMode="External"/><Relationship Id="rId1217" Type="http://schemas.openxmlformats.org/officeDocument/2006/relationships/hyperlink" Target="http://www.bseindia.com/sensexview/indexview_new.aspx?index_Code=89&amp;iname=CDGS" TargetMode="External"/><Relationship Id="rId1424" Type="http://schemas.openxmlformats.org/officeDocument/2006/relationships/hyperlink" Target="http://www.bseindia.com/sensexview/indexview_new.aspx?index_Code=88&amp;iname=BASMTR" TargetMode="External"/><Relationship Id="rId1631" Type="http://schemas.openxmlformats.org/officeDocument/2006/relationships/hyperlink" Target="http://www.bseindia.com/sensexview/indexview_new.aspx?index_Code=88&amp;iname=BASMTR" TargetMode="External"/><Relationship Id="rId1869" Type="http://schemas.openxmlformats.org/officeDocument/2006/relationships/hyperlink" Target="http://www.bseindia.com/sensexview/indexview_new.aspx?index_Code=67&amp;iname=REALTY" TargetMode="External"/><Relationship Id="rId3084" Type="http://schemas.openxmlformats.org/officeDocument/2006/relationships/hyperlink" Target="http://www.bseindia.com/sensexview/indexview_new.aspx?index_Code=91&amp;iname=FIN" TargetMode="External"/><Relationship Id="rId1729" Type="http://schemas.openxmlformats.org/officeDocument/2006/relationships/hyperlink" Target="http://www.bseindia.com/sensexview/indexview_new.aspx?index_Code=89&amp;iname=CDGS" TargetMode="External"/><Relationship Id="rId1936" Type="http://schemas.openxmlformats.org/officeDocument/2006/relationships/hyperlink" Target="http://www.bseindia.com/sensexview/indexview_new.aspx?index_Code=88&amp;iname=BASMTR" TargetMode="External"/><Relationship Id="rId2198" Type="http://schemas.openxmlformats.org/officeDocument/2006/relationships/hyperlink" Target="http://www.bseindia.com/sensexview/indexview_new.aspx?index_Code=91&amp;iname=FIN" TargetMode="External"/><Relationship Id="rId377" Type="http://schemas.openxmlformats.org/officeDocument/2006/relationships/hyperlink" Target="http://www.bseindia.com/sensexview/indexview_new.aspx?index_Code=27&amp;iname=BSECD" TargetMode="External"/><Relationship Id="rId584" Type="http://schemas.openxmlformats.org/officeDocument/2006/relationships/hyperlink" Target="http://www.bseindia.com/sensexview/indexview_new.aspx?index_Code=88&amp;iname=BASMTR" TargetMode="External"/><Relationship Id="rId2058" Type="http://schemas.openxmlformats.org/officeDocument/2006/relationships/hyperlink" Target="http://www.bseindia.com/sensexview/indexview_new.aspx?index_Code=89&amp;iname=CDGS" TargetMode="External"/><Relationship Id="rId2265" Type="http://schemas.openxmlformats.org/officeDocument/2006/relationships/hyperlink" Target="http://www.bseindia.com/sensexview/indexview_new.aspx?index_Code=85&amp;iname=BSEIT" TargetMode="External"/><Relationship Id="rId3011" Type="http://schemas.openxmlformats.org/officeDocument/2006/relationships/hyperlink" Target="http://www.bseindia.com/sensexview/indexview_new.aspx?index_Code=83&amp;iname=BSEFMCG" TargetMode="External"/><Relationship Id="rId5" Type="http://schemas.openxmlformats.org/officeDocument/2006/relationships/hyperlink" Target="http://www.bseindia.com/sensexview/indexview_new.aspx?index_Code=91&amp;iname=FIN" TargetMode="External"/><Relationship Id="rId237" Type="http://schemas.openxmlformats.org/officeDocument/2006/relationships/hyperlink" Target="http://www.bseindia.com/sensexview/indexview_new.aspx?index_Code=91&amp;iname=FIN" TargetMode="External"/><Relationship Id="rId791" Type="http://schemas.openxmlformats.org/officeDocument/2006/relationships/hyperlink" Target="http://www.bseindia.com/sensexview/indexview_new.aspx?index_Code=92&amp;iname=INDSTR" TargetMode="External"/><Relationship Id="rId889" Type="http://schemas.openxmlformats.org/officeDocument/2006/relationships/hyperlink" Target="http://www.bseindia.com/sensexview/indexview_new.aspx?index_Code=90&amp;iname=ENERGY" TargetMode="External"/><Relationship Id="rId1074" Type="http://schemas.openxmlformats.org/officeDocument/2006/relationships/hyperlink" Target="http://www.bseindia.com/sensexview/indexview_new.aspx?index_Code=91&amp;iname=FIN" TargetMode="External"/><Relationship Id="rId2472" Type="http://schemas.openxmlformats.org/officeDocument/2006/relationships/hyperlink" Target="http://www.bseindia.com/sensexview/indexview_new.aspx?index_Code=88&amp;iname=BASMTR" TargetMode="External"/><Relationship Id="rId2777" Type="http://schemas.openxmlformats.org/officeDocument/2006/relationships/hyperlink" Target="http://www.bseindia.com/sensexview/indexview_new.aspx?index_Code=91&amp;iname=FIN" TargetMode="External"/><Relationship Id="rId444" Type="http://schemas.openxmlformats.org/officeDocument/2006/relationships/hyperlink" Target="http://www.bseindia.com/sensexview/indexview_new.aspx?index_Code=92&amp;iname=INDSTR" TargetMode="External"/><Relationship Id="rId651" Type="http://schemas.openxmlformats.org/officeDocument/2006/relationships/hyperlink" Target="http://www.bseindia.com/sensexview/indexview_new.aspx?index_Code=92&amp;iname=INDSTR" TargetMode="External"/><Relationship Id="rId749" Type="http://schemas.openxmlformats.org/officeDocument/2006/relationships/hyperlink" Target="http://www.bseindia.com/sensexview/indexview_new.aspx?index_Code=83&amp;iname=BSEFMCG" TargetMode="External"/><Relationship Id="rId1281" Type="http://schemas.openxmlformats.org/officeDocument/2006/relationships/hyperlink" Target="http://www.bseindia.com/sensexview/indexview_new.aspx?index_Code=42&amp;iname=AUTO" TargetMode="External"/><Relationship Id="rId1379" Type="http://schemas.openxmlformats.org/officeDocument/2006/relationships/hyperlink" Target="http://www.bseindia.com/sensexview/indexview_new.aspx?index_Code=83&amp;iname=BSEFMCG" TargetMode="External"/><Relationship Id="rId1586" Type="http://schemas.openxmlformats.org/officeDocument/2006/relationships/hyperlink" Target="http://www.bseindia.com/sensexview/indexview_new.aspx?index_Code=88&amp;iname=BASMTR" TargetMode="External"/><Relationship Id="rId2125" Type="http://schemas.openxmlformats.org/officeDocument/2006/relationships/hyperlink" Target="http://www.bseindia.com/sensexview/indexview_new.aspx?index_Code=89&amp;iname=CDGS" TargetMode="External"/><Relationship Id="rId2332" Type="http://schemas.openxmlformats.org/officeDocument/2006/relationships/hyperlink" Target="http://www.bseindia.com/sensexview/indexview_new.aspx?index_Code=92&amp;iname=INDSTR" TargetMode="External"/><Relationship Id="rId2984" Type="http://schemas.openxmlformats.org/officeDocument/2006/relationships/hyperlink" Target="http://www.bseindia.com/sensexview/indexview_new.aspx?index_Code=91&amp;iname=FIN" TargetMode="External"/><Relationship Id="rId304" Type="http://schemas.openxmlformats.org/officeDocument/2006/relationships/hyperlink" Target="http://www.bseindia.com/sensexview/indexview_new.aspx?index_Code=88&amp;iname=BASMTR" TargetMode="External"/><Relationship Id="rId511" Type="http://schemas.openxmlformats.org/officeDocument/2006/relationships/hyperlink" Target="http://www.bseindia.com/sensexview/indexview_new.aspx?index_Code=85&amp;iname=BSEIT" TargetMode="External"/><Relationship Id="rId609" Type="http://schemas.openxmlformats.org/officeDocument/2006/relationships/hyperlink" Target="http://www.bseindia.com/sensexview/indexview_new.aspx?index_Code=37&amp;iname=OILGAS" TargetMode="External"/><Relationship Id="rId956" Type="http://schemas.openxmlformats.org/officeDocument/2006/relationships/hyperlink" Target="http://www.bseindia.com/sensexview/indexview_new.aspx?index_Code=92&amp;iname=INDSTR" TargetMode="External"/><Relationship Id="rId1141" Type="http://schemas.openxmlformats.org/officeDocument/2006/relationships/hyperlink" Target="http://www.bseindia.com/sensexview/indexview_new.aspx?index_Code=92&amp;iname=INDSTR" TargetMode="External"/><Relationship Id="rId1239" Type="http://schemas.openxmlformats.org/officeDocument/2006/relationships/hyperlink" Target="http://www.bseindia.com/sensexview/indexview_new.aspx?index_Code=83&amp;iname=BSEFMCG" TargetMode="External"/><Relationship Id="rId1793" Type="http://schemas.openxmlformats.org/officeDocument/2006/relationships/hyperlink" Target="http://www.bseindia.com/sensexview/indexview_new.aspx?index_Code=88&amp;iname=BASMTR" TargetMode="External"/><Relationship Id="rId2637" Type="http://schemas.openxmlformats.org/officeDocument/2006/relationships/hyperlink" Target="http://www.bseindia.com/sensexview/indexview_new.aspx?index_Code=35&amp;iname=METAL" TargetMode="External"/><Relationship Id="rId2844" Type="http://schemas.openxmlformats.org/officeDocument/2006/relationships/hyperlink" Target="http://www.bseindia.com/sensexview/indexview_new.aspx?index_Code=92&amp;iname=INDSTR" TargetMode="External"/><Relationship Id="rId85" Type="http://schemas.openxmlformats.org/officeDocument/2006/relationships/hyperlink" Target="http://www.bseindia.com/sensexview/indexview_new.aspx?index_Code=92&amp;iname=INDSTR" TargetMode="External"/><Relationship Id="rId816" Type="http://schemas.openxmlformats.org/officeDocument/2006/relationships/hyperlink" Target="http://www.bseindia.com/sensexview/indexview_new.aspx?index_Code=35&amp;iname=METAL" TargetMode="External"/><Relationship Id="rId1001" Type="http://schemas.openxmlformats.org/officeDocument/2006/relationships/hyperlink" Target="http://www.bseindia.com/sensexview/indexview_new.aspx?index_Code=67&amp;iname=REALTY" TargetMode="External"/><Relationship Id="rId1446" Type="http://schemas.openxmlformats.org/officeDocument/2006/relationships/hyperlink" Target="http://www.bseindia.com/sensexview/indexview_new.aspx?index_Code=91&amp;iname=FIN" TargetMode="External"/><Relationship Id="rId1653" Type="http://schemas.openxmlformats.org/officeDocument/2006/relationships/hyperlink" Target="http://www.bseindia.com/sensexview/indexview_new.aspx?index_Code=91&amp;iname=FIN" TargetMode="External"/><Relationship Id="rId1860" Type="http://schemas.openxmlformats.org/officeDocument/2006/relationships/hyperlink" Target="http://www.bseindia.com/sensexview/indexview_new.aspx?index_Code=88&amp;iname=BASMTR" TargetMode="External"/><Relationship Id="rId2704" Type="http://schemas.openxmlformats.org/officeDocument/2006/relationships/hyperlink" Target="http://www.bseindia.com/sensexview/indexview_new.aspx?index_Code=35&amp;iname=METAL" TargetMode="External"/><Relationship Id="rId2911" Type="http://schemas.openxmlformats.org/officeDocument/2006/relationships/hyperlink" Target="http://www.bseindia.com/sensexview/indexview_new.aspx?index_Code=83&amp;iname=BSEFMCG" TargetMode="External"/><Relationship Id="rId1306" Type="http://schemas.openxmlformats.org/officeDocument/2006/relationships/hyperlink" Target="http://www.bseindia.com/sensexview/indexview_new.aspx?index_Code=85&amp;iname=BSEIT" TargetMode="External"/><Relationship Id="rId1513" Type="http://schemas.openxmlformats.org/officeDocument/2006/relationships/hyperlink" Target="http://www.bseindia.com/sensexview/indexview_new.aspx?index_Code=79&amp;iname=INFRA" TargetMode="External"/><Relationship Id="rId1720" Type="http://schemas.openxmlformats.org/officeDocument/2006/relationships/hyperlink" Target="http://www.bseindia.com/sensexview/indexview_new.aspx?index_Code=88&amp;iname=BASMTR" TargetMode="External"/><Relationship Id="rId1958" Type="http://schemas.openxmlformats.org/officeDocument/2006/relationships/hyperlink" Target="http://www.bseindia.com/sensexview/indexview_new.aspx?index_Code=92&amp;iname=INDSTR" TargetMode="External"/><Relationship Id="rId12" Type="http://schemas.openxmlformats.org/officeDocument/2006/relationships/hyperlink" Target="http://www.bseindia.com/sensexview/indexview_new.aspx?index_Code=85&amp;iname=BSEIT" TargetMode="External"/><Relationship Id="rId1818" Type="http://schemas.openxmlformats.org/officeDocument/2006/relationships/hyperlink" Target="http://www.bseindia.com/sensexview/indexview_new.aspx?index_Code=92&amp;iname=INDSTR" TargetMode="External"/><Relationship Id="rId3033" Type="http://schemas.openxmlformats.org/officeDocument/2006/relationships/hyperlink" Target="http://www.bseindia.com/sensexview/indexview_new.aspx?index_Code=67&amp;iname=REALTY" TargetMode="External"/><Relationship Id="rId161" Type="http://schemas.openxmlformats.org/officeDocument/2006/relationships/hyperlink" Target="http://www.bseindia.com/sensexview/indexview_new.aspx?index_Code=35&amp;iname=METAL" TargetMode="External"/><Relationship Id="rId399" Type="http://schemas.openxmlformats.org/officeDocument/2006/relationships/hyperlink" Target="http://www.bseindia.com/sensexview/indexview_new.aspx?index_Code=85&amp;iname=BSEIT" TargetMode="External"/><Relationship Id="rId2287" Type="http://schemas.openxmlformats.org/officeDocument/2006/relationships/hyperlink" Target="http://www.bseindia.com/sensexview/indexview_new.aspx?index_Code=92&amp;iname=INDSTR" TargetMode="External"/><Relationship Id="rId2494" Type="http://schemas.openxmlformats.org/officeDocument/2006/relationships/hyperlink" Target="http://www.bseindia.com/sensexview/indexview_new.aspx?index_Code=89&amp;iname=CDGS" TargetMode="External"/><Relationship Id="rId259" Type="http://schemas.openxmlformats.org/officeDocument/2006/relationships/hyperlink" Target="http://www.bseindia.com/sensexview/indexview_new.aspx?index_Code=83&amp;iname=BSEFMCG" TargetMode="External"/><Relationship Id="rId466" Type="http://schemas.openxmlformats.org/officeDocument/2006/relationships/hyperlink" Target="http://www.bseindia.com/sensexview/indexview_new.aspx?index_Code=89&amp;iname=CDGS" TargetMode="External"/><Relationship Id="rId673" Type="http://schemas.openxmlformats.org/officeDocument/2006/relationships/hyperlink" Target="http://www.bseindia.com/sensexview/indexview_new.aspx?index_Code=67&amp;iname=REALTY" TargetMode="External"/><Relationship Id="rId880" Type="http://schemas.openxmlformats.org/officeDocument/2006/relationships/hyperlink" Target="http://www.bseindia.com/sensexview/indexview_new.aspx?index_Code=97&amp;iname=UTILS" TargetMode="External"/><Relationship Id="rId1096" Type="http://schemas.openxmlformats.org/officeDocument/2006/relationships/hyperlink" Target="http://www.bseindia.com/sensexview/indexview_new.aspx?index_Code=91&amp;iname=FIN" TargetMode="External"/><Relationship Id="rId2147" Type="http://schemas.openxmlformats.org/officeDocument/2006/relationships/hyperlink" Target="http://www.bseindia.com/sensexview/indexview_new.aspx?index_Code=35&amp;iname=METAL" TargetMode="External"/><Relationship Id="rId2354" Type="http://schemas.openxmlformats.org/officeDocument/2006/relationships/hyperlink" Target="http://www.bseindia.com/sensexview/indexview_new.aspx?index_Code=89&amp;iname=CDGS" TargetMode="External"/><Relationship Id="rId2561" Type="http://schemas.openxmlformats.org/officeDocument/2006/relationships/hyperlink" Target="http://www.bseindia.com/sensexview/indexview_new.aspx?index_Code=92&amp;iname=INDSTR" TargetMode="External"/><Relationship Id="rId2799" Type="http://schemas.openxmlformats.org/officeDocument/2006/relationships/hyperlink" Target="http://www.bseindia.com/sensexview/indexview_new.aspx?index_Code=89&amp;iname=CDGS" TargetMode="External"/><Relationship Id="rId3100" Type="http://schemas.openxmlformats.org/officeDocument/2006/relationships/hyperlink" Target="http://www.bseindia.com/sensexview/indexview_new.aspx?index_Code=89&amp;iname=CDGS" TargetMode="External"/><Relationship Id="rId119" Type="http://schemas.openxmlformats.org/officeDocument/2006/relationships/hyperlink" Target="http://www.bseindia.com/sensexview/indexview_new.aspx?index_Code=88&amp;iname=BASMTR" TargetMode="External"/><Relationship Id="rId326" Type="http://schemas.openxmlformats.org/officeDocument/2006/relationships/hyperlink" Target="http://www.bseindia.com/sensexview/indexview_new.aspx?index_Code=89&amp;iname=CDGS" TargetMode="External"/><Relationship Id="rId533" Type="http://schemas.openxmlformats.org/officeDocument/2006/relationships/hyperlink" Target="http://www.bseindia.com/sensexview/indexview_new.aspx?index_Code=85&amp;iname=BSEIT" TargetMode="External"/><Relationship Id="rId978" Type="http://schemas.openxmlformats.org/officeDocument/2006/relationships/hyperlink" Target="http://www.bseindia.com/sensexview/indexview_new.aspx?index_Code=79&amp;iname=INFRA" TargetMode="External"/><Relationship Id="rId1163" Type="http://schemas.openxmlformats.org/officeDocument/2006/relationships/hyperlink" Target="http://www.bseindia.com/sensexview/indexview_new.aspx?index_Code=37&amp;iname=OILGAS" TargetMode="External"/><Relationship Id="rId1370" Type="http://schemas.openxmlformats.org/officeDocument/2006/relationships/hyperlink" Target="http://www.bseindia.com/sensexview/indexview_new.aspx?index_Code=91&amp;iname=FIN" TargetMode="External"/><Relationship Id="rId2007" Type="http://schemas.openxmlformats.org/officeDocument/2006/relationships/hyperlink" Target="http://www.bseindia.com/sensexview/indexview_new.aspx?index_Code=89&amp;iname=CDGS" TargetMode="External"/><Relationship Id="rId2214" Type="http://schemas.openxmlformats.org/officeDocument/2006/relationships/hyperlink" Target="http://www.bseindia.com/sensexview/indexview_new.aspx?index_Code=88&amp;iname=BASMTR" TargetMode="External"/><Relationship Id="rId2659" Type="http://schemas.openxmlformats.org/officeDocument/2006/relationships/hyperlink" Target="http://www.bseindia.com/sensexview/indexview_new.aspx?index_Code=91&amp;iname=FIN" TargetMode="External"/><Relationship Id="rId2866" Type="http://schemas.openxmlformats.org/officeDocument/2006/relationships/hyperlink" Target="http://www.bseindia.com/sensexview/indexview_new.aspx?index_Code=42&amp;iname=AUTO" TargetMode="External"/><Relationship Id="rId740" Type="http://schemas.openxmlformats.org/officeDocument/2006/relationships/hyperlink" Target="http://www.bseindia.com/sensexview/indexview_new.aspx?index_Code=90&amp;iname=ENERGY" TargetMode="External"/><Relationship Id="rId838" Type="http://schemas.openxmlformats.org/officeDocument/2006/relationships/hyperlink" Target="http://www.bseindia.com/sensexview/indexview_new.aspx?index_Code=42&amp;iname=AUTO" TargetMode="External"/><Relationship Id="rId1023" Type="http://schemas.openxmlformats.org/officeDocument/2006/relationships/hyperlink" Target="http://www.bseindia.com/sensexview/indexview_new.aspx?index_Code=67&amp;iname=REALTY" TargetMode="External"/><Relationship Id="rId1468" Type="http://schemas.openxmlformats.org/officeDocument/2006/relationships/hyperlink" Target="http://www.bseindia.com/sensexview/indexview_new.aspx?index_Code=79&amp;iname=INFRA" TargetMode="External"/><Relationship Id="rId1675" Type="http://schemas.openxmlformats.org/officeDocument/2006/relationships/hyperlink" Target="http://www.bseindia.com/sensexview/indexview_new.aspx?index_Code=83&amp;iname=BSEFMCG" TargetMode="External"/><Relationship Id="rId1882" Type="http://schemas.openxmlformats.org/officeDocument/2006/relationships/hyperlink" Target="http://www.bseindia.com/sensexview/indexview_new.aspx?index_Code=85&amp;iname=BSEIT" TargetMode="External"/><Relationship Id="rId2421" Type="http://schemas.openxmlformats.org/officeDocument/2006/relationships/hyperlink" Target="http://www.bseindia.com/sensexview/indexview_new.aspx?index_Code=42&amp;iname=AUTO" TargetMode="External"/><Relationship Id="rId2519" Type="http://schemas.openxmlformats.org/officeDocument/2006/relationships/hyperlink" Target="http://www.bseindia.com/sensexview/indexview_new.aspx?index_Code=35&amp;iname=METAL" TargetMode="External"/><Relationship Id="rId2726" Type="http://schemas.openxmlformats.org/officeDocument/2006/relationships/hyperlink" Target="http://www.bseindia.com/sensexview/indexview_new.aspx?index_Code=91&amp;iname=FIN" TargetMode="External"/><Relationship Id="rId600" Type="http://schemas.openxmlformats.org/officeDocument/2006/relationships/hyperlink" Target="http://www.bseindia.com/sensexview/indexview_new.aspx?index_Code=92&amp;iname=INDSTR" TargetMode="External"/><Relationship Id="rId1230" Type="http://schemas.openxmlformats.org/officeDocument/2006/relationships/hyperlink" Target="http://www.bseindia.com/sensexview/indexview_new.aspx?index_Code=89&amp;iname=CDGS" TargetMode="External"/><Relationship Id="rId1328" Type="http://schemas.openxmlformats.org/officeDocument/2006/relationships/hyperlink" Target="http://www.bseindia.com/sensexview/indexview_new.aspx?index_Code=92&amp;iname=INDSTR" TargetMode="External"/><Relationship Id="rId1535" Type="http://schemas.openxmlformats.org/officeDocument/2006/relationships/hyperlink" Target="http://www.bseindia.com/sensexview/indexview_new.aspx?index_Code=83&amp;iname=BSEFMCG" TargetMode="External"/><Relationship Id="rId2933" Type="http://schemas.openxmlformats.org/officeDocument/2006/relationships/hyperlink" Target="http://www.bseindia.com/sensexview/indexview_new.aspx?index_Code=67&amp;iname=REALTY" TargetMode="External"/><Relationship Id="rId905" Type="http://schemas.openxmlformats.org/officeDocument/2006/relationships/hyperlink" Target="http://www.bseindia.com/sensexview/indexview_new.aspx?index_Code=89&amp;iname=CDGS" TargetMode="External"/><Relationship Id="rId1742" Type="http://schemas.openxmlformats.org/officeDocument/2006/relationships/hyperlink" Target="http://www.bseindia.com/sensexview/indexview_new.aspx?index_Code=35&amp;iname=METAL" TargetMode="External"/><Relationship Id="rId34" Type="http://schemas.openxmlformats.org/officeDocument/2006/relationships/hyperlink" Target="http://www.bseindia.com/sensexview/indexview_new.aspx?index_Code=45&amp;iname=TECK" TargetMode="External"/><Relationship Id="rId1602" Type="http://schemas.openxmlformats.org/officeDocument/2006/relationships/hyperlink" Target="http://www.bseindia.com/sensexview/indexview_new.aspx?index_Code=88&amp;iname=BASMTR" TargetMode="External"/><Relationship Id="rId3055" Type="http://schemas.openxmlformats.org/officeDocument/2006/relationships/hyperlink" Target="http://www.bseindia.com/sensexview/indexview_new.aspx?index_Code=79&amp;iname=INFRA" TargetMode="External"/><Relationship Id="rId183" Type="http://schemas.openxmlformats.org/officeDocument/2006/relationships/hyperlink" Target="http://www.bseindia.com/sensexview/indexview_new.aspx?index_Code=91&amp;iname=FIN" TargetMode="External"/><Relationship Id="rId390" Type="http://schemas.openxmlformats.org/officeDocument/2006/relationships/hyperlink" Target="http://www.bseindia.com/sensexview/indexview_new.aspx?index_Code=27&amp;iname=BSECD" TargetMode="External"/><Relationship Id="rId1907" Type="http://schemas.openxmlformats.org/officeDocument/2006/relationships/hyperlink" Target="http://www.bseindia.com/sensexview/indexview_new.aspx?index_Code=67&amp;iname=REALTY" TargetMode="External"/><Relationship Id="rId2071" Type="http://schemas.openxmlformats.org/officeDocument/2006/relationships/hyperlink" Target="http://www.bseindia.com/sensexview/indexview_new.aspx?index_Code=88&amp;iname=BASMTR" TargetMode="External"/><Relationship Id="rId250" Type="http://schemas.openxmlformats.org/officeDocument/2006/relationships/hyperlink" Target="http://www.bseindia.com/sensexview/indexview_new.aspx?index_Code=67&amp;iname=REALTY" TargetMode="External"/><Relationship Id="rId488" Type="http://schemas.openxmlformats.org/officeDocument/2006/relationships/hyperlink" Target="http://www.bseindia.com/sensexview/indexview_new.aspx?index_Code=79&amp;iname=INFRA" TargetMode="External"/><Relationship Id="rId695" Type="http://schemas.openxmlformats.org/officeDocument/2006/relationships/hyperlink" Target="http://www.bseindia.com/sensexview/indexview_new.aspx?index_Code=88&amp;iname=BASMTR" TargetMode="External"/><Relationship Id="rId2169" Type="http://schemas.openxmlformats.org/officeDocument/2006/relationships/hyperlink" Target="http://www.bseindia.com/sensexview/indexview_new.aspx?index_Code=89&amp;iname=CDGS" TargetMode="External"/><Relationship Id="rId2376" Type="http://schemas.openxmlformats.org/officeDocument/2006/relationships/hyperlink" Target="http://www.bseindia.com/sensexview/indexview_new.aspx?index_Code=88&amp;iname=BASMTR" TargetMode="External"/><Relationship Id="rId2583" Type="http://schemas.openxmlformats.org/officeDocument/2006/relationships/hyperlink" Target="http://www.bseindia.com/sensexview/indexview_new.aspx?index_Code=27&amp;iname=BSECD" TargetMode="External"/><Relationship Id="rId2790" Type="http://schemas.openxmlformats.org/officeDocument/2006/relationships/hyperlink" Target="http://www.bseindia.com/sensexview/indexview_new.aspx?index_Code=88&amp;iname=BASMTR" TargetMode="External"/><Relationship Id="rId110" Type="http://schemas.openxmlformats.org/officeDocument/2006/relationships/hyperlink" Target="http://www.bseindia.com/sensexview/indexview_new.aspx?index_Code=89&amp;iname=CDGS" TargetMode="External"/><Relationship Id="rId348" Type="http://schemas.openxmlformats.org/officeDocument/2006/relationships/hyperlink" Target="http://www.bseindia.com/sensexview/indexview_new.aspx?index_Code=83&amp;iname=BSEFMCG" TargetMode="External"/><Relationship Id="rId555" Type="http://schemas.openxmlformats.org/officeDocument/2006/relationships/hyperlink" Target="http://www.bseindia.com/sensexview/indexview_new.aspx?index_Code=88&amp;iname=BASMTR" TargetMode="External"/><Relationship Id="rId762" Type="http://schemas.openxmlformats.org/officeDocument/2006/relationships/hyperlink" Target="http://www.bseindia.com/sensexview/indexview_new.aspx?index_Code=67&amp;iname=REALTY" TargetMode="External"/><Relationship Id="rId1185" Type="http://schemas.openxmlformats.org/officeDocument/2006/relationships/hyperlink" Target="http://www.bseindia.com/sensexview/indexview_new.aspx?index_Code=92&amp;iname=INDSTR" TargetMode="External"/><Relationship Id="rId1392" Type="http://schemas.openxmlformats.org/officeDocument/2006/relationships/hyperlink" Target="http://www.bseindia.com/sensexview/indexview_new.aspx?index_Code=92&amp;iname=INDSTR" TargetMode="External"/><Relationship Id="rId2029" Type="http://schemas.openxmlformats.org/officeDocument/2006/relationships/hyperlink" Target="http://www.bseindia.com/sensexview/indexview_new.aspx?index_Code=89&amp;iname=CDGS" TargetMode="External"/><Relationship Id="rId2236" Type="http://schemas.openxmlformats.org/officeDocument/2006/relationships/hyperlink" Target="http://www.bseindia.com/sensexview/indexview_new.aspx?index_Code=91&amp;iname=FIN" TargetMode="External"/><Relationship Id="rId2443" Type="http://schemas.openxmlformats.org/officeDocument/2006/relationships/hyperlink" Target="http://www.bseindia.com/sensexview/indexview_new.aspx?index_Code=92&amp;iname=INDSTR" TargetMode="External"/><Relationship Id="rId2650" Type="http://schemas.openxmlformats.org/officeDocument/2006/relationships/hyperlink" Target="http://www.bseindia.com/sensexview/indexview_new.aspx?index_Code=85&amp;iname=BSEIT" TargetMode="External"/><Relationship Id="rId2888" Type="http://schemas.openxmlformats.org/officeDocument/2006/relationships/hyperlink" Target="http://www.bseindia.com/sensexview/indexview_new.aspx?index_Code=91&amp;iname=FIN" TargetMode="External"/><Relationship Id="rId208" Type="http://schemas.openxmlformats.org/officeDocument/2006/relationships/hyperlink" Target="http://www.bseindia.com/sensexview/indexview_new.aspx?index_Code=88&amp;iname=BASMTR" TargetMode="External"/><Relationship Id="rId415" Type="http://schemas.openxmlformats.org/officeDocument/2006/relationships/hyperlink" Target="http://www.bseindia.com/sensexview/indexview_new.aspx?index_Code=35&amp;iname=METAL" TargetMode="External"/><Relationship Id="rId622" Type="http://schemas.openxmlformats.org/officeDocument/2006/relationships/hyperlink" Target="http://www.bseindia.com/sensexview/indexview_new.aspx?index_Code=83&amp;iname=BSEFMCG" TargetMode="External"/><Relationship Id="rId1045" Type="http://schemas.openxmlformats.org/officeDocument/2006/relationships/hyperlink" Target="http://www.bseindia.com/sensexview/indexview_new.aspx?index_Code=85&amp;iname=BSEIT" TargetMode="External"/><Relationship Id="rId1252" Type="http://schemas.openxmlformats.org/officeDocument/2006/relationships/hyperlink" Target="http://www.bseindia.com/sensexview/indexview_new.aspx?index_Code=85&amp;iname=BSEIT" TargetMode="External"/><Relationship Id="rId1697" Type="http://schemas.openxmlformats.org/officeDocument/2006/relationships/hyperlink" Target="http://www.bseindia.com/sensexview/indexview_new.aspx?index_Code=92&amp;iname=INDSTR" TargetMode="External"/><Relationship Id="rId2303" Type="http://schemas.openxmlformats.org/officeDocument/2006/relationships/hyperlink" Target="http://www.bseindia.com/sensexview/indexview_new.aspx?index_Code=85&amp;iname=BSEIT" TargetMode="External"/><Relationship Id="rId2510" Type="http://schemas.openxmlformats.org/officeDocument/2006/relationships/hyperlink" Target="http://www.bseindia.com/sensexview/indexview_new.aspx?index_Code=92&amp;iname=INDSTR" TargetMode="External"/><Relationship Id="rId2748" Type="http://schemas.openxmlformats.org/officeDocument/2006/relationships/hyperlink" Target="http://www.bseindia.com/sensexview/indexview_new.aspx?index_Code=91&amp;iname=FIN" TargetMode="External"/><Relationship Id="rId2955" Type="http://schemas.openxmlformats.org/officeDocument/2006/relationships/hyperlink" Target="http://www.bseindia.com/sensexview/indexview_new.aspx?index_Code=89&amp;iname=CDGS" TargetMode="External"/><Relationship Id="rId927" Type="http://schemas.openxmlformats.org/officeDocument/2006/relationships/hyperlink" Target="http://www.bseindia.com/sensexview/indexview_new.aspx?index_Code=35&amp;iname=METAL" TargetMode="External"/><Relationship Id="rId1112" Type="http://schemas.openxmlformats.org/officeDocument/2006/relationships/hyperlink" Target="http://www.bseindia.com/sensexview/indexview_new.aspx?index_Code=88&amp;iname=BASMTR" TargetMode="External"/><Relationship Id="rId1557" Type="http://schemas.openxmlformats.org/officeDocument/2006/relationships/hyperlink" Target="http://www.bseindia.com/sensexview/indexview_new.aspx?index_Code=91&amp;iname=FIN" TargetMode="External"/><Relationship Id="rId1764" Type="http://schemas.openxmlformats.org/officeDocument/2006/relationships/hyperlink" Target="http://www.bseindia.com/sensexview/indexview_new.aspx?index_Code=83&amp;iname=BSEFMCG" TargetMode="External"/><Relationship Id="rId1971" Type="http://schemas.openxmlformats.org/officeDocument/2006/relationships/hyperlink" Target="http://www.bseindia.com/sensexview/indexview_new.aspx?index_Code=42&amp;iname=AUTO" TargetMode="External"/><Relationship Id="rId2608" Type="http://schemas.openxmlformats.org/officeDocument/2006/relationships/hyperlink" Target="http://www.bseindia.com/sensexview/indexview_new.aspx?index_Code=91&amp;iname=FIN" TargetMode="External"/><Relationship Id="rId2815" Type="http://schemas.openxmlformats.org/officeDocument/2006/relationships/hyperlink" Target="http://www.bseindia.com/sensexview/indexview_new.aspx?index_Code=92&amp;iname=INDSTR" TargetMode="External"/><Relationship Id="rId56" Type="http://schemas.openxmlformats.org/officeDocument/2006/relationships/hyperlink" Target="http://www.bseindia.com/sensexview/indexview_new.aspx?index_Code=91&amp;iname=FIN" TargetMode="External"/><Relationship Id="rId1417" Type="http://schemas.openxmlformats.org/officeDocument/2006/relationships/hyperlink" Target="http://www.bseindia.com/sensexview/indexview_new.aspx?index_Code=35&amp;iname=METAL" TargetMode="External"/><Relationship Id="rId1624" Type="http://schemas.openxmlformats.org/officeDocument/2006/relationships/hyperlink" Target="http://www.bseindia.com/sensexview/indexview_new.aspx?index_Code=92&amp;iname=INDSTR" TargetMode="External"/><Relationship Id="rId1831" Type="http://schemas.openxmlformats.org/officeDocument/2006/relationships/hyperlink" Target="http://www.bseindia.com/sensexview/indexview_new.aspx?index_Code=84&amp;iname=BSEHC" TargetMode="External"/><Relationship Id="rId3077" Type="http://schemas.openxmlformats.org/officeDocument/2006/relationships/hyperlink" Target="http://www.bseindia.com/sensexview/indexview_new.aspx?index_Code=88&amp;iname=BASMTR" TargetMode="External"/><Relationship Id="rId1929" Type="http://schemas.openxmlformats.org/officeDocument/2006/relationships/hyperlink" Target="http://www.bseindia.com/sensexview/indexview_new.aspx?index_Code=89&amp;iname=CDGS" TargetMode="External"/><Relationship Id="rId2093" Type="http://schemas.openxmlformats.org/officeDocument/2006/relationships/hyperlink" Target="http://www.bseindia.com/sensexview/indexview_new.aspx?index_Code=83&amp;iname=BSEFMCG" TargetMode="External"/><Relationship Id="rId2398" Type="http://schemas.openxmlformats.org/officeDocument/2006/relationships/hyperlink" Target="http://www.bseindia.com/sensexview/indexview_new.aspx?index_Code=88&amp;iname=BASMTR" TargetMode="External"/><Relationship Id="rId272" Type="http://schemas.openxmlformats.org/officeDocument/2006/relationships/hyperlink" Target="http://www.bseindia.com/sensexview/indexview_new.aspx?index_Code=91&amp;iname=FIN" TargetMode="External"/><Relationship Id="rId577" Type="http://schemas.openxmlformats.org/officeDocument/2006/relationships/hyperlink" Target="http://www.bseindia.com/sensexview/indexview_new.aspx?index_Code=92&amp;iname=INDSTR" TargetMode="External"/><Relationship Id="rId2160" Type="http://schemas.openxmlformats.org/officeDocument/2006/relationships/hyperlink" Target="http://www.bseindia.com/sensexview/indexview_new.aspx?index_Code=88&amp;iname=BASMTR" TargetMode="External"/><Relationship Id="rId2258" Type="http://schemas.openxmlformats.org/officeDocument/2006/relationships/hyperlink" Target="http://www.bseindia.com/sensexview/indexview_new.aspx?index_Code=88&amp;iname=BASMTR" TargetMode="External"/><Relationship Id="rId3004" Type="http://schemas.openxmlformats.org/officeDocument/2006/relationships/hyperlink" Target="http://www.bseindia.com/sensexview/indexview_new.aspx?index_Code=88&amp;iname=BASMTR" TargetMode="External"/><Relationship Id="rId132" Type="http://schemas.openxmlformats.org/officeDocument/2006/relationships/hyperlink" Target="http://www.bseindia.com/sensexview/indexview_new.aspx?index_Code=92&amp;iname=INDSTR" TargetMode="External"/><Relationship Id="rId784" Type="http://schemas.openxmlformats.org/officeDocument/2006/relationships/hyperlink" Target="http://www.bseindia.com/sensexview/indexview_new.aspx?index_Code=88&amp;iname=BASMTR" TargetMode="External"/><Relationship Id="rId991" Type="http://schemas.openxmlformats.org/officeDocument/2006/relationships/hyperlink" Target="http://www.bseindia.com/sensexview/indexview_new.aspx?index_Code=92&amp;iname=INDSTR" TargetMode="External"/><Relationship Id="rId1067" Type="http://schemas.openxmlformats.org/officeDocument/2006/relationships/hyperlink" Target="http://www.bseindia.com/sensexview/indexview_new.aspx?index_Code=85&amp;iname=BSEIT" TargetMode="External"/><Relationship Id="rId2020" Type="http://schemas.openxmlformats.org/officeDocument/2006/relationships/hyperlink" Target="http://www.bseindia.com/sensexview/indexview_new.aspx?index_Code=89&amp;iname=CDGS" TargetMode="External"/><Relationship Id="rId2465" Type="http://schemas.openxmlformats.org/officeDocument/2006/relationships/hyperlink" Target="http://www.bseindia.com/sensexview/indexview_new.aspx?index_Code=83&amp;iname=BSEFMCG" TargetMode="External"/><Relationship Id="rId2672" Type="http://schemas.openxmlformats.org/officeDocument/2006/relationships/hyperlink" Target="http://www.bseindia.com/sensexview/indexview_new.aspx?index_Code=92&amp;iname=INDSTR" TargetMode="External"/><Relationship Id="rId437" Type="http://schemas.openxmlformats.org/officeDocument/2006/relationships/hyperlink" Target="http://www.bseindia.com/sensexview/indexview_new.aspx?index_Code=83&amp;iname=BSEFMCG" TargetMode="External"/><Relationship Id="rId644" Type="http://schemas.openxmlformats.org/officeDocument/2006/relationships/hyperlink" Target="http://www.bseindia.com/sensexview/indexview_new.aspx?index_Code=88&amp;iname=BASMTR" TargetMode="External"/><Relationship Id="rId851" Type="http://schemas.openxmlformats.org/officeDocument/2006/relationships/hyperlink" Target="http://www.bseindia.com/sensexview/indexview_new.aspx?index_Code=35&amp;iname=METAL" TargetMode="External"/><Relationship Id="rId1274" Type="http://schemas.openxmlformats.org/officeDocument/2006/relationships/hyperlink" Target="http://www.bseindia.com/sensexview/indexview_new.aspx?index_Code=35&amp;iname=METAL" TargetMode="External"/><Relationship Id="rId1481" Type="http://schemas.openxmlformats.org/officeDocument/2006/relationships/hyperlink" Target="http://www.bseindia.com/sensexview/indexview_new.aspx?index_Code=89&amp;iname=CDGS" TargetMode="External"/><Relationship Id="rId1579" Type="http://schemas.openxmlformats.org/officeDocument/2006/relationships/hyperlink" Target="http://www.bseindia.com/sensexview/indexview_new.aspx?index_Code=83&amp;iname=BSEFMCG" TargetMode="External"/><Relationship Id="rId2118" Type="http://schemas.openxmlformats.org/officeDocument/2006/relationships/hyperlink" Target="http://www.bseindia.com/sensexview/indexview_new.aspx?index_Code=35&amp;iname=METAL" TargetMode="External"/><Relationship Id="rId2325" Type="http://schemas.openxmlformats.org/officeDocument/2006/relationships/hyperlink" Target="http://www.bseindia.com/sensexview/indexview_new.aspx?index_Code=89&amp;iname=CDGS" TargetMode="External"/><Relationship Id="rId2532" Type="http://schemas.openxmlformats.org/officeDocument/2006/relationships/hyperlink" Target="http://www.bseindia.com/sensexview/indexview_new.aspx?index_Code=79&amp;iname=INFRA" TargetMode="External"/><Relationship Id="rId2977" Type="http://schemas.openxmlformats.org/officeDocument/2006/relationships/hyperlink" Target="http://www.bseindia.com/sensexview/indexview_new.aspx?index_Code=85&amp;iname=BSEIT" TargetMode="External"/><Relationship Id="rId504" Type="http://schemas.openxmlformats.org/officeDocument/2006/relationships/hyperlink" Target="http://www.bseindia.com/sensexview/indexview_new.aspx?index_Code=92&amp;iname=INDSTR" TargetMode="External"/><Relationship Id="rId711" Type="http://schemas.openxmlformats.org/officeDocument/2006/relationships/hyperlink" Target="http://www.bseindia.com/sensexview/indexview_new.aspx?index_Code=89&amp;iname=CDGS" TargetMode="External"/><Relationship Id="rId949" Type="http://schemas.openxmlformats.org/officeDocument/2006/relationships/hyperlink" Target="http://www.bseindia.com/sensexview/indexview_new.aspx?index_Code=96&amp;iname=TELCOM" TargetMode="External"/><Relationship Id="rId1134" Type="http://schemas.openxmlformats.org/officeDocument/2006/relationships/hyperlink" Target="http://www.bseindia.com/sensexview/indexview_new.aspx?index_Code=89&amp;iname=CDGS" TargetMode="External"/><Relationship Id="rId1341" Type="http://schemas.openxmlformats.org/officeDocument/2006/relationships/hyperlink" Target="http://www.bseindia.com/sensexview/indexview_new.aspx?index_Code=85&amp;iname=BSEIT" TargetMode="External"/><Relationship Id="rId1786" Type="http://schemas.openxmlformats.org/officeDocument/2006/relationships/hyperlink" Target="http://www.bseindia.com/sensexview/indexview_new.aspx?index_Code=67&amp;iname=REALTY" TargetMode="External"/><Relationship Id="rId1993" Type="http://schemas.openxmlformats.org/officeDocument/2006/relationships/hyperlink" Target="http://www.bseindia.com/sensexview/indexview_new.aspx?index_Code=67&amp;iname=REALTY" TargetMode="External"/><Relationship Id="rId2837" Type="http://schemas.openxmlformats.org/officeDocument/2006/relationships/hyperlink" Target="http://www.bseindia.com/sensexview/indexview_new.aspx?index_Code=89&amp;iname=CDGS" TargetMode="External"/><Relationship Id="rId78" Type="http://schemas.openxmlformats.org/officeDocument/2006/relationships/hyperlink" Target="http://www.bseindia.com/sensexview/indexview_new.aspx?index_Code=89&amp;iname=CDGS" TargetMode="External"/><Relationship Id="rId809" Type="http://schemas.openxmlformats.org/officeDocument/2006/relationships/hyperlink" Target="http://www.bseindia.com/sensexview/indexview_new.aspx?index_Code=37&amp;iname=OILGAS" TargetMode="External"/><Relationship Id="rId1201" Type="http://schemas.openxmlformats.org/officeDocument/2006/relationships/hyperlink" Target="http://www.bseindia.com/sensexview/indexview_new.aspx?index_Code=35&amp;iname=METAL" TargetMode="External"/><Relationship Id="rId1439" Type="http://schemas.openxmlformats.org/officeDocument/2006/relationships/hyperlink" Target="http://www.bseindia.com/sensexview/indexview_new.aspx?index_Code=92&amp;iname=INDSTR" TargetMode="External"/><Relationship Id="rId1646" Type="http://schemas.openxmlformats.org/officeDocument/2006/relationships/hyperlink" Target="http://www.bseindia.com/sensexview/indexview_new.aspx?index_Code=67&amp;iname=REALTY" TargetMode="External"/><Relationship Id="rId1853" Type="http://schemas.openxmlformats.org/officeDocument/2006/relationships/hyperlink" Target="http://www.bseindia.com/sensexview/indexview_new.aspx?index_Code=35&amp;iname=METAL" TargetMode="External"/><Relationship Id="rId2904" Type="http://schemas.openxmlformats.org/officeDocument/2006/relationships/hyperlink" Target="http://www.bseindia.com/sensexview/indexview_new.aspx?index_Code=83&amp;iname=BSEFMCG" TargetMode="External"/><Relationship Id="rId3099" Type="http://schemas.openxmlformats.org/officeDocument/2006/relationships/hyperlink" Target="http://www.bseindia.com/sensexview/indexview_new.aspx?index_Code=89&amp;iname=CDGS" TargetMode="External"/><Relationship Id="rId1506" Type="http://schemas.openxmlformats.org/officeDocument/2006/relationships/hyperlink" Target="http://www.bseindia.com/sensexview/indexview_new.aspx?index_Code=91&amp;iname=FIN" TargetMode="External"/><Relationship Id="rId1713" Type="http://schemas.openxmlformats.org/officeDocument/2006/relationships/hyperlink" Target="http://www.bseindia.com/sensexview/indexview_new.aspx?index_Code=67&amp;iname=REALTY" TargetMode="External"/><Relationship Id="rId1920" Type="http://schemas.openxmlformats.org/officeDocument/2006/relationships/hyperlink" Target="http://www.bseindia.com/sensexview/indexview_new.aspx?index_Code=92&amp;iname=INDSTR" TargetMode="External"/><Relationship Id="rId294" Type="http://schemas.openxmlformats.org/officeDocument/2006/relationships/hyperlink" Target="http://www.bseindia.com/sensexview/indexview_new.aspx?index_Code=91&amp;iname=FIN" TargetMode="External"/><Relationship Id="rId2182" Type="http://schemas.openxmlformats.org/officeDocument/2006/relationships/hyperlink" Target="http://www.bseindia.com/sensexview/indexview_new.aspx?index_Code=83&amp;iname=BSEFMCG" TargetMode="External"/><Relationship Id="rId3026" Type="http://schemas.openxmlformats.org/officeDocument/2006/relationships/hyperlink" Target="http://www.bseindia.com/sensexview/indexview_new.aspx?index_Code=88&amp;iname=BASMTR" TargetMode="External"/><Relationship Id="rId154" Type="http://schemas.openxmlformats.org/officeDocument/2006/relationships/hyperlink" Target="http://www.bseindia.com/sensexview/indexview_new.aspx?index_Code=85&amp;iname=BSEIT" TargetMode="External"/><Relationship Id="rId361" Type="http://schemas.openxmlformats.org/officeDocument/2006/relationships/hyperlink" Target="http://www.bseindia.com/sensexview/indexview_new.aspx?index_Code=91&amp;iname=FIN" TargetMode="External"/><Relationship Id="rId599" Type="http://schemas.openxmlformats.org/officeDocument/2006/relationships/hyperlink" Target="http://www.bseindia.com/sensexview/indexview_new.aspx?index_Code=91&amp;iname=FIN" TargetMode="External"/><Relationship Id="rId2042" Type="http://schemas.openxmlformats.org/officeDocument/2006/relationships/hyperlink" Target="http://www.bseindia.com/sensexview/indexview_new.aspx?index_Code=89&amp;iname=CDGS" TargetMode="External"/><Relationship Id="rId2487" Type="http://schemas.openxmlformats.org/officeDocument/2006/relationships/hyperlink" Target="http://www.bseindia.com/sensexview/indexview_new.aspx?index_Code=35&amp;iname=METAL" TargetMode="External"/><Relationship Id="rId2694" Type="http://schemas.openxmlformats.org/officeDocument/2006/relationships/hyperlink" Target="http://www.bseindia.com/sensexview/indexview_new.aspx?index_Code=85&amp;iname=BSEIT" TargetMode="External"/><Relationship Id="rId459" Type="http://schemas.openxmlformats.org/officeDocument/2006/relationships/hyperlink" Target="http://www.bseindia.com/sensexview/indexview_new.aspx?index_Code=85&amp;iname=BSEIT" TargetMode="External"/><Relationship Id="rId666" Type="http://schemas.openxmlformats.org/officeDocument/2006/relationships/hyperlink" Target="http://www.bseindia.com/sensexview/indexview_new.aspx?index_Code=90&amp;iname=ENERGY" TargetMode="External"/><Relationship Id="rId873" Type="http://schemas.openxmlformats.org/officeDocument/2006/relationships/hyperlink" Target="http://www.bseindia.com/sensexview/indexview_new.aspx?index_Code=88&amp;iname=BASMTR" TargetMode="External"/><Relationship Id="rId1089" Type="http://schemas.openxmlformats.org/officeDocument/2006/relationships/hyperlink" Target="http://www.bseindia.com/sensexview/indexview_new.aspx?index_Code=92&amp;iname=INDSTR" TargetMode="External"/><Relationship Id="rId1296" Type="http://schemas.openxmlformats.org/officeDocument/2006/relationships/hyperlink" Target="http://www.bseindia.com/sensexview/indexview_new.aspx?index_Code=89&amp;iname=CDGS" TargetMode="External"/><Relationship Id="rId2347" Type="http://schemas.openxmlformats.org/officeDocument/2006/relationships/hyperlink" Target="http://www.bseindia.com/sensexview/indexview_new.aspx?index_Code=45&amp;iname=TECK" TargetMode="External"/><Relationship Id="rId2554" Type="http://schemas.openxmlformats.org/officeDocument/2006/relationships/hyperlink" Target="http://www.bseindia.com/sensexview/indexview_new.aspx?index_Code=83&amp;iname=BSEFMCG" TargetMode="External"/><Relationship Id="rId2999" Type="http://schemas.openxmlformats.org/officeDocument/2006/relationships/hyperlink" Target="http://www.bseindia.com/sensexview/indexview_new.aspx?index_Code=88&amp;iname=BASMTR" TargetMode="External"/><Relationship Id="rId221" Type="http://schemas.openxmlformats.org/officeDocument/2006/relationships/hyperlink" Target="http://www.bseindia.com/sensexview/indexview_new.aspx?index_Code=85&amp;iname=BSEIT" TargetMode="External"/><Relationship Id="rId319" Type="http://schemas.openxmlformats.org/officeDocument/2006/relationships/hyperlink" Target="http://www.bseindia.com/sensexview/indexview_new.aspx?index_Code=92&amp;iname=INDSTR" TargetMode="External"/><Relationship Id="rId526" Type="http://schemas.openxmlformats.org/officeDocument/2006/relationships/hyperlink" Target="http://www.bseindia.com/sensexview/indexview_new.aspx?index_Code=83&amp;iname=BSEFMCG" TargetMode="External"/><Relationship Id="rId1156" Type="http://schemas.openxmlformats.org/officeDocument/2006/relationships/hyperlink" Target="http://www.bseindia.com/sensexview/indexview_new.aspx?index_Code=89&amp;iname=CDGS" TargetMode="External"/><Relationship Id="rId1363" Type="http://schemas.openxmlformats.org/officeDocument/2006/relationships/hyperlink" Target="http://www.bseindia.com/sensexview/indexview_new.aspx?index_Code=42&amp;iname=AUTO" TargetMode="External"/><Relationship Id="rId2207" Type="http://schemas.openxmlformats.org/officeDocument/2006/relationships/hyperlink" Target="http://www.bseindia.com/sensexview/indexview_new.aspx?index_Code=88&amp;iname=BASMTR" TargetMode="External"/><Relationship Id="rId2761" Type="http://schemas.openxmlformats.org/officeDocument/2006/relationships/hyperlink" Target="http://www.bseindia.com/sensexview/indexview_new.aspx?index_Code=79&amp;iname=INFRA" TargetMode="External"/><Relationship Id="rId2859" Type="http://schemas.openxmlformats.org/officeDocument/2006/relationships/hyperlink" Target="http://www.bseindia.com/sensexview/indexview_new.aspx?index_Code=84&amp;iname=BSEHC" TargetMode="External"/><Relationship Id="rId733" Type="http://schemas.openxmlformats.org/officeDocument/2006/relationships/hyperlink" Target="http://www.bseindia.com/sensexview/indexview_new.aspx?index_Code=89&amp;iname=CDGS" TargetMode="External"/><Relationship Id="rId940" Type="http://schemas.openxmlformats.org/officeDocument/2006/relationships/hyperlink" Target="http://www.bseindia.com/sensexview/indexview_new.aspx?index_Code=88&amp;iname=BASMTR" TargetMode="External"/><Relationship Id="rId1016" Type="http://schemas.openxmlformats.org/officeDocument/2006/relationships/hyperlink" Target="http://www.bseindia.com/sensexview/indexview_new.aspx?index_Code=88&amp;iname=BASMTR" TargetMode="External"/><Relationship Id="rId1570" Type="http://schemas.openxmlformats.org/officeDocument/2006/relationships/hyperlink" Target="http://www.bseindia.com/sensexview/indexview_new.aspx?index_Code=88&amp;iname=BASMTR" TargetMode="External"/><Relationship Id="rId1668" Type="http://schemas.openxmlformats.org/officeDocument/2006/relationships/hyperlink" Target="http://www.bseindia.com/sensexview/indexview_new.aspx?index_Code=88&amp;iname=BASMTR" TargetMode="External"/><Relationship Id="rId1875" Type="http://schemas.openxmlformats.org/officeDocument/2006/relationships/hyperlink" Target="http://www.bseindia.com/sensexview/indexview_new.aspx?index_Code=89&amp;iname=CDGS" TargetMode="External"/><Relationship Id="rId2414" Type="http://schemas.openxmlformats.org/officeDocument/2006/relationships/hyperlink" Target="http://www.bseindia.com/sensexview/indexview_new.aspx?index_Code=91&amp;iname=FIN" TargetMode="External"/><Relationship Id="rId2621" Type="http://schemas.openxmlformats.org/officeDocument/2006/relationships/hyperlink" Target="http://www.bseindia.com/sensexview/indexview_new.aspx?index_Code=35&amp;iname=METAL" TargetMode="External"/><Relationship Id="rId2719" Type="http://schemas.openxmlformats.org/officeDocument/2006/relationships/hyperlink" Target="http://www.bseindia.com/sensexview/indexview_new.aspx?index_Code=83&amp;iname=BSEFMCG" TargetMode="External"/><Relationship Id="rId800" Type="http://schemas.openxmlformats.org/officeDocument/2006/relationships/hyperlink" Target="http://www.bseindia.com/sensexview/indexview_new.aspx?index_Code=89&amp;iname=CDGS" TargetMode="External"/><Relationship Id="rId1223" Type="http://schemas.openxmlformats.org/officeDocument/2006/relationships/hyperlink" Target="http://www.bseindia.com/sensexview/indexview_new.aspx?index_Code=92&amp;iname=INDSTR" TargetMode="External"/><Relationship Id="rId1430" Type="http://schemas.openxmlformats.org/officeDocument/2006/relationships/hyperlink" Target="http://www.bseindia.com/sensexview/indexview_new.aspx?index_Code=91&amp;iname=FIN" TargetMode="External"/><Relationship Id="rId1528" Type="http://schemas.openxmlformats.org/officeDocument/2006/relationships/hyperlink" Target="http://www.bseindia.com/sensexview/indexview_new.aspx?index_Code=91&amp;iname=FIN" TargetMode="External"/><Relationship Id="rId2926" Type="http://schemas.openxmlformats.org/officeDocument/2006/relationships/hyperlink" Target="http://www.bseindia.com/sensexview/indexview_new.aspx?index_Code=92&amp;iname=INDSTR" TargetMode="External"/><Relationship Id="rId3090" Type="http://schemas.openxmlformats.org/officeDocument/2006/relationships/hyperlink" Target="http://www.bseindia.com/sensexview/indexview_new.aspx?index_Code=91&amp;iname=FIN" TargetMode="External"/><Relationship Id="rId1735" Type="http://schemas.openxmlformats.org/officeDocument/2006/relationships/hyperlink" Target="http://www.bseindia.com/sensexview/indexview_new.aspx?index_Code=92&amp;iname=INDSTR" TargetMode="External"/><Relationship Id="rId1942" Type="http://schemas.openxmlformats.org/officeDocument/2006/relationships/hyperlink" Target="http://www.bseindia.com/sensexview/indexview_new.aspx?index_Code=89&amp;iname=CDGS" TargetMode="External"/><Relationship Id="rId27" Type="http://schemas.openxmlformats.org/officeDocument/2006/relationships/hyperlink" Target="http://www.bseindia.com/sensexview/indexview_new.aspx?index_Code=85&amp;iname=BSEIT" TargetMode="External"/><Relationship Id="rId1802" Type="http://schemas.openxmlformats.org/officeDocument/2006/relationships/hyperlink" Target="http://www.bseindia.com/sensexview/indexview_new.aspx?index_Code=35&amp;iname=METAL" TargetMode="External"/><Relationship Id="rId3048" Type="http://schemas.openxmlformats.org/officeDocument/2006/relationships/hyperlink" Target="http://www.bseindia.com/sensexview/indexview_new.aspx?index_Code=97&amp;iname=UTILS" TargetMode="External"/><Relationship Id="rId176" Type="http://schemas.openxmlformats.org/officeDocument/2006/relationships/hyperlink" Target="http://www.bseindia.com/sensexview/indexview_new.aspx?index_Code=89&amp;iname=CDGS" TargetMode="External"/><Relationship Id="rId383" Type="http://schemas.openxmlformats.org/officeDocument/2006/relationships/hyperlink" Target="http://www.bseindia.com/sensexview/indexview_new.aspx?index_Code=83&amp;iname=BSEFMCG" TargetMode="External"/><Relationship Id="rId590" Type="http://schemas.openxmlformats.org/officeDocument/2006/relationships/hyperlink" Target="http://www.bseindia.com/sensexview/indexview_new.aspx?index_Code=92&amp;iname=INDSTR" TargetMode="External"/><Relationship Id="rId2064" Type="http://schemas.openxmlformats.org/officeDocument/2006/relationships/hyperlink" Target="http://www.bseindia.com/sensexview/indexview_new.aspx?index_Code=83&amp;iname=BSEFMCG" TargetMode="External"/><Relationship Id="rId2271" Type="http://schemas.openxmlformats.org/officeDocument/2006/relationships/hyperlink" Target="http://www.bseindia.com/sensexview/indexview_new.aspx?index_Code=89&amp;iname=CDGS" TargetMode="External"/><Relationship Id="rId243" Type="http://schemas.openxmlformats.org/officeDocument/2006/relationships/hyperlink" Target="http://www.bseindia.com/sensexview/indexview_new.aspx?index_Code=83&amp;iname=BSEFMCG" TargetMode="External"/><Relationship Id="rId450" Type="http://schemas.openxmlformats.org/officeDocument/2006/relationships/hyperlink" Target="http://www.bseindia.com/sensexview/indexview_new.aspx?index_Code=37&amp;iname=OILGAS" TargetMode="External"/><Relationship Id="rId688" Type="http://schemas.openxmlformats.org/officeDocument/2006/relationships/hyperlink" Target="http://www.bseindia.com/sensexview/indexview_new.aspx?index_Code=90&amp;iname=ENERGY" TargetMode="External"/><Relationship Id="rId895" Type="http://schemas.openxmlformats.org/officeDocument/2006/relationships/hyperlink" Target="http://www.bseindia.com/sensexview/indexview_new.aspx?index_Code=91&amp;iname=FIN" TargetMode="External"/><Relationship Id="rId1080" Type="http://schemas.openxmlformats.org/officeDocument/2006/relationships/hyperlink" Target="http://www.bseindia.com/sensexview/indexview_new.aspx?index_Code=83&amp;iname=BSEFMCG" TargetMode="External"/><Relationship Id="rId2131" Type="http://schemas.openxmlformats.org/officeDocument/2006/relationships/hyperlink" Target="http://www.bseindia.com/sensexview/indexview_new.aspx?index_Code=92&amp;iname=INDSTR" TargetMode="External"/><Relationship Id="rId2369" Type="http://schemas.openxmlformats.org/officeDocument/2006/relationships/hyperlink" Target="http://www.bseindia.com/sensexview/indexview_new.aspx?index_Code=91&amp;iname=FIN" TargetMode="External"/><Relationship Id="rId2576" Type="http://schemas.openxmlformats.org/officeDocument/2006/relationships/hyperlink" Target="http://www.bseindia.com/sensexview/indexview_new.aspx?index_Code=79&amp;iname=INFRA" TargetMode="External"/><Relationship Id="rId2783" Type="http://schemas.openxmlformats.org/officeDocument/2006/relationships/hyperlink" Target="http://www.bseindia.com/sensexview/indexview_new.aspx?index_Code=89&amp;iname=CDGS" TargetMode="External"/><Relationship Id="rId2990" Type="http://schemas.openxmlformats.org/officeDocument/2006/relationships/hyperlink" Target="http://www.bseindia.com/sensexview/indexview_new.aspx?index_Code=92&amp;iname=INDSTR" TargetMode="External"/><Relationship Id="rId103" Type="http://schemas.openxmlformats.org/officeDocument/2006/relationships/hyperlink" Target="http://www.bseindia.com/sensexview/indexview_new.aspx?index_Code=85&amp;iname=BSEIT" TargetMode="External"/><Relationship Id="rId310" Type="http://schemas.openxmlformats.org/officeDocument/2006/relationships/hyperlink" Target="http://www.bseindia.com/sensexview/indexview_new.aspx?index_Code=67&amp;iname=REALTY" TargetMode="External"/><Relationship Id="rId548" Type="http://schemas.openxmlformats.org/officeDocument/2006/relationships/hyperlink" Target="http://www.bseindia.com/sensexview/indexview_new.aspx?index_Code=83&amp;iname=BSEFMCG" TargetMode="External"/><Relationship Id="rId755" Type="http://schemas.openxmlformats.org/officeDocument/2006/relationships/hyperlink" Target="http://www.bseindia.com/sensexview/indexview_new.aspx?index_Code=91&amp;iname=FIN" TargetMode="External"/><Relationship Id="rId962" Type="http://schemas.openxmlformats.org/officeDocument/2006/relationships/hyperlink" Target="http://www.bseindia.com/sensexview/indexview_new.aspx?index_Code=42&amp;iname=AUTO" TargetMode="External"/><Relationship Id="rId1178" Type="http://schemas.openxmlformats.org/officeDocument/2006/relationships/hyperlink" Target="http://www.bseindia.com/sensexview/indexview_new.aspx?index_Code=91&amp;iname=FIN" TargetMode="External"/><Relationship Id="rId1385" Type="http://schemas.openxmlformats.org/officeDocument/2006/relationships/hyperlink" Target="http://www.bseindia.com/sensexview/indexview_new.aspx?index_Code=92&amp;iname=INDSTR" TargetMode="External"/><Relationship Id="rId1592" Type="http://schemas.openxmlformats.org/officeDocument/2006/relationships/hyperlink" Target="http://www.bseindia.com/sensexview/indexview_new.aspx?index_Code=92&amp;iname=INDSTR" TargetMode="External"/><Relationship Id="rId2229" Type="http://schemas.openxmlformats.org/officeDocument/2006/relationships/hyperlink" Target="http://www.bseindia.com/sensexview/indexview_new.aspx?index_Code=88&amp;iname=BASMTR" TargetMode="External"/><Relationship Id="rId2436" Type="http://schemas.openxmlformats.org/officeDocument/2006/relationships/hyperlink" Target="http://www.bseindia.com/sensexview/indexview_new.aspx?index_Code=67&amp;iname=REALTY" TargetMode="External"/><Relationship Id="rId2643" Type="http://schemas.openxmlformats.org/officeDocument/2006/relationships/hyperlink" Target="http://www.bseindia.com/sensexview/indexview_new.aspx?index_Code=88&amp;iname=BASMTR" TargetMode="External"/><Relationship Id="rId2850" Type="http://schemas.openxmlformats.org/officeDocument/2006/relationships/hyperlink" Target="http://www.bseindia.com/sensexview/indexview_new.aspx?index_Code=88&amp;iname=BASMTR" TargetMode="External"/><Relationship Id="rId91" Type="http://schemas.openxmlformats.org/officeDocument/2006/relationships/hyperlink" Target="http://www.bseindia.com/sensexview/indexview_new.aspx?index_Code=92&amp;iname=INDSTR" TargetMode="External"/><Relationship Id="rId408" Type="http://schemas.openxmlformats.org/officeDocument/2006/relationships/hyperlink" Target="http://www.bseindia.com/sensexview/indexview_new.aspx?index_Code=91&amp;iname=FIN" TargetMode="External"/><Relationship Id="rId615" Type="http://schemas.openxmlformats.org/officeDocument/2006/relationships/hyperlink" Target="http://www.bseindia.com/sensexview/indexview_new.aspx?index_Code=92&amp;iname=INDSTR" TargetMode="External"/><Relationship Id="rId822" Type="http://schemas.openxmlformats.org/officeDocument/2006/relationships/hyperlink" Target="http://www.bseindia.com/sensexview/indexview_new.aspx?index_Code=89&amp;iname=CDGS" TargetMode="External"/><Relationship Id="rId1038" Type="http://schemas.openxmlformats.org/officeDocument/2006/relationships/hyperlink" Target="http://www.bseindia.com/sensexview/indexview_new.aspx?index_Code=91&amp;iname=FIN" TargetMode="External"/><Relationship Id="rId1245" Type="http://schemas.openxmlformats.org/officeDocument/2006/relationships/hyperlink" Target="http://www.bseindia.com/sensexview/indexview_new.aspx?index_Code=88&amp;iname=BASMTR" TargetMode="External"/><Relationship Id="rId1452" Type="http://schemas.openxmlformats.org/officeDocument/2006/relationships/hyperlink" Target="http://www.bseindia.com/sensexview/indexview_new.aspx?index_Code=91&amp;iname=FIN" TargetMode="External"/><Relationship Id="rId1897" Type="http://schemas.openxmlformats.org/officeDocument/2006/relationships/hyperlink" Target="http://www.bseindia.com/sensexview/indexview_new.aspx?index_Code=88&amp;iname=BASMTR" TargetMode="External"/><Relationship Id="rId2503" Type="http://schemas.openxmlformats.org/officeDocument/2006/relationships/hyperlink" Target="http://www.bseindia.com/sensexview/indexview_new.aspx?index_Code=92&amp;iname=INDSTR" TargetMode="External"/><Relationship Id="rId2948" Type="http://schemas.openxmlformats.org/officeDocument/2006/relationships/hyperlink" Target="http://www.bseindia.com/sensexview/indexview_new.aspx?index_Code=89&amp;iname=CDGS" TargetMode="External"/><Relationship Id="rId1105" Type="http://schemas.openxmlformats.org/officeDocument/2006/relationships/hyperlink" Target="http://www.bseindia.com/sensexview/indexview_new.aspx?index_Code=91&amp;iname=FIN" TargetMode="External"/><Relationship Id="rId1312" Type="http://schemas.openxmlformats.org/officeDocument/2006/relationships/hyperlink" Target="http://www.bseindia.com/sensexview/indexview_new.aspx?index_Code=92&amp;iname=INDSTR" TargetMode="External"/><Relationship Id="rId1757" Type="http://schemas.openxmlformats.org/officeDocument/2006/relationships/hyperlink" Target="http://www.bseindia.com/sensexview/indexview_new.aspx?index_Code=88&amp;iname=BASMTR" TargetMode="External"/><Relationship Id="rId1964" Type="http://schemas.openxmlformats.org/officeDocument/2006/relationships/hyperlink" Target="http://www.bseindia.com/sensexview/indexview_new.aspx?index_Code=85&amp;iname=BSEIT" TargetMode="External"/><Relationship Id="rId2710" Type="http://schemas.openxmlformats.org/officeDocument/2006/relationships/hyperlink" Target="http://www.bseindia.com/sensexview/indexview_new.aspx?index_Code=35&amp;iname=METAL" TargetMode="External"/><Relationship Id="rId2808" Type="http://schemas.openxmlformats.org/officeDocument/2006/relationships/hyperlink" Target="http://www.bseindia.com/sensexview/indexview_new.aspx?index_Code=92&amp;iname=INDSTR" TargetMode="External"/><Relationship Id="rId49" Type="http://schemas.openxmlformats.org/officeDocument/2006/relationships/hyperlink" Target="http://www.bseindia.com/sensexview/indexview_new.aspx?index_Code=88&amp;iname=BASMTR" TargetMode="External"/><Relationship Id="rId1617" Type="http://schemas.openxmlformats.org/officeDocument/2006/relationships/hyperlink" Target="http://www.bseindia.com/sensexview/indexview_new.aspx?index_Code=85&amp;iname=BSEIT" TargetMode="External"/><Relationship Id="rId1824" Type="http://schemas.openxmlformats.org/officeDocument/2006/relationships/hyperlink" Target="http://www.bseindia.com/sensexview/indexview_new.aspx?index_Code=83&amp;iname=BSEFMCG" TargetMode="External"/><Relationship Id="rId198" Type="http://schemas.openxmlformats.org/officeDocument/2006/relationships/hyperlink" Target="http://www.bseindia.com/sensexview/indexview_new.aspx?index_Code=37&amp;iname=OILGAS" TargetMode="External"/><Relationship Id="rId2086" Type="http://schemas.openxmlformats.org/officeDocument/2006/relationships/hyperlink" Target="http://www.bseindia.com/sensexview/indexview_new.aspx?index_Code=79&amp;iname=INFRA" TargetMode="External"/><Relationship Id="rId2293" Type="http://schemas.openxmlformats.org/officeDocument/2006/relationships/hyperlink" Target="http://www.bseindia.com/sensexview/indexview_new.aspx?index_Code=67&amp;iname=REALTY" TargetMode="External"/><Relationship Id="rId2598" Type="http://schemas.openxmlformats.org/officeDocument/2006/relationships/hyperlink" Target="http://www.bseindia.com/sensexview/indexview_new.aspx?index_Code=89&amp;iname=CDGS" TargetMode="External"/><Relationship Id="rId265" Type="http://schemas.openxmlformats.org/officeDocument/2006/relationships/hyperlink" Target="http://www.bseindia.com/sensexview/indexview_new.aspx?index_Code=35&amp;iname=METAL" TargetMode="External"/><Relationship Id="rId472" Type="http://schemas.openxmlformats.org/officeDocument/2006/relationships/hyperlink" Target="http://www.bseindia.com/sensexview/indexview_new.aspx?index_Code=88&amp;iname=BASMTR" TargetMode="External"/><Relationship Id="rId2153" Type="http://schemas.openxmlformats.org/officeDocument/2006/relationships/hyperlink" Target="http://www.bseindia.com/sensexview/indexview_new.aspx?index_Code=91&amp;iname=FIN" TargetMode="External"/><Relationship Id="rId2360" Type="http://schemas.openxmlformats.org/officeDocument/2006/relationships/hyperlink" Target="http://www.bseindia.com/sensexview/indexview_new.aspx?index_Code=89&amp;iname=CDGS" TargetMode="External"/><Relationship Id="rId125" Type="http://schemas.openxmlformats.org/officeDocument/2006/relationships/hyperlink" Target="http://www.bseindia.com/sensexview/indexview_new.aspx?index_Code=79&amp;iname=INFRA" TargetMode="External"/><Relationship Id="rId332" Type="http://schemas.openxmlformats.org/officeDocument/2006/relationships/hyperlink" Target="http://www.bseindia.com/sensexview/indexview_new.aspx?index_Code=88&amp;iname=BASMTR" TargetMode="External"/><Relationship Id="rId777" Type="http://schemas.openxmlformats.org/officeDocument/2006/relationships/hyperlink" Target="http://www.bseindia.com/sensexview/indexview_new.aspx?index_Code=79&amp;iname=INFRA" TargetMode="External"/><Relationship Id="rId984" Type="http://schemas.openxmlformats.org/officeDocument/2006/relationships/hyperlink" Target="http://www.bseindia.com/sensexview/indexview_new.aspx?index_Code=83&amp;iname=BSEFMCG" TargetMode="External"/><Relationship Id="rId2013" Type="http://schemas.openxmlformats.org/officeDocument/2006/relationships/hyperlink" Target="http://www.bseindia.com/sensexview/indexview_new.aspx?index_Code=91&amp;iname=FIN" TargetMode="External"/><Relationship Id="rId2220" Type="http://schemas.openxmlformats.org/officeDocument/2006/relationships/hyperlink" Target="http://www.bseindia.com/sensexview/indexview_new.aspx?index_Code=88&amp;iname=BASMTR" TargetMode="External"/><Relationship Id="rId2458" Type="http://schemas.openxmlformats.org/officeDocument/2006/relationships/hyperlink" Target="http://www.bseindia.com/sensexview/indexview_new.aspx?index_Code=89&amp;iname=CDGS" TargetMode="External"/><Relationship Id="rId2665" Type="http://schemas.openxmlformats.org/officeDocument/2006/relationships/hyperlink" Target="http://www.bseindia.com/sensexview/indexview_new.aspx?index_Code=88&amp;iname=BASMTR" TargetMode="External"/><Relationship Id="rId2872" Type="http://schemas.openxmlformats.org/officeDocument/2006/relationships/hyperlink" Target="http://www.bseindia.com/sensexview/indexview_new.aspx?index_Code=88&amp;iname=BASMTR" TargetMode="External"/><Relationship Id="rId637" Type="http://schemas.openxmlformats.org/officeDocument/2006/relationships/hyperlink" Target="http://www.bseindia.com/sensexview/indexview_new.aspx?index_Code=91&amp;iname=FIN" TargetMode="External"/><Relationship Id="rId844" Type="http://schemas.openxmlformats.org/officeDocument/2006/relationships/hyperlink" Target="http://www.bseindia.com/sensexview/indexview_new.aspx?index_Code=91&amp;iname=FIN" TargetMode="External"/><Relationship Id="rId1267" Type="http://schemas.openxmlformats.org/officeDocument/2006/relationships/hyperlink" Target="http://www.bseindia.com/sensexview/indexview_new.aspx?index_Code=92&amp;iname=INDSTR" TargetMode="External"/><Relationship Id="rId1474" Type="http://schemas.openxmlformats.org/officeDocument/2006/relationships/hyperlink" Target="http://www.bseindia.com/sensexview/indexview_new.aspx?index_Code=85&amp;iname=BSEIT" TargetMode="External"/><Relationship Id="rId1681" Type="http://schemas.openxmlformats.org/officeDocument/2006/relationships/hyperlink" Target="http://www.bseindia.com/sensexview/indexview_new.aspx?index_Code=92&amp;iname=INDSTR" TargetMode="External"/><Relationship Id="rId2318" Type="http://schemas.openxmlformats.org/officeDocument/2006/relationships/hyperlink" Target="http://www.bseindia.com/sensexview/indexview_new.aspx?index_Code=91&amp;iname=FIN" TargetMode="External"/><Relationship Id="rId2525" Type="http://schemas.openxmlformats.org/officeDocument/2006/relationships/hyperlink" Target="http://www.bseindia.com/sensexview/indexview_new.aspx?index_Code=96&amp;iname=TELCOM" TargetMode="External"/><Relationship Id="rId2732" Type="http://schemas.openxmlformats.org/officeDocument/2006/relationships/hyperlink" Target="http://www.bseindia.com/sensexview/indexview_new.aspx?index_Code=89&amp;iname=CDGS" TargetMode="External"/><Relationship Id="rId704" Type="http://schemas.openxmlformats.org/officeDocument/2006/relationships/hyperlink" Target="http://www.bseindia.com/sensexview/indexview_new.aspx?index_Code=85&amp;iname=BSEIT" TargetMode="External"/><Relationship Id="rId911" Type="http://schemas.openxmlformats.org/officeDocument/2006/relationships/hyperlink" Target="http://www.bseindia.com/sensexview/indexview_new.aspx?index_Code=91&amp;iname=FIN" TargetMode="External"/><Relationship Id="rId1127" Type="http://schemas.openxmlformats.org/officeDocument/2006/relationships/hyperlink" Target="http://www.bseindia.com/sensexview/indexview_new.aspx?index_Code=79&amp;iname=INFRA" TargetMode="External"/><Relationship Id="rId1334" Type="http://schemas.openxmlformats.org/officeDocument/2006/relationships/hyperlink" Target="http://www.bseindia.com/sensexview/indexview_new.aspx?index_Code=79&amp;iname=INFRA" TargetMode="External"/><Relationship Id="rId1541" Type="http://schemas.openxmlformats.org/officeDocument/2006/relationships/hyperlink" Target="http://www.bseindia.com/sensexview/indexview_new.aspx?index_Code=35&amp;iname=METAL" TargetMode="External"/><Relationship Id="rId1779" Type="http://schemas.openxmlformats.org/officeDocument/2006/relationships/hyperlink" Target="http://www.bseindia.com/sensexview/indexview_new.aspx?index_Code=91&amp;iname=FIN" TargetMode="External"/><Relationship Id="rId1986" Type="http://schemas.openxmlformats.org/officeDocument/2006/relationships/hyperlink" Target="http://www.bseindia.com/sensexview/indexview_new.aspx?index_Code=88&amp;iname=BASMTR" TargetMode="External"/><Relationship Id="rId40" Type="http://schemas.openxmlformats.org/officeDocument/2006/relationships/hyperlink" Target="http://www.bseindia.com/sensexview/indexview_new.aspx?index_Code=91&amp;iname=FIN" TargetMode="External"/><Relationship Id="rId1401" Type="http://schemas.openxmlformats.org/officeDocument/2006/relationships/hyperlink" Target="http://www.bseindia.com/sensexview/indexview_new.aspx?index_Code=91&amp;iname=FIN" TargetMode="External"/><Relationship Id="rId1639" Type="http://schemas.openxmlformats.org/officeDocument/2006/relationships/hyperlink" Target="http://www.bseindia.com/sensexview/indexview_new.aspx?index_Code=92&amp;iname=INDSTR" TargetMode="External"/><Relationship Id="rId1846" Type="http://schemas.openxmlformats.org/officeDocument/2006/relationships/hyperlink" Target="http://www.bseindia.com/sensexview/indexview_new.aspx?index_Code=42&amp;iname=AUTO" TargetMode="External"/><Relationship Id="rId3061" Type="http://schemas.openxmlformats.org/officeDocument/2006/relationships/hyperlink" Target="http://www.bseindia.com/sensexview/indexview_new.aspx?index_Code=27&amp;iname=BSECD" TargetMode="External"/><Relationship Id="rId1706" Type="http://schemas.openxmlformats.org/officeDocument/2006/relationships/hyperlink" Target="http://www.bseindia.com/sensexview/indexview_new.aspx?index_Code=92&amp;iname=INDSTR" TargetMode="External"/><Relationship Id="rId1913" Type="http://schemas.openxmlformats.org/officeDocument/2006/relationships/hyperlink" Target="http://www.bseindia.com/sensexview/indexview_new.aspx?index_Code=92&amp;iname=INDSTR" TargetMode="External"/><Relationship Id="rId287" Type="http://schemas.openxmlformats.org/officeDocument/2006/relationships/hyperlink" Target="http://www.bseindia.com/sensexview/indexview_new.aspx?index_Code=83&amp;iname=BSEFMCG" TargetMode="External"/><Relationship Id="rId494" Type="http://schemas.openxmlformats.org/officeDocument/2006/relationships/hyperlink" Target="http://www.bseindia.com/sensexview/indexview_new.aspx?index_Code=88&amp;iname=BASMTR" TargetMode="External"/><Relationship Id="rId2175" Type="http://schemas.openxmlformats.org/officeDocument/2006/relationships/hyperlink" Target="http://www.bseindia.com/sensexview/indexview_new.aspx?index_Code=85&amp;iname=BSEIT" TargetMode="External"/><Relationship Id="rId2382" Type="http://schemas.openxmlformats.org/officeDocument/2006/relationships/hyperlink" Target="http://www.bseindia.com/sensexview/indexview_new.aspx?index_Code=35&amp;iname=METAL" TargetMode="External"/><Relationship Id="rId3019" Type="http://schemas.openxmlformats.org/officeDocument/2006/relationships/hyperlink" Target="http://www.bseindia.com/sensexview/indexview_new.aspx?index_Code=83&amp;iname=BSEFMCG" TargetMode="External"/><Relationship Id="rId147" Type="http://schemas.openxmlformats.org/officeDocument/2006/relationships/hyperlink" Target="http://www.bseindia.com/sensexview/indexview_new.aspx?index_Code=92&amp;iname=INDSTR" TargetMode="External"/><Relationship Id="rId354" Type="http://schemas.openxmlformats.org/officeDocument/2006/relationships/hyperlink" Target="http://www.bseindia.com/sensexview/indexview_new.aspx?index_Code=89&amp;iname=CDGS" TargetMode="External"/><Relationship Id="rId799" Type="http://schemas.openxmlformats.org/officeDocument/2006/relationships/hyperlink" Target="http://www.bseindia.com/sensexview/indexview_new.aspx?index_Code=89&amp;iname=CDGS" TargetMode="External"/><Relationship Id="rId1191" Type="http://schemas.openxmlformats.org/officeDocument/2006/relationships/hyperlink" Target="http://www.bseindia.com/sensexview/indexview_new.aspx?index_Code=79&amp;iname=INFRA" TargetMode="External"/><Relationship Id="rId2035" Type="http://schemas.openxmlformats.org/officeDocument/2006/relationships/hyperlink" Target="http://www.bseindia.com/sensexview/indexview_new.aspx?index_Code=92&amp;iname=INDSTR" TargetMode="External"/><Relationship Id="rId2687" Type="http://schemas.openxmlformats.org/officeDocument/2006/relationships/hyperlink" Target="http://www.bseindia.com/sensexview/indexview_new.aspx?index_Code=83&amp;iname=BSEFMCG" TargetMode="External"/><Relationship Id="rId2894" Type="http://schemas.openxmlformats.org/officeDocument/2006/relationships/hyperlink" Target="http://www.bseindia.com/sensexview/indexview_new.aspx?index_Code=89&amp;iname=CDGS" TargetMode="External"/><Relationship Id="rId561" Type="http://schemas.openxmlformats.org/officeDocument/2006/relationships/hyperlink" Target="http://www.bseindia.com/sensexview/indexview_new.aspx?index_Code=91&amp;iname=FIN" TargetMode="External"/><Relationship Id="rId659" Type="http://schemas.openxmlformats.org/officeDocument/2006/relationships/hyperlink" Target="http://www.bseindia.com/sensexview/indexview_new.aspx?index_Code=88&amp;iname=BASMTR" TargetMode="External"/><Relationship Id="rId866" Type="http://schemas.openxmlformats.org/officeDocument/2006/relationships/hyperlink" Target="http://www.bseindia.com/sensexview/indexview_new.aspx?index_Code=79&amp;iname=INFRA" TargetMode="External"/><Relationship Id="rId1289" Type="http://schemas.openxmlformats.org/officeDocument/2006/relationships/hyperlink" Target="http://www.bseindia.com/sensexview/indexview_new.aspx?index_Code=89&amp;iname=CDGS" TargetMode="External"/><Relationship Id="rId1496" Type="http://schemas.openxmlformats.org/officeDocument/2006/relationships/hyperlink" Target="http://www.bseindia.com/sensexview/indexview_new.aspx?index_Code=85&amp;iname=BSEIT" TargetMode="External"/><Relationship Id="rId2242" Type="http://schemas.openxmlformats.org/officeDocument/2006/relationships/hyperlink" Target="http://www.bseindia.com/sensexview/indexview_new.aspx?index_Code=88&amp;iname=BASMTR" TargetMode="External"/><Relationship Id="rId2547" Type="http://schemas.openxmlformats.org/officeDocument/2006/relationships/hyperlink" Target="http://www.bseindia.com/sensexview/indexview_new.aspx?index_Code=91&amp;iname=FIN" TargetMode="External"/><Relationship Id="rId214" Type="http://schemas.openxmlformats.org/officeDocument/2006/relationships/hyperlink" Target="http://www.bseindia.com/sensexview/indexview_new.aspx?index_Code=79&amp;iname=INFRA" TargetMode="External"/><Relationship Id="rId421" Type="http://schemas.openxmlformats.org/officeDocument/2006/relationships/hyperlink" Target="http://www.bseindia.com/sensexview/indexview_new.aspx?index_Code=89&amp;iname=CDGS" TargetMode="External"/><Relationship Id="rId519" Type="http://schemas.openxmlformats.org/officeDocument/2006/relationships/hyperlink" Target="http://www.bseindia.com/sensexview/indexview_new.aspx?index_Code=85&amp;iname=BSEIT" TargetMode="External"/><Relationship Id="rId1051" Type="http://schemas.openxmlformats.org/officeDocument/2006/relationships/hyperlink" Target="http://www.bseindia.com/sensexview/indexview_new.aspx?index_Code=84&amp;iname=BSEHC" TargetMode="External"/><Relationship Id="rId1149" Type="http://schemas.openxmlformats.org/officeDocument/2006/relationships/hyperlink" Target="http://www.bseindia.com/sensexview/indexview_new.aspx?index_Code=92&amp;iname=INDSTR" TargetMode="External"/><Relationship Id="rId1356" Type="http://schemas.openxmlformats.org/officeDocument/2006/relationships/hyperlink" Target="http://www.bseindia.com/sensexview/indexview_new.aspx?index_Code=84&amp;iname=BSEHC" TargetMode="External"/><Relationship Id="rId2102" Type="http://schemas.openxmlformats.org/officeDocument/2006/relationships/hyperlink" Target="http://www.bseindia.com/sensexview/indexview_new.aspx?index_Code=91&amp;iname=FIN" TargetMode="External"/><Relationship Id="rId2754" Type="http://schemas.openxmlformats.org/officeDocument/2006/relationships/hyperlink" Target="http://www.bseindia.com/sensexview/indexview_new.aspx?index_Code=92&amp;iname=INDSTR" TargetMode="External"/><Relationship Id="rId2961" Type="http://schemas.openxmlformats.org/officeDocument/2006/relationships/hyperlink" Target="http://www.bseindia.com/sensexview/indexview_new.aspx?index_Code=91&amp;iname=FIN" TargetMode="External"/><Relationship Id="rId726" Type="http://schemas.openxmlformats.org/officeDocument/2006/relationships/hyperlink" Target="http://www.bseindia.com/sensexview/indexview_new.aspx?index_Code=88&amp;iname=BASMTR" TargetMode="External"/><Relationship Id="rId933" Type="http://schemas.openxmlformats.org/officeDocument/2006/relationships/hyperlink" Target="http://www.bseindia.com/sensexview/indexview_new.aspx?index_Code=92&amp;iname=INDSTR" TargetMode="External"/><Relationship Id="rId1009" Type="http://schemas.openxmlformats.org/officeDocument/2006/relationships/hyperlink" Target="http://www.bseindia.com/sensexview/indexview_new.aspx?index_Code=92&amp;iname=INDSTR" TargetMode="External"/><Relationship Id="rId1563" Type="http://schemas.openxmlformats.org/officeDocument/2006/relationships/hyperlink" Target="http://www.bseindia.com/sensexview/indexview_new.aspx?index_Code=85&amp;iname=BSEIT" TargetMode="External"/><Relationship Id="rId1770" Type="http://schemas.openxmlformats.org/officeDocument/2006/relationships/hyperlink" Target="http://www.bseindia.com/sensexview/indexview_new.aspx?index_Code=67&amp;iname=REALTY" TargetMode="External"/><Relationship Id="rId1868" Type="http://schemas.openxmlformats.org/officeDocument/2006/relationships/hyperlink" Target="http://www.bseindia.com/sensexview/indexview_new.aspx?index_Code=91&amp;iname=FIN" TargetMode="External"/><Relationship Id="rId2407" Type="http://schemas.openxmlformats.org/officeDocument/2006/relationships/hyperlink" Target="http://www.bseindia.com/sensexview/indexview_new.aspx?index_Code=91&amp;iname=FIN" TargetMode="External"/><Relationship Id="rId2614" Type="http://schemas.openxmlformats.org/officeDocument/2006/relationships/hyperlink" Target="http://www.bseindia.com/sensexview/indexview_new.aspx?index_Code=88&amp;iname=BASMTR" TargetMode="External"/><Relationship Id="rId2821" Type="http://schemas.openxmlformats.org/officeDocument/2006/relationships/hyperlink" Target="http://www.bseindia.com/sensexview/indexview_new.aspx?index_Code=42&amp;iname=AUTO" TargetMode="External"/><Relationship Id="rId62" Type="http://schemas.openxmlformats.org/officeDocument/2006/relationships/hyperlink" Target="http://www.bseindia.com/sensexview/indexview_new.aspx?index_Code=97&amp;iname=UTILS" TargetMode="External"/><Relationship Id="rId1216" Type="http://schemas.openxmlformats.org/officeDocument/2006/relationships/hyperlink" Target="http://www.bseindia.com/sensexview/indexview_new.aspx?index_Code=91&amp;iname=FIN" TargetMode="External"/><Relationship Id="rId1423" Type="http://schemas.openxmlformats.org/officeDocument/2006/relationships/hyperlink" Target="http://www.bseindia.com/sensexview/indexview_new.aspx?index_Code=88&amp;iname=BASMTR" TargetMode="External"/><Relationship Id="rId1630" Type="http://schemas.openxmlformats.org/officeDocument/2006/relationships/hyperlink" Target="http://www.bseindia.com/sensexview/indexview_new.aspx?index_Code=91&amp;iname=FIN" TargetMode="External"/><Relationship Id="rId2919" Type="http://schemas.openxmlformats.org/officeDocument/2006/relationships/hyperlink" Target="http://www.bseindia.com/sensexview/indexview_new.aspx?index_Code=67&amp;iname=REALTY" TargetMode="External"/><Relationship Id="rId3083" Type="http://schemas.openxmlformats.org/officeDocument/2006/relationships/hyperlink" Target="http://www.bseindia.com/sensexview/indexview_new.aspx?index_Code=91&amp;iname=FIN" TargetMode="External"/><Relationship Id="rId1728" Type="http://schemas.openxmlformats.org/officeDocument/2006/relationships/hyperlink" Target="http://www.bseindia.com/sensexview/indexview_new.aspx?index_Code=96&amp;iname=TELCOM" TargetMode="External"/><Relationship Id="rId1935" Type="http://schemas.openxmlformats.org/officeDocument/2006/relationships/hyperlink" Target="http://www.bseindia.com/sensexview/indexview_new.aspx?index_Code=67&amp;iname=REALTY" TargetMode="External"/><Relationship Id="rId2197" Type="http://schemas.openxmlformats.org/officeDocument/2006/relationships/hyperlink" Target="http://www.bseindia.com/sensexview/indexview_new.aspx?index_Code=89&amp;iname=CDGS" TargetMode="External"/><Relationship Id="rId3010" Type="http://schemas.openxmlformats.org/officeDocument/2006/relationships/hyperlink" Target="http://www.bseindia.com/sensexview/indexview_new.aspx?index_Code=92&amp;iname=INDSTR" TargetMode="External"/><Relationship Id="rId169" Type="http://schemas.openxmlformats.org/officeDocument/2006/relationships/hyperlink" Target="http://www.bseindia.com/sensexview/indexview_new.aspx?index_Code=88&amp;iname=BASMTR" TargetMode="External"/><Relationship Id="rId376" Type="http://schemas.openxmlformats.org/officeDocument/2006/relationships/hyperlink" Target="http://www.bseindia.com/sensexview/indexview_new.aspx?index_Code=35&amp;iname=METAL" TargetMode="External"/><Relationship Id="rId583" Type="http://schemas.openxmlformats.org/officeDocument/2006/relationships/hyperlink" Target="http://www.bseindia.com/sensexview/indexview_new.aspx?index_Code=79&amp;iname=INFRA" TargetMode="External"/><Relationship Id="rId790" Type="http://schemas.openxmlformats.org/officeDocument/2006/relationships/hyperlink" Target="http://www.bseindia.com/sensexview/indexview_new.aspx?index_Code=37&amp;iname=OILGAS" TargetMode="External"/><Relationship Id="rId2057" Type="http://schemas.openxmlformats.org/officeDocument/2006/relationships/hyperlink" Target="http://www.bseindia.com/sensexview/indexview_new.aspx?index_Code=89&amp;iname=CDGS" TargetMode="External"/><Relationship Id="rId2264" Type="http://schemas.openxmlformats.org/officeDocument/2006/relationships/hyperlink" Target="http://www.bseindia.com/sensexview/indexview_new.aspx?index_Code=67&amp;iname=REALTY" TargetMode="External"/><Relationship Id="rId2471" Type="http://schemas.openxmlformats.org/officeDocument/2006/relationships/hyperlink" Target="http://www.bseindia.com/sensexview/indexview_new.aspx?index_Code=88&amp;iname=BASMTR" TargetMode="External"/><Relationship Id="rId4" Type="http://schemas.openxmlformats.org/officeDocument/2006/relationships/hyperlink" Target="http://www.bseindia.com/sensexview/indexview_new.aspx?index_Code=85&amp;iname=BSEIT" TargetMode="External"/><Relationship Id="rId236" Type="http://schemas.openxmlformats.org/officeDocument/2006/relationships/hyperlink" Target="http://www.bseindia.com/sensexview/indexview_new.aspx?index_Code=92&amp;iname=INDSTR" TargetMode="External"/><Relationship Id="rId443" Type="http://schemas.openxmlformats.org/officeDocument/2006/relationships/hyperlink" Target="http://www.bseindia.com/sensexview/indexview_new.aspx?index_Code=91&amp;iname=FIN" TargetMode="External"/><Relationship Id="rId650" Type="http://schemas.openxmlformats.org/officeDocument/2006/relationships/hyperlink" Target="http://www.bseindia.com/sensexview/indexview_new.aspx?index_Code=67&amp;iname=REALTY" TargetMode="External"/><Relationship Id="rId888" Type="http://schemas.openxmlformats.org/officeDocument/2006/relationships/hyperlink" Target="http://www.bseindia.com/sensexview/indexview_new.aspx?index_Code=35&amp;iname=METAL" TargetMode="External"/><Relationship Id="rId1073" Type="http://schemas.openxmlformats.org/officeDocument/2006/relationships/hyperlink" Target="http://www.bseindia.com/sensexview/indexview_new.aspx?index_Code=91&amp;iname=FIN" TargetMode="External"/><Relationship Id="rId1280" Type="http://schemas.openxmlformats.org/officeDocument/2006/relationships/hyperlink" Target="http://www.bseindia.com/sensexview/indexview_new.aspx?index_Code=88&amp;iname=BASMTR" TargetMode="External"/><Relationship Id="rId2124" Type="http://schemas.openxmlformats.org/officeDocument/2006/relationships/hyperlink" Target="http://www.bseindia.com/sensexview/indexview_new.aspx?index_Code=79&amp;iname=INFRA" TargetMode="External"/><Relationship Id="rId2331" Type="http://schemas.openxmlformats.org/officeDocument/2006/relationships/hyperlink" Target="http://www.bseindia.com/sensexview/indexview_new.aspx?index_Code=91&amp;iname=FIN" TargetMode="External"/><Relationship Id="rId2569" Type="http://schemas.openxmlformats.org/officeDocument/2006/relationships/hyperlink" Target="http://www.bseindia.com/sensexview/indexview_new.aspx?index_Code=35&amp;iname=METAL" TargetMode="External"/><Relationship Id="rId2776" Type="http://schemas.openxmlformats.org/officeDocument/2006/relationships/hyperlink" Target="http://www.bseindia.com/sensexview/indexview_new.aspx?index_Code=92&amp;iname=INDSTR" TargetMode="External"/><Relationship Id="rId2983" Type="http://schemas.openxmlformats.org/officeDocument/2006/relationships/hyperlink" Target="http://www.bseindia.com/sensexview/indexview_new.aspx?index_Code=92&amp;iname=INDSTR" TargetMode="External"/><Relationship Id="rId303" Type="http://schemas.openxmlformats.org/officeDocument/2006/relationships/hyperlink" Target="http://www.bseindia.com/sensexview/indexview_new.aspx?index_Code=79&amp;iname=INFRA" TargetMode="External"/><Relationship Id="rId748" Type="http://schemas.openxmlformats.org/officeDocument/2006/relationships/hyperlink" Target="http://www.bseindia.com/sensexview/indexview_new.aspx?index_Code=92&amp;iname=INDSTR" TargetMode="External"/><Relationship Id="rId955" Type="http://schemas.openxmlformats.org/officeDocument/2006/relationships/hyperlink" Target="http://www.bseindia.com/sensexview/indexview_new.aspx?index_Code=92&amp;iname=INDSTR" TargetMode="External"/><Relationship Id="rId1140" Type="http://schemas.openxmlformats.org/officeDocument/2006/relationships/hyperlink" Target="http://www.bseindia.com/sensexview/indexview_new.aspx?index_Code=35&amp;iname=METAL" TargetMode="External"/><Relationship Id="rId1378" Type="http://schemas.openxmlformats.org/officeDocument/2006/relationships/hyperlink" Target="http://www.bseindia.com/sensexview/indexview_new.aspx?index_Code=91&amp;iname=FIN" TargetMode="External"/><Relationship Id="rId1585" Type="http://schemas.openxmlformats.org/officeDocument/2006/relationships/hyperlink" Target="http://www.bseindia.com/sensexview/indexview_new.aspx?index_Code=88&amp;iname=BASMTR" TargetMode="External"/><Relationship Id="rId1792" Type="http://schemas.openxmlformats.org/officeDocument/2006/relationships/hyperlink" Target="http://www.bseindia.com/sensexview/indexview_new.aspx?index_Code=89&amp;iname=CDGS" TargetMode="External"/><Relationship Id="rId2429" Type="http://schemas.openxmlformats.org/officeDocument/2006/relationships/hyperlink" Target="http://www.bseindia.com/sensexview/indexview_new.aspx?index_Code=88&amp;iname=BASMTR" TargetMode="External"/><Relationship Id="rId2636" Type="http://schemas.openxmlformats.org/officeDocument/2006/relationships/hyperlink" Target="http://www.bseindia.com/sensexview/indexview_new.aspx?index_Code=83&amp;iname=BSEFMCG" TargetMode="External"/><Relationship Id="rId2843" Type="http://schemas.openxmlformats.org/officeDocument/2006/relationships/hyperlink" Target="http://www.bseindia.com/sensexview/indexview_new.aspx?index_Code=42&amp;iname=AUTO" TargetMode="External"/><Relationship Id="rId84" Type="http://schemas.openxmlformats.org/officeDocument/2006/relationships/hyperlink" Target="http://www.bseindia.com/sensexview/indexview_new.aspx?index_Code=67&amp;iname=REALTY" TargetMode="External"/><Relationship Id="rId510" Type="http://schemas.openxmlformats.org/officeDocument/2006/relationships/hyperlink" Target="http://www.bseindia.com/sensexview/indexview_new.aspx?index_Code=67&amp;iname=REALTY" TargetMode="External"/><Relationship Id="rId608" Type="http://schemas.openxmlformats.org/officeDocument/2006/relationships/hyperlink" Target="http://www.bseindia.com/sensexview/indexview_new.aspx?index_Code=88&amp;iname=BASMTR" TargetMode="External"/><Relationship Id="rId815" Type="http://schemas.openxmlformats.org/officeDocument/2006/relationships/hyperlink" Target="http://www.bseindia.com/sensexview/indexview_new.aspx?index_Code=90&amp;iname=ENERGY" TargetMode="External"/><Relationship Id="rId1238" Type="http://schemas.openxmlformats.org/officeDocument/2006/relationships/hyperlink" Target="http://www.bseindia.com/sensexview/indexview_new.aspx?index_Code=79&amp;iname=INFRA" TargetMode="External"/><Relationship Id="rId1445" Type="http://schemas.openxmlformats.org/officeDocument/2006/relationships/hyperlink" Target="http://www.bseindia.com/sensexview/indexview_new.aspx?index_Code=42&amp;iname=AUTO" TargetMode="External"/><Relationship Id="rId1652" Type="http://schemas.openxmlformats.org/officeDocument/2006/relationships/hyperlink" Target="http://www.bseindia.com/sensexview/indexview_new.aspx?index_Code=88&amp;iname=BASMTR" TargetMode="External"/><Relationship Id="rId1000" Type="http://schemas.openxmlformats.org/officeDocument/2006/relationships/hyperlink" Target="http://www.bseindia.com/sensexview/indexview_new.aspx?index_Code=88&amp;iname=BASMTR" TargetMode="External"/><Relationship Id="rId1305" Type="http://schemas.openxmlformats.org/officeDocument/2006/relationships/hyperlink" Target="http://www.bseindia.com/sensexview/indexview_new.aspx?index_Code=91&amp;iname=FIN" TargetMode="External"/><Relationship Id="rId1957" Type="http://schemas.openxmlformats.org/officeDocument/2006/relationships/hyperlink" Target="http://www.bseindia.com/sensexview/indexview_new.aspx?index_Code=88&amp;iname=BASMTR" TargetMode="External"/><Relationship Id="rId2703" Type="http://schemas.openxmlformats.org/officeDocument/2006/relationships/hyperlink" Target="http://www.bseindia.com/sensexview/indexview_new.aspx?index_Code=89&amp;iname=CDGS" TargetMode="External"/><Relationship Id="rId2910" Type="http://schemas.openxmlformats.org/officeDocument/2006/relationships/hyperlink" Target="http://www.bseindia.com/sensexview/indexview_new.aspx?index_Code=92&amp;iname=INDSTR" TargetMode="External"/><Relationship Id="rId1512" Type="http://schemas.openxmlformats.org/officeDocument/2006/relationships/hyperlink" Target="http://www.bseindia.com/sensexview/indexview_new.aspx?index_Code=88&amp;iname=BASMTR" TargetMode="External"/><Relationship Id="rId1817" Type="http://schemas.openxmlformats.org/officeDocument/2006/relationships/hyperlink" Target="http://www.bseindia.com/sensexview/indexview_new.aspx?index_Code=92&amp;iname=INDSTR" TargetMode="External"/><Relationship Id="rId11" Type="http://schemas.openxmlformats.org/officeDocument/2006/relationships/hyperlink" Target="http://www.bseindia.com/sensexview/indexview_new.aspx?index_Code=88&amp;iname=BASMTR" TargetMode="External"/><Relationship Id="rId398" Type="http://schemas.openxmlformats.org/officeDocument/2006/relationships/hyperlink" Target="http://www.bseindia.com/sensexview/indexview_new.aspx?index_Code=92&amp;iname=INDSTR" TargetMode="External"/><Relationship Id="rId2079" Type="http://schemas.openxmlformats.org/officeDocument/2006/relationships/hyperlink" Target="http://www.bseindia.com/sensexview/indexview_new.aspx?index_Code=90&amp;iname=ENERGY" TargetMode="External"/><Relationship Id="rId3032" Type="http://schemas.openxmlformats.org/officeDocument/2006/relationships/hyperlink" Target="http://www.bseindia.com/sensexview/indexview_new.aspx?index_Code=91&amp;iname=FIN" TargetMode="External"/><Relationship Id="rId160" Type="http://schemas.openxmlformats.org/officeDocument/2006/relationships/hyperlink" Target="http://www.bseindia.com/sensexview/indexview_new.aspx?index_Code=89&amp;iname=CDGS" TargetMode="External"/><Relationship Id="rId2286" Type="http://schemas.openxmlformats.org/officeDocument/2006/relationships/hyperlink" Target="http://www.bseindia.com/sensexview/indexview_new.aspx?index_Code=35&amp;iname=METAL" TargetMode="External"/><Relationship Id="rId2493" Type="http://schemas.openxmlformats.org/officeDocument/2006/relationships/hyperlink" Target="http://www.bseindia.com/sensexview/indexview_new.aspx?index_Code=88&amp;iname=BASMTR" TargetMode="External"/><Relationship Id="rId258" Type="http://schemas.openxmlformats.org/officeDocument/2006/relationships/hyperlink" Target="http://www.bseindia.com/sensexview/indexview_new.aspx?index_Code=91&amp;iname=FIN" TargetMode="External"/><Relationship Id="rId465" Type="http://schemas.openxmlformats.org/officeDocument/2006/relationships/hyperlink" Target="http://www.bseindia.com/sensexview/indexview_new.aspx?index_Code=89&amp;iname=CDGS" TargetMode="External"/><Relationship Id="rId672" Type="http://schemas.openxmlformats.org/officeDocument/2006/relationships/hyperlink" Target="http://www.bseindia.com/sensexview/indexview_new.aspx?index_Code=92&amp;iname=INDSTR" TargetMode="External"/><Relationship Id="rId1095" Type="http://schemas.openxmlformats.org/officeDocument/2006/relationships/hyperlink" Target="http://www.bseindia.com/sensexview/indexview_new.aspx?index_Code=85&amp;iname=BSEIT" TargetMode="External"/><Relationship Id="rId2146" Type="http://schemas.openxmlformats.org/officeDocument/2006/relationships/hyperlink" Target="http://www.bseindia.com/sensexview/indexview_new.aspx?index_Code=92&amp;iname=INDSTR" TargetMode="External"/><Relationship Id="rId2353" Type="http://schemas.openxmlformats.org/officeDocument/2006/relationships/hyperlink" Target="http://www.bseindia.com/sensexview/indexview_new.aspx?index_Code=88&amp;iname=BASMTR" TargetMode="External"/><Relationship Id="rId2560" Type="http://schemas.openxmlformats.org/officeDocument/2006/relationships/hyperlink" Target="http://www.bseindia.com/sensexview/indexview_new.aspx?index_Code=88&amp;iname=BASMTR" TargetMode="External"/><Relationship Id="rId2798" Type="http://schemas.openxmlformats.org/officeDocument/2006/relationships/hyperlink" Target="http://www.bseindia.com/sensexview/indexview_new.aspx?index_Code=83&amp;iname=BSEFMCG" TargetMode="External"/><Relationship Id="rId118" Type="http://schemas.openxmlformats.org/officeDocument/2006/relationships/hyperlink" Target="http://www.bseindia.com/sensexview/indexview_new.aspx?index_Code=42&amp;iname=AUTO" TargetMode="External"/><Relationship Id="rId325" Type="http://schemas.openxmlformats.org/officeDocument/2006/relationships/hyperlink" Target="http://www.bseindia.com/sensexview/indexview_new.aspx?index_Code=79&amp;iname=INFRA" TargetMode="External"/><Relationship Id="rId532" Type="http://schemas.openxmlformats.org/officeDocument/2006/relationships/hyperlink" Target="http://www.bseindia.com/sensexview/indexview_new.aspx?index_Code=85&amp;iname=BSEIT" TargetMode="External"/><Relationship Id="rId977" Type="http://schemas.openxmlformats.org/officeDocument/2006/relationships/hyperlink" Target="http://www.bseindia.com/sensexview/indexview_new.aspx?index_Code=42&amp;iname=AUTO" TargetMode="External"/><Relationship Id="rId1162" Type="http://schemas.openxmlformats.org/officeDocument/2006/relationships/hyperlink" Target="http://www.bseindia.com/sensexview/indexview_new.aspx?index_Code=35&amp;iname=METAL" TargetMode="External"/><Relationship Id="rId2006" Type="http://schemas.openxmlformats.org/officeDocument/2006/relationships/hyperlink" Target="http://www.bseindia.com/sensexview/indexview_new.aspx?index_Code=85&amp;iname=BSEIT" TargetMode="External"/><Relationship Id="rId2213" Type="http://schemas.openxmlformats.org/officeDocument/2006/relationships/hyperlink" Target="http://www.bseindia.com/sensexview/indexview_new.aspx?index_Code=88&amp;iname=BASMTR" TargetMode="External"/><Relationship Id="rId2420" Type="http://schemas.openxmlformats.org/officeDocument/2006/relationships/hyperlink" Target="http://www.bseindia.com/sensexview/indexview_new.aspx?index_Code=88&amp;iname=BASMTR" TargetMode="External"/><Relationship Id="rId2658" Type="http://schemas.openxmlformats.org/officeDocument/2006/relationships/hyperlink" Target="http://www.bseindia.com/sensexview/indexview_new.aspx?index_Code=92&amp;iname=INDSTR" TargetMode="External"/><Relationship Id="rId2865" Type="http://schemas.openxmlformats.org/officeDocument/2006/relationships/hyperlink" Target="http://www.bseindia.com/sensexview/indexview_new.aspx?index_Code=89&amp;iname=CDGS" TargetMode="External"/><Relationship Id="rId837" Type="http://schemas.openxmlformats.org/officeDocument/2006/relationships/hyperlink" Target="http://www.bseindia.com/sensexview/indexview_new.aspx?index_Code=83&amp;iname=BSEFMCG" TargetMode="External"/><Relationship Id="rId1022" Type="http://schemas.openxmlformats.org/officeDocument/2006/relationships/hyperlink" Target="http://www.bseindia.com/sensexview/indexview_new.aspx?index_Code=91&amp;iname=FIN" TargetMode="External"/><Relationship Id="rId1467" Type="http://schemas.openxmlformats.org/officeDocument/2006/relationships/hyperlink" Target="http://www.bseindia.com/sensexview/indexview_new.aspx?index_Code=35&amp;iname=METAL" TargetMode="External"/><Relationship Id="rId1674" Type="http://schemas.openxmlformats.org/officeDocument/2006/relationships/hyperlink" Target="http://www.bseindia.com/sensexview/indexview_new.aspx?index_Code=92&amp;iname=INDSTR" TargetMode="External"/><Relationship Id="rId1881" Type="http://schemas.openxmlformats.org/officeDocument/2006/relationships/hyperlink" Target="http://www.bseindia.com/sensexview/indexview_new.aspx?index_Code=85&amp;iname=BSEIT" TargetMode="External"/><Relationship Id="rId2518" Type="http://schemas.openxmlformats.org/officeDocument/2006/relationships/hyperlink" Target="http://www.bseindia.com/sensexview/indexview_new.aspx?index_Code=91&amp;iname=FIN" TargetMode="External"/><Relationship Id="rId2725" Type="http://schemas.openxmlformats.org/officeDocument/2006/relationships/hyperlink" Target="http://www.bseindia.com/sensexview/indexview_new.aspx?index_Code=92&amp;iname=INDSTR" TargetMode="External"/><Relationship Id="rId2932" Type="http://schemas.openxmlformats.org/officeDocument/2006/relationships/hyperlink" Target="http://www.bseindia.com/sensexview/indexview_new.aspx?index_Code=83&amp;iname=BSEFMCG" TargetMode="External"/><Relationship Id="rId904" Type="http://schemas.openxmlformats.org/officeDocument/2006/relationships/hyperlink" Target="http://www.bseindia.com/sensexview/indexview_new.aspx?index_Code=35&amp;iname=METAL" TargetMode="External"/><Relationship Id="rId1327" Type="http://schemas.openxmlformats.org/officeDocument/2006/relationships/hyperlink" Target="http://www.bseindia.com/sensexview/indexview_new.aspx?index_Code=92&amp;iname=INDSTR" TargetMode="External"/><Relationship Id="rId1534" Type="http://schemas.openxmlformats.org/officeDocument/2006/relationships/hyperlink" Target="http://www.bseindia.com/sensexview/indexview_new.aspx?index_Code=35&amp;iname=METAL" TargetMode="External"/><Relationship Id="rId1741" Type="http://schemas.openxmlformats.org/officeDocument/2006/relationships/hyperlink" Target="http://www.bseindia.com/sensexview/indexview_new.aspx?index_Code=88&amp;iname=BASMTR" TargetMode="External"/><Relationship Id="rId1979" Type="http://schemas.openxmlformats.org/officeDocument/2006/relationships/hyperlink" Target="http://www.bseindia.com/sensexview/indexview_new.aspx?index_Code=92&amp;iname=INDSTR" TargetMode="External"/><Relationship Id="rId33" Type="http://schemas.openxmlformats.org/officeDocument/2006/relationships/hyperlink" Target="http://www.bseindia.com/sensexview/indexview_new.aspx?index_Code=89&amp;iname=CDGS" TargetMode="External"/><Relationship Id="rId1601" Type="http://schemas.openxmlformats.org/officeDocument/2006/relationships/hyperlink" Target="http://www.bseindia.com/sensexview/indexview_new.aspx?index_Code=79&amp;iname=INFRA" TargetMode="External"/><Relationship Id="rId1839" Type="http://schemas.openxmlformats.org/officeDocument/2006/relationships/hyperlink" Target="http://www.bseindia.com/sensexview/indexview_new.aspx?index_Code=83&amp;iname=BSEFMCG" TargetMode="External"/><Relationship Id="rId3054" Type="http://schemas.openxmlformats.org/officeDocument/2006/relationships/hyperlink" Target="http://www.bseindia.com/sensexview/indexview_new.aspx?index_Code=85&amp;iname=BSEIT" TargetMode="External"/><Relationship Id="rId182" Type="http://schemas.openxmlformats.org/officeDocument/2006/relationships/hyperlink" Target="http://www.bseindia.com/sensexview/indexview_new.aspx?index_Code=67&amp;iname=REALTY" TargetMode="External"/><Relationship Id="rId1906" Type="http://schemas.openxmlformats.org/officeDocument/2006/relationships/hyperlink" Target="http://www.bseindia.com/sensexview/indexview_new.aspx?index_Code=89&amp;iname=CDGS" TargetMode="External"/><Relationship Id="rId487" Type="http://schemas.openxmlformats.org/officeDocument/2006/relationships/hyperlink" Target="http://www.bseindia.com/sensexview/indexview_new.aspx?index_Code=85&amp;iname=BSEIT" TargetMode="External"/><Relationship Id="rId694" Type="http://schemas.openxmlformats.org/officeDocument/2006/relationships/hyperlink" Target="http://www.bseindia.com/sensexview/indexview_new.aspx?index_Code=88&amp;iname=BASMTR" TargetMode="External"/><Relationship Id="rId2070" Type="http://schemas.openxmlformats.org/officeDocument/2006/relationships/hyperlink" Target="http://www.bseindia.com/sensexview/indexview_new.aspx?index_Code=37&amp;iname=OILGAS" TargetMode="External"/><Relationship Id="rId2168" Type="http://schemas.openxmlformats.org/officeDocument/2006/relationships/hyperlink" Target="http://www.bseindia.com/sensexview/indexview_new.aspx?index_Code=92&amp;iname=INDSTR" TargetMode="External"/><Relationship Id="rId2375" Type="http://schemas.openxmlformats.org/officeDocument/2006/relationships/hyperlink" Target="http://www.bseindia.com/sensexview/indexview_new.aspx?index_Code=91&amp;iname=FIN" TargetMode="External"/><Relationship Id="rId347" Type="http://schemas.openxmlformats.org/officeDocument/2006/relationships/hyperlink" Target="http://www.bseindia.com/sensexview/indexview_new.aspx?index_Code=85&amp;iname=BSEIT" TargetMode="External"/><Relationship Id="rId999" Type="http://schemas.openxmlformats.org/officeDocument/2006/relationships/hyperlink" Target="http://www.bseindia.com/sensexview/indexview_new.aspx?index_Code=42&amp;iname=AUTO" TargetMode="External"/><Relationship Id="rId1184" Type="http://schemas.openxmlformats.org/officeDocument/2006/relationships/hyperlink" Target="http://www.bseindia.com/sensexview/indexview_new.aspx?index_Code=79&amp;iname=INFRA" TargetMode="External"/><Relationship Id="rId2028" Type="http://schemas.openxmlformats.org/officeDocument/2006/relationships/hyperlink" Target="http://www.bseindia.com/sensexview/indexview_new.aspx?index_Code=91&amp;iname=FIN" TargetMode="External"/><Relationship Id="rId2582" Type="http://schemas.openxmlformats.org/officeDocument/2006/relationships/hyperlink" Target="http://www.bseindia.com/sensexview/indexview_new.aspx?index_Code=91&amp;iname=FIN" TargetMode="External"/><Relationship Id="rId2887" Type="http://schemas.openxmlformats.org/officeDocument/2006/relationships/hyperlink" Target="http://www.bseindia.com/sensexview/indexview_new.aspx?index_Code=83&amp;iname=BSEFMCG" TargetMode="External"/><Relationship Id="rId554" Type="http://schemas.openxmlformats.org/officeDocument/2006/relationships/hyperlink" Target="http://www.bseindia.com/sensexview/indexview_new.aspx?index_Code=35&amp;iname=METAL" TargetMode="External"/><Relationship Id="rId761" Type="http://schemas.openxmlformats.org/officeDocument/2006/relationships/hyperlink" Target="http://www.bseindia.com/sensexview/indexview_new.aspx?index_Code=42&amp;iname=AUTO" TargetMode="External"/><Relationship Id="rId859" Type="http://schemas.openxmlformats.org/officeDocument/2006/relationships/hyperlink" Target="http://www.bseindia.com/sensexview/indexview_new.aspx?index_Code=92&amp;iname=INDSTR" TargetMode="External"/><Relationship Id="rId1391" Type="http://schemas.openxmlformats.org/officeDocument/2006/relationships/hyperlink" Target="http://www.bseindia.com/sensexview/indexview_new.aspx?index_Code=83&amp;iname=BSEFMCG" TargetMode="External"/><Relationship Id="rId1489" Type="http://schemas.openxmlformats.org/officeDocument/2006/relationships/hyperlink" Target="http://www.bseindia.com/sensexview/indexview_new.aspx?index_Code=88&amp;iname=BASMTR" TargetMode="External"/><Relationship Id="rId1696" Type="http://schemas.openxmlformats.org/officeDocument/2006/relationships/hyperlink" Target="http://www.bseindia.com/sensexview/indexview_new.aspx?index_Code=79&amp;iname=INFRA" TargetMode="External"/><Relationship Id="rId2235" Type="http://schemas.openxmlformats.org/officeDocument/2006/relationships/hyperlink" Target="http://www.bseindia.com/sensexview/indexview_new.aspx?index_Code=85&amp;iname=BSEIT" TargetMode="External"/><Relationship Id="rId2442" Type="http://schemas.openxmlformats.org/officeDocument/2006/relationships/hyperlink" Target="http://www.bseindia.com/sensexview/indexview_new.aspx?index_Code=83&amp;iname=BSEFMCG" TargetMode="External"/><Relationship Id="rId207" Type="http://schemas.openxmlformats.org/officeDocument/2006/relationships/hyperlink" Target="http://www.bseindia.com/sensexview/indexview_new.aspx?index_Code=35&amp;iname=METAL" TargetMode="External"/><Relationship Id="rId414" Type="http://schemas.openxmlformats.org/officeDocument/2006/relationships/hyperlink" Target="http://www.bseindia.com/sensexview/indexview_new.aspx?index_Code=89&amp;iname=CDGS" TargetMode="External"/><Relationship Id="rId621" Type="http://schemas.openxmlformats.org/officeDocument/2006/relationships/hyperlink" Target="http://www.bseindia.com/sensexview/indexview_new.aspx?index_Code=85&amp;iname=BSEIT" TargetMode="External"/><Relationship Id="rId1044" Type="http://schemas.openxmlformats.org/officeDocument/2006/relationships/hyperlink" Target="http://www.bseindia.com/sensexview/indexview_new.aspx?index_Code=92&amp;iname=INDSTR" TargetMode="External"/><Relationship Id="rId1251" Type="http://schemas.openxmlformats.org/officeDocument/2006/relationships/hyperlink" Target="http://www.bseindia.com/sensexview/indexview_new.aspx?index_Code=92&amp;iname=INDSTR" TargetMode="External"/><Relationship Id="rId1349" Type="http://schemas.openxmlformats.org/officeDocument/2006/relationships/hyperlink" Target="http://www.bseindia.com/sensexview/indexview_new.aspx?index_Code=92&amp;iname=INDSTR" TargetMode="External"/><Relationship Id="rId2302" Type="http://schemas.openxmlformats.org/officeDocument/2006/relationships/hyperlink" Target="http://www.bseindia.com/sensexview/indexview_new.aspx?index_Code=91&amp;iname=FIN" TargetMode="External"/><Relationship Id="rId2747" Type="http://schemas.openxmlformats.org/officeDocument/2006/relationships/hyperlink" Target="http://www.bseindia.com/sensexview/indexview_new.aspx?index_Code=35&amp;iname=METAL" TargetMode="External"/><Relationship Id="rId2954" Type="http://schemas.openxmlformats.org/officeDocument/2006/relationships/hyperlink" Target="http://www.bseindia.com/sensexview/indexview_new.aspx?index_Code=83&amp;iname=BSEFMCG" TargetMode="External"/><Relationship Id="rId719" Type="http://schemas.openxmlformats.org/officeDocument/2006/relationships/hyperlink" Target="http://www.bseindia.com/sensexview/indexview_new.aspx?index_Code=45&amp;iname=TECK" TargetMode="External"/><Relationship Id="rId926" Type="http://schemas.openxmlformats.org/officeDocument/2006/relationships/hyperlink" Target="http://www.bseindia.com/sensexview/indexview_new.aspx?index_Code=85&amp;iname=BSEIT" TargetMode="External"/><Relationship Id="rId1111" Type="http://schemas.openxmlformats.org/officeDocument/2006/relationships/hyperlink" Target="http://www.bseindia.com/sensexview/indexview_new.aspx?index_Code=92&amp;iname=INDSTR" TargetMode="External"/><Relationship Id="rId1556" Type="http://schemas.openxmlformats.org/officeDocument/2006/relationships/hyperlink" Target="http://www.bseindia.com/sensexview/indexview_new.aspx?index_Code=89&amp;iname=CDGS" TargetMode="External"/><Relationship Id="rId1763" Type="http://schemas.openxmlformats.org/officeDocument/2006/relationships/hyperlink" Target="http://www.bseindia.com/sensexview/indexview_new.aspx?index_Code=92&amp;iname=INDSTR" TargetMode="External"/><Relationship Id="rId1970" Type="http://schemas.openxmlformats.org/officeDocument/2006/relationships/hyperlink" Target="http://www.bseindia.com/sensexview/indexview_new.aspx?index_Code=67&amp;iname=REALTY" TargetMode="External"/><Relationship Id="rId2607" Type="http://schemas.openxmlformats.org/officeDocument/2006/relationships/hyperlink" Target="http://www.bseindia.com/sensexview/indexview_new.aspx?index_Code=85&amp;iname=BSEIT" TargetMode="External"/><Relationship Id="rId2814" Type="http://schemas.openxmlformats.org/officeDocument/2006/relationships/hyperlink" Target="http://www.bseindia.com/sensexview/indexview_new.aspx?index_Code=35&amp;iname=METAL" TargetMode="External"/><Relationship Id="rId55" Type="http://schemas.openxmlformats.org/officeDocument/2006/relationships/hyperlink" Target="http://www.bseindia.com/sensexview/indexview_new.aspx?index_Code=89&amp;iname=CDGS" TargetMode="External"/><Relationship Id="rId1209" Type="http://schemas.openxmlformats.org/officeDocument/2006/relationships/hyperlink" Target="http://www.bseindia.com/sensexview/indexview_new.aspx?index_Code=89&amp;iname=CDGS" TargetMode="External"/><Relationship Id="rId1416" Type="http://schemas.openxmlformats.org/officeDocument/2006/relationships/hyperlink" Target="http://www.bseindia.com/sensexview/indexview_new.aspx?index_Code=88&amp;iname=BASMTR" TargetMode="External"/><Relationship Id="rId1623" Type="http://schemas.openxmlformats.org/officeDocument/2006/relationships/hyperlink" Target="http://www.bseindia.com/sensexview/indexview_new.aspx?index_Code=85&amp;iname=BSEIT" TargetMode="External"/><Relationship Id="rId1830" Type="http://schemas.openxmlformats.org/officeDocument/2006/relationships/hyperlink" Target="http://www.bseindia.com/sensexview/indexview_new.aspx?index_Code=88&amp;iname=BASMTR" TargetMode="External"/><Relationship Id="rId3076" Type="http://schemas.openxmlformats.org/officeDocument/2006/relationships/hyperlink" Target="http://www.bseindia.com/sensexview/indexview_new.aspx?index_Code=92&amp;iname=INDSTR" TargetMode="External"/><Relationship Id="rId1928" Type="http://schemas.openxmlformats.org/officeDocument/2006/relationships/hyperlink" Target="http://www.bseindia.com/sensexview/indexview_new.aspx?index_Code=83&amp;iname=BSEFMCG" TargetMode="External"/><Relationship Id="rId2092" Type="http://schemas.openxmlformats.org/officeDocument/2006/relationships/hyperlink" Target="http://www.bseindia.com/sensexview/indexview_new.aspx?index_Code=92&amp;iname=INDSTR" TargetMode="External"/><Relationship Id="rId271" Type="http://schemas.openxmlformats.org/officeDocument/2006/relationships/hyperlink" Target="http://www.bseindia.com/sensexview/indexview_new.aspx?index_Code=89&amp;iname=CDGS" TargetMode="External"/><Relationship Id="rId2397" Type="http://schemas.openxmlformats.org/officeDocument/2006/relationships/hyperlink" Target="http://www.bseindia.com/sensexview/indexview_new.aspx?index_Code=92&amp;iname=INDSTR" TargetMode="External"/><Relationship Id="rId3003" Type="http://schemas.openxmlformats.org/officeDocument/2006/relationships/hyperlink" Target="http://www.bseindia.com/sensexview/indexview_new.aspx?index_Code=92&amp;iname=INDSTR" TargetMode="External"/><Relationship Id="rId131" Type="http://schemas.openxmlformats.org/officeDocument/2006/relationships/hyperlink" Target="http://www.bseindia.com/sensexview/indexview_new.aspx?index_Code=42&amp;iname=AUTO" TargetMode="External"/><Relationship Id="rId369" Type="http://schemas.openxmlformats.org/officeDocument/2006/relationships/hyperlink" Target="http://www.bseindia.com/sensexview/indexview_new.aspx?index_Code=89&amp;iname=CDGS" TargetMode="External"/><Relationship Id="rId576" Type="http://schemas.openxmlformats.org/officeDocument/2006/relationships/hyperlink" Target="http://www.bseindia.com/sensexview/indexview_new.aspx?index_Code=92&amp;iname=INDSTR" TargetMode="External"/><Relationship Id="rId783" Type="http://schemas.openxmlformats.org/officeDocument/2006/relationships/hyperlink" Target="http://www.bseindia.com/sensexview/indexview_new.aspx?index_Code=91&amp;iname=FIN" TargetMode="External"/><Relationship Id="rId990" Type="http://schemas.openxmlformats.org/officeDocument/2006/relationships/hyperlink" Target="http://www.bseindia.com/sensexview/indexview_new.aspx?index_Code=85&amp;iname=BSEIT" TargetMode="External"/><Relationship Id="rId2257" Type="http://schemas.openxmlformats.org/officeDocument/2006/relationships/hyperlink" Target="http://www.bseindia.com/sensexview/indexview_new.aspx?index_Code=83&amp;iname=BSEFMCG" TargetMode="External"/><Relationship Id="rId2464" Type="http://schemas.openxmlformats.org/officeDocument/2006/relationships/hyperlink" Target="http://www.bseindia.com/sensexview/indexview_new.aspx?index_Code=89&amp;iname=CDGS" TargetMode="External"/><Relationship Id="rId2671" Type="http://schemas.openxmlformats.org/officeDocument/2006/relationships/hyperlink" Target="http://www.bseindia.com/sensexview/indexview_new.aspx?index_Code=35&amp;iname=METAL" TargetMode="External"/><Relationship Id="rId229" Type="http://schemas.openxmlformats.org/officeDocument/2006/relationships/hyperlink" Target="http://www.bseindia.com/sensexview/indexview_new.aspx?index_Code=42&amp;iname=AUTO" TargetMode="External"/><Relationship Id="rId436" Type="http://schemas.openxmlformats.org/officeDocument/2006/relationships/hyperlink" Target="http://www.bseindia.com/sensexview/indexview_new.aspx?index_Code=83&amp;iname=BSEFMCG" TargetMode="External"/><Relationship Id="rId643" Type="http://schemas.openxmlformats.org/officeDocument/2006/relationships/hyperlink" Target="http://www.bseindia.com/sensexview/indexview_new.aspx?index_Code=92&amp;iname=INDSTR" TargetMode="External"/><Relationship Id="rId1066" Type="http://schemas.openxmlformats.org/officeDocument/2006/relationships/hyperlink" Target="http://www.bseindia.com/sensexview/indexview_new.aspx?index_Code=27&amp;iname=BSECD" TargetMode="External"/><Relationship Id="rId1273" Type="http://schemas.openxmlformats.org/officeDocument/2006/relationships/hyperlink" Target="http://www.bseindia.com/sensexview/indexview_new.aspx?index_Code=89&amp;iname=CDGS" TargetMode="External"/><Relationship Id="rId1480" Type="http://schemas.openxmlformats.org/officeDocument/2006/relationships/hyperlink" Target="http://www.bseindia.com/sensexview/indexview_new.aspx?index_Code=35&amp;iname=METAL" TargetMode="External"/><Relationship Id="rId2117" Type="http://schemas.openxmlformats.org/officeDocument/2006/relationships/hyperlink" Target="http://www.bseindia.com/sensexview/indexview_new.aspx?index_Code=89&amp;iname=CDGS" TargetMode="External"/><Relationship Id="rId2324" Type="http://schemas.openxmlformats.org/officeDocument/2006/relationships/hyperlink" Target="http://www.bseindia.com/sensexview/indexview_new.aspx?index_Code=35&amp;iname=METAL" TargetMode="External"/><Relationship Id="rId2769" Type="http://schemas.openxmlformats.org/officeDocument/2006/relationships/hyperlink" Target="http://www.bseindia.com/sensexview/indexview_new.aspx?index_Code=83&amp;iname=BSEFMCG" TargetMode="External"/><Relationship Id="rId2976" Type="http://schemas.openxmlformats.org/officeDocument/2006/relationships/hyperlink" Target="http://www.bseindia.com/sensexview/indexview_new.aspx?index_Code=88&amp;iname=BASMTR" TargetMode="External"/><Relationship Id="rId850" Type="http://schemas.openxmlformats.org/officeDocument/2006/relationships/hyperlink" Target="http://www.bseindia.com/sensexview/indexview_new.aspx?index_Code=89&amp;iname=CDGS" TargetMode="External"/><Relationship Id="rId948" Type="http://schemas.openxmlformats.org/officeDocument/2006/relationships/hyperlink" Target="http://www.bseindia.com/sensexview/indexview_new.aspx?index_Code=92&amp;iname=INDSTR" TargetMode="External"/><Relationship Id="rId1133" Type="http://schemas.openxmlformats.org/officeDocument/2006/relationships/hyperlink" Target="http://www.bseindia.com/sensexview/indexview_new.aspx?index_Code=97&amp;iname=UTILS" TargetMode="External"/><Relationship Id="rId1578" Type="http://schemas.openxmlformats.org/officeDocument/2006/relationships/hyperlink" Target="http://www.bseindia.com/sensexview/indexview_new.aspx?index_Code=35&amp;iname=METAL" TargetMode="External"/><Relationship Id="rId1785" Type="http://schemas.openxmlformats.org/officeDocument/2006/relationships/hyperlink" Target="http://www.bseindia.com/sensexview/indexview_new.aspx?index_Code=83&amp;iname=BSEFMCG" TargetMode="External"/><Relationship Id="rId1992" Type="http://schemas.openxmlformats.org/officeDocument/2006/relationships/hyperlink" Target="http://www.bseindia.com/sensexview/indexview_new.aspx?index_Code=88&amp;iname=BASMTR" TargetMode="External"/><Relationship Id="rId2531" Type="http://schemas.openxmlformats.org/officeDocument/2006/relationships/hyperlink" Target="http://www.bseindia.com/sensexview/indexview_new.aspx?index_Code=85&amp;iname=BSEIT" TargetMode="External"/><Relationship Id="rId2629" Type="http://schemas.openxmlformats.org/officeDocument/2006/relationships/hyperlink" Target="http://www.bseindia.com/sensexview/indexview_new.aspx?index_Code=89&amp;iname=CDGS" TargetMode="External"/><Relationship Id="rId2836" Type="http://schemas.openxmlformats.org/officeDocument/2006/relationships/hyperlink" Target="http://www.bseindia.com/sensexview/indexview_new.aspx?index_Code=42&amp;iname=AUTO" TargetMode="External"/><Relationship Id="rId77" Type="http://schemas.openxmlformats.org/officeDocument/2006/relationships/hyperlink" Target="http://www.bseindia.com/sensexview/indexview_new.aspx?index_Code=35&amp;iname=METAL" TargetMode="External"/><Relationship Id="rId503" Type="http://schemas.openxmlformats.org/officeDocument/2006/relationships/hyperlink" Target="http://www.bseindia.com/sensexview/indexview_new.aspx?index_Code=27&amp;iname=BSECD" TargetMode="External"/><Relationship Id="rId710" Type="http://schemas.openxmlformats.org/officeDocument/2006/relationships/hyperlink" Target="http://www.bseindia.com/sensexview/indexview_new.aspx?index_Code=88&amp;iname=BASMTR" TargetMode="External"/><Relationship Id="rId808" Type="http://schemas.openxmlformats.org/officeDocument/2006/relationships/hyperlink" Target="http://www.bseindia.com/sensexview/indexview_new.aspx?index_Code=91&amp;iname=FIN" TargetMode="External"/><Relationship Id="rId1340" Type="http://schemas.openxmlformats.org/officeDocument/2006/relationships/hyperlink" Target="http://www.bseindia.com/sensexview/indexview_new.aspx?index_Code=83&amp;iname=BSEFMCG" TargetMode="External"/><Relationship Id="rId1438" Type="http://schemas.openxmlformats.org/officeDocument/2006/relationships/hyperlink" Target="http://www.bseindia.com/sensexview/indexview_new.aspx?index_Code=91&amp;iname=FIN" TargetMode="External"/><Relationship Id="rId1645" Type="http://schemas.openxmlformats.org/officeDocument/2006/relationships/hyperlink" Target="http://www.bseindia.com/sensexview/indexview_new.aspx?index_Code=88&amp;iname=BASMTR" TargetMode="External"/><Relationship Id="rId3098" Type="http://schemas.openxmlformats.org/officeDocument/2006/relationships/hyperlink" Target="http://www.bseindia.com/sensexview/indexview_new.aspx?index_Code=89&amp;iname=CDGS" TargetMode="External"/><Relationship Id="rId1200" Type="http://schemas.openxmlformats.org/officeDocument/2006/relationships/hyperlink" Target="http://www.bseindia.com/sensexview/indexview_new.aspx?index_Code=92&amp;iname=INDSTR" TargetMode="External"/><Relationship Id="rId1852" Type="http://schemas.openxmlformats.org/officeDocument/2006/relationships/hyperlink" Target="http://www.bseindia.com/sensexview/indexview_new.aspx?index_Code=35&amp;iname=METAL" TargetMode="External"/><Relationship Id="rId2903" Type="http://schemas.openxmlformats.org/officeDocument/2006/relationships/hyperlink" Target="http://www.bseindia.com/sensexview/indexview_new.aspx?index_Code=90&amp;iname=ENERGY" TargetMode="External"/><Relationship Id="rId1505" Type="http://schemas.openxmlformats.org/officeDocument/2006/relationships/hyperlink" Target="http://www.bseindia.com/sensexview/indexview_new.aspx?index_Code=92&amp;iname=INDSTR" TargetMode="External"/><Relationship Id="rId1712" Type="http://schemas.openxmlformats.org/officeDocument/2006/relationships/hyperlink" Target="http://www.bseindia.com/sensexview/indexview_new.aspx?index_Code=85&amp;iname=BSEIT" TargetMode="External"/><Relationship Id="rId293" Type="http://schemas.openxmlformats.org/officeDocument/2006/relationships/hyperlink" Target="http://www.bseindia.com/sensexview/indexview_new.aspx?index_Code=89&amp;iname=CDGS" TargetMode="External"/><Relationship Id="rId2181" Type="http://schemas.openxmlformats.org/officeDocument/2006/relationships/hyperlink" Target="http://www.bseindia.com/sensexview/indexview_new.aspx?index_Code=89&amp;iname=CDGS" TargetMode="External"/><Relationship Id="rId3025" Type="http://schemas.openxmlformats.org/officeDocument/2006/relationships/hyperlink" Target="http://www.bseindia.com/sensexview/indexview_new.aspx?index_Code=89&amp;iname=CDGS" TargetMode="External"/><Relationship Id="rId153" Type="http://schemas.openxmlformats.org/officeDocument/2006/relationships/hyperlink" Target="http://www.bseindia.com/sensexview/indexview_new.aspx?index_Code=88&amp;iname=BASMTR" TargetMode="External"/><Relationship Id="rId360" Type="http://schemas.openxmlformats.org/officeDocument/2006/relationships/hyperlink" Target="http://www.bseindia.com/sensexview/indexview_new.aspx?index_Code=89&amp;iname=CDGS" TargetMode="External"/><Relationship Id="rId598" Type="http://schemas.openxmlformats.org/officeDocument/2006/relationships/hyperlink" Target="http://www.bseindia.com/sensexview/indexview_new.aspx?index_Code=89&amp;iname=CDGS" TargetMode="External"/><Relationship Id="rId2041" Type="http://schemas.openxmlformats.org/officeDocument/2006/relationships/hyperlink" Target="http://www.bseindia.com/sensexview/indexview_new.aspx?index_Code=67&amp;iname=REALTY" TargetMode="External"/><Relationship Id="rId2279" Type="http://schemas.openxmlformats.org/officeDocument/2006/relationships/hyperlink" Target="http://www.bseindia.com/sensexview/indexview_new.aspx?index_Code=92&amp;iname=INDSTR" TargetMode="External"/><Relationship Id="rId2486" Type="http://schemas.openxmlformats.org/officeDocument/2006/relationships/hyperlink" Target="http://www.bseindia.com/sensexview/indexview_new.aspx?index_Code=92&amp;iname=INDSTR" TargetMode="External"/><Relationship Id="rId2693" Type="http://schemas.openxmlformats.org/officeDocument/2006/relationships/hyperlink" Target="http://www.bseindia.com/sensexview/indexview_new.aspx?index_Code=27&amp;iname=BSECD" TargetMode="External"/><Relationship Id="rId220" Type="http://schemas.openxmlformats.org/officeDocument/2006/relationships/hyperlink" Target="http://www.bseindia.com/sensexview/indexview_new.aspx?index_Code=88&amp;iname=BASMTR" TargetMode="External"/><Relationship Id="rId458" Type="http://schemas.openxmlformats.org/officeDocument/2006/relationships/hyperlink" Target="http://www.bseindia.com/sensexview/indexview_new.aspx?index_Code=88&amp;iname=BASMTR" TargetMode="External"/><Relationship Id="rId665" Type="http://schemas.openxmlformats.org/officeDocument/2006/relationships/hyperlink" Target="http://www.bseindia.com/sensexview/indexview_new.aspx?index_Code=45&amp;iname=TECK" TargetMode="External"/><Relationship Id="rId872" Type="http://schemas.openxmlformats.org/officeDocument/2006/relationships/hyperlink" Target="http://www.bseindia.com/sensexview/indexview_new.aspx?index_Code=27&amp;iname=BSECD" TargetMode="External"/><Relationship Id="rId1088" Type="http://schemas.openxmlformats.org/officeDocument/2006/relationships/hyperlink" Target="http://www.bseindia.com/sensexview/indexview_new.aspx?index_Code=37&amp;iname=OILGAS" TargetMode="External"/><Relationship Id="rId1295" Type="http://schemas.openxmlformats.org/officeDocument/2006/relationships/hyperlink" Target="http://www.bseindia.com/sensexview/indexview_new.aspx?index_Code=79&amp;iname=INFRA" TargetMode="External"/><Relationship Id="rId2139" Type="http://schemas.openxmlformats.org/officeDocument/2006/relationships/hyperlink" Target="http://www.bseindia.com/sensexview/indexview_new.aspx?index_Code=83&amp;iname=BSEFMCG" TargetMode="External"/><Relationship Id="rId2346" Type="http://schemas.openxmlformats.org/officeDocument/2006/relationships/hyperlink" Target="http://www.bseindia.com/sensexview/indexview_new.aspx?index_Code=89&amp;iname=CDGS" TargetMode="External"/><Relationship Id="rId2553" Type="http://schemas.openxmlformats.org/officeDocument/2006/relationships/hyperlink" Target="http://www.bseindia.com/sensexview/indexview_new.aspx?index_Code=91&amp;iname=FIN" TargetMode="External"/><Relationship Id="rId2760" Type="http://schemas.openxmlformats.org/officeDocument/2006/relationships/hyperlink" Target="http://www.bseindia.com/sensexview/indexview_new.aspx?index_Code=88&amp;iname=BASMTR" TargetMode="External"/><Relationship Id="rId2998" Type="http://schemas.openxmlformats.org/officeDocument/2006/relationships/hyperlink" Target="http://www.bseindia.com/sensexview/indexview_new.aspx?index_Code=92&amp;iname=INDSTR" TargetMode="External"/><Relationship Id="rId318" Type="http://schemas.openxmlformats.org/officeDocument/2006/relationships/hyperlink" Target="http://www.bseindia.com/sensexview/indexview_new.aspx?index_Code=42&amp;iname=AUTO" TargetMode="External"/><Relationship Id="rId525" Type="http://schemas.openxmlformats.org/officeDocument/2006/relationships/hyperlink" Target="http://www.bseindia.com/sensexview/indexview_new.aspx?index_Code=91&amp;iname=FIN" TargetMode="External"/><Relationship Id="rId732" Type="http://schemas.openxmlformats.org/officeDocument/2006/relationships/hyperlink" Target="http://www.bseindia.com/sensexview/indexview_new.aspx?index_Code=91&amp;iname=FIN" TargetMode="External"/><Relationship Id="rId1155" Type="http://schemas.openxmlformats.org/officeDocument/2006/relationships/hyperlink" Target="http://www.bseindia.com/sensexview/indexview_new.aspx?index_Code=27&amp;iname=BSECD" TargetMode="External"/><Relationship Id="rId1362" Type="http://schemas.openxmlformats.org/officeDocument/2006/relationships/hyperlink" Target="http://www.bseindia.com/sensexview/indexview_new.aspx?index_Code=89&amp;iname=CDGS" TargetMode="External"/><Relationship Id="rId2206" Type="http://schemas.openxmlformats.org/officeDocument/2006/relationships/hyperlink" Target="http://www.bseindia.com/sensexview/indexview_new.aspx?index_Code=88&amp;iname=BASMTR" TargetMode="External"/><Relationship Id="rId2413" Type="http://schemas.openxmlformats.org/officeDocument/2006/relationships/hyperlink" Target="http://www.bseindia.com/sensexview/indexview_new.aspx?index_Code=92&amp;iname=INDSTR" TargetMode="External"/><Relationship Id="rId2620" Type="http://schemas.openxmlformats.org/officeDocument/2006/relationships/hyperlink" Target="http://www.bseindia.com/sensexview/indexview_new.aspx?index_Code=88&amp;iname=BASMTR" TargetMode="External"/><Relationship Id="rId2858" Type="http://schemas.openxmlformats.org/officeDocument/2006/relationships/hyperlink" Target="http://www.bseindia.com/sensexview/indexview_new.aspx?index_Code=89&amp;iname=CDGS" TargetMode="External"/><Relationship Id="rId99" Type="http://schemas.openxmlformats.org/officeDocument/2006/relationships/hyperlink" Target="http://www.bseindia.com/sensexview/indexview_new.aspx?index_Code=88&amp;iname=BASMTR" TargetMode="External"/><Relationship Id="rId1015" Type="http://schemas.openxmlformats.org/officeDocument/2006/relationships/hyperlink" Target="http://www.bseindia.com/sensexview/indexview_new.aspx?index_Code=91&amp;iname=FIN" TargetMode="External"/><Relationship Id="rId1222" Type="http://schemas.openxmlformats.org/officeDocument/2006/relationships/hyperlink" Target="http://www.bseindia.com/sensexview/indexview_new.aspx?index_Code=89&amp;iname=CDGS" TargetMode="External"/><Relationship Id="rId1667" Type="http://schemas.openxmlformats.org/officeDocument/2006/relationships/hyperlink" Target="http://www.bseindia.com/sensexview/indexview_new.aspx?index_Code=88&amp;iname=BASMTR" TargetMode="External"/><Relationship Id="rId1874" Type="http://schemas.openxmlformats.org/officeDocument/2006/relationships/hyperlink" Target="http://www.bseindia.com/sensexview/indexview_new.aspx?index_Code=88&amp;iname=BASMTR" TargetMode="External"/><Relationship Id="rId2718" Type="http://schemas.openxmlformats.org/officeDocument/2006/relationships/hyperlink" Target="http://www.bseindia.com/sensexview/indexview_new.aspx?index_Code=42&amp;iname=AUTO" TargetMode="External"/><Relationship Id="rId2925" Type="http://schemas.openxmlformats.org/officeDocument/2006/relationships/hyperlink" Target="http://www.bseindia.com/sensexview/indexview_new.aspx?index_Code=92&amp;iname=INDSTR" TargetMode="External"/><Relationship Id="rId1527" Type="http://schemas.openxmlformats.org/officeDocument/2006/relationships/hyperlink" Target="http://www.bseindia.com/sensexview/indexview_new.aspx?index_Code=89&amp;iname=CDGS" TargetMode="External"/><Relationship Id="rId1734" Type="http://schemas.openxmlformats.org/officeDocument/2006/relationships/hyperlink" Target="http://www.bseindia.com/sensexview/indexview_new.aspx?index_Code=89&amp;iname=CDGS" TargetMode="External"/><Relationship Id="rId1941" Type="http://schemas.openxmlformats.org/officeDocument/2006/relationships/hyperlink" Target="http://www.bseindia.com/sensexview/indexview_new.aspx?index_Code=89&amp;iname=CDGS" TargetMode="External"/><Relationship Id="rId26" Type="http://schemas.openxmlformats.org/officeDocument/2006/relationships/hyperlink" Target="http://www.bseindia.com/sensexview/indexview_new.aspx?index_Code=89&amp;iname=CDGS" TargetMode="External"/><Relationship Id="rId3047" Type="http://schemas.openxmlformats.org/officeDocument/2006/relationships/hyperlink" Target="http://www.bseindia.com/sensexview/indexview_new.aspx?index_Code=97&amp;iname=UTILS" TargetMode="External"/><Relationship Id="rId175" Type="http://schemas.openxmlformats.org/officeDocument/2006/relationships/hyperlink" Target="http://www.bseindia.com/sensexview/indexview_new.aspx?index_Code=42&amp;iname=AUTO" TargetMode="External"/><Relationship Id="rId1801" Type="http://schemas.openxmlformats.org/officeDocument/2006/relationships/hyperlink" Target="http://www.bseindia.com/sensexview/indexview_new.aspx?index_Code=45&amp;iname=TECK" TargetMode="External"/><Relationship Id="rId382" Type="http://schemas.openxmlformats.org/officeDocument/2006/relationships/hyperlink" Target="http://www.bseindia.com/sensexview/indexview_new.aspx?index_Code=91&amp;iname=FIN" TargetMode="External"/><Relationship Id="rId687" Type="http://schemas.openxmlformats.org/officeDocument/2006/relationships/hyperlink" Target="http://www.bseindia.com/sensexview/indexview_new.aspx?index_Code=88&amp;iname=BASMTR" TargetMode="External"/><Relationship Id="rId2063" Type="http://schemas.openxmlformats.org/officeDocument/2006/relationships/hyperlink" Target="http://www.bseindia.com/sensexview/indexview_new.aspx?index_Code=92&amp;iname=INDSTR" TargetMode="External"/><Relationship Id="rId2270" Type="http://schemas.openxmlformats.org/officeDocument/2006/relationships/hyperlink" Target="http://www.bseindia.com/sensexview/indexview_new.aspx?index_Code=92&amp;iname=INDSTR" TargetMode="External"/><Relationship Id="rId2368" Type="http://schemas.openxmlformats.org/officeDocument/2006/relationships/hyperlink" Target="http://www.bseindia.com/sensexview/indexview_new.aspx?index_Code=67&amp;iname=REALTY" TargetMode="External"/><Relationship Id="rId242" Type="http://schemas.openxmlformats.org/officeDocument/2006/relationships/hyperlink" Target="http://www.bseindia.com/sensexview/indexview_new.aspx?index_Code=92&amp;iname=INDSTR" TargetMode="External"/><Relationship Id="rId894" Type="http://schemas.openxmlformats.org/officeDocument/2006/relationships/hyperlink" Target="http://www.bseindia.com/sensexview/indexview_new.aspx?index_Code=88&amp;iname=BASMTR" TargetMode="External"/><Relationship Id="rId1177" Type="http://schemas.openxmlformats.org/officeDocument/2006/relationships/hyperlink" Target="http://www.bseindia.com/sensexview/indexview_new.aspx?index_Code=67&amp;iname=REALTY" TargetMode="External"/><Relationship Id="rId2130" Type="http://schemas.openxmlformats.org/officeDocument/2006/relationships/hyperlink" Target="http://www.bseindia.com/sensexview/indexview_new.aspx?index_Code=89&amp;iname=CDGS" TargetMode="External"/><Relationship Id="rId2575" Type="http://schemas.openxmlformats.org/officeDocument/2006/relationships/hyperlink" Target="http://www.bseindia.com/sensexview/indexview_new.aspx?index_Code=42&amp;iname=AUTO" TargetMode="External"/><Relationship Id="rId2782" Type="http://schemas.openxmlformats.org/officeDocument/2006/relationships/hyperlink" Target="http://www.bseindia.com/sensexview/indexview_new.aspx?index_Code=91&amp;iname=FIN" TargetMode="External"/><Relationship Id="rId102" Type="http://schemas.openxmlformats.org/officeDocument/2006/relationships/hyperlink" Target="http://www.bseindia.com/sensexview/indexview_new.aspx?index_Code=35&amp;iname=METAL" TargetMode="External"/><Relationship Id="rId547" Type="http://schemas.openxmlformats.org/officeDocument/2006/relationships/hyperlink" Target="http://www.bseindia.com/sensexview/indexview_new.aspx?index_Code=89&amp;iname=CDGS" TargetMode="External"/><Relationship Id="rId754" Type="http://schemas.openxmlformats.org/officeDocument/2006/relationships/hyperlink" Target="http://www.bseindia.com/sensexview/indexview_new.aspx?index_Code=91&amp;iname=FIN" TargetMode="External"/><Relationship Id="rId961" Type="http://schemas.openxmlformats.org/officeDocument/2006/relationships/hyperlink" Target="http://www.bseindia.com/sensexview/indexview_new.aspx?index_Code=89&amp;iname=CDGS" TargetMode="External"/><Relationship Id="rId1384" Type="http://schemas.openxmlformats.org/officeDocument/2006/relationships/hyperlink" Target="http://www.bseindia.com/sensexview/indexview_new.aspx?index_Code=88&amp;iname=BASMTR" TargetMode="External"/><Relationship Id="rId1591" Type="http://schemas.openxmlformats.org/officeDocument/2006/relationships/hyperlink" Target="http://www.bseindia.com/sensexview/indexview_new.aspx?index_Code=83&amp;iname=BSEFMCG" TargetMode="External"/><Relationship Id="rId1689" Type="http://schemas.openxmlformats.org/officeDocument/2006/relationships/hyperlink" Target="http://www.bseindia.com/sensexview/indexview_new.aspx?index_Code=91&amp;iname=FIN" TargetMode="External"/><Relationship Id="rId2228" Type="http://schemas.openxmlformats.org/officeDocument/2006/relationships/hyperlink" Target="http://www.bseindia.com/sensexview/indexview_new.aspx?index_Code=67&amp;iname=REALTY" TargetMode="External"/><Relationship Id="rId2435" Type="http://schemas.openxmlformats.org/officeDocument/2006/relationships/hyperlink" Target="http://www.bseindia.com/sensexview/indexview_new.aspx?index_Code=67&amp;iname=REALTY" TargetMode="External"/><Relationship Id="rId2642" Type="http://schemas.openxmlformats.org/officeDocument/2006/relationships/hyperlink" Target="http://www.bseindia.com/sensexview/indexview_new.aspx?index_Code=88&amp;iname=BASMTR" TargetMode="External"/><Relationship Id="rId90" Type="http://schemas.openxmlformats.org/officeDocument/2006/relationships/hyperlink" Target="http://www.bseindia.com/sensexview/indexview_new.aspx?index_Code=91&amp;iname=FIN" TargetMode="External"/><Relationship Id="rId407" Type="http://schemas.openxmlformats.org/officeDocument/2006/relationships/hyperlink" Target="http://www.bseindia.com/sensexview/indexview_new.aspx?index_Code=91&amp;iname=FIN" TargetMode="External"/><Relationship Id="rId614" Type="http://schemas.openxmlformats.org/officeDocument/2006/relationships/hyperlink" Target="http://www.bseindia.com/sensexview/indexview_new.aspx?index_Code=83&amp;iname=BSEFMCG" TargetMode="External"/><Relationship Id="rId821" Type="http://schemas.openxmlformats.org/officeDocument/2006/relationships/hyperlink" Target="http://www.bseindia.com/sensexview/indexview_new.aspx?index_Code=91&amp;iname=FIN" TargetMode="External"/><Relationship Id="rId1037" Type="http://schemas.openxmlformats.org/officeDocument/2006/relationships/hyperlink" Target="http://www.bseindia.com/sensexview/indexview_new.aspx?index_Code=91&amp;iname=FIN" TargetMode="External"/><Relationship Id="rId1244" Type="http://schemas.openxmlformats.org/officeDocument/2006/relationships/hyperlink" Target="http://www.bseindia.com/sensexview/indexview_new.aspx?index_Code=91&amp;iname=FIN" TargetMode="External"/><Relationship Id="rId1451" Type="http://schemas.openxmlformats.org/officeDocument/2006/relationships/hyperlink" Target="http://www.bseindia.com/sensexview/indexview_new.aspx?index_Code=27&amp;iname=BSECD" TargetMode="External"/><Relationship Id="rId1896" Type="http://schemas.openxmlformats.org/officeDocument/2006/relationships/hyperlink" Target="http://www.bseindia.com/sensexview/indexview_new.aspx?index_Code=42&amp;iname=AUTO" TargetMode="External"/><Relationship Id="rId2502" Type="http://schemas.openxmlformats.org/officeDocument/2006/relationships/hyperlink" Target="http://www.bseindia.com/sensexview/indexview_new.aspx?index_Code=35&amp;iname=METAL" TargetMode="External"/><Relationship Id="rId2947" Type="http://schemas.openxmlformats.org/officeDocument/2006/relationships/hyperlink" Target="http://www.bseindia.com/sensexview/indexview_new.aspx?index_Code=91&amp;iname=FIN" TargetMode="External"/><Relationship Id="rId919" Type="http://schemas.openxmlformats.org/officeDocument/2006/relationships/hyperlink" Target="http://www.bseindia.com/sensexview/indexview_new.aspx?index_Code=67&amp;iname=REALTY" TargetMode="External"/><Relationship Id="rId1104" Type="http://schemas.openxmlformats.org/officeDocument/2006/relationships/hyperlink" Target="http://www.bseindia.com/sensexview/indexview_new.aspx?index_Code=88&amp;iname=BASMTR" TargetMode="External"/><Relationship Id="rId1311" Type="http://schemas.openxmlformats.org/officeDocument/2006/relationships/hyperlink" Target="http://www.bseindia.com/sensexview/indexview_new.aspx?index_Code=91&amp;iname=FIN" TargetMode="External"/><Relationship Id="rId1549" Type="http://schemas.openxmlformats.org/officeDocument/2006/relationships/hyperlink" Target="http://www.bseindia.com/sensexview/indexview_new.aspx?index_Code=42&amp;iname=AUTO" TargetMode="External"/><Relationship Id="rId1756" Type="http://schemas.openxmlformats.org/officeDocument/2006/relationships/hyperlink" Target="http://www.bseindia.com/sensexview/indexview_new.aspx?index_Code=45&amp;iname=TECK" TargetMode="External"/><Relationship Id="rId1963" Type="http://schemas.openxmlformats.org/officeDocument/2006/relationships/hyperlink" Target="http://www.bseindia.com/sensexview/indexview_new.aspx?index_Code=88&amp;iname=BASMTR" TargetMode="External"/><Relationship Id="rId2807" Type="http://schemas.openxmlformats.org/officeDocument/2006/relationships/hyperlink" Target="http://www.bseindia.com/sensexview/indexview_new.aspx?index_Code=91&amp;iname=FIN" TargetMode="External"/><Relationship Id="rId48" Type="http://schemas.openxmlformats.org/officeDocument/2006/relationships/hyperlink" Target="http://www.bseindia.com/sensexview/indexview_new.aspx?index_Code=35&amp;iname=METAL" TargetMode="External"/><Relationship Id="rId1409" Type="http://schemas.openxmlformats.org/officeDocument/2006/relationships/hyperlink" Target="http://www.bseindia.com/sensexview/indexview_new.aspx?index_Code=42&amp;iname=AUTO" TargetMode="External"/><Relationship Id="rId1616" Type="http://schemas.openxmlformats.org/officeDocument/2006/relationships/hyperlink" Target="http://www.bseindia.com/sensexview/indexview_new.aspx?index_Code=83&amp;iname=BSEFMCG" TargetMode="External"/><Relationship Id="rId1823" Type="http://schemas.openxmlformats.org/officeDocument/2006/relationships/hyperlink" Target="http://www.bseindia.com/sensexview/indexview_new.aspx?index_Code=79&amp;iname=INFRA" TargetMode="External"/><Relationship Id="rId3069" Type="http://schemas.openxmlformats.org/officeDocument/2006/relationships/hyperlink" Target="http://www.bseindia.com/sensexview/indexview_new.aspx?index_Code=79&amp;iname=INFRA" TargetMode="External"/><Relationship Id="rId197" Type="http://schemas.openxmlformats.org/officeDocument/2006/relationships/hyperlink" Target="http://www.bseindia.com/sensexview/indexview_new.aspx?index_Code=89&amp;iname=CDGS" TargetMode="External"/><Relationship Id="rId2085" Type="http://schemas.openxmlformats.org/officeDocument/2006/relationships/hyperlink" Target="http://www.bseindia.com/sensexview/indexview_new.aspx?index_Code=35&amp;iname=METAL" TargetMode="External"/><Relationship Id="rId2292" Type="http://schemas.openxmlformats.org/officeDocument/2006/relationships/hyperlink" Target="http://www.bseindia.com/sensexview/indexview_new.aspx?index_Code=89&amp;iname=CDGS" TargetMode="External"/><Relationship Id="rId264" Type="http://schemas.openxmlformats.org/officeDocument/2006/relationships/hyperlink" Target="http://www.bseindia.com/sensexview/indexview_new.aspx?index_Code=89&amp;iname=CDGS" TargetMode="External"/><Relationship Id="rId471" Type="http://schemas.openxmlformats.org/officeDocument/2006/relationships/hyperlink" Target="http://www.bseindia.com/sensexview/indexview_new.aspx?index_Code=88&amp;iname=BASMTR" TargetMode="External"/><Relationship Id="rId2152" Type="http://schemas.openxmlformats.org/officeDocument/2006/relationships/hyperlink" Target="http://www.bseindia.com/sensexview/indexview_new.aspx?index_Code=91&amp;iname=FIN" TargetMode="External"/><Relationship Id="rId2597" Type="http://schemas.openxmlformats.org/officeDocument/2006/relationships/hyperlink" Target="http://www.bseindia.com/sensexview/indexview_new.aspx?index_Code=91&amp;iname=FIN" TargetMode="External"/><Relationship Id="rId124" Type="http://schemas.openxmlformats.org/officeDocument/2006/relationships/hyperlink" Target="http://www.bseindia.com/sensexview/indexview_new.aspx?index_Code=91&amp;iname=FIN" TargetMode="External"/><Relationship Id="rId569" Type="http://schemas.openxmlformats.org/officeDocument/2006/relationships/hyperlink" Target="http://www.bseindia.com/sensexview/indexview_new.aspx?index_Code=83&amp;iname=BSEFMCG" TargetMode="External"/><Relationship Id="rId776" Type="http://schemas.openxmlformats.org/officeDocument/2006/relationships/hyperlink" Target="http://www.bseindia.com/sensexview/indexview_new.aspx?index_Code=88&amp;iname=BASMTR" TargetMode="External"/><Relationship Id="rId983" Type="http://schemas.openxmlformats.org/officeDocument/2006/relationships/hyperlink" Target="http://www.bseindia.com/sensexview/indexview_new.aspx?index_Code=92&amp;iname=INDSTR" TargetMode="External"/><Relationship Id="rId1199" Type="http://schemas.openxmlformats.org/officeDocument/2006/relationships/hyperlink" Target="http://www.bseindia.com/sensexview/indexview_new.aspx?index_Code=91&amp;iname=FIN" TargetMode="External"/><Relationship Id="rId2457" Type="http://schemas.openxmlformats.org/officeDocument/2006/relationships/hyperlink" Target="http://www.bseindia.com/sensexview/indexview_new.aspx?index_Code=35&amp;iname=METAL" TargetMode="External"/><Relationship Id="rId2664" Type="http://schemas.openxmlformats.org/officeDocument/2006/relationships/hyperlink" Target="http://www.bseindia.com/sensexview/indexview_new.aspx?index_Code=91&amp;iname=FIN" TargetMode="External"/><Relationship Id="rId331" Type="http://schemas.openxmlformats.org/officeDocument/2006/relationships/hyperlink" Target="http://www.bseindia.com/sensexview/indexview_new.aspx?index_Code=92&amp;iname=INDSTR" TargetMode="External"/><Relationship Id="rId429" Type="http://schemas.openxmlformats.org/officeDocument/2006/relationships/hyperlink" Target="http://www.bseindia.com/sensexview/indexview_new.aspx?index_Code=45&amp;iname=TECK" TargetMode="External"/><Relationship Id="rId636" Type="http://schemas.openxmlformats.org/officeDocument/2006/relationships/hyperlink" Target="http://www.bseindia.com/sensexview/indexview_new.aspx?index_Code=88&amp;iname=BASMTR" TargetMode="External"/><Relationship Id="rId1059" Type="http://schemas.openxmlformats.org/officeDocument/2006/relationships/hyperlink" Target="http://www.bseindia.com/sensexview/indexview_new.aspx?index_Code=83&amp;iname=BSEFMCG" TargetMode="External"/><Relationship Id="rId1266" Type="http://schemas.openxmlformats.org/officeDocument/2006/relationships/hyperlink" Target="http://www.bseindia.com/sensexview/indexview_new.aspx?index_Code=92&amp;iname=INDSTR" TargetMode="External"/><Relationship Id="rId1473" Type="http://schemas.openxmlformats.org/officeDocument/2006/relationships/hyperlink" Target="http://www.bseindia.com/sensexview/indexview_new.aspx?index_Code=91&amp;iname=FIN" TargetMode="External"/><Relationship Id="rId2012" Type="http://schemas.openxmlformats.org/officeDocument/2006/relationships/hyperlink" Target="http://www.bseindia.com/sensexview/indexview_new.aspx?index_Code=85&amp;iname=BSEIT" TargetMode="External"/><Relationship Id="rId2317" Type="http://schemas.openxmlformats.org/officeDocument/2006/relationships/hyperlink" Target="http://www.bseindia.com/sensexview/indexview_new.aspx?index_Code=88&amp;iname=BASMTR" TargetMode="External"/><Relationship Id="rId2871" Type="http://schemas.openxmlformats.org/officeDocument/2006/relationships/hyperlink" Target="http://www.bseindia.com/sensexview/indexview_new.aspx?index_Code=42&amp;iname=AUTO" TargetMode="External"/><Relationship Id="rId2969" Type="http://schemas.openxmlformats.org/officeDocument/2006/relationships/hyperlink" Target="http://www.bseindia.com/sensexview/indexview_new.aspx?index_Code=97&amp;iname=UTILS" TargetMode="External"/><Relationship Id="rId843" Type="http://schemas.openxmlformats.org/officeDocument/2006/relationships/hyperlink" Target="http://www.bseindia.com/sensexview/indexview_new.aspx?index_Code=42&amp;iname=AUTO" TargetMode="External"/><Relationship Id="rId1126" Type="http://schemas.openxmlformats.org/officeDocument/2006/relationships/hyperlink" Target="http://www.bseindia.com/sensexview/indexview_new.aspx?index_Code=27&amp;iname=BSECD" TargetMode="External"/><Relationship Id="rId1680" Type="http://schemas.openxmlformats.org/officeDocument/2006/relationships/hyperlink" Target="http://www.bseindia.com/sensexview/indexview_new.aspx?index_Code=83&amp;iname=BSEFMCG" TargetMode="External"/><Relationship Id="rId1778" Type="http://schemas.openxmlformats.org/officeDocument/2006/relationships/hyperlink" Target="http://www.bseindia.com/sensexview/indexview_new.aspx?index_Code=89&amp;iname=CDGS" TargetMode="External"/><Relationship Id="rId1985" Type="http://schemas.openxmlformats.org/officeDocument/2006/relationships/hyperlink" Target="http://www.bseindia.com/sensexview/indexview_new.aspx?index_Code=83&amp;iname=BSEFMCG" TargetMode="External"/><Relationship Id="rId2524" Type="http://schemas.openxmlformats.org/officeDocument/2006/relationships/hyperlink" Target="http://www.bseindia.com/sensexview/indexview_new.aspx?index_Code=35&amp;iname=METAL" TargetMode="External"/><Relationship Id="rId2731" Type="http://schemas.openxmlformats.org/officeDocument/2006/relationships/hyperlink" Target="http://www.bseindia.com/sensexview/indexview_new.aspx?index_Code=83&amp;iname=BSEFMCG" TargetMode="External"/><Relationship Id="rId2829" Type="http://schemas.openxmlformats.org/officeDocument/2006/relationships/hyperlink" Target="http://www.bseindia.com/sensexview/indexview_new.aspx?index_Code=45&amp;iname=TECK" TargetMode="External"/><Relationship Id="rId703" Type="http://schemas.openxmlformats.org/officeDocument/2006/relationships/hyperlink" Target="http://www.bseindia.com/sensexview/indexview_new.aspx?index_Code=89&amp;iname=CDGS" TargetMode="External"/><Relationship Id="rId910" Type="http://schemas.openxmlformats.org/officeDocument/2006/relationships/hyperlink" Target="http://www.bseindia.com/sensexview/indexview_new.aspx?index_Code=89&amp;iname=CDGS" TargetMode="External"/><Relationship Id="rId1333" Type="http://schemas.openxmlformats.org/officeDocument/2006/relationships/hyperlink" Target="http://www.bseindia.com/sensexview/indexview_new.aspx?index_Code=92&amp;iname=INDSTR" TargetMode="External"/><Relationship Id="rId1540" Type="http://schemas.openxmlformats.org/officeDocument/2006/relationships/hyperlink" Target="http://www.bseindia.com/sensexview/indexview_new.aspx?index_Code=35&amp;iname=METAL" TargetMode="External"/><Relationship Id="rId1638" Type="http://schemas.openxmlformats.org/officeDocument/2006/relationships/hyperlink" Target="http://www.bseindia.com/sensexview/indexview_new.aspx?index_Code=83&amp;iname=BSEFMCG" TargetMode="External"/><Relationship Id="rId1400" Type="http://schemas.openxmlformats.org/officeDocument/2006/relationships/hyperlink" Target="http://www.bseindia.com/sensexview/indexview_new.aspx?index_Code=88&amp;iname=BASMTR" TargetMode="External"/><Relationship Id="rId1845" Type="http://schemas.openxmlformats.org/officeDocument/2006/relationships/hyperlink" Target="http://www.bseindia.com/sensexview/indexview_new.aspx?index_Code=97&amp;iname=UTILS" TargetMode="External"/><Relationship Id="rId3060" Type="http://schemas.openxmlformats.org/officeDocument/2006/relationships/hyperlink" Target="http://www.bseindia.com/sensexview/indexview_new.aspx?index_Code=67&amp;iname=REALTY" TargetMode="External"/><Relationship Id="rId1705" Type="http://schemas.openxmlformats.org/officeDocument/2006/relationships/hyperlink" Target="http://www.bseindia.com/sensexview/indexview_new.aspx?index_Code=85&amp;iname=BSEIT" TargetMode="External"/><Relationship Id="rId1912" Type="http://schemas.openxmlformats.org/officeDocument/2006/relationships/hyperlink" Target="http://www.bseindia.com/sensexview/indexview_new.aspx?index_Code=88&amp;iname=BASMTR" TargetMode="External"/><Relationship Id="rId286" Type="http://schemas.openxmlformats.org/officeDocument/2006/relationships/hyperlink" Target="http://www.bseindia.com/sensexview/indexview_new.aspx?index_Code=92&amp;iname=INDSTR" TargetMode="External"/><Relationship Id="rId493" Type="http://schemas.openxmlformats.org/officeDocument/2006/relationships/hyperlink" Target="http://www.bseindia.com/sensexview/indexview_new.aspx?index_Code=92&amp;iname=INDSTR" TargetMode="External"/><Relationship Id="rId2174" Type="http://schemas.openxmlformats.org/officeDocument/2006/relationships/hyperlink" Target="http://www.bseindia.com/sensexview/indexview_new.aspx?index_Code=35&amp;iname=METAL" TargetMode="External"/><Relationship Id="rId2381" Type="http://schemas.openxmlformats.org/officeDocument/2006/relationships/hyperlink" Target="http://www.bseindia.com/sensexview/indexview_new.aspx?index_Code=35&amp;iname=METAL" TargetMode="External"/><Relationship Id="rId3018" Type="http://schemas.openxmlformats.org/officeDocument/2006/relationships/hyperlink" Target="http://www.bseindia.com/sensexview/indexview_new.aspx?index_Code=92&amp;iname=INDSTR" TargetMode="External"/><Relationship Id="rId146" Type="http://schemas.openxmlformats.org/officeDocument/2006/relationships/hyperlink" Target="http://www.bseindia.com/sensexview/indexview_new.aspx?index_Code=79&amp;iname=INFRA" TargetMode="External"/><Relationship Id="rId353" Type="http://schemas.openxmlformats.org/officeDocument/2006/relationships/hyperlink" Target="http://www.bseindia.com/sensexview/indexview_new.aspx?index_Code=91&amp;iname=FIN" TargetMode="External"/><Relationship Id="rId560" Type="http://schemas.openxmlformats.org/officeDocument/2006/relationships/hyperlink" Target="http://www.bseindia.com/sensexview/indexview_new.aspx?index_Code=89&amp;iname=CDGS" TargetMode="External"/><Relationship Id="rId798" Type="http://schemas.openxmlformats.org/officeDocument/2006/relationships/hyperlink" Target="http://www.bseindia.com/sensexview/indexview_new.aspx?index_Code=91&amp;iname=FIN" TargetMode="External"/><Relationship Id="rId1190" Type="http://schemas.openxmlformats.org/officeDocument/2006/relationships/hyperlink" Target="http://www.bseindia.com/sensexview/indexview_new.aspx?index_Code=83&amp;iname=BSEFMCG" TargetMode="External"/><Relationship Id="rId2034" Type="http://schemas.openxmlformats.org/officeDocument/2006/relationships/hyperlink" Target="http://www.bseindia.com/sensexview/indexview_new.aspx?index_Code=91&amp;iname=FIN" TargetMode="External"/><Relationship Id="rId2241" Type="http://schemas.openxmlformats.org/officeDocument/2006/relationships/hyperlink" Target="http://www.bseindia.com/sensexview/indexview_new.aspx?index_Code=92&amp;iname=INDSTR" TargetMode="External"/><Relationship Id="rId2479" Type="http://schemas.openxmlformats.org/officeDocument/2006/relationships/hyperlink" Target="http://www.bseindia.com/sensexview/indexview_new.aspx?index_Code=91&amp;iname=FIN" TargetMode="External"/><Relationship Id="rId2686" Type="http://schemas.openxmlformats.org/officeDocument/2006/relationships/hyperlink" Target="http://www.bseindia.com/sensexview/indexview_new.aspx?index_Code=83&amp;iname=BSEFMCG" TargetMode="External"/><Relationship Id="rId2893" Type="http://schemas.openxmlformats.org/officeDocument/2006/relationships/hyperlink" Target="http://www.bseindia.com/sensexview/indexview_new.aspx?index_Code=88&amp;iname=BASMTR" TargetMode="External"/><Relationship Id="rId213" Type="http://schemas.openxmlformats.org/officeDocument/2006/relationships/hyperlink" Target="http://www.bseindia.com/sensexview/indexview_new.aspx?index_Code=92&amp;iname=INDSTR" TargetMode="External"/><Relationship Id="rId420" Type="http://schemas.openxmlformats.org/officeDocument/2006/relationships/hyperlink" Target="http://www.bseindia.com/sensexview/indexview_new.aspx?index_Code=42&amp;iname=AUTO" TargetMode="External"/><Relationship Id="rId658" Type="http://schemas.openxmlformats.org/officeDocument/2006/relationships/hyperlink" Target="http://www.bseindia.com/sensexview/indexview_new.aspx?index_Code=88&amp;iname=BASMTR" TargetMode="External"/><Relationship Id="rId865" Type="http://schemas.openxmlformats.org/officeDocument/2006/relationships/hyperlink" Target="http://www.bseindia.com/sensexview/indexview_new.aspx?index_Code=85&amp;iname=BSEIT" TargetMode="External"/><Relationship Id="rId1050" Type="http://schemas.openxmlformats.org/officeDocument/2006/relationships/hyperlink" Target="http://www.bseindia.com/sensexview/indexview_new.aspx?index_Code=91&amp;iname=FIN" TargetMode="External"/><Relationship Id="rId1288" Type="http://schemas.openxmlformats.org/officeDocument/2006/relationships/hyperlink" Target="http://www.bseindia.com/sensexview/indexview_new.aspx?index_Code=88&amp;iname=BASMTR" TargetMode="External"/><Relationship Id="rId1495" Type="http://schemas.openxmlformats.org/officeDocument/2006/relationships/hyperlink" Target="http://www.bseindia.com/sensexview/indexview_new.aspx?index_Code=37&amp;iname=OILGAS" TargetMode="External"/><Relationship Id="rId2101" Type="http://schemas.openxmlformats.org/officeDocument/2006/relationships/hyperlink" Target="http://www.bseindia.com/sensexview/indexview_new.aspx?index_Code=85&amp;iname=BSEIT" TargetMode="External"/><Relationship Id="rId2339" Type="http://schemas.openxmlformats.org/officeDocument/2006/relationships/hyperlink" Target="http://www.bseindia.com/sensexview/indexview_new.aspx?index_Code=91&amp;iname=FIN" TargetMode="External"/><Relationship Id="rId2546" Type="http://schemas.openxmlformats.org/officeDocument/2006/relationships/hyperlink" Target="http://www.bseindia.com/sensexview/indexview_new.aspx?index_Code=89&amp;iname=CDGS" TargetMode="External"/><Relationship Id="rId2753" Type="http://schemas.openxmlformats.org/officeDocument/2006/relationships/hyperlink" Target="http://www.bseindia.com/sensexview/indexview_new.aspx?index_Code=88&amp;iname=BASMTR" TargetMode="External"/><Relationship Id="rId2960" Type="http://schemas.openxmlformats.org/officeDocument/2006/relationships/hyperlink" Target="http://www.bseindia.com/sensexview/indexview_new.aspx?index_Code=92&amp;iname=INDSTR" TargetMode="External"/><Relationship Id="rId518" Type="http://schemas.openxmlformats.org/officeDocument/2006/relationships/hyperlink" Target="http://www.bseindia.com/sensexview/indexview_new.aspx?index_Code=91&amp;iname=FIN" TargetMode="External"/><Relationship Id="rId725" Type="http://schemas.openxmlformats.org/officeDocument/2006/relationships/hyperlink" Target="http://www.bseindia.com/sensexview/indexview_new.aspx?index_Code=92&amp;iname=INDSTR" TargetMode="External"/><Relationship Id="rId932" Type="http://schemas.openxmlformats.org/officeDocument/2006/relationships/hyperlink" Target="http://www.bseindia.com/sensexview/indexview_new.aspx?index_Code=42&amp;iname=AUTO" TargetMode="External"/><Relationship Id="rId1148" Type="http://schemas.openxmlformats.org/officeDocument/2006/relationships/hyperlink" Target="http://www.bseindia.com/sensexview/indexview_new.aspx?index_Code=88&amp;iname=BASMTR" TargetMode="External"/><Relationship Id="rId1355" Type="http://schemas.openxmlformats.org/officeDocument/2006/relationships/hyperlink" Target="http://www.bseindia.com/sensexview/indexview_new.aspx?index_Code=83&amp;iname=BSEFMCG" TargetMode="External"/><Relationship Id="rId1562" Type="http://schemas.openxmlformats.org/officeDocument/2006/relationships/hyperlink" Target="http://www.bseindia.com/sensexview/indexview_new.aspx?index_Code=92&amp;iname=INDSTR" TargetMode="External"/><Relationship Id="rId2406" Type="http://schemas.openxmlformats.org/officeDocument/2006/relationships/hyperlink" Target="http://www.bseindia.com/sensexview/indexview_new.aspx?index_Code=89&amp;iname=CDGS" TargetMode="External"/><Relationship Id="rId2613" Type="http://schemas.openxmlformats.org/officeDocument/2006/relationships/hyperlink" Target="http://www.bseindia.com/sensexview/indexview_new.aspx?index_Code=83&amp;iname=BSEFMCG" TargetMode="External"/><Relationship Id="rId1008" Type="http://schemas.openxmlformats.org/officeDocument/2006/relationships/hyperlink" Target="http://www.bseindia.com/sensexview/indexview_new.aspx?index_Code=35&amp;iname=METAL" TargetMode="External"/><Relationship Id="rId1215" Type="http://schemas.openxmlformats.org/officeDocument/2006/relationships/hyperlink" Target="http://www.bseindia.com/sensexview/indexview_new.aspx?index_Code=88&amp;iname=BASMTR" TargetMode="External"/><Relationship Id="rId1422" Type="http://schemas.openxmlformats.org/officeDocument/2006/relationships/hyperlink" Target="http://www.bseindia.com/sensexview/indexview_new.aspx?index_Code=88&amp;iname=BASMTR" TargetMode="External"/><Relationship Id="rId1867" Type="http://schemas.openxmlformats.org/officeDocument/2006/relationships/hyperlink" Target="http://www.bseindia.com/sensexview/indexview_new.aspx?index_Code=89&amp;iname=CDGS" TargetMode="External"/><Relationship Id="rId2820" Type="http://schemas.openxmlformats.org/officeDocument/2006/relationships/hyperlink" Target="http://www.bseindia.com/sensexview/indexview_new.aspx?index_Code=92&amp;iname=INDSTR" TargetMode="External"/><Relationship Id="rId2918" Type="http://schemas.openxmlformats.org/officeDocument/2006/relationships/hyperlink" Target="http://www.bseindia.com/sensexview/indexview_new.aspx?index_Code=91&amp;iname=FIN" TargetMode="External"/><Relationship Id="rId61" Type="http://schemas.openxmlformats.org/officeDocument/2006/relationships/hyperlink" Target="http://www.bseindia.com/sensexview/indexview_new.aspx?index_Code=89&amp;iname=CDGS" TargetMode="External"/><Relationship Id="rId1727" Type="http://schemas.openxmlformats.org/officeDocument/2006/relationships/hyperlink" Target="http://www.bseindia.com/sensexview/indexview_new.aspx?index_Code=89&amp;iname=CDGS" TargetMode="External"/><Relationship Id="rId1934" Type="http://schemas.openxmlformats.org/officeDocument/2006/relationships/hyperlink" Target="http://www.bseindia.com/sensexview/indexview_new.aspx?index_Code=89&amp;iname=CDGS" TargetMode="External"/><Relationship Id="rId3082" Type="http://schemas.openxmlformats.org/officeDocument/2006/relationships/hyperlink" Target="http://www.bseindia.com/sensexview/indexview_new.aspx?index_Code=91&amp;iname=FIN" TargetMode="External"/><Relationship Id="rId19" Type="http://schemas.openxmlformats.org/officeDocument/2006/relationships/hyperlink" Target="http://www.bseindia.com/sensexview/indexview_new.aspx?index_Code=79&amp;iname=INFRA" TargetMode="External"/><Relationship Id="rId2196" Type="http://schemas.openxmlformats.org/officeDocument/2006/relationships/hyperlink" Target="http://www.bseindia.com/sensexview/indexview_new.aspx?index_Code=67&amp;iname=REALTY" TargetMode="External"/><Relationship Id="rId168" Type="http://schemas.openxmlformats.org/officeDocument/2006/relationships/hyperlink" Target="http://www.bseindia.com/sensexview/indexview_new.aspx?index_Code=91&amp;iname=FIN" TargetMode="External"/><Relationship Id="rId375" Type="http://schemas.openxmlformats.org/officeDocument/2006/relationships/hyperlink" Target="http://www.bseindia.com/sensexview/indexview_new.aspx?index_Code=89&amp;iname=CDGS" TargetMode="External"/><Relationship Id="rId582" Type="http://schemas.openxmlformats.org/officeDocument/2006/relationships/hyperlink" Target="http://www.bseindia.com/sensexview/indexview_new.aspx?index_Code=91&amp;iname=FIN" TargetMode="External"/><Relationship Id="rId2056" Type="http://schemas.openxmlformats.org/officeDocument/2006/relationships/hyperlink" Target="http://www.bseindia.com/sensexview/indexview_new.aspx?index_Code=91&amp;iname=FIN" TargetMode="External"/><Relationship Id="rId2263" Type="http://schemas.openxmlformats.org/officeDocument/2006/relationships/hyperlink" Target="http://www.bseindia.com/sensexview/indexview_new.aspx?index_Code=88&amp;iname=BASMTR" TargetMode="External"/><Relationship Id="rId2470" Type="http://schemas.openxmlformats.org/officeDocument/2006/relationships/hyperlink" Target="http://www.bseindia.com/sensexview/indexview_new.aspx?index_Code=91&amp;iname=FIN" TargetMode="External"/><Relationship Id="rId3" Type="http://schemas.openxmlformats.org/officeDocument/2006/relationships/hyperlink" Target="http://www.bseindia.com/sensexview/indexview_new.aspx?index_Code=85&amp;iname=BSEIT" TargetMode="External"/><Relationship Id="rId235" Type="http://schemas.openxmlformats.org/officeDocument/2006/relationships/hyperlink" Target="http://www.bseindia.com/sensexview/indexview_new.aspx?index_Code=42&amp;iname=AUTO" TargetMode="External"/><Relationship Id="rId442" Type="http://schemas.openxmlformats.org/officeDocument/2006/relationships/hyperlink" Target="http://www.bseindia.com/sensexview/indexview_new.aspx?index_Code=89&amp;iname=CDGS" TargetMode="External"/><Relationship Id="rId887" Type="http://schemas.openxmlformats.org/officeDocument/2006/relationships/hyperlink" Target="http://www.bseindia.com/sensexview/indexview_new.aspx?index_Code=88&amp;iname=BASMTR" TargetMode="External"/><Relationship Id="rId1072" Type="http://schemas.openxmlformats.org/officeDocument/2006/relationships/hyperlink" Target="http://www.bseindia.com/sensexview/indexview_new.aspx?index_Code=88&amp;iname=BASMTR" TargetMode="External"/><Relationship Id="rId2123" Type="http://schemas.openxmlformats.org/officeDocument/2006/relationships/hyperlink" Target="http://www.bseindia.com/sensexview/indexview_new.aspx?index_Code=92&amp;iname=INDSTR" TargetMode="External"/><Relationship Id="rId2330" Type="http://schemas.openxmlformats.org/officeDocument/2006/relationships/hyperlink" Target="http://www.bseindia.com/sensexview/indexview_new.aspx?index_Code=89&amp;iname=CDGS" TargetMode="External"/><Relationship Id="rId2568" Type="http://schemas.openxmlformats.org/officeDocument/2006/relationships/hyperlink" Target="http://www.bseindia.com/sensexview/indexview_new.aspx?index_Code=88&amp;iname=BASMTR" TargetMode="External"/><Relationship Id="rId2775" Type="http://schemas.openxmlformats.org/officeDocument/2006/relationships/hyperlink" Target="http://www.bseindia.com/sensexview/indexview_new.aspx?index_Code=92&amp;iname=INDSTR" TargetMode="External"/><Relationship Id="rId2982" Type="http://schemas.openxmlformats.org/officeDocument/2006/relationships/hyperlink" Target="http://www.bseindia.com/sensexview/indexview_new.aspx?index_Code=89&amp;iname=CDGS" TargetMode="External"/><Relationship Id="rId302" Type="http://schemas.openxmlformats.org/officeDocument/2006/relationships/hyperlink" Target="http://www.bseindia.com/sensexview/indexview_new.aspx?index_Code=85&amp;iname=BSEIT" TargetMode="External"/><Relationship Id="rId747" Type="http://schemas.openxmlformats.org/officeDocument/2006/relationships/hyperlink" Target="http://www.bseindia.com/sensexview/indexview_new.aspx?index_Code=89&amp;iname=CDGS" TargetMode="External"/><Relationship Id="rId954" Type="http://schemas.openxmlformats.org/officeDocument/2006/relationships/hyperlink" Target="http://www.bseindia.com/sensexview/indexview_new.aspx?index_Code=35&amp;iname=METAL" TargetMode="External"/><Relationship Id="rId1377" Type="http://schemas.openxmlformats.org/officeDocument/2006/relationships/hyperlink" Target="http://www.bseindia.com/sensexview/indexview_new.aspx?index_Code=79&amp;iname=INFRA" TargetMode="External"/><Relationship Id="rId1584" Type="http://schemas.openxmlformats.org/officeDocument/2006/relationships/hyperlink" Target="http://www.bseindia.com/sensexview/indexview_new.aspx?index_Code=35&amp;iname=METAL" TargetMode="External"/><Relationship Id="rId1791" Type="http://schemas.openxmlformats.org/officeDocument/2006/relationships/hyperlink" Target="http://www.bseindia.com/sensexview/indexview_new.aspx?index_Code=91&amp;iname=FIN" TargetMode="External"/><Relationship Id="rId2428" Type="http://schemas.openxmlformats.org/officeDocument/2006/relationships/hyperlink" Target="http://www.bseindia.com/sensexview/indexview_new.aspx?index_Code=79&amp;iname=INFRA" TargetMode="External"/><Relationship Id="rId2635" Type="http://schemas.openxmlformats.org/officeDocument/2006/relationships/hyperlink" Target="http://www.bseindia.com/sensexview/indexview_new.aspx?index_Code=88&amp;iname=BASMTR" TargetMode="External"/><Relationship Id="rId2842" Type="http://schemas.openxmlformats.org/officeDocument/2006/relationships/hyperlink" Target="http://www.bseindia.com/sensexview/indexview_new.aspx?index_Code=84&amp;iname=BSEHC" TargetMode="External"/><Relationship Id="rId83" Type="http://schemas.openxmlformats.org/officeDocument/2006/relationships/hyperlink" Target="http://www.bseindia.com/sensexview/indexview_new.aspx?index_Code=91&amp;iname=FIN" TargetMode="External"/><Relationship Id="rId607" Type="http://schemas.openxmlformats.org/officeDocument/2006/relationships/hyperlink" Target="http://www.bseindia.com/sensexview/indexview_new.aspx?index_Code=67&amp;iname=REALTY" TargetMode="External"/><Relationship Id="rId814" Type="http://schemas.openxmlformats.org/officeDocument/2006/relationships/hyperlink" Target="http://www.bseindia.com/sensexview/indexview_new.aspx?index_Code=92&amp;iname=INDSTR" TargetMode="External"/><Relationship Id="rId1237" Type="http://schemas.openxmlformats.org/officeDocument/2006/relationships/hyperlink" Target="http://www.bseindia.com/sensexview/indexview_new.aspx?index_Code=92&amp;iname=INDSTR" TargetMode="External"/><Relationship Id="rId1444" Type="http://schemas.openxmlformats.org/officeDocument/2006/relationships/hyperlink" Target="http://www.bseindia.com/sensexview/indexview_new.aspx?index_Code=91&amp;iname=FIN" TargetMode="External"/><Relationship Id="rId1651" Type="http://schemas.openxmlformats.org/officeDocument/2006/relationships/hyperlink" Target="http://www.bseindia.com/sensexview/indexview_new.aspx?index_Code=92&amp;iname=INDSTR" TargetMode="External"/><Relationship Id="rId1889" Type="http://schemas.openxmlformats.org/officeDocument/2006/relationships/hyperlink" Target="http://www.bseindia.com/sensexview/indexview_new.aspx?index_Code=88&amp;iname=BASMTR" TargetMode="External"/><Relationship Id="rId2702" Type="http://schemas.openxmlformats.org/officeDocument/2006/relationships/hyperlink" Target="http://www.bseindia.com/sensexview/indexview_new.aspx?index_Code=35&amp;iname=METAL" TargetMode="External"/><Relationship Id="rId1304" Type="http://schemas.openxmlformats.org/officeDocument/2006/relationships/hyperlink" Target="http://www.bseindia.com/sensexview/indexview_new.aspx?index_Code=84&amp;iname=BSEHC" TargetMode="External"/><Relationship Id="rId1511" Type="http://schemas.openxmlformats.org/officeDocument/2006/relationships/hyperlink" Target="http://www.bseindia.com/sensexview/indexview_new.aspx?index_Code=35&amp;iname=METAL" TargetMode="External"/><Relationship Id="rId1749" Type="http://schemas.openxmlformats.org/officeDocument/2006/relationships/hyperlink" Target="http://www.bseindia.com/sensexview/indexview_new.aspx?index_Code=35&amp;iname=METAL" TargetMode="External"/><Relationship Id="rId1956" Type="http://schemas.openxmlformats.org/officeDocument/2006/relationships/hyperlink" Target="http://www.bseindia.com/sensexview/indexview_new.aspx?index_Code=89&amp;iname=CDGS" TargetMode="External"/><Relationship Id="rId1609" Type="http://schemas.openxmlformats.org/officeDocument/2006/relationships/hyperlink" Target="http://www.bseindia.com/sensexview/indexview_new.aspx?index_Code=88&amp;iname=BASMTR" TargetMode="External"/><Relationship Id="rId1816" Type="http://schemas.openxmlformats.org/officeDocument/2006/relationships/hyperlink" Target="http://www.bseindia.com/sensexview/indexview_new.aspx?index_Code=91&amp;iname=FIN" TargetMode="External"/><Relationship Id="rId10" Type="http://schemas.openxmlformats.org/officeDocument/2006/relationships/hyperlink" Target="http://www.bseindia.com/sensexview/indexview_new.aspx?index_Code=35&amp;iname=METAL" TargetMode="External"/><Relationship Id="rId397" Type="http://schemas.openxmlformats.org/officeDocument/2006/relationships/hyperlink" Target="http://www.bseindia.com/sensexview/indexview_new.aspx?index_Code=85&amp;iname=BSEIT" TargetMode="External"/><Relationship Id="rId2078" Type="http://schemas.openxmlformats.org/officeDocument/2006/relationships/hyperlink" Target="http://www.bseindia.com/sensexview/indexview_new.aspx?index_Code=35&amp;iname=METAL" TargetMode="External"/><Relationship Id="rId2285" Type="http://schemas.openxmlformats.org/officeDocument/2006/relationships/hyperlink" Target="http://www.bseindia.com/sensexview/indexview_new.aspx?index_Code=89&amp;iname=CDGS" TargetMode="External"/><Relationship Id="rId2492" Type="http://schemas.openxmlformats.org/officeDocument/2006/relationships/hyperlink" Target="http://www.bseindia.com/sensexview/indexview_new.aspx?index_Code=92&amp;iname=INDSTR" TargetMode="External"/><Relationship Id="rId3031" Type="http://schemas.openxmlformats.org/officeDocument/2006/relationships/hyperlink" Target="http://www.bseindia.com/sensexview/indexview_new.aspx?index_Code=91&amp;iname=FIN" TargetMode="External"/><Relationship Id="rId257" Type="http://schemas.openxmlformats.org/officeDocument/2006/relationships/hyperlink" Target="http://www.bseindia.com/sensexview/indexview_new.aspx?index_Code=91&amp;iname=FIN" TargetMode="External"/><Relationship Id="rId464" Type="http://schemas.openxmlformats.org/officeDocument/2006/relationships/hyperlink" Target="http://www.bseindia.com/sensexview/indexview_new.aspx?index_Code=89&amp;iname=CDGS" TargetMode="External"/><Relationship Id="rId1094" Type="http://schemas.openxmlformats.org/officeDocument/2006/relationships/hyperlink" Target="http://www.bseindia.com/sensexview/indexview_new.aspx?index_Code=89&amp;iname=CDGS" TargetMode="External"/><Relationship Id="rId2145" Type="http://schemas.openxmlformats.org/officeDocument/2006/relationships/hyperlink" Target="http://www.bseindia.com/sensexview/indexview_new.aspx?index_Code=85&amp;iname=BSEIT" TargetMode="External"/><Relationship Id="rId2797" Type="http://schemas.openxmlformats.org/officeDocument/2006/relationships/hyperlink" Target="http://www.bseindia.com/sensexview/indexview_new.aspx?index_Code=91&amp;iname=FIN" TargetMode="External"/><Relationship Id="rId117" Type="http://schemas.openxmlformats.org/officeDocument/2006/relationships/hyperlink" Target="http://www.bseindia.com/sensexview/indexview_new.aspx?index_Code=88&amp;iname=BASMTR" TargetMode="External"/><Relationship Id="rId671" Type="http://schemas.openxmlformats.org/officeDocument/2006/relationships/hyperlink" Target="http://www.bseindia.com/sensexview/indexview_new.aspx?index_Code=92&amp;iname=INDSTR" TargetMode="External"/><Relationship Id="rId769" Type="http://schemas.openxmlformats.org/officeDocument/2006/relationships/hyperlink" Target="http://www.bseindia.com/sensexview/indexview_new.aspx?index_Code=67&amp;iname=REALTY" TargetMode="External"/><Relationship Id="rId976" Type="http://schemas.openxmlformats.org/officeDocument/2006/relationships/hyperlink" Target="http://www.bseindia.com/sensexview/indexview_new.aspx?index_Code=92&amp;iname=INDSTR" TargetMode="External"/><Relationship Id="rId1399" Type="http://schemas.openxmlformats.org/officeDocument/2006/relationships/hyperlink" Target="http://www.bseindia.com/sensexview/indexview_new.aspx?index_Code=42&amp;iname=AUTO" TargetMode="External"/><Relationship Id="rId2352" Type="http://schemas.openxmlformats.org/officeDocument/2006/relationships/hyperlink" Target="http://www.bseindia.com/sensexview/indexview_new.aspx?index_Code=88&amp;iname=BASMTR" TargetMode="External"/><Relationship Id="rId2657" Type="http://schemas.openxmlformats.org/officeDocument/2006/relationships/hyperlink" Target="http://www.bseindia.com/sensexview/indexview_new.aspx?index_Code=92&amp;iname=INDSTR" TargetMode="External"/><Relationship Id="rId324" Type="http://schemas.openxmlformats.org/officeDocument/2006/relationships/hyperlink" Target="http://www.bseindia.com/sensexview/indexview_new.aspx?index_Code=96&amp;iname=TELCOM" TargetMode="External"/><Relationship Id="rId531" Type="http://schemas.openxmlformats.org/officeDocument/2006/relationships/hyperlink" Target="http://www.bseindia.com/sensexview/indexview_new.aspx?index_Code=92&amp;iname=INDSTR" TargetMode="External"/><Relationship Id="rId629" Type="http://schemas.openxmlformats.org/officeDocument/2006/relationships/hyperlink" Target="http://www.bseindia.com/sensexview/indexview_new.aspx?index_Code=85&amp;iname=BSEIT" TargetMode="External"/><Relationship Id="rId1161" Type="http://schemas.openxmlformats.org/officeDocument/2006/relationships/hyperlink" Target="http://www.bseindia.com/sensexview/indexview_new.aspx?index_Code=91&amp;iname=FIN" TargetMode="External"/><Relationship Id="rId1259" Type="http://schemas.openxmlformats.org/officeDocument/2006/relationships/hyperlink" Target="http://www.bseindia.com/sensexview/indexview_new.aspx?index_Code=83&amp;iname=BSEFMCG" TargetMode="External"/><Relationship Id="rId1466" Type="http://schemas.openxmlformats.org/officeDocument/2006/relationships/hyperlink" Target="http://www.bseindia.com/sensexview/indexview_new.aspx?index_Code=84&amp;iname=BSEHC" TargetMode="External"/><Relationship Id="rId2005" Type="http://schemas.openxmlformats.org/officeDocument/2006/relationships/hyperlink" Target="http://www.bseindia.com/sensexview/indexview_new.aspx?index_Code=89&amp;iname=CDGS" TargetMode="External"/><Relationship Id="rId2212" Type="http://schemas.openxmlformats.org/officeDocument/2006/relationships/hyperlink" Target="http://www.bseindia.com/sensexview/indexview_new.aspx?index_Code=42&amp;iname=AUTO" TargetMode="External"/><Relationship Id="rId2864" Type="http://schemas.openxmlformats.org/officeDocument/2006/relationships/hyperlink" Target="http://www.bseindia.com/sensexview/indexview_new.aspx?index_Code=89&amp;iname=CDGS" TargetMode="External"/><Relationship Id="rId836" Type="http://schemas.openxmlformats.org/officeDocument/2006/relationships/hyperlink" Target="http://www.bseindia.com/sensexview/indexview_new.aspx?index_Code=35&amp;iname=METAL" TargetMode="External"/><Relationship Id="rId1021" Type="http://schemas.openxmlformats.org/officeDocument/2006/relationships/hyperlink" Target="http://www.bseindia.com/sensexview/indexview_new.aspx?index_Code=89&amp;iname=CDGS" TargetMode="External"/><Relationship Id="rId1119" Type="http://schemas.openxmlformats.org/officeDocument/2006/relationships/hyperlink" Target="http://www.bseindia.com/sensexview/indexview_new.aspx?index_Code=83&amp;iname=BSEFMCG" TargetMode="External"/><Relationship Id="rId1673" Type="http://schemas.openxmlformats.org/officeDocument/2006/relationships/hyperlink" Target="http://www.bseindia.com/sensexview/indexview_new.aspx?index_Code=37&amp;iname=OILGAS" TargetMode="External"/><Relationship Id="rId1880" Type="http://schemas.openxmlformats.org/officeDocument/2006/relationships/hyperlink" Target="http://www.bseindia.com/sensexview/indexview_new.aspx?index_Code=88&amp;iname=BASMTR" TargetMode="External"/><Relationship Id="rId1978" Type="http://schemas.openxmlformats.org/officeDocument/2006/relationships/hyperlink" Target="http://www.bseindia.com/sensexview/indexview_new.aspx?index_Code=88&amp;iname=BASMTR" TargetMode="External"/><Relationship Id="rId2517" Type="http://schemas.openxmlformats.org/officeDocument/2006/relationships/hyperlink" Target="http://www.bseindia.com/sensexview/indexview_new.aspx?index_Code=85&amp;iname=BSEIT" TargetMode="External"/><Relationship Id="rId2724" Type="http://schemas.openxmlformats.org/officeDocument/2006/relationships/hyperlink" Target="http://www.bseindia.com/sensexview/indexview_new.aspx?index_Code=88&amp;iname=BASMTR" TargetMode="External"/><Relationship Id="rId2931" Type="http://schemas.openxmlformats.org/officeDocument/2006/relationships/hyperlink" Target="http://www.bseindia.com/sensexview/indexview_new.aspx?index_Code=27&amp;iname=BSECD" TargetMode="External"/><Relationship Id="rId903" Type="http://schemas.openxmlformats.org/officeDocument/2006/relationships/hyperlink" Target="http://www.bseindia.com/sensexview/indexview_new.aspx?index_Code=67&amp;iname=REALTY" TargetMode="External"/><Relationship Id="rId1326" Type="http://schemas.openxmlformats.org/officeDocument/2006/relationships/hyperlink" Target="http://www.bseindia.com/sensexview/indexview_new.aspx?index_Code=88&amp;iname=BASMTR" TargetMode="External"/><Relationship Id="rId1533" Type="http://schemas.openxmlformats.org/officeDocument/2006/relationships/hyperlink" Target="http://www.bseindia.com/sensexview/indexview_new.aspx?index_Code=91&amp;iname=FIN" TargetMode="External"/><Relationship Id="rId1740" Type="http://schemas.openxmlformats.org/officeDocument/2006/relationships/hyperlink" Target="http://www.bseindia.com/sensexview/indexview_new.aspx?index_Code=35&amp;iname=METAL" TargetMode="External"/><Relationship Id="rId32" Type="http://schemas.openxmlformats.org/officeDocument/2006/relationships/hyperlink" Target="http://www.bseindia.com/sensexview/indexview_new.aspx?index_Code=85&amp;iname=BSEIT" TargetMode="External"/><Relationship Id="rId1600" Type="http://schemas.openxmlformats.org/officeDocument/2006/relationships/hyperlink" Target="http://www.bseindia.com/sensexview/indexview_new.aspx?index_Code=91&amp;iname=FIN" TargetMode="External"/><Relationship Id="rId1838" Type="http://schemas.openxmlformats.org/officeDocument/2006/relationships/hyperlink" Target="http://www.bseindia.com/sensexview/indexview_new.aspx?index_Code=91&amp;iname=FIN" TargetMode="External"/><Relationship Id="rId3053" Type="http://schemas.openxmlformats.org/officeDocument/2006/relationships/hyperlink" Target="http://www.bseindia.com/sensexview/indexview_new.aspx?index_Code=92&amp;iname=INDSTR" TargetMode="External"/><Relationship Id="rId181" Type="http://schemas.openxmlformats.org/officeDocument/2006/relationships/hyperlink" Target="http://www.bseindia.com/sensexview/indexview_new.aspx?index_Code=83&amp;iname=BSEFMCG" TargetMode="External"/><Relationship Id="rId1905" Type="http://schemas.openxmlformats.org/officeDocument/2006/relationships/hyperlink" Target="http://www.bseindia.com/sensexview/indexview_new.aspx?index_Code=91&amp;iname=FIN" TargetMode="External"/><Relationship Id="rId279" Type="http://schemas.openxmlformats.org/officeDocument/2006/relationships/hyperlink" Target="http://www.bseindia.com/sensexview/indexview_new.aspx?index_Code=35&amp;iname=METAL" TargetMode="External"/><Relationship Id="rId486" Type="http://schemas.openxmlformats.org/officeDocument/2006/relationships/hyperlink" Target="http://www.bseindia.com/sensexview/indexview_new.aspx?index_Code=45&amp;iname=TECK" TargetMode="External"/><Relationship Id="rId693" Type="http://schemas.openxmlformats.org/officeDocument/2006/relationships/hyperlink" Target="http://www.bseindia.com/sensexview/indexview_new.aspx?index_Code=89&amp;iname=CDGS" TargetMode="External"/><Relationship Id="rId2167" Type="http://schemas.openxmlformats.org/officeDocument/2006/relationships/hyperlink" Target="http://www.bseindia.com/sensexview/indexview_new.aspx?index_Code=92&amp;iname=INDSTR" TargetMode="External"/><Relationship Id="rId2374" Type="http://schemas.openxmlformats.org/officeDocument/2006/relationships/hyperlink" Target="http://www.bseindia.com/sensexview/indexview_new.aspx?index_Code=88&amp;iname=BASMTR" TargetMode="External"/><Relationship Id="rId2581" Type="http://schemas.openxmlformats.org/officeDocument/2006/relationships/hyperlink" Target="http://www.bseindia.com/sensexview/indexview_new.aspx?index_Code=27&amp;iname=BSECD" TargetMode="External"/><Relationship Id="rId139" Type="http://schemas.openxmlformats.org/officeDocument/2006/relationships/hyperlink" Target="http://www.bseindia.com/sensexview/indexview_new.aspx?index_Code=91&amp;iname=FIN" TargetMode="External"/><Relationship Id="rId346" Type="http://schemas.openxmlformats.org/officeDocument/2006/relationships/hyperlink" Target="http://www.bseindia.com/sensexview/indexview_new.aspx?index_Code=88&amp;iname=BASMTR" TargetMode="External"/><Relationship Id="rId553" Type="http://schemas.openxmlformats.org/officeDocument/2006/relationships/hyperlink" Target="http://www.bseindia.com/sensexview/indexview_new.aspx?index_Code=88&amp;iname=BASMTR" TargetMode="External"/><Relationship Id="rId760" Type="http://schemas.openxmlformats.org/officeDocument/2006/relationships/hyperlink" Target="http://www.bseindia.com/sensexview/indexview_new.aspx?index_Code=79&amp;iname=INFRA" TargetMode="External"/><Relationship Id="rId998" Type="http://schemas.openxmlformats.org/officeDocument/2006/relationships/hyperlink" Target="http://www.bseindia.com/sensexview/indexview_new.aspx?index_Code=88&amp;iname=BASMTR" TargetMode="External"/><Relationship Id="rId1183" Type="http://schemas.openxmlformats.org/officeDocument/2006/relationships/hyperlink" Target="http://www.bseindia.com/sensexview/indexview_new.aspx?index_Code=35&amp;iname=METAL" TargetMode="External"/><Relationship Id="rId1390" Type="http://schemas.openxmlformats.org/officeDocument/2006/relationships/hyperlink" Target="http://www.bseindia.com/sensexview/indexview_new.aspx?index_Code=92&amp;iname=INDSTR" TargetMode="External"/><Relationship Id="rId2027" Type="http://schemas.openxmlformats.org/officeDocument/2006/relationships/hyperlink" Target="http://www.bseindia.com/sensexview/indexview_new.aspx?index_Code=92&amp;iname=INDSTR" TargetMode="External"/><Relationship Id="rId2234" Type="http://schemas.openxmlformats.org/officeDocument/2006/relationships/hyperlink" Target="http://www.bseindia.com/sensexview/indexview_new.aspx?index_Code=85&amp;iname=BSEIT" TargetMode="External"/><Relationship Id="rId2441" Type="http://schemas.openxmlformats.org/officeDocument/2006/relationships/hyperlink" Target="http://www.bseindia.com/sensexview/indexview_new.aspx?index_Code=89&amp;iname=CDGS" TargetMode="External"/><Relationship Id="rId2679" Type="http://schemas.openxmlformats.org/officeDocument/2006/relationships/hyperlink" Target="http://www.bseindia.com/sensexview/indexview_new.aspx?index_Code=91&amp;iname=FIN" TargetMode="External"/><Relationship Id="rId2886" Type="http://schemas.openxmlformats.org/officeDocument/2006/relationships/hyperlink" Target="http://www.bseindia.com/sensexview/indexview_new.aspx?index_Code=45&amp;iname=TECK" TargetMode="External"/><Relationship Id="rId206" Type="http://schemas.openxmlformats.org/officeDocument/2006/relationships/hyperlink" Target="http://www.bseindia.com/sensexview/indexview_new.aspx?index_Code=83&amp;iname=BSEFMCG" TargetMode="External"/><Relationship Id="rId413" Type="http://schemas.openxmlformats.org/officeDocument/2006/relationships/hyperlink" Target="http://www.bseindia.com/sensexview/indexview_new.aspx?index_Code=92&amp;iname=INDSTR" TargetMode="External"/><Relationship Id="rId858" Type="http://schemas.openxmlformats.org/officeDocument/2006/relationships/hyperlink" Target="http://www.bseindia.com/sensexview/indexview_new.aspx?index_Code=89&amp;iname=CDGS" TargetMode="External"/><Relationship Id="rId1043" Type="http://schemas.openxmlformats.org/officeDocument/2006/relationships/hyperlink" Target="http://www.bseindia.com/sensexview/indexview_new.aspx?index_Code=92&amp;iname=INDSTR" TargetMode="External"/><Relationship Id="rId1488" Type="http://schemas.openxmlformats.org/officeDocument/2006/relationships/hyperlink" Target="http://www.bseindia.com/sensexview/indexview_new.aspx?index_Code=91&amp;iname=FIN" TargetMode="External"/><Relationship Id="rId1695" Type="http://schemas.openxmlformats.org/officeDocument/2006/relationships/hyperlink" Target="http://www.bseindia.com/sensexview/indexview_new.aspx?index_Code=83&amp;iname=BSEFMCG" TargetMode="External"/><Relationship Id="rId2539" Type="http://schemas.openxmlformats.org/officeDocument/2006/relationships/hyperlink" Target="http://www.bseindia.com/sensexview/indexview_new.aspx?index_Code=88&amp;iname=BASMTR" TargetMode="External"/><Relationship Id="rId2746" Type="http://schemas.openxmlformats.org/officeDocument/2006/relationships/hyperlink" Target="http://www.bseindia.com/sensexview/indexview_new.aspx?index_Code=85&amp;iname=BSEIT" TargetMode="External"/><Relationship Id="rId2953" Type="http://schemas.openxmlformats.org/officeDocument/2006/relationships/hyperlink" Target="http://www.bseindia.com/sensexview/indexview_new.aspx?index_Code=89&amp;iname=CDGS" TargetMode="External"/><Relationship Id="rId620" Type="http://schemas.openxmlformats.org/officeDocument/2006/relationships/hyperlink" Target="http://www.bseindia.com/sensexview/indexview_new.aspx?index_Code=88&amp;iname=BASMTR" TargetMode="External"/><Relationship Id="rId718" Type="http://schemas.openxmlformats.org/officeDocument/2006/relationships/hyperlink" Target="http://www.bseindia.com/sensexview/indexview_new.aspx?index_Code=91&amp;iname=FIN" TargetMode="External"/><Relationship Id="rId925" Type="http://schemas.openxmlformats.org/officeDocument/2006/relationships/hyperlink" Target="http://www.bseindia.com/sensexview/indexview_new.aspx?index_Code=85&amp;iname=BSEIT" TargetMode="External"/><Relationship Id="rId1250" Type="http://schemas.openxmlformats.org/officeDocument/2006/relationships/hyperlink" Target="http://www.bseindia.com/sensexview/indexview_new.aspx?index_Code=88&amp;iname=BASMTR" TargetMode="External"/><Relationship Id="rId1348" Type="http://schemas.openxmlformats.org/officeDocument/2006/relationships/hyperlink" Target="http://www.bseindia.com/sensexview/indexview_new.aspx?index_Code=88&amp;iname=BASMTR" TargetMode="External"/><Relationship Id="rId1555" Type="http://schemas.openxmlformats.org/officeDocument/2006/relationships/hyperlink" Target="http://www.bseindia.com/sensexview/indexview_new.aspx?index_Code=67&amp;iname=REALTY" TargetMode="External"/><Relationship Id="rId1762" Type="http://schemas.openxmlformats.org/officeDocument/2006/relationships/hyperlink" Target="http://www.bseindia.com/sensexview/indexview_new.aspx?index_Code=91&amp;iname=FIN" TargetMode="External"/><Relationship Id="rId2301" Type="http://schemas.openxmlformats.org/officeDocument/2006/relationships/hyperlink" Target="http://www.bseindia.com/sensexview/indexview_new.aspx?index_Code=67&amp;iname=REALTY" TargetMode="External"/><Relationship Id="rId2606" Type="http://schemas.openxmlformats.org/officeDocument/2006/relationships/hyperlink" Target="http://www.bseindia.com/sensexview/indexview_new.aspx?index_Code=92&amp;iname=INDSTR" TargetMode="External"/><Relationship Id="rId1110" Type="http://schemas.openxmlformats.org/officeDocument/2006/relationships/hyperlink" Target="http://www.bseindia.com/sensexview/indexview_new.aspx?index_Code=45&amp;iname=TECK" TargetMode="External"/><Relationship Id="rId1208" Type="http://schemas.openxmlformats.org/officeDocument/2006/relationships/hyperlink" Target="http://www.bseindia.com/sensexview/indexview_new.aspx?index_Code=67&amp;iname=REALTY" TargetMode="External"/><Relationship Id="rId1415" Type="http://schemas.openxmlformats.org/officeDocument/2006/relationships/hyperlink" Target="http://www.bseindia.com/sensexview/indexview_new.aspx?index_Code=35&amp;iname=METAL" TargetMode="External"/><Relationship Id="rId2813" Type="http://schemas.openxmlformats.org/officeDocument/2006/relationships/hyperlink" Target="http://www.bseindia.com/sensexview/indexview_new.aspx?index_Code=91&amp;iname=FIN" TargetMode="External"/><Relationship Id="rId54" Type="http://schemas.openxmlformats.org/officeDocument/2006/relationships/hyperlink" Target="http://www.bseindia.com/sensexview/indexview_new.aspx?index_Code=35&amp;iname=METAL" TargetMode="External"/><Relationship Id="rId1622" Type="http://schemas.openxmlformats.org/officeDocument/2006/relationships/hyperlink" Target="http://www.bseindia.com/sensexview/indexview_new.aspx?index_Code=89&amp;iname=CDGS" TargetMode="External"/><Relationship Id="rId1927" Type="http://schemas.openxmlformats.org/officeDocument/2006/relationships/hyperlink" Target="http://www.bseindia.com/sensexview/indexview_new.aspx?index_Code=67&amp;iname=REALTY" TargetMode="External"/><Relationship Id="rId3075" Type="http://schemas.openxmlformats.org/officeDocument/2006/relationships/hyperlink" Target="http://www.bseindia.com/sensexview/indexview_new.aspx?index_Code=88&amp;iname=BASMTR" TargetMode="External"/><Relationship Id="rId2091" Type="http://schemas.openxmlformats.org/officeDocument/2006/relationships/hyperlink" Target="http://www.bseindia.com/sensexview/indexview_new.aspx?index_Code=88&amp;iname=BASMTR" TargetMode="External"/><Relationship Id="rId2189" Type="http://schemas.openxmlformats.org/officeDocument/2006/relationships/hyperlink" Target="http://www.bseindia.com/sensexview/indexview_new.aspx?index_Code=92&amp;iname=INDSTR" TargetMode="External"/><Relationship Id="rId270" Type="http://schemas.openxmlformats.org/officeDocument/2006/relationships/hyperlink" Target="http://www.bseindia.com/sensexview/indexview_new.aspx?index_Code=91&amp;iname=FIN" TargetMode="External"/><Relationship Id="rId2396" Type="http://schemas.openxmlformats.org/officeDocument/2006/relationships/hyperlink" Target="http://www.bseindia.com/sensexview/indexview_new.aspx?index_Code=89&amp;iname=CDGS" TargetMode="External"/><Relationship Id="rId3002" Type="http://schemas.openxmlformats.org/officeDocument/2006/relationships/hyperlink" Target="http://www.bseindia.com/sensexview/indexview_new.aspx?index_Code=27&amp;iname=BSECD" TargetMode="External"/><Relationship Id="rId130" Type="http://schemas.openxmlformats.org/officeDocument/2006/relationships/hyperlink" Target="http://www.bseindia.com/sensexview/indexview_new.aspx?index_Code=92&amp;iname=INDSTR" TargetMode="External"/><Relationship Id="rId368" Type="http://schemas.openxmlformats.org/officeDocument/2006/relationships/hyperlink" Target="http://www.bseindia.com/sensexview/indexview_new.aspx?index_Code=67&amp;iname=REALTY" TargetMode="External"/><Relationship Id="rId575" Type="http://schemas.openxmlformats.org/officeDocument/2006/relationships/hyperlink" Target="http://www.bseindia.com/sensexview/indexview_new.aspx?index_Code=89&amp;iname=CDGS" TargetMode="External"/><Relationship Id="rId782" Type="http://schemas.openxmlformats.org/officeDocument/2006/relationships/hyperlink" Target="http://www.bseindia.com/sensexview/indexview_new.aspx?index_Code=91&amp;iname=FIN" TargetMode="External"/><Relationship Id="rId2049" Type="http://schemas.openxmlformats.org/officeDocument/2006/relationships/hyperlink" Target="http://www.bseindia.com/sensexview/indexview_new.aspx?index_Code=91&amp;iname=FIN" TargetMode="External"/><Relationship Id="rId2256" Type="http://schemas.openxmlformats.org/officeDocument/2006/relationships/hyperlink" Target="http://www.bseindia.com/sensexview/indexview_new.aspx?index_Code=92&amp;iname=INDSTR" TargetMode="External"/><Relationship Id="rId2463" Type="http://schemas.openxmlformats.org/officeDocument/2006/relationships/hyperlink" Target="http://www.bseindia.com/sensexview/indexview_new.aspx?index_Code=89&amp;iname=CDGS" TargetMode="External"/><Relationship Id="rId2670" Type="http://schemas.openxmlformats.org/officeDocument/2006/relationships/hyperlink" Target="http://www.bseindia.com/sensexview/indexview_new.aspx?index_Code=85&amp;iname=BSEIT" TargetMode="External"/><Relationship Id="rId228" Type="http://schemas.openxmlformats.org/officeDocument/2006/relationships/hyperlink" Target="http://www.bseindia.com/sensexview/indexview_new.aspx?index_Code=42&amp;iname=AUTO" TargetMode="External"/><Relationship Id="rId435" Type="http://schemas.openxmlformats.org/officeDocument/2006/relationships/hyperlink" Target="http://www.bseindia.com/sensexview/indexview_new.aspx?index_Code=45&amp;iname=TECK" TargetMode="External"/><Relationship Id="rId642" Type="http://schemas.openxmlformats.org/officeDocument/2006/relationships/hyperlink" Target="http://www.bseindia.com/sensexview/indexview_new.aspx?index_Code=84&amp;iname=BSEHC" TargetMode="External"/><Relationship Id="rId1065" Type="http://schemas.openxmlformats.org/officeDocument/2006/relationships/hyperlink" Target="http://www.bseindia.com/sensexview/indexview_new.aspx?index_Code=92&amp;iname=INDSTR" TargetMode="External"/><Relationship Id="rId1272" Type="http://schemas.openxmlformats.org/officeDocument/2006/relationships/hyperlink" Target="http://www.bseindia.com/sensexview/indexview_new.aspx?index_Code=83&amp;iname=BSEFMCG" TargetMode="External"/><Relationship Id="rId2116" Type="http://schemas.openxmlformats.org/officeDocument/2006/relationships/hyperlink" Target="http://www.bseindia.com/sensexview/indexview_new.aspx?index_Code=88&amp;iname=BASMTR" TargetMode="External"/><Relationship Id="rId2323" Type="http://schemas.openxmlformats.org/officeDocument/2006/relationships/hyperlink" Target="http://www.bseindia.com/sensexview/indexview_new.aspx?index_Code=91&amp;iname=FIN" TargetMode="External"/><Relationship Id="rId2530" Type="http://schemas.openxmlformats.org/officeDocument/2006/relationships/hyperlink" Target="http://www.bseindia.com/sensexview/indexview_new.aspx?index_Code=88&amp;iname=BASMTR" TargetMode="External"/><Relationship Id="rId2768" Type="http://schemas.openxmlformats.org/officeDocument/2006/relationships/hyperlink" Target="http://www.bseindia.com/sensexview/indexview_new.aspx?index_Code=79&amp;iname=INFRA" TargetMode="External"/><Relationship Id="rId2975" Type="http://schemas.openxmlformats.org/officeDocument/2006/relationships/hyperlink" Target="http://www.bseindia.com/sensexview/indexview_new.aspx?index_Code=91&amp;iname=FIN" TargetMode="External"/><Relationship Id="rId502" Type="http://schemas.openxmlformats.org/officeDocument/2006/relationships/hyperlink" Target="http://www.bseindia.com/sensexview/indexview_new.aspx?index_Code=92&amp;iname=INDSTR" TargetMode="External"/><Relationship Id="rId947" Type="http://schemas.openxmlformats.org/officeDocument/2006/relationships/hyperlink" Target="http://www.bseindia.com/sensexview/indexview_new.aspx?index_Code=89&amp;iname=CDGS" TargetMode="External"/><Relationship Id="rId1132" Type="http://schemas.openxmlformats.org/officeDocument/2006/relationships/hyperlink" Target="http://www.bseindia.com/sensexview/indexview_new.aspx?index_Code=79&amp;iname=INFRA" TargetMode="External"/><Relationship Id="rId1577" Type="http://schemas.openxmlformats.org/officeDocument/2006/relationships/hyperlink" Target="http://www.bseindia.com/sensexview/indexview_new.aspx?index_Code=88&amp;iname=BASMTR" TargetMode="External"/><Relationship Id="rId1784" Type="http://schemas.openxmlformats.org/officeDocument/2006/relationships/hyperlink" Target="http://www.bseindia.com/sensexview/indexview_new.aspx?index_Code=89&amp;iname=CDGS" TargetMode="External"/><Relationship Id="rId1991" Type="http://schemas.openxmlformats.org/officeDocument/2006/relationships/hyperlink" Target="http://www.bseindia.com/sensexview/indexview_new.aspx?index_Code=88&amp;iname=BASMTR" TargetMode="External"/><Relationship Id="rId2628" Type="http://schemas.openxmlformats.org/officeDocument/2006/relationships/hyperlink" Target="http://www.bseindia.com/sensexview/indexview_new.aspx?index_Code=83&amp;iname=BSEFMCG" TargetMode="External"/><Relationship Id="rId2835" Type="http://schemas.openxmlformats.org/officeDocument/2006/relationships/hyperlink" Target="http://www.bseindia.com/sensexview/indexview_new.aspx?index_Code=89&amp;iname=CDGS" TargetMode="External"/><Relationship Id="rId76" Type="http://schemas.openxmlformats.org/officeDocument/2006/relationships/hyperlink" Target="http://www.bseindia.com/sensexview/indexview_new.aspx?index_Code=79&amp;iname=INFRA" TargetMode="External"/><Relationship Id="rId807" Type="http://schemas.openxmlformats.org/officeDocument/2006/relationships/hyperlink" Target="http://www.bseindia.com/sensexview/indexview_new.aspx?index_Code=88&amp;iname=BASMTR" TargetMode="External"/><Relationship Id="rId1437" Type="http://schemas.openxmlformats.org/officeDocument/2006/relationships/hyperlink" Target="http://www.bseindia.com/sensexview/indexview_new.aspx?index_Code=67&amp;iname=REALTY" TargetMode="External"/><Relationship Id="rId1644" Type="http://schemas.openxmlformats.org/officeDocument/2006/relationships/hyperlink" Target="http://www.bseindia.com/sensexview/indexview_new.aspx?index_Code=35&amp;iname=METAL" TargetMode="External"/><Relationship Id="rId1851" Type="http://schemas.openxmlformats.org/officeDocument/2006/relationships/hyperlink" Target="http://www.bseindia.com/sensexview/indexview_new.aspx?index_Code=79&amp;iname=INFRA" TargetMode="External"/><Relationship Id="rId2902" Type="http://schemas.openxmlformats.org/officeDocument/2006/relationships/hyperlink" Target="http://www.bseindia.com/sensexview/indexview_new.aspx?index_Code=35&amp;iname=METAL" TargetMode="External"/><Relationship Id="rId3097" Type="http://schemas.openxmlformats.org/officeDocument/2006/relationships/hyperlink" Target="http://www.bseindia.com/sensexview/indexview_new.aspx?index_Code=91&amp;iname=FIN" TargetMode="External"/><Relationship Id="rId1504" Type="http://schemas.openxmlformats.org/officeDocument/2006/relationships/hyperlink" Target="http://www.bseindia.com/sensexview/indexview_new.aspx?index_Code=45&amp;iname=TECK" TargetMode="External"/><Relationship Id="rId1711" Type="http://schemas.openxmlformats.org/officeDocument/2006/relationships/hyperlink" Target="http://www.bseindia.com/sensexview/indexview_new.aspx?index_Code=84&amp;iname=BSEHC" TargetMode="External"/><Relationship Id="rId1949" Type="http://schemas.openxmlformats.org/officeDocument/2006/relationships/hyperlink" Target="http://www.bseindia.com/sensexview/indexview_new.aspx?index_Code=79&amp;iname=INFRA" TargetMode="External"/><Relationship Id="rId292" Type="http://schemas.openxmlformats.org/officeDocument/2006/relationships/hyperlink" Target="http://www.bseindia.com/sensexview/indexview_new.aspx?index_Code=92&amp;iname=INDSTR" TargetMode="External"/><Relationship Id="rId1809" Type="http://schemas.openxmlformats.org/officeDocument/2006/relationships/hyperlink" Target="http://www.bseindia.com/sensexview/indexview_new.aspx?index_Code=83&amp;iname=BSEFMCG" TargetMode="External"/><Relationship Id="rId597" Type="http://schemas.openxmlformats.org/officeDocument/2006/relationships/hyperlink" Target="http://www.bseindia.com/sensexview/indexview_new.aspx?index_Code=45&amp;iname=TECK" TargetMode="External"/><Relationship Id="rId2180" Type="http://schemas.openxmlformats.org/officeDocument/2006/relationships/hyperlink" Target="http://www.bseindia.com/sensexview/indexview_new.aspx?index_Code=35&amp;iname=METAL" TargetMode="External"/><Relationship Id="rId2278" Type="http://schemas.openxmlformats.org/officeDocument/2006/relationships/hyperlink" Target="http://www.bseindia.com/sensexview/indexview_new.aspx?index_Code=85&amp;iname=BSEIT" TargetMode="External"/><Relationship Id="rId2485" Type="http://schemas.openxmlformats.org/officeDocument/2006/relationships/hyperlink" Target="http://www.bseindia.com/sensexview/indexview_new.aspx?index_Code=92&amp;iname=INDSTR" TargetMode="External"/><Relationship Id="rId3024" Type="http://schemas.openxmlformats.org/officeDocument/2006/relationships/hyperlink" Target="http://www.bseindia.com/sensexview/indexview_new.aspx?index_Code=85&amp;iname=BSEIT" TargetMode="External"/><Relationship Id="rId152" Type="http://schemas.openxmlformats.org/officeDocument/2006/relationships/hyperlink" Target="http://www.bseindia.com/sensexview/indexview_new.aspx?index_Code=79&amp;iname=INFRA" TargetMode="External"/><Relationship Id="rId457" Type="http://schemas.openxmlformats.org/officeDocument/2006/relationships/hyperlink" Target="http://www.bseindia.com/sensexview/indexview_new.aspx?index_Code=92&amp;iname=INDSTR" TargetMode="External"/><Relationship Id="rId1087" Type="http://schemas.openxmlformats.org/officeDocument/2006/relationships/hyperlink" Target="http://www.bseindia.com/sensexview/indexview_new.aspx?index_Code=89&amp;iname=CDGS" TargetMode="External"/><Relationship Id="rId1294" Type="http://schemas.openxmlformats.org/officeDocument/2006/relationships/hyperlink" Target="http://www.bseindia.com/sensexview/indexview_new.aspx?index_Code=83&amp;iname=BSEFMCG" TargetMode="External"/><Relationship Id="rId2040" Type="http://schemas.openxmlformats.org/officeDocument/2006/relationships/hyperlink" Target="http://www.bseindia.com/sensexview/indexview_new.aspx?index_Code=88&amp;iname=BASMTR" TargetMode="External"/><Relationship Id="rId2138" Type="http://schemas.openxmlformats.org/officeDocument/2006/relationships/hyperlink" Target="http://www.bseindia.com/sensexview/indexview_new.aspx?index_Code=88&amp;iname=BASMTR" TargetMode="External"/><Relationship Id="rId2692" Type="http://schemas.openxmlformats.org/officeDocument/2006/relationships/hyperlink" Target="http://www.bseindia.com/sensexview/indexview_new.aspx?index_Code=35&amp;iname=METAL" TargetMode="External"/><Relationship Id="rId2997" Type="http://schemas.openxmlformats.org/officeDocument/2006/relationships/hyperlink" Target="http://www.bseindia.com/sensexview/indexview_new.aspx?index_Code=88&amp;iname=BASMTR" TargetMode="External"/><Relationship Id="rId664" Type="http://schemas.openxmlformats.org/officeDocument/2006/relationships/hyperlink" Target="http://www.bseindia.com/sensexview/indexview_new.aspx?index_Code=89&amp;iname=CDGS" TargetMode="External"/><Relationship Id="rId871" Type="http://schemas.openxmlformats.org/officeDocument/2006/relationships/hyperlink" Target="http://www.bseindia.com/sensexview/indexview_new.aspx?index_Code=92&amp;iname=INDSTR" TargetMode="External"/><Relationship Id="rId969" Type="http://schemas.openxmlformats.org/officeDocument/2006/relationships/hyperlink" Target="http://www.bseindia.com/sensexview/indexview_new.aspx?index_Code=35&amp;iname=METAL" TargetMode="External"/><Relationship Id="rId1599" Type="http://schemas.openxmlformats.org/officeDocument/2006/relationships/hyperlink" Target="http://www.bseindia.com/sensexview/indexview_new.aspx?index_Code=89&amp;iname=CDGS" TargetMode="External"/><Relationship Id="rId2345" Type="http://schemas.openxmlformats.org/officeDocument/2006/relationships/hyperlink" Target="http://www.bseindia.com/sensexview/indexview_new.aspx?index_Code=89&amp;iname=CDGS" TargetMode="External"/><Relationship Id="rId2552" Type="http://schemas.openxmlformats.org/officeDocument/2006/relationships/hyperlink" Target="http://www.bseindia.com/sensexview/indexview_new.aspx?index_Code=67&amp;iname=REALTY" TargetMode="External"/><Relationship Id="rId317" Type="http://schemas.openxmlformats.org/officeDocument/2006/relationships/hyperlink" Target="http://www.bseindia.com/sensexview/indexview_new.aspx?index_Code=92&amp;iname=INDSTR" TargetMode="External"/><Relationship Id="rId524" Type="http://schemas.openxmlformats.org/officeDocument/2006/relationships/hyperlink" Target="http://www.bseindia.com/sensexview/indexview_new.aspx?index_Code=35&amp;iname=METAL" TargetMode="External"/><Relationship Id="rId731" Type="http://schemas.openxmlformats.org/officeDocument/2006/relationships/hyperlink" Target="http://www.bseindia.com/sensexview/indexview_new.aspx?index_Code=35&amp;iname=METAL" TargetMode="External"/><Relationship Id="rId1154" Type="http://schemas.openxmlformats.org/officeDocument/2006/relationships/hyperlink" Target="http://www.bseindia.com/sensexview/indexview_new.aspx?index_Code=83&amp;iname=BSEFMCG" TargetMode="External"/><Relationship Id="rId1361" Type="http://schemas.openxmlformats.org/officeDocument/2006/relationships/hyperlink" Target="http://www.bseindia.com/sensexview/indexview_new.aspx?index_Code=83&amp;iname=BSEFMCG" TargetMode="External"/><Relationship Id="rId1459" Type="http://schemas.openxmlformats.org/officeDocument/2006/relationships/hyperlink" Target="http://www.bseindia.com/sensexview/indexview_new.aspx?index_Code=92&amp;iname=INDSTR" TargetMode="External"/><Relationship Id="rId2205" Type="http://schemas.openxmlformats.org/officeDocument/2006/relationships/hyperlink" Target="http://www.bseindia.com/sensexview/indexview_new.aspx?index_Code=35&amp;iname=METAL" TargetMode="External"/><Relationship Id="rId2412" Type="http://schemas.openxmlformats.org/officeDocument/2006/relationships/hyperlink" Target="http://www.bseindia.com/sensexview/indexview_new.aspx?index_Code=89&amp;iname=CDGS" TargetMode="External"/><Relationship Id="rId2857" Type="http://schemas.openxmlformats.org/officeDocument/2006/relationships/hyperlink" Target="http://www.bseindia.com/sensexview/indexview_new.aspx?index_Code=89&amp;iname=CDGS" TargetMode="External"/><Relationship Id="rId98" Type="http://schemas.openxmlformats.org/officeDocument/2006/relationships/hyperlink" Target="http://www.bseindia.com/sensexview/indexview_new.aspx?index_Code=89&amp;iname=CDGS" TargetMode="External"/><Relationship Id="rId829" Type="http://schemas.openxmlformats.org/officeDocument/2006/relationships/hyperlink" Target="http://www.bseindia.com/sensexview/indexview_new.aspx?index_Code=89&amp;iname=CDGS" TargetMode="External"/><Relationship Id="rId1014" Type="http://schemas.openxmlformats.org/officeDocument/2006/relationships/hyperlink" Target="http://www.bseindia.com/sensexview/indexview_new.aspx?index_Code=88&amp;iname=BASMTR" TargetMode="External"/><Relationship Id="rId1221" Type="http://schemas.openxmlformats.org/officeDocument/2006/relationships/hyperlink" Target="http://www.bseindia.com/sensexview/indexview_new.aspx?index_Code=83&amp;iname=BSEFMCG" TargetMode="External"/><Relationship Id="rId1666" Type="http://schemas.openxmlformats.org/officeDocument/2006/relationships/hyperlink" Target="http://www.bseindia.com/sensexview/indexview_new.aspx?index_Code=35&amp;iname=METAL" TargetMode="External"/><Relationship Id="rId1873" Type="http://schemas.openxmlformats.org/officeDocument/2006/relationships/hyperlink" Target="http://www.bseindia.com/sensexview/indexview_new.aspx?index_Code=91&amp;iname=FIN" TargetMode="External"/><Relationship Id="rId2717" Type="http://schemas.openxmlformats.org/officeDocument/2006/relationships/hyperlink" Target="http://www.bseindia.com/sensexview/indexview_new.aspx?index_Code=83&amp;iname=BSEFMCG" TargetMode="External"/><Relationship Id="rId2924" Type="http://schemas.openxmlformats.org/officeDocument/2006/relationships/hyperlink" Target="http://www.bseindia.com/sensexview/indexview_new.aspx?index_Code=89&amp;iname=CDGS" TargetMode="External"/><Relationship Id="rId1319" Type="http://schemas.openxmlformats.org/officeDocument/2006/relationships/hyperlink" Target="http://www.bseindia.com/sensexview/indexview_new.aspx?index_Code=89&amp;iname=CDGS" TargetMode="External"/><Relationship Id="rId1526" Type="http://schemas.openxmlformats.org/officeDocument/2006/relationships/hyperlink" Target="http://www.bseindia.com/sensexview/indexview_new.aspx?index_Code=42&amp;iname=AUTO" TargetMode="External"/><Relationship Id="rId1733" Type="http://schemas.openxmlformats.org/officeDocument/2006/relationships/hyperlink" Target="http://www.bseindia.com/sensexview/indexview_new.aspx?index_Code=83&amp;iname=BSEFMCG" TargetMode="External"/><Relationship Id="rId1940" Type="http://schemas.openxmlformats.org/officeDocument/2006/relationships/hyperlink" Target="http://www.bseindia.com/sensexview/indexview_new.aspx?index_Code=88&amp;iname=BASMTR" TargetMode="External"/><Relationship Id="rId25" Type="http://schemas.openxmlformats.org/officeDocument/2006/relationships/hyperlink" Target="http://www.bseindia.com/sensexview/indexview_new.aspx?index_Code=85&amp;iname=BSEIT" TargetMode="External"/><Relationship Id="rId1800" Type="http://schemas.openxmlformats.org/officeDocument/2006/relationships/hyperlink" Target="http://www.bseindia.com/sensexview/indexview_new.aspx?index_Code=85&amp;iname=BSEIT" TargetMode="External"/><Relationship Id="rId3046" Type="http://schemas.openxmlformats.org/officeDocument/2006/relationships/hyperlink" Target="http://www.bseindia.com/sensexview/indexview_new.aspx?index_Code=92&amp;iname=INDSTR" TargetMode="External"/><Relationship Id="rId174" Type="http://schemas.openxmlformats.org/officeDocument/2006/relationships/hyperlink" Target="http://www.bseindia.com/sensexview/indexview_new.aspx?index_Code=91&amp;iname=FIN" TargetMode="External"/><Relationship Id="rId381" Type="http://schemas.openxmlformats.org/officeDocument/2006/relationships/hyperlink" Target="http://www.bseindia.com/sensexview/indexview_new.aspx?index_Code=67&amp;iname=REALTY" TargetMode="External"/><Relationship Id="rId2062" Type="http://schemas.openxmlformats.org/officeDocument/2006/relationships/hyperlink" Target="http://www.bseindia.com/sensexview/indexview_new.aspx?index_Code=89&amp;iname=CDGS" TargetMode="External"/><Relationship Id="rId241" Type="http://schemas.openxmlformats.org/officeDocument/2006/relationships/hyperlink" Target="http://www.bseindia.com/sensexview/indexview_new.aspx?index_Code=92&amp;iname=INDSTR" TargetMode="External"/><Relationship Id="rId479" Type="http://schemas.openxmlformats.org/officeDocument/2006/relationships/hyperlink" Target="http://www.bseindia.com/sensexview/indexview_new.aspx?index_Code=83&amp;iname=BSEFMCG" TargetMode="External"/><Relationship Id="rId686" Type="http://schemas.openxmlformats.org/officeDocument/2006/relationships/hyperlink" Target="http://www.bseindia.com/sensexview/indexview_new.aspx?index_Code=67&amp;iname=REALTY" TargetMode="External"/><Relationship Id="rId893" Type="http://schemas.openxmlformats.org/officeDocument/2006/relationships/hyperlink" Target="http://www.bseindia.com/sensexview/indexview_new.aspx?index_Code=88&amp;iname=BASMTR" TargetMode="External"/><Relationship Id="rId2367" Type="http://schemas.openxmlformats.org/officeDocument/2006/relationships/hyperlink" Target="http://www.bseindia.com/sensexview/indexview_new.aspx?index_Code=67&amp;iname=REALTY" TargetMode="External"/><Relationship Id="rId2574" Type="http://schemas.openxmlformats.org/officeDocument/2006/relationships/hyperlink" Target="http://www.bseindia.com/sensexview/indexview_new.aspx?index_Code=83&amp;iname=BSEFMCG" TargetMode="External"/><Relationship Id="rId2781" Type="http://schemas.openxmlformats.org/officeDocument/2006/relationships/hyperlink" Target="http://www.bseindia.com/sensexview/indexview_new.aspx?index_Code=91&amp;iname=FIN" TargetMode="External"/><Relationship Id="rId339" Type="http://schemas.openxmlformats.org/officeDocument/2006/relationships/hyperlink" Target="http://www.bseindia.com/sensexview/indexview_new.aspx?index_Code=88&amp;iname=BASMTR" TargetMode="External"/><Relationship Id="rId546" Type="http://schemas.openxmlformats.org/officeDocument/2006/relationships/hyperlink" Target="http://www.bseindia.com/sensexview/indexview_new.aspx?index_Code=91&amp;iname=FIN" TargetMode="External"/><Relationship Id="rId753" Type="http://schemas.openxmlformats.org/officeDocument/2006/relationships/hyperlink" Target="http://www.bseindia.com/sensexview/indexview_new.aspx?index_Code=37&amp;iname=OILGAS" TargetMode="External"/><Relationship Id="rId1176" Type="http://schemas.openxmlformats.org/officeDocument/2006/relationships/hyperlink" Target="http://www.bseindia.com/sensexview/indexview_new.aspx?index_Code=92&amp;iname=INDSTR" TargetMode="External"/><Relationship Id="rId1383" Type="http://schemas.openxmlformats.org/officeDocument/2006/relationships/hyperlink" Target="http://www.bseindia.com/sensexview/indexview_new.aspx?index_Code=91&amp;iname=FIN" TargetMode="External"/><Relationship Id="rId2227" Type="http://schemas.openxmlformats.org/officeDocument/2006/relationships/hyperlink" Target="http://www.bseindia.com/sensexview/indexview_new.aspx?index_Code=89&amp;iname=CDGS" TargetMode="External"/><Relationship Id="rId2434" Type="http://schemas.openxmlformats.org/officeDocument/2006/relationships/hyperlink" Target="http://www.bseindia.com/sensexview/indexview_new.aspx?index_Code=88&amp;iname=BASMTR" TargetMode="External"/><Relationship Id="rId2879" Type="http://schemas.openxmlformats.org/officeDocument/2006/relationships/hyperlink" Target="http://www.bseindia.com/sensexview/indexview_new.aspx?index_Code=88&amp;iname=BASMTR" TargetMode="External"/><Relationship Id="rId101" Type="http://schemas.openxmlformats.org/officeDocument/2006/relationships/hyperlink" Target="http://www.bseindia.com/sensexview/indexview_new.aspx?index_Code=92&amp;iname=INDSTR" TargetMode="External"/><Relationship Id="rId406" Type="http://schemas.openxmlformats.org/officeDocument/2006/relationships/hyperlink" Target="http://www.bseindia.com/sensexview/indexview_new.aspx?index_Code=91&amp;iname=FIN" TargetMode="External"/><Relationship Id="rId960" Type="http://schemas.openxmlformats.org/officeDocument/2006/relationships/hyperlink" Target="http://www.bseindia.com/sensexview/indexview_new.aspx?index_Code=67&amp;iname=REALTY" TargetMode="External"/><Relationship Id="rId1036" Type="http://schemas.openxmlformats.org/officeDocument/2006/relationships/hyperlink" Target="http://www.bseindia.com/sensexview/indexview_new.aspx?index_Code=92&amp;iname=INDSTR" TargetMode="External"/><Relationship Id="rId1243" Type="http://schemas.openxmlformats.org/officeDocument/2006/relationships/hyperlink" Target="http://www.bseindia.com/sensexview/indexview_new.aspx?index_Code=92&amp;iname=INDSTR" TargetMode="External"/><Relationship Id="rId1590" Type="http://schemas.openxmlformats.org/officeDocument/2006/relationships/hyperlink" Target="http://www.bseindia.com/sensexview/indexview_new.aspx?index_Code=35&amp;iname=METAL" TargetMode="External"/><Relationship Id="rId1688" Type="http://schemas.openxmlformats.org/officeDocument/2006/relationships/hyperlink" Target="http://www.bseindia.com/sensexview/indexview_new.aspx?index_Code=35&amp;iname=METAL" TargetMode="External"/><Relationship Id="rId1895" Type="http://schemas.openxmlformats.org/officeDocument/2006/relationships/hyperlink" Target="http://www.bseindia.com/sensexview/indexview_new.aspx?index_Code=35&amp;iname=METAL" TargetMode="External"/><Relationship Id="rId2641" Type="http://schemas.openxmlformats.org/officeDocument/2006/relationships/hyperlink" Target="http://www.bseindia.com/sensexview/indexview_new.aspx?index_Code=89&amp;iname=CDGS" TargetMode="External"/><Relationship Id="rId2739" Type="http://schemas.openxmlformats.org/officeDocument/2006/relationships/hyperlink" Target="http://www.bseindia.com/sensexview/indexview_new.aspx?index_Code=45&amp;iname=TECK" TargetMode="External"/><Relationship Id="rId2946" Type="http://schemas.openxmlformats.org/officeDocument/2006/relationships/hyperlink" Target="http://www.bseindia.com/sensexview/indexview_new.aspx?index_Code=89&amp;iname=CDGS" TargetMode="External"/><Relationship Id="rId613" Type="http://schemas.openxmlformats.org/officeDocument/2006/relationships/hyperlink" Target="http://www.bseindia.com/sensexview/indexview_new.aspx?index_Code=88&amp;iname=BASMTR" TargetMode="External"/><Relationship Id="rId820" Type="http://schemas.openxmlformats.org/officeDocument/2006/relationships/hyperlink" Target="http://www.bseindia.com/sensexview/indexview_new.aspx?index_Code=89&amp;iname=CDGS" TargetMode="External"/><Relationship Id="rId918" Type="http://schemas.openxmlformats.org/officeDocument/2006/relationships/hyperlink" Target="http://www.bseindia.com/sensexview/indexview_new.aspx?index_Code=27&amp;iname=BSECD" TargetMode="External"/><Relationship Id="rId1450" Type="http://schemas.openxmlformats.org/officeDocument/2006/relationships/hyperlink" Target="http://www.bseindia.com/sensexview/indexview_new.aspx?index_Code=92&amp;iname=INDSTR" TargetMode="External"/><Relationship Id="rId1548" Type="http://schemas.openxmlformats.org/officeDocument/2006/relationships/hyperlink" Target="http://www.bseindia.com/sensexview/indexview_new.aspx?index_Code=91&amp;iname=FIN" TargetMode="External"/><Relationship Id="rId1755" Type="http://schemas.openxmlformats.org/officeDocument/2006/relationships/hyperlink" Target="http://www.bseindia.com/sensexview/indexview_new.aspx?index_Code=27&amp;iname=BSECD" TargetMode="External"/><Relationship Id="rId2501" Type="http://schemas.openxmlformats.org/officeDocument/2006/relationships/hyperlink" Target="http://www.bseindia.com/sensexview/indexview_new.aspx?index_Code=88&amp;iname=BASMTR" TargetMode="External"/><Relationship Id="rId1103" Type="http://schemas.openxmlformats.org/officeDocument/2006/relationships/hyperlink" Target="http://www.bseindia.com/sensexview/indexview_new.aspx?index_Code=89&amp;iname=CDGS" TargetMode="External"/><Relationship Id="rId1310" Type="http://schemas.openxmlformats.org/officeDocument/2006/relationships/hyperlink" Target="http://www.bseindia.com/sensexview/indexview_new.aspx?index_Code=92&amp;iname=INDSTR" TargetMode="External"/><Relationship Id="rId1408" Type="http://schemas.openxmlformats.org/officeDocument/2006/relationships/hyperlink" Target="http://www.bseindia.com/sensexview/indexview_new.aspx?index_Code=35&amp;iname=METAL" TargetMode="External"/><Relationship Id="rId1962" Type="http://schemas.openxmlformats.org/officeDocument/2006/relationships/hyperlink" Target="http://www.bseindia.com/sensexview/indexview_new.aspx?index_Code=88&amp;iname=BASMTR" TargetMode="External"/><Relationship Id="rId2806" Type="http://schemas.openxmlformats.org/officeDocument/2006/relationships/hyperlink" Target="http://www.bseindia.com/sensexview/indexview_new.aspx?index_Code=89&amp;iname=CDGS" TargetMode="External"/><Relationship Id="rId47" Type="http://schemas.openxmlformats.org/officeDocument/2006/relationships/hyperlink" Target="http://www.bseindia.com/sensexview/indexview_new.aspx?index_Code=35&amp;iname=METAL" TargetMode="External"/><Relationship Id="rId1615" Type="http://schemas.openxmlformats.org/officeDocument/2006/relationships/hyperlink" Target="http://www.bseindia.com/sensexview/indexview_new.aspx?index_Code=79&amp;iname=INFRA" TargetMode="External"/><Relationship Id="rId1822" Type="http://schemas.openxmlformats.org/officeDocument/2006/relationships/hyperlink" Target="http://www.bseindia.com/sensexview/indexview_new.aspx?index_Code=91&amp;iname=FIN" TargetMode="External"/><Relationship Id="rId3068" Type="http://schemas.openxmlformats.org/officeDocument/2006/relationships/hyperlink" Target="http://www.bseindia.com/sensexview/indexview_new.aspx?index_Code=88&amp;iname=BASMTR" TargetMode="External"/><Relationship Id="rId196" Type="http://schemas.openxmlformats.org/officeDocument/2006/relationships/hyperlink" Target="http://www.bseindia.com/sensexview/indexview_new.aspx?index_Code=89&amp;iname=CDGS" TargetMode="External"/><Relationship Id="rId2084" Type="http://schemas.openxmlformats.org/officeDocument/2006/relationships/hyperlink" Target="http://www.bseindia.com/sensexview/indexview_new.aspx?index_Code=83&amp;iname=BSEFMCG" TargetMode="External"/><Relationship Id="rId2291" Type="http://schemas.openxmlformats.org/officeDocument/2006/relationships/hyperlink" Target="http://www.bseindia.com/sensexview/indexview_new.aspx?index_Code=85&amp;iname=BSEIT" TargetMode="External"/><Relationship Id="rId263" Type="http://schemas.openxmlformats.org/officeDocument/2006/relationships/hyperlink" Target="http://www.bseindia.com/sensexview/indexview_new.aspx?index_Code=88&amp;iname=BASMTR" TargetMode="External"/><Relationship Id="rId470" Type="http://schemas.openxmlformats.org/officeDocument/2006/relationships/hyperlink" Target="http://www.bseindia.com/sensexview/indexview_new.aspx?index_Code=96&amp;iname=TELCOM" TargetMode="External"/><Relationship Id="rId2151" Type="http://schemas.openxmlformats.org/officeDocument/2006/relationships/hyperlink" Target="http://www.bseindia.com/sensexview/indexview_new.aspx?index_Code=91&amp;iname=FIN" TargetMode="External"/><Relationship Id="rId2389" Type="http://schemas.openxmlformats.org/officeDocument/2006/relationships/hyperlink" Target="http://www.bseindia.com/sensexview/indexview_new.aspx?index_Code=89&amp;iname=CDGS" TargetMode="External"/><Relationship Id="rId2596" Type="http://schemas.openxmlformats.org/officeDocument/2006/relationships/hyperlink" Target="http://www.bseindia.com/sensexview/indexview_new.aspx?index_Code=92&amp;iname=INDSTR" TargetMode="External"/><Relationship Id="rId123" Type="http://schemas.openxmlformats.org/officeDocument/2006/relationships/hyperlink" Target="http://www.bseindia.com/sensexview/indexview_new.aspx?index_Code=42&amp;iname=AUTO" TargetMode="External"/><Relationship Id="rId330" Type="http://schemas.openxmlformats.org/officeDocument/2006/relationships/hyperlink" Target="http://www.bseindia.com/sensexview/indexview_new.aspx?index_Code=35&amp;iname=METAL" TargetMode="External"/><Relationship Id="rId568" Type="http://schemas.openxmlformats.org/officeDocument/2006/relationships/hyperlink" Target="http://www.bseindia.com/sensexview/indexview_new.aspx?index_Code=91&amp;iname=FIN" TargetMode="External"/><Relationship Id="rId775" Type="http://schemas.openxmlformats.org/officeDocument/2006/relationships/hyperlink" Target="http://www.bseindia.com/sensexview/indexview_new.aspx?index_Code=92&amp;iname=INDSTR" TargetMode="External"/><Relationship Id="rId982" Type="http://schemas.openxmlformats.org/officeDocument/2006/relationships/hyperlink" Target="http://www.bseindia.com/sensexview/indexview_new.aspx?index_Code=91&amp;iname=FIN" TargetMode="External"/><Relationship Id="rId1198" Type="http://schemas.openxmlformats.org/officeDocument/2006/relationships/hyperlink" Target="http://www.bseindia.com/sensexview/indexview_new.aspx?index_Code=89&amp;iname=CDGS" TargetMode="External"/><Relationship Id="rId2011" Type="http://schemas.openxmlformats.org/officeDocument/2006/relationships/hyperlink" Target="http://www.bseindia.com/sensexview/indexview_new.aspx?index_Code=91&amp;iname=FIN" TargetMode="External"/><Relationship Id="rId2249" Type="http://schemas.openxmlformats.org/officeDocument/2006/relationships/hyperlink" Target="http://www.bseindia.com/sensexview/indexview_new.aspx?index_Code=91&amp;iname=FIN" TargetMode="External"/><Relationship Id="rId2456" Type="http://schemas.openxmlformats.org/officeDocument/2006/relationships/hyperlink" Target="http://www.bseindia.com/sensexview/indexview_new.aspx?index_Code=92&amp;iname=INDSTR" TargetMode="External"/><Relationship Id="rId2663" Type="http://schemas.openxmlformats.org/officeDocument/2006/relationships/hyperlink" Target="http://www.bseindia.com/sensexview/indexview_new.aspx?index_Code=89&amp;iname=CDGS" TargetMode="External"/><Relationship Id="rId2870" Type="http://schemas.openxmlformats.org/officeDocument/2006/relationships/hyperlink" Target="http://www.bseindia.com/sensexview/indexview_new.aspx?index_Code=91&amp;iname=FIN" TargetMode="External"/><Relationship Id="rId428" Type="http://schemas.openxmlformats.org/officeDocument/2006/relationships/hyperlink" Target="http://www.bseindia.com/sensexview/indexview_new.aspx?index_Code=91&amp;iname=FIN" TargetMode="External"/><Relationship Id="rId635" Type="http://schemas.openxmlformats.org/officeDocument/2006/relationships/hyperlink" Target="http://www.bseindia.com/sensexview/indexview_new.aspx?index_Code=92&amp;iname=INDSTR" TargetMode="External"/><Relationship Id="rId842" Type="http://schemas.openxmlformats.org/officeDocument/2006/relationships/hyperlink" Target="http://www.bseindia.com/sensexview/indexview_new.aspx?index_Code=67&amp;iname=REALTY" TargetMode="External"/><Relationship Id="rId1058" Type="http://schemas.openxmlformats.org/officeDocument/2006/relationships/hyperlink" Target="http://www.bseindia.com/sensexview/indexview_new.aspx?index_Code=85&amp;iname=BSEIT" TargetMode="External"/><Relationship Id="rId1265" Type="http://schemas.openxmlformats.org/officeDocument/2006/relationships/hyperlink" Target="http://www.bseindia.com/sensexview/indexview_new.aspx?index_Code=89&amp;iname=CDGS" TargetMode="External"/><Relationship Id="rId1472" Type="http://schemas.openxmlformats.org/officeDocument/2006/relationships/hyperlink" Target="http://www.bseindia.com/sensexview/indexview_new.aspx?index_Code=85&amp;iname=BSEIT" TargetMode="External"/><Relationship Id="rId2109" Type="http://schemas.openxmlformats.org/officeDocument/2006/relationships/hyperlink" Target="http://www.bseindia.com/sensexview/indexview_new.aspx?index_Code=89&amp;iname=CDGS" TargetMode="External"/><Relationship Id="rId2316" Type="http://schemas.openxmlformats.org/officeDocument/2006/relationships/hyperlink" Target="http://www.bseindia.com/sensexview/indexview_new.aspx?index_Code=42&amp;iname=AUTO" TargetMode="External"/><Relationship Id="rId2523" Type="http://schemas.openxmlformats.org/officeDocument/2006/relationships/hyperlink" Target="http://www.bseindia.com/sensexview/indexview_new.aspx?index_Code=35&amp;iname=METAL" TargetMode="External"/><Relationship Id="rId2730" Type="http://schemas.openxmlformats.org/officeDocument/2006/relationships/hyperlink" Target="http://www.bseindia.com/sensexview/indexview_new.aspx?index_Code=27&amp;iname=BSECD" TargetMode="External"/><Relationship Id="rId2968" Type="http://schemas.openxmlformats.org/officeDocument/2006/relationships/hyperlink" Target="http://www.bseindia.com/sensexview/indexview_new.aspx?index_Code=89&amp;iname=CDGS" TargetMode="External"/><Relationship Id="rId702" Type="http://schemas.openxmlformats.org/officeDocument/2006/relationships/hyperlink" Target="http://www.bseindia.com/sensexview/indexview_new.aspx?index_Code=89&amp;iname=CDGS" TargetMode="External"/><Relationship Id="rId1125" Type="http://schemas.openxmlformats.org/officeDocument/2006/relationships/hyperlink" Target="http://www.bseindia.com/sensexview/indexview_new.aspx?index_Code=89&amp;iname=CDGS" TargetMode="External"/><Relationship Id="rId1332" Type="http://schemas.openxmlformats.org/officeDocument/2006/relationships/hyperlink" Target="http://www.bseindia.com/sensexview/indexview_new.aspx?index_Code=83&amp;iname=BSEFMCG" TargetMode="External"/><Relationship Id="rId1777" Type="http://schemas.openxmlformats.org/officeDocument/2006/relationships/hyperlink" Target="http://www.bseindia.com/sensexview/indexview_new.aspx?index_Code=92&amp;iname=INDSTR" TargetMode="External"/><Relationship Id="rId1984" Type="http://schemas.openxmlformats.org/officeDocument/2006/relationships/hyperlink" Target="http://www.bseindia.com/sensexview/indexview_new.aspx?index_Code=35&amp;iname=METAL" TargetMode="External"/><Relationship Id="rId2828" Type="http://schemas.openxmlformats.org/officeDocument/2006/relationships/hyperlink" Target="http://www.bseindia.com/sensexview/indexview_new.aspx?index_Code=89&amp;iname=CDGS" TargetMode="External"/><Relationship Id="rId69" Type="http://schemas.openxmlformats.org/officeDocument/2006/relationships/hyperlink" Target="http://www.bseindia.com/sensexview/indexview_new.aspx?index_Code=85&amp;iname=BSEIT" TargetMode="External"/><Relationship Id="rId1637" Type="http://schemas.openxmlformats.org/officeDocument/2006/relationships/hyperlink" Target="http://www.bseindia.com/sensexview/indexview_new.aspx?index_Code=88&amp;iname=BASMTR" TargetMode="External"/><Relationship Id="rId1844" Type="http://schemas.openxmlformats.org/officeDocument/2006/relationships/hyperlink" Target="http://www.bseindia.com/sensexview/indexview_new.aspx?index_Code=79&amp;iname=INFRA" TargetMode="External"/><Relationship Id="rId1704" Type="http://schemas.openxmlformats.org/officeDocument/2006/relationships/hyperlink" Target="http://www.bseindia.com/sensexview/indexview_new.aspx?index_Code=85&amp;iname=BSEIT" TargetMode="External"/><Relationship Id="rId285" Type="http://schemas.openxmlformats.org/officeDocument/2006/relationships/hyperlink" Target="http://www.bseindia.com/sensexview/indexview_new.aspx?index_Code=92&amp;iname=INDSTR" TargetMode="External"/><Relationship Id="rId1911" Type="http://schemas.openxmlformats.org/officeDocument/2006/relationships/hyperlink" Target="http://www.bseindia.com/sensexview/indexview_new.aspx?index_Code=67&amp;iname=REALTY" TargetMode="External"/><Relationship Id="rId492" Type="http://schemas.openxmlformats.org/officeDocument/2006/relationships/hyperlink" Target="http://www.bseindia.com/sensexview/indexview_new.aspx?index_Code=92&amp;iname=INDSTR" TargetMode="External"/><Relationship Id="rId797" Type="http://schemas.openxmlformats.org/officeDocument/2006/relationships/hyperlink" Target="http://www.bseindia.com/sensexview/indexview_new.aspx?index_Code=91&amp;iname=FIN" TargetMode="External"/><Relationship Id="rId2173" Type="http://schemas.openxmlformats.org/officeDocument/2006/relationships/hyperlink" Target="http://www.bseindia.com/sensexview/indexview_new.aspx?index_Code=88&amp;iname=BASMTR" TargetMode="External"/><Relationship Id="rId2380" Type="http://schemas.openxmlformats.org/officeDocument/2006/relationships/hyperlink" Target="http://www.bseindia.com/sensexview/indexview_new.aspx?index_Code=92&amp;iname=INDSTR" TargetMode="External"/><Relationship Id="rId2478" Type="http://schemas.openxmlformats.org/officeDocument/2006/relationships/hyperlink" Target="http://www.bseindia.com/sensexview/indexview_new.aspx?index_Code=92&amp;iname=INDSTR" TargetMode="External"/><Relationship Id="rId3017" Type="http://schemas.openxmlformats.org/officeDocument/2006/relationships/hyperlink" Target="http://www.bseindia.com/sensexview/indexview_new.aspx?index_Code=92&amp;iname=INDSTR" TargetMode="External"/><Relationship Id="rId145" Type="http://schemas.openxmlformats.org/officeDocument/2006/relationships/hyperlink" Target="http://www.bseindia.com/sensexview/indexview_new.aspx?index_Code=92&amp;iname=INDSTR" TargetMode="External"/><Relationship Id="rId352" Type="http://schemas.openxmlformats.org/officeDocument/2006/relationships/hyperlink" Target="http://www.bseindia.com/sensexview/indexview_new.aspx?index_Code=85&amp;iname=BSEIT" TargetMode="External"/><Relationship Id="rId1287" Type="http://schemas.openxmlformats.org/officeDocument/2006/relationships/hyperlink" Target="http://www.bseindia.com/sensexview/indexview_new.aspx?index_Code=92&amp;iname=INDSTR" TargetMode="External"/><Relationship Id="rId2033" Type="http://schemas.openxmlformats.org/officeDocument/2006/relationships/hyperlink" Target="http://www.bseindia.com/sensexview/indexview_new.aspx?index_Code=89&amp;iname=CDGS" TargetMode="External"/><Relationship Id="rId2240" Type="http://schemas.openxmlformats.org/officeDocument/2006/relationships/hyperlink" Target="http://www.bseindia.com/sensexview/indexview_new.aspx?index_Code=88&amp;iname=BASMTR" TargetMode="External"/><Relationship Id="rId2685" Type="http://schemas.openxmlformats.org/officeDocument/2006/relationships/hyperlink" Target="http://www.bseindia.com/sensexview/indexview_new.aspx?index_Code=92&amp;iname=INDSTR" TargetMode="External"/><Relationship Id="rId2892" Type="http://schemas.openxmlformats.org/officeDocument/2006/relationships/hyperlink" Target="http://www.bseindia.com/sensexview/indexview_new.aspx?index_Code=88&amp;iname=BASMTR" TargetMode="External"/><Relationship Id="rId212" Type="http://schemas.openxmlformats.org/officeDocument/2006/relationships/hyperlink" Target="http://www.bseindia.com/sensexview/indexview_new.aspx?index_Code=85&amp;iname=BSEIT" TargetMode="External"/><Relationship Id="rId657" Type="http://schemas.openxmlformats.org/officeDocument/2006/relationships/hyperlink" Target="http://www.bseindia.com/sensexview/indexview_new.aspx?index_Code=91&amp;iname=FIN" TargetMode="External"/><Relationship Id="rId864" Type="http://schemas.openxmlformats.org/officeDocument/2006/relationships/hyperlink" Target="http://www.bseindia.com/sensexview/indexview_new.aspx?index_Code=91&amp;iname=FIN" TargetMode="External"/><Relationship Id="rId1494" Type="http://schemas.openxmlformats.org/officeDocument/2006/relationships/hyperlink" Target="http://www.bseindia.com/sensexview/indexview_new.aspx?index_Code=42&amp;iname=AUTO" TargetMode="External"/><Relationship Id="rId1799" Type="http://schemas.openxmlformats.org/officeDocument/2006/relationships/hyperlink" Target="http://www.bseindia.com/sensexview/indexview_new.aspx?index_Code=85&amp;iname=BSEIT" TargetMode="External"/><Relationship Id="rId2100" Type="http://schemas.openxmlformats.org/officeDocument/2006/relationships/hyperlink" Target="http://www.bseindia.com/sensexview/indexview_new.aspx?index_Code=88&amp;iname=BASMTR" TargetMode="External"/><Relationship Id="rId2338" Type="http://schemas.openxmlformats.org/officeDocument/2006/relationships/hyperlink" Target="http://www.bseindia.com/sensexview/indexview_new.aspx?index_Code=83&amp;iname=BSEFMCG" TargetMode="External"/><Relationship Id="rId2545" Type="http://schemas.openxmlformats.org/officeDocument/2006/relationships/hyperlink" Target="http://www.bseindia.com/sensexview/indexview_new.aspx?index_Code=88&amp;iname=BASMTR" TargetMode="External"/><Relationship Id="rId2752" Type="http://schemas.openxmlformats.org/officeDocument/2006/relationships/hyperlink" Target="http://www.bseindia.com/sensexview/indexview_new.aspx?index_Code=35&amp;iname=METAL" TargetMode="External"/><Relationship Id="rId517" Type="http://schemas.openxmlformats.org/officeDocument/2006/relationships/hyperlink" Target="http://www.bseindia.com/sensexview/indexview_new.aspx?index_Code=91&amp;iname=FIN" TargetMode="External"/><Relationship Id="rId724" Type="http://schemas.openxmlformats.org/officeDocument/2006/relationships/hyperlink" Target="http://www.bseindia.com/sensexview/indexview_new.aspx?index_Code=85&amp;iname=BSEIT" TargetMode="External"/><Relationship Id="rId931" Type="http://schemas.openxmlformats.org/officeDocument/2006/relationships/hyperlink" Target="http://www.bseindia.com/sensexview/indexview_new.aspx?index_Code=83&amp;iname=BSEFMCG" TargetMode="External"/><Relationship Id="rId1147" Type="http://schemas.openxmlformats.org/officeDocument/2006/relationships/hyperlink" Target="http://www.bseindia.com/sensexview/indexview_new.aspx?index_Code=89&amp;iname=CDGS" TargetMode="External"/><Relationship Id="rId1354" Type="http://schemas.openxmlformats.org/officeDocument/2006/relationships/hyperlink" Target="http://www.bseindia.com/sensexview/indexview_new.aspx?index_Code=67&amp;iname=REALTY" TargetMode="External"/><Relationship Id="rId1561" Type="http://schemas.openxmlformats.org/officeDocument/2006/relationships/hyperlink" Target="http://www.bseindia.com/sensexview/indexview_new.aspx?index_Code=88&amp;iname=BASMTR" TargetMode="External"/><Relationship Id="rId2405" Type="http://schemas.openxmlformats.org/officeDocument/2006/relationships/hyperlink" Target="http://www.bseindia.com/sensexview/indexview_new.aspx?index_Code=88&amp;iname=BASMTR" TargetMode="External"/><Relationship Id="rId2612" Type="http://schemas.openxmlformats.org/officeDocument/2006/relationships/hyperlink" Target="http://www.bseindia.com/sensexview/indexview_new.aspx?index_Code=42&amp;iname=AUTO" TargetMode="External"/><Relationship Id="rId60" Type="http://schemas.openxmlformats.org/officeDocument/2006/relationships/hyperlink" Target="http://www.bseindia.com/sensexview/indexview_new.aspx?index_Code=84&amp;iname=BSEHC" TargetMode="External"/><Relationship Id="rId1007" Type="http://schemas.openxmlformats.org/officeDocument/2006/relationships/hyperlink" Target="http://www.bseindia.com/sensexview/indexview_new.aspx?index_Code=92&amp;iname=INDSTR" TargetMode="External"/><Relationship Id="rId1214" Type="http://schemas.openxmlformats.org/officeDocument/2006/relationships/hyperlink" Target="http://www.bseindia.com/sensexview/indexview_new.aspx?index_Code=35&amp;iname=METAL" TargetMode="External"/><Relationship Id="rId1421" Type="http://schemas.openxmlformats.org/officeDocument/2006/relationships/hyperlink" Target="http://www.bseindia.com/sensexview/indexview_new.aspx?index_Code=91&amp;iname=FIN" TargetMode="External"/><Relationship Id="rId1659" Type="http://schemas.openxmlformats.org/officeDocument/2006/relationships/hyperlink" Target="http://www.bseindia.com/sensexview/indexview_new.aspx?index_Code=97&amp;iname=UTILS" TargetMode="External"/><Relationship Id="rId1866" Type="http://schemas.openxmlformats.org/officeDocument/2006/relationships/hyperlink" Target="http://www.bseindia.com/sensexview/indexview_new.aspx?index_Code=88&amp;iname=BASMTR" TargetMode="External"/><Relationship Id="rId2917" Type="http://schemas.openxmlformats.org/officeDocument/2006/relationships/hyperlink" Target="http://www.bseindia.com/sensexview/indexview_new.aspx?index_Code=35&amp;iname=METAL" TargetMode="External"/><Relationship Id="rId3081" Type="http://schemas.openxmlformats.org/officeDocument/2006/relationships/hyperlink" Target="http://www.bseindia.com/sensexview/indexview_new.aspx?index_Code=83&amp;iname=BSEFMCG" TargetMode="External"/><Relationship Id="rId1519" Type="http://schemas.openxmlformats.org/officeDocument/2006/relationships/hyperlink" Target="http://www.bseindia.com/sensexview/indexview_new.aspx?index_Code=67&amp;iname=REALTY" TargetMode="External"/><Relationship Id="rId1726" Type="http://schemas.openxmlformats.org/officeDocument/2006/relationships/hyperlink" Target="http://www.bseindia.com/sensexview/indexview_new.aspx?index_Code=35&amp;iname=METAL" TargetMode="External"/><Relationship Id="rId1933" Type="http://schemas.openxmlformats.org/officeDocument/2006/relationships/hyperlink" Target="http://www.bseindia.com/sensexview/indexview_new.aspx?index_Code=91&amp;iname=FIN" TargetMode="External"/><Relationship Id="rId18" Type="http://schemas.openxmlformats.org/officeDocument/2006/relationships/hyperlink" Target="http://www.bseindia.com/sensexview/indexview_new.aspx?index_Code=92&amp;iname=INDSTR" TargetMode="External"/><Relationship Id="rId2195" Type="http://schemas.openxmlformats.org/officeDocument/2006/relationships/hyperlink" Target="http://www.bseindia.com/sensexview/indexview_new.aspx?index_Code=92&amp;iname=INDSTR" TargetMode="External"/><Relationship Id="rId3039" Type="http://schemas.openxmlformats.org/officeDocument/2006/relationships/hyperlink" Target="http://www.bseindia.com/sensexview/indexview_new.aspx?index_Code=89&amp;iname=CDGS" TargetMode="External"/><Relationship Id="rId167" Type="http://schemas.openxmlformats.org/officeDocument/2006/relationships/hyperlink" Target="http://www.bseindia.com/sensexview/indexview_new.aspx?index_Code=88&amp;iname=BASMTR" TargetMode="External"/><Relationship Id="rId374" Type="http://schemas.openxmlformats.org/officeDocument/2006/relationships/hyperlink" Target="http://www.bseindia.com/sensexview/indexview_new.aspx?index_Code=84&amp;iname=BSEHC" TargetMode="External"/><Relationship Id="rId581" Type="http://schemas.openxmlformats.org/officeDocument/2006/relationships/hyperlink" Target="http://www.bseindia.com/sensexview/indexview_new.aspx?index_Code=83&amp;iname=BSEFMCG" TargetMode="External"/><Relationship Id="rId2055" Type="http://schemas.openxmlformats.org/officeDocument/2006/relationships/hyperlink" Target="http://www.bseindia.com/sensexview/indexview_new.aspx?index_Code=79&amp;iname=INFRA" TargetMode="External"/><Relationship Id="rId2262" Type="http://schemas.openxmlformats.org/officeDocument/2006/relationships/hyperlink" Target="http://www.bseindia.com/sensexview/indexview_new.aspx?index_Code=88&amp;iname=BASMTR" TargetMode="External"/><Relationship Id="rId234" Type="http://schemas.openxmlformats.org/officeDocument/2006/relationships/hyperlink" Target="http://www.bseindia.com/sensexview/indexview_new.aspx?index_Code=45&amp;iname=TECK" TargetMode="External"/><Relationship Id="rId679" Type="http://schemas.openxmlformats.org/officeDocument/2006/relationships/hyperlink" Target="http://www.bseindia.com/sensexview/indexview_new.aspx?index_Code=89&amp;iname=CDGS" TargetMode="External"/><Relationship Id="rId886" Type="http://schemas.openxmlformats.org/officeDocument/2006/relationships/hyperlink" Target="http://www.bseindia.com/sensexview/indexview_new.aspx?index_Code=90&amp;iname=ENERGY" TargetMode="External"/><Relationship Id="rId2567" Type="http://schemas.openxmlformats.org/officeDocument/2006/relationships/hyperlink" Target="http://www.bseindia.com/sensexview/indexview_new.aspx?index_Code=92&amp;iname=INDSTR" TargetMode="External"/><Relationship Id="rId2774" Type="http://schemas.openxmlformats.org/officeDocument/2006/relationships/hyperlink" Target="http://www.bseindia.com/sensexview/indexview_new.aspx?index_Code=67&amp;iname=REALTY" TargetMode="External"/><Relationship Id="rId2" Type="http://schemas.openxmlformats.org/officeDocument/2006/relationships/hyperlink" Target="http://www.bseindia.com/sensexview/indexview_new.aspx?index_Code=85&amp;iname=BSEIT" TargetMode="External"/><Relationship Id="rId441" Type="http://schemas.openxmlformats.org/officeDocument/2006/relationships/hyperlink" Target="http://www.bseindia.com/sensexview/indexview_new.aspx?index_Code=92&amp;iname=INDSTR" TargetMode="External"/><Relationship Id="rId539" Type="http://schemas.openxmlformats.org/officeDocument/2006/relationships/hyperlink" Target="http://www.bseindia.com/sensexview/indexview_new.aspx?index_Code=88&amp;iname=BASMTR" TargetMode="External"/><Relationship Id="rId746" Type="http://schemas.openxmlformats.org/officeDocument/2006/relationships/hyperlink" Target="http://www.bseindia.com/sensexview/indexview_new.aspx?index_Code=67&amp;iname=REALTY" TargetMode="External"/><Relationship Id="rId1071" Type="http://schemas.openxmlformats.org/officeDocument/2006/relationships/hyperlink" Target="http://www.bseindia.com/sensexview/indexview_new.aspx?index_Code=88&amp;iname=BASMTR" TargetMode="External"/><Relationship Id="rId1169" Type="http://schemas.openxmlformats.org/officeDocument/2006/relationships/hyperlink" Target="http://www.bseindia.com/sensexview/indexview_new.aspx?index_Code=37&amp;iname=OILGAS" TargetMode="External"/><Relationship Id="rId1376" Type="http://schemas.openxmlformats.org/officeDocument/2006/relationships/hyperlink" Target="http://www.bseindia.com/sensexview/indexview_new.aspx?index_Code=88&amp;iname=BASMTR" TargetMode="External"/><Relationship Id="rId1583" Type="http://schemas.openxmlformats.org/officeDocument/2006/relationships/hyperlink" Target="http://www.bseindia.com/sensexview/indexview_new.aspx?index_Code=35&amp;iname=METAL" TargetMode="External"/><Relationship Id="rId2122" Type="http://schemas.openxmlformats.org/officeDocument/2006/relationships/hyperlink" Target="http://www.bseindia.com/sensexview/indexview_new.aspx?index_Code=88&amp;iname=BASMTR" TargetMode="External"/><Relationship Id="rId2427" Type="http://schemas.openxmlformats.org/officeDocument/2006/relationships/hyperlink" Target="http://www.bseindia.com/sensexview/indexview_new.aspx?index_Code=83&amp;iname=BSEFMCG" TargetMode="External"/><Relationship Id="rId2981" Type="http://schemas.openxmlformats.org/officeDocument/2006/relationships/hyperlink" Target="http://www.bseindia.com/sensexview/indexview_new.aspx?index_Code=27&amp;iname=BSECD" TargetMode="External"/><Relationship Id="rId301" Type="http://schemas.openxmlformats.org/officeDocument/2006/relationships/hyperlink" Target="http://www.bseindia.com/sensexview/indexview_new.aspx?index_Code=79&amp;iname=INFRA" TargetMode="External"/><Relationship Id="rId953" Type="http://schemas.openxmlformats.org/officeDocument/2006/relationships/hyperlink" Target="http://www.bseindia.com/sensexview/indexview_new.aspx?index_Code=79&amp;iname=INFRA" TargetMode="External"/><Relationship Id="rId1029" Type="http://schemas.openxmlformats.org/officeDocument/2006/relationships/hyperlink" Target="http://www.bseindia.com/sensexview/indexview_new.aspx?index_Code=79&amp;iname=INFRA" TargetMode="External"/><Relationship Id="rId1236" Type="http://schemas.openxmlformats.org/officeDocument/2006/relationships/hyperlink" Target="http://www.bseindia.com/sensexview/indexview_new.aspx?index_Code=83&amp;iname=BSEFMCG" TargetMode="External"/><Relationship Id="rId1790" Type="http://schemas.openxmlformats.org/officeDocument/2006/relationships/hyperlink" Target="http://www.bseindia.com/sensexview/indexview_new.aspx?index_Code=88&amp;iname=BASMTR" TargetMode="External"/><Relationship Id="rId1888" Type="http://schemas.openxmlformats.org/officeDocument/2006/relationships/hyperlink" Target="http://www.bseindia.com/sensexview/indexview_new.aspx?index_Code=89&amp;iname=CDGS" TargetMode="External"/><Relationship Id="rId2634" Type="http://schemas.openxmlformats.org/officeDocument/2006/relationships/hyperlink" Target="http://www.bseindia.com/sensexview/indexview_new.aspx?index_Code=83&amp;iname=BSEFMCG" TargetMode="External"/><Relationship Id="rId2841" Type="http://schemas.openxmlformats.org/officeDocument/2006/relationships/hyperlink" Target="http://www.bseindia.com/sensexview/indexview_new.aspx?index_Code=85&amp;iname=BSEIT" TargetMode="External"/><Relationship Id="rId2939" Type="http://schemas.openxmlformats.org/officeDocument/2006/relationships/hyperlink" Target="http://www.bseindia.com/sensexview/indexview_new.aspx?index_Code=79&amp;iname=INFRA" TargetMode="External"/><Relationship Id="rId82" Type="http://schemas.openxmlformats.org/officeDocument/2006/relationships/hyperlink" Target="http://www.bseindia.com/sensexview/indexview_new.aspx?index_Code=97&amp;iname=UTILS" TargetMode="External"/><Relationship Id="rId606" Type="http://schemas.openxmlformats.org/officeDocument/2006/relationships/hyperlink" Target="http://www.bseindia.com/sensexview/indexview_new.aspx?index_Code=79&amp;iname=INFRA" TargetMode="External"/><Relationship Id="rId813" Type="http://schemas.openxmlformats.org/officeDocument/2006/relationships/hyperlink" Target="http://www.bseindia.com/sensexview/indexview_new.aspx?index_Code=89&amp;iname=CDGS" TargetMode="External"/><Relationship Id="rId1443" Type="http://schemas.openxmlformats.org/officeDocument/2006/relationships/hyperlink" Target="http://www.bseindia.com/sensexview/indexview_new.aspx?index_Code=79&amp;iname=INFRA" TargetMode="External"/><Relationship Id="rId1650" Type="http://schemas.openxmlformats.org/officeDocument/2006/relationships/hyperlink" Target="http://www.bseindia.com/sensexview/indexview_new.aspx?index_Code=88&amp;iname=BASMTR" TargetMode="External"/><Relationship Id="rId1748" Type="http://schemas.openxmlformats.org/officeDocument/2006/relationships/hyperlink" Target="http://www.bseindia.com/sensexview/indexview_new.aspx?index_Code=83&amp;iname=BSEFMCG" TargetMode="External"/><Relationship Id="rId2701" Type="http://schemas.openxmlformats.org/officeDocument/2006/relationships/hyperlink" Target="http://www.bseindia.com/sensexview/indexview_new.aspx?index_Code=91&amp;iname=FIN" TargetMode="External"/><Relationship Id="rId1303" Type="http://schemas.openxmlformats.org/officeDocument/2006/relationships/hyperlink" Target="http://www.bseindia.com/sensexview/indexview_new.aspx?index_Code=91&amp;iname=FIN" TargetMode="External"/><Relationship Id="rId1510" Type="http://schemas.openxmlformats.org/officeDocument/2006/relationships/hyperlink" Target="http://www.bseindia.com/sensexview/indexview_new.aspx?index_Code=88&amp;iname=BASMTR" TargetMode="External"/><Relationship Id="rId1955" Type="http://schemas.openxmlformats.org/officeDocument/2006/relationships/hyperlink" Target="http://www.bseindia.com/sensexview/indexview_new.aspx?index_Code=83&amp;iname=BSEFMCG" TargetMode="External"/><Relationship Id="rId1608" Type="http://schemas.openxmlformats.org/officeDocument/2006/relationships/hyperlink" Target="http://www.bseindia.com/sensexview/indexview_new.aspx?index_Code=45&amp;iname=TECK" TargetMode="External"/><Relationship Id="rId1815" Type="http://schemas.openxmlformats.org/officeDocument/2006/relationships/hyperlink" Target="http://www.bseindia.com/sensexview/indexview_new.aspx?index_Code=89&amp;iname=CDGS" TargetMode="External"/><Relationship Id="rId3030" Type="http://schemas.openxmlformats.org/officeDocument/2006/relationships/hyperlink" Target="http://www.bseindia.com/sensexview/indexview_new.aspx?index_Code=79&amp;iname=INFRA" TargetMode="External"/><Relationship Id="rId189" Type="http://schemas.openxmlformats.org/officeDocument/2006/relationships/hyperlink" Target="http://www.bseindia.com/sensexview/indexview_new.aspx?index_Code=83&amp;iname=BSEFMCG" TargetMode="External"/><Relationship Id="rId396" Type="http://schemas.openxmlformats.org/officeDocument/2006/relationships/hyperlink" Target="http://www.bseindia.com/sensexview/indexview_new.aspx?index_Code=92&amp;iname=INDSTR" TargetMode="External"/><Relationship Id="rId2077" Type="http://schemas.openxmlformats.org/officeDocument/2006/relationships/hyperlink" Target="http://www.bseindia.com/sensexview/indexview_new.aspx?index_Code=67&amp;iname=REALTY" TargetMode="External"/><Relationship Id="rId2284" Type="http://schemas.openxmlformats.org/officeDocument/2006/relationships/hyperlink" Target="http://www.bseindia.com/sensexview/indexview_new.aspx?index_Code=83&amp;iname=BSEFMCG" TargetMode="External"/><Relationship Id="rId2491" Type="http://schemas.openxmlformats.org/officeDocument/2006/relationships/hyperlink" Target="http://www.bseindia.com/sensexview/indexview_new.aspx?index_Code=92&amp;iname=INDSTR" TargetMode="External"/><Relationship Id="rId256" Type="http://schemas.openxmlformats.org/officeDocument/2006/relationships/hyperlink" Target="http://www.bseindia.com/sensexview/indexview_new.aspx?index_Code=27&amp;iname=BSECD" TargetMode="External"/><Relationship Id="rId463" Type="http://schemas.openxmlformats.org/officeDocument/2006/relationships/hyperlink" Target="http://www.bseindia.com/sensexview/indexview_new.aspx?index_Code=91&amp;iname=FIN" TargetMode="External"/><Relationship Id="rId670" Type="http://schemas.openxmlformats.org/officeDocument/2006/relationships/hyperlink" Target="http://www.bseindia.com/sensexview/indexview_new.aspx?index_Code=89&amp;iname=CDGS" TargetMode="External"/><Relationship Id="rId1093" Type="http://schemas.openxmlformats.org/officeDocument/2006/relationships/hyperlink" Target="http://www.bseindia.com/sensexview/indexview_new.aspx?index_Code=89&amp;iname=CDGS" TargetMode="External"/><Relationship Id="rId2144" Type="http://schemas.openxmlformats.org/officeDocument/2006/relationships/hyperlink" Target="http://www.bseindia.com/sensexview/indexview_new.aspx?index_Code=91&amp;iname=FIN" TargetMode="External"/><Relationship Id="rId2351" Type="http://schemas.openxmlformats.org/officeDocument/2006/relationships/hyperlink" Target="http://www.bseindia.com/sensexview/indexview_new.aspx?index_Code=88&amp;iname=BASMTR" TargetMode="External"/><Relationship Id="rId2589" Type="http://schemas.openxmlformats.org/officeDocument/2006/relationships/hyperlink" Target="http://www.bseindia.com/sensexview/indexview_new.aspx?index_Code=91&amp;iname=FIN" TargetMode="External"/><Relationship Id="rId2796" Type="http://schemas.openxmlformats.org/officeDocument/2006/relationships/hyperlink" Target="http://www.bseindia.com/sensexview/indexview_new.aspx?index_Code=88&amp;iname=BASMTR" TargetMode="External"/><Relationship Id="rId116" Type="http://schemas.openxmlformats.org/officeDocument/2006/relationships/hyperlink" Target="http://www.bseindia.com/sensexview/indexview_new.aspx?index_Code=88&amp;iname=BASMTR" TargetMode="External"/><Relationship Id="rId323" Type="http://schemas.openxmlformats.org/officeDocument/2006/relationships/hyperlink" Target="http://www.bseindia.com/sensexview/indexview_new.aspx?index_Code=85&amp;iname=BSEIT" TargetMode="External"/><Relationship Id="rId530" Type="http://schemas.openxmlformats.org/officeDocument/2006/relationships/hyperlink" Target="http://www.bseindia.com/sensexview/indexview_new.aspx?index_Code=85&amp;iname=BSEIT" TargetMode="External"/><Relationship Id="rId768" Type="http://schemas.openxmlformats.org/officeDocument/2006/relationships/hyperlink" Target="http://www.bseindia.com/sensexview/indexview_new.aspx?index_Code=35&amp;iname=METAL" TargetMode="External"/><Relationship Id="rId975" Type="http://schemas.openxmlformats.org/officeDocument/2006/relationships/hyperlink" Target="http://www.bseindia.com/sensexview/indexview_new.aspx?index_Code=42&amp;iname=AUTO" TargetMode="External"/><Relationship Id="rId1160" Type="http://schemas.openxmlformats.org/officeDocument/2006/relationships/hyperlink" Target="http://www.bseindia.com/sensexview/indexview_new.aspx?index_Code=88&amp;iname=BASMTR" TargetMode="External"/><Relationship Id="rId1398" Type="http://schemas.openxmlformats.org/officeDocument/2006/relationships/hyperlink" Target="http://www.bseindia.com/sensexview/indexview_new.aspx?index_Code=67&amp;iname=REALTY" TargetMode="External"/><Relationship Id="rId2004" Type="http://schemas.openxmlformats.org/officeDocument/2006/relationships/hyperlink" Target="http://www.bseindia.com/sensexview/indexview_new.aspx?index_Code=42&amp;iname=AUTO" TargetMode="External"/><Relationship Id="rId2211" Type="http://schemas.openxmlformats.org/officeDocument/2006/relationships/hyperlink" Target="http://www.bseindia.com/sensexview/indexview_new.aspx?index_Code=88&amp;iname=BASMTR" TargetMode="External"/><Relationship Id="rId2449" Type="http://schemas.openxmlformats.org/officeDocument/2006/relationships/hyperlink" Target="http://www.bseindia.com/sensexview/indexview_new.aspx?index_Code=67&amp;iname=REALTY" TargetMode="External"/><Relationship Id="rId2656" Type="http://schemas.openxmlformats.org/officeDocument/2006/relationships/hyperlink" Target="http://www.bseindia.com/sensexview/indexview_new.aspx?index_Code=83&amp;iname=BSEFMCG" TargetMode="External"/><Relationship Id="rId2863" Type="http://schemas.openxmlformats.org/officeDocument/2006/relationships/hyperlink" Target="http://www.bseindia.com/sensexview/indexview_new.aspx?index_Code=97&amp;iname=UTILS" TargetMode="External"/><Relationship Id="rId628" Type="http://schemas.openxmlformats.org/officeDocument/2006/relationships/hyperlink" Target="http://www.bseindia.com/sensexview/indexview_new.aspx?index_Code=83&amp;iname=BSEFMCG" TargetMode="External"/><Relationship Id="rId835" Type="http://schemas.openxmlformats.org/officeDocument/2006/relationships/hyperlink" Target="http://www.bseindia.com/sensexview/indexview_new.aspx?index_Code=89&amp;iname=CDGS" TargetMode="External"/><Relationship Id="rId1258" Type="http://schemas.openxmlformats.org/officeDocument/2006/relationships/hyperlink" Target="http://www.bseindia.com/sensexview/indexview_new.aspx?index_Code=45&amp;iname=TECK" TargetMode="External"/><Relationship Id="rId1465" Type="http://schemas.openxmlformats.org/officeDocument/2006/relationships/hyperlink" Target="http://www.bseindia.com/sensexview/indexview_new.aspx?index_Code=91&amp;iname=FIN" TargetMode="External"/><Relationship Id="rId1672" Type="http://schemas.openxmlformats.org/officeDocument/2006/relationships/hyperlink" Target="http://www.bseindia.com/sensexview/indexview_new.aspx?index_Code=92&amp;iname=INDSTR" TargetMode="External"/><Relationship Id="rId2309" Type="http://schemas.openxmlformats.org/officeDocument/2006/relationships/hyperlink" Target="http://www.bseindia.com/sensexview/indexview_new.aspx?index_Code=88&amp;iname=BASMTR" TargetMode="External"/><Relationship Id="rId2516" Type="http://schemas.openxmlformats.org/officeDocument/2006/relationships/hyperlink" Target="http://www.bseindia.com/sensexview/indexview_new.aspx?index_Code=85&amp;iname=BSEIT" TargetMode="External"/><Relationship Id="rId2723" Type="http://schemas.openxmlformats.org/officeDocument/2006/relationships/hyperlink" Target="http://www.bseindia.com/sensexview/indexview_new.aspx?index_Code=91&amp;iname=FIN" TargetMode="External"/><Relationship Id="rId1020" Type="http://schemas.openxmlformats.org/officeDocument/2006/relationships/hyperlink" Target="http://www.bseindia.com/sensexview/indexview_new.aspx?index_Code=42&amp;iname=AUTO" TargetMode="External"/><Relationship Id="rId1118" Type="http://schemas.openxmlformats.org/officeDocument/2006/relationships/hyperlink" Target="http://www.bseindia.com/sensexview/indexview_new.aspx?index_Code=83&amp;iname=BSEFMCG" TargetMode="External"/><Relationship Id="rId1325" Type="http://schemas.openxmlformats.org/officeDocument/2006/relationships/hyperlink" Target="http://www.bseindia.com/sensexview/indexview_new.aspx?index_Code=42&amp;iname=AUTO" TargetMode="External"/><Relationship Id="rId1532" Type="http://schemas.openxmlformats.org/officeDocument/2006/relationships/hyperlink" Target="http://www.bseindia.com/sensexview/indexview_new.aspx?index_Code=42&amp;iname=AUTO" TargetMode="External"/><Relationship Id="rId1977" Type="http://schemas.openxmlformats.org/officeDocument/2006/relationships/hyperlink" Target="http://www.bseindia.com/sensexview/indexview_new.aspx?index_Code=42&amp;iname=AUTO" TargetMode="External"/><Relationship Id="rId2930" Type="http://schemas.openxmlformats.org/officeDocument/2006/relationships/hyperlink" Target="http://www.bseindia.com/sensexview/indexview_new.aspx?index_Code=45&amp;iname=TECK" TargetMode="External"/><Relationship Id="rId902" Type="http://schemas.openxmlformats.org/officeDocument/2006/relationships/hyperlink" Target="http://www.bseindia.com/sensexview/indexview_new.aspx?index_Code=89&amp;iname=CDGS" TargetMode="External"/><Relationship Id="rId1837" Type="http://schemas.openxmlformats.org/officeDocument/2006/relationships/hyperlink" Target="http://www.bseindia.com/sensexview/indexview_new.aspx?index_Code=92&amp;iname=INDSTR" TargetMode="External"/><Relationship Id="rId31" Type="http://schemas.openxmlformats.org/officeDocument/2006/relationships/hyperlink" Target="http://www.bseindia.com/sensexview/indexview_new.aspx?index_Code=92&amp;iname=INDSTR" TargetMode="External"/><Relationship Id="rId2099" Type="http://schemas.openxmlformats.org/officeDocument/2006/relationships/hyperlink" Target="http://www.bseindia.com/sensexview/indexview_new.aspx?index_Code=89&amp;iname=CDGS" TargetMode="External"/><Relationship Id="rId3052" Type="http://schemas.openxmlformats.org/officeDocument/2006/relationships/hyperlink" Target="http://www.bseindia.com/sensexview/indexview_new.aspx?index_Code=92&amp;iname=INDSTR" TargetMode="External"/><Relationship Id="rId180" Type="http://schemas.openxmlformats.org/officeDocument/2006/relationships/hyperlink" Target="http://www.bseindia.com/sensexview/indexview_new.aspx?index_Code=35&amp;iname=METAL" TargetMode="External"/><Relationship Id="rId278" Type="http://schemas.openxmlformats.org/officeDocument/2006/relationships/hyperlink" Target="http://www.bseindia.com/sensexview/indexview_new.aspx?index_Code=88&amp;iname=BASMTR" TargetMode="External"/><Relationship Id="rId1904" Type="http://schemas.openxmlformats.org/officeDocument/2006/relationships/hyperlink" Target="http://www.bseindia.com/sensexview/indexview_new.aspx?index_Code=67&amp;iname=REALTY" TargetMode="External"/><Relationship Id="rId485" Type="http://schemas.openxmlformats.org/officeDocument/2006/relationships/hyperlink" Target="http://www.bseindia.com/sensexview/indexview_new.aspx?index_Code=92&amp;iname=INDSTR" TargetMode="External"/><Relationship Id="rId692" Type="http://schemas.openxmlformats.org/officeDocument/2006/relationships/hyperlink" Target="http://www.bseindia.com/sensexview/indexview_new.aspx?index_Code=89&amp;iname=CDGS" TargetMode="External"/><Relationship Id="rId2166" Type="http://schemas.openxmlformats.org/officeDocument/2006/relationships/hyperlink" Target="http://www.bseindia.com/sensexview/indexview_new.aspx?index_Code=37&amp;iname=OILGAS" TargetMode="External"/><Relationship Id="rId2373" Type="http://schemas.openxmlformats.org/officeDocument/2006/relationships/hyperlink" Target="http://www.bseindia.com/sensexview/indexview_new.aspx?index_Code=88&amp;iname=BASMTR" TargetMode="External"/><Relationship Id="rId2580" Type="http://schemas.openxmlformats.org/officeDocument/2006/relationships/hyperlink" Target="http://www.bseindia.com/sensexview/indexview_new.aspx?index_Code=27&amp;iname=BSECD" TargetMode="External"/><Relationship Id="rId138" Type="http://schemas.openxmlformats.org/officeDocument/2006/relationships/hyperlink" Target="http://www.bseindia.com/sensexview/indexview_new.aspx?index_Code=35&amp;iname=METAL" TargetMode="External"/><Relationship Id="rId345" Type="http://schemas.openxmlformats.org/officeDocument/2006/relationships/hyperlink" Target="http://www.bseindia.com/sensexview/indexview_new.aspx?index_Code=89&amp;iname=CDGS" TargetMode="External"/><Relationship Id="rId552" Type="http://schemas.openxmlformats.org/officeDocument/2006/relationships/hyperlink" Target="http://www.bseindia.com/sensexview/indexview_new.aspx?index_Code=92&amp;iname=INDSTR" TargetMode="External"/><Relationship Id="rId997" Type="http://schemas.openxmlformats.org/officeDocument/2006/relationships/hyperlink" Target="http://www.bseindia.com/sensexview/indexview_new.aspx?index_Code=91&amp;iname=FIN" TargetMode="External"/><Relationship Id="rId1182" Type="http://schemas.openxmlformats.org/officeDocument/2006/relationships/hyperlink" Target="http://www.bseindia.com/sensexview/indexview_new.aspx?index_Code=91&amp;iname=FIN" TargetMode="External"/><Relationship Id="rId2026" Type="http://schemas.openxmlformats.org/officeDocument/2006/relationships/hyperlink" Target="http://www.bseindia.com/sensexview/indexview_new.aspx?index_Code=92&amp;iname=INDSTR" TargetMode="External"/><Relationship Id="rId2233" Type="http://schemas.openxmlformats.org/officeDocument/2006/relationships/hyperlink" Target="http://www.bseindia.com/sensexview/indexview_new.aspx?index_Code=35&amp;iname=METAL" TargetMode="External"/><Relationship Id="rId2440" Type="http://schemas.openxmlformats.org/officeDocument/2006/relationships/hyperlink" Target="http://www.bseindia.com/sensexview/indexview_new.aspx?index_Code=88&amp;iname=BASMTR" TargetMode="External"/><Relationship Id="rId2678" Type="http://schemas.openxmlformats.org/officeDocument/2006/relationships/hyperlink" Target="http://www.bseindia.com/sensexview/indexview_new.aspx?index_Code=88&amp;iname=BASMTR" TargetMode="External"/><Relationship Id="rId2885" Type="http://schemas.openxmlformats.org/officeDocument/2006/relationships/hyperlink" Target="http://www.bseindia.com/sensexview/indexview_new.aspx?index_Code=88&amp;iname=BASMTR" TargetMode="External"/><Relationship Id="rId205" Type="http://schemas.openxmlformats.org/officeDocument/2006/relationships/hyperlink" Target="http://www.bseindia.com/sensexview/indexview_new.aspx?index_Code=83&amp;iname=BSEFMCG" TargetMode="External"/><Relationship Id="rId412" Type="http://schemas.openxmlformats.org/officeDocument/2006/relationships/hyperlink" Target="http://www.bseindia.com/sensexview/indexview_new.aspx?index_Code=88&amp;iname=BASMTR" TargetMode="External"/><Relationship Id="rId857" Type="http://schemas.openxmlformats.org/officeDocument/2006/relationships/hyperlink" Target="http://www.bseindia.com/sensexview/indexview_new.aspx?index_Code=88&amp;iname=BASMTR" TargetMode="External"/><Relationship Id="rId1042" Type="http://schemas.openxmlformats.org/officeDocument/2006/relationships/hyperlink" Target="http://www.bseindia.com/sensexview/indexview_new.aspx?index_Code=89&amp;iname=CDGS" TargetMode="External"/><Relationship Id="rId1487" Type="http://schemas.openxmlformats.org/officeDocument/2006/relationships/hyperlink" Target="http://www.bseindia.com/sensexview/indexview_new.aspx?index_Code=89&amp;iname=CDGS" TargetMode="External"/><Relationship Id="rId1694" Type="http://schemas.openxmlformats.org/officeDocument/2006/relationships/hyperlink" Target="http://www.bseindia.com/sensexview/indexview_new.aspx?index_Code=92&amp;iname=INDSTR" TargetMode="External"/><Relationship Id="rId2300" Type="http://schemas.openxmlformats.org/officeDocument/2006/relationships/hyperlink" Target="http://www.bseindia.com/sensexview/indexview_new.aspx?index_Code=92&amp;iname=INDSTR" TargetMode="External"/><Relationship Id="rId2538" Type="http://schemas.openxmlformats.org/officeDocument/2006/relationships/hyperlink" Target="http://www.bseindia.com/sensexview/indexview_new.aspx?index_Code=92&amp;iname=INDSTR" TargetMode="External"/><Relationship Id="rId2745" Type="http://schemas.openxmlformats.org/officeDocument/2006/relationships/hyperlink" Target="http://www.bseindia.com/sensexview/indexview_new.aspx?index_Code=89&amp;iname=CDGS" TargetMode="External"/><Relationship Id="rId2952" Type="http://schemas.openxmlformats.org/officeDocument/2006/relationships/hyperlink" Target="http://www.bseindia.com/sensexview/indexview_new.aspx?index_Code=92&amp;iname=INDSTR" TargetMode="External"/><Relationship Id="rId717" Type="http://schemas.openxmlformats.org/officeDocument/2006/relationships/hyperlink" Target="http://www.bseindia.com/sensexview/indexview_new.aspx?index_Code=92&amp;iname=INDSTR" TargetMode="External"/><Relationship Id="rId924" Type="http://schemas.openxmlformats.org/officeDocument/2006/relationships/hyperlink" Target="http://www.bseindia.com/sensexview/indexview_new.aspx?index_Code=45&amp;iname=TECK" TargetMode="External"/><Relationship Id="rId1347" Type="http://schemas.openxmlformats.org/officeDocument/2006/relationships/hyperlink" Target="http://www.bseindia.com/sensexview/indexview_new.aspx?index_Code=88&amp;iname=BASMTR" TargetMode="External"/><Relationship Id="rId1554" Type="http://schemas.openxmlformats.org/officeDocument/2006/relationships/hyperlink" Target="http://www.bseindia.com/sensexview/indexview_new.aspx?index_Code=91&amp;iname=FIN" TargetMode="External"/><Relationship Id="rId1761" Type="http://schemas.openxmlformats.org/officeDocument/2006/relationships/hyperlink" Target="http://www.bseindia.com/sensexview/indexview_new.aspx?index_Code=79&amp;iname=INFRA" TargetMode="External"/><Relationship Id="rId1999" Type="http://schemas.openxmlformats.org/officeDocument/2006/relationships/hyperlink" Target="http://www.bseindia.com/sensexview/indexview_new.aspx?index_Code=88&amp;iname=BASMTR" TargetMode="External"/><Relationship Id="rId2605" Type="http://schemas.openxmlformats.org/officeDocument/2006/relationships/hyperlink" Target="http://www.bseindia.com/sensexview/indexview_new.aspx?index_Code=89&amp;iname=CDGS" TargetMode="External"/><Relationship Id="rId2812" Type="http://schemas.openxmlformats.org/officeDocument/2006/relationships/hyperlink" Target="http://www.bseindia.com/sensexview/indexview_new.aspx?index_Code=88&amp;iname=BASMTR" TargetMode="External"/><Relationship Id="rId53" Type="http://schemas.openxmlformats.org/officeDocument/2006/relationships/hyperlink" Target="http://www.bseindia.com/sensexview/indexview_new.aspx?index_Code=92&amp;iname=INDSTR" TargetMode="External"/><Relationship Id="rId1207" Type="http://schemas.openxmlformats.org/officeDocument/2006/relationships/hyperlink" Target="http://www.bseindia.com/sensexview/indexview_new.aspx?index_Code=89&amp;iname=CDGS" TargetMode="External"/><Relationship Id="rId1414" Type="http://schemas.openxmlformats.org/officeDocument/2006/relationships/hyperlink" Target="http://www.bseindia.com/sensexview/indexview_new.aspx?index_Code=35&amp;iname=METAL" TargetMode="External"/><Relationship Id="rId1621" Type="http://schemas.openxmlformats.org/officeDocument/2006/relationships/hyperlink" Target="http://www.bseindia.com/sensexview/indexview_new.aspx?index_Code=89&amp;iname=CDGS" TargetMode="External"/><Relationship Id="rId1859" Type="http://schemas.openxmlformats.org/officeDocument/2006/relationships/hyperlink" Target="http://www.bseindia.com/sensexview/indexview_new.aspx?index_Code=91&amp;iname=FIN" TargetMode="External"/><Relationship Id="rId3074" Type="http://schemas.openxmlformats.org/officeDocument/2006/relationships/hyperlink" Target="http://www.bseindia.com/sensexview/indexview_new.aspx?index_Code=79&amp;iname=INFRA" TargetMode="External"/><Relationship Id="rId1719" Type="http://schemas.openxmlformats.org/officeDocument/2006/relationships/hyperlink" Target="http://www.bseindia.com/sensexview/indexview_new.aspx?index_Code=90&amp;iname=ENERGY" TargetMode="External"/><Relationship Id="rId1926" Type="http://schemas.openxmlformats.org/officeDocument/2006/relationships/hyperlink" Target="http://www.bseindia.com/sensexview/indexview_new.aspx?index_Code=92&amp;iname=INDSTR" TargetMode="External"/><Relationship Id="rId2090" Type="http://schemas.openxmlformats.org/officeDocument/2006/relationships/hyperlink" Target="http://www.bseindia.com/sensexview/indexview_new.aspx?index_Code=89&amp;iname=CDGS" TargetMode="External"/><Relationship Id="rId2188" Type="http://schemas.openxmlformats.org/officeDocument/2006/relationships/hyperlink" Target="http://www.bseindia.com/sensexview/indexview_new.aspx?index_Code=35&amp;iname=METAL" TargetMode="External"/><Relationship Id="rId2395" Type="http://schemas.openxmlformats.org/officeDocument/2006/relationships/hyperlink" Target="http://www.bseindia.com/sensexview/indexview_new.aspx?index_Code=79&amp;iname=INFRA" TargetMode="External"/><Relationship Id="rId367" Type="http://schemas.openxmlformats.org/officeDocument/2006/relationships/hyperlink" Target="http://www.bseindia.com/sensexview/indexview_new.aspx?index_Code=89&amp;iname=CDGS" TargetMode="External"/><Relationship Id="rId574" Type="http://schemas.openxmlformats.org/officeDocument/2006/relationships/hyperlink" Target="http://www.bseindia.com/sensexview/indexview_new.aspx?index_Code=89&amp;iname=CDGS" TargetMode="External"/><Relationship Id="rId2048" Type="http://schemas.openxmlformats.org/officeDocument/2006/relationships/hyperlink" Target="http://www.bseindia.com/sensexview/indexview_new.aspx?index_Code=85&amp;iname=BSEIT" TargetMode="External"/><Relationship Id="rId2255" Type="http://schemas.openxmlformats.org/officeDocument/2006/relationships/hyperlink" Target="http://www.bseindia.com/sensexview/indexview_new.aspx?index_Code=92&amp;iname=INDSTR" TargetMode="External"/><Relationship Id="rId3001" Type="http://schemas.openxmlformats.org/officeDocument/2006/relationships/hyperlink" Target="http://www.bseindia.com/sensexview/indexview_new.aspx?index_Code=91&amp;iname=FIN" TargetMode="External"/><Relationship Id="rId227" Type="http://schemas.openxmlformats.org/officeDocument/2006/relationships/hyperlink" Target="http://www.bseindia.com/sensexview/indexview_new.aspx?index_Code=42&amp;iname=AUTO" TargetMode="External"/><Relationship Id="rId781" Type="http://schemas.openxmlformats.org/officeDocument/2006/relationships/hyperlink" Target="http://www.bseindia.com/sensexview/indexview_new.aspx?index_Code=91&amp;iname=FIN" TargetMode="External"/><Relationship Id="rId879" Type="http://schemas.openxmlformats.org/officeDocument/2006/relationships/hyperlink" Target="http://www.bseindia.com/sensexview/indexview_new.aspx?index_Code=45&amp;iname=TECK" TargetMode="External"/><Relationship Id="rId2462" Type="http://schemas.openxmlformats.org/officeDocument/2006/relationships/hyperlink" Target="http://www.bseindia.com/sensexview/indexview_new.aspx?index_Code=89&amp;iname=CDGS" TargetMode="External"/><Relationship Id="rId2767" Type="http://schemas.openxmlformats.org/officeDocument/2006/relationships/hyperlink" Target="http://www.bseindia.com/sensexview/indexview_new.aspx?index_Code=92&amp;iname=INDSTR" TargetMode="External"/><Relationship Id="rId434" Type="http://schemas.openxmlformats.org/officeDocument/2006/relationships/hyperlink" Target="http://www.bseindia.com/sensexview/indexview_new.aspx?index_Code=88&amp;iname=BASMTR" TargetMode="External"/><Relationship Id="rId641" Type="http://schemas.openxmlformats.org/officeDocument/2006/relationships/hyperlink" Target="http://www.bseindia.com/sensexview/indexview_new.aspx?index_Code=67&amp;iname=REALTY" TargetMode="External"/><Relationship Id="rId739" Type="http://schemas.openxmlformats.org/officeDocument/2006/relationships/hyperlink" Target="http://www.bseindia.com/sensexview/indexview_new.aspx?index_Code=88&amp;iname=BASMTR" TargetMode="External"/><Relationship Id="rId1064" Type="http://schemas.openxmlformats.org/officeDocument/2006/relationships/hyperlink" Target="http://www.bseindia.com/sensexview/indexview_new.aspx?index_Code=85&amp;iname=BSEIT" TargetMode="External"/><Relationship Id="rId1271" Type="http://schemas.openxmlformats.org/officeDocument/2006/relationships/hyperlink" Target="http://www.bseindia.com/sensexview/indexview_new.aspx?index_Code=89&amp;iname=CDGS" TargetMode="External"/><Relationship Id="rId1369" Type="http://schemas.openxmlformats.org/officeDocument/2006/relationships/hyperlink" Target="http://www.bseindia.com/sensexview/indexview_new.aspx?index_Code=89&amp;iname=CDGS" TargetMode="External"/><Relationship Id="rId1576" Type="http://schemas.openxmlformats.org/officeDocument/2006/relationships/hyperlink" Target="http://www.bseindia.com/sensexview/indexview_new.aspx?index_Code=67&amp;iname=REALTY" TargetMode="External"/><Relationship Id="rId2115" Type="http://schemas.openxmlformats.org/officeDocument/2006/relationships/hyperlink" Target="http://www.bseindia.com/sensexview/indexview_new.aspx?index_Code=92&amp;iname=INDSTR" TargetMode="External"/><Relationship Id="rId2322" Type="http://schemas.openxmlformats.org/officeDocument/2006/relationships/hyperlink" Target="http://www.bseindia.com/sensexview/indexview_new.aspx?index_Code=88&amp;iname=BASMTR" TargetMode="External"/><Relationship Id="rId2974" Type="http://schemas.openxmlformats.org/officeDocument/2006/relationships/hyperlink" Target="http://www.bseindia.com/sensexview/indexview_new.aspx?index_Code=89&amp;iname=CDGS" TargetMode="External"/><Relationship Id="rId501" Type="http://schemas.openxmlformats.org/officeDocument/2006/relationships/hyperlink" Target="http://www.bseindia.com/sensexview/indexview_new.aspx?index_Code=88&amp;iname=BASMTR" TargetMode="External"/><Relationship Id="rId946" Type="http://schemas.openxmlformats.org/officeDocument/2006/relationships/hyperlink" Target="http://www.bseindia.com/sensexview/indexview_new.aspx?index_Code=35&amp;iname=METAL" TargetMode="External"/><Relationship Id="rId1131" Type="http://schemas.openxmlformats.org/officeDocument/2006/relationships/hyperlink" Target="http://www.bseindia.com/sensexview/indexview_new.aspx?index_Code=92&amp;iname=INDSTR" TargetMode="External"/><Relationship Id="rId1229" Type="http://schemas.openxmlformats.org/officeDocument/2006/relationships/hyperlink" Target="http://www.bseindia.com/sensexview/indexview_new.aspx?index_Code=89&amp;iname=CDGS" TargetMode="External"/><Relationship Id="rId1783" Type="http://schemas.openxmlformats.org/officeDocument/2006/relationships/hyperlink" Target="http://www.bseindia.com/sensexview/indexview_new.aspx?index_Code=85&amp;iname=BSEIT" TargetMode="External"/><Relationship Id="rId1990" Type="http://schemas.openxmlformats.org/officeDocument/2006/relationships/hyperlink" Target="http://www.bseindia.com/sensexview/indexview_new.aspx?index_Code=89&amp;iname=CDGS" TargetMode="External"/><Relationship Id="rId2627" Type="http://schemas.openxmlformats.org/officeDocument/2006/relationships/hyperlink" Target="http://www.bseindia.com/sensexview/indexview_new.aspx?index_Code=42&amp;iname=AUTO" TargetMode="External"/><Relationship Id="rId2834" Type="http://schemas.openxmlformats.org/officeDocument/2006/relationships/hyperlink" Target="http://www.bseindia.com/sensexview/indexview_new.aspx?index_Code=45&amp;iname=TECK" TargetMode="External"/><Relationship Id="rId75" Type="http://schemas.openxmlformats.org/officeDocument/2006/relationships/hyperlink" Target="http://www.bseindia.com/sensexview/indexview_new.aspx?index_Code=83&amp;iname=BSEFMCG" TargetMode="External"/><Relationship Id="rId806" Type="http://schemas.openxmlformats.org/officeDocument/2006/relationships/hyperlink" Target="http://www.bseindia.com/sensexview/indexview_new.aspx?index_Code=79&amp;iname=INFRA" TargetMode="External"/><Relationship Id="rId1436" Type="http://schemas.openxmlformats.org/officeDocument/2006/relationships/hyperlink" Target="http://www.bseindia.com/sensexview/indexview_new.aspx?index_Code=92&amp;iname=INDSTR" TargetMode="External"/><Relationship Id="rId1643" Type="http://schemas.openxmlformats.org/officeDocument/2006/relationships/hyperlink" Target="http://www.bseindia.com/sensexview/indexview_new.aspx?index_Code=67&amp;iname=REALTY" TargetMode="External"/><Relationship Id="rId1850" Type="http://schemas.openxmlformats.org/officeDocument/2006/relationships/hyperlink" Target="http://www.bseindia.com/sensexview/indexview_new.aspx?index_Code=67&amp;iname=REALTY" TargetMode="External"/><Relationship Id="rId2901" Type="http://schemas.openxmlformats.org/officeDocument/2006/relationships/hyperlink" Target="http://www.bseindia.com/sensexview/indexview_new.aspx?index_Code=79&amp;iname=INFRA" TargetMode="External"/><Relationship Id="rId3096" Type="http://schemas.openxmlformats.org/officeDocument/2006/relationships/hyperlink" Target="http://www.bseindia.com/sensexview/indexview_new.aspx?index_Code=79&amp;iname=INFRA" TargetMode="External"/><Relationship Id="rId1503" Type="http://schemas.openxmlformats.org/officeDocument/2006/relationships/hyperlink" Target="http://www.bseindia.com/sensexview/indexview_new.aspx?index_Code=92&amp;iname=INDSTR" TargetMode="External"/><Relationship Id="rId1710" Type="http://schemas.openxmlformats.org/officeDocument/2006/relationships/hyperlink" Target="http://www.bseindia.com/sensexview/indexview_new.aspx?index_Code=45&amp;iname=TECK" TargetMode="External"/><Relationship Id="rId1948" Type="http://schemas.openxmlformats.org/officeDocument/2006/relationships/hyperlink" Target="http://www.bseindia.com/sensexview/indexview_new.aspx?index_Code=91&amp;iname=FIN" TargetMode="External"/><Relationship Id="rId291" Type="http://schemas.openxmlformats.org/officeDocument/2006/relationships/hyperlink" Target="http://www.bseindia.com/sensexview/indexview_new.aspx?index_Code=92&amp;iname=INDSTR" TargetMode="External"/><Relationship Id="rId1808" Type="http://schemas.openxmlformats.org/officeDocument/2006/relationships/hyperlink" Target="http://www.bseindia.com/sensexview/indexview_new.aspx?index_Code=88&amp;iname=BASMTR" TargetMode="External"/><Relationship Id="rId3023" Type="http://schemas.openxmlformats.org/officeDocument/2006/relationships/hyperlink" Target="http://www.bseindia.com/sensexview/indexview_new.aspx?index_Code=92&amp;iname=INDSTR" TargetMode="External"/><Relationship Id="rId151" Type="http://schemas.openxmlformats.org/officeDocument/2006/relationships/hyperlink" Target="http://www.bseindia.com/sensexview/indexview_new.aspx?index_Code=92&amp;iname=INDSTR" TargetMode="External"/><Relationship Id="rId389" Type="http://schemas.openxmlformats.org/officeDocument/2006/relationships/hyperlink" Target="http://www.bseindia.com/sensexview/indexview_new.aspx?index_Code=88&amp;iname=BASMTR" TargetMode="External"/><Relationship Id="rId596" Type="http://schemas.openxmlformats.org/officeDocument/2006/relationships/hyperlink" Target="http://www.bseindia.com/sensexview/indexview_new.aspx?index_Code=67&amp;iname=REALTY" TargetMode="External"/><Relationship Id="rId2277" Type="http://schemas.openxmlformats.org/officeDocument/2006/relationships/hyperlink" Target="http://www.bseindia.com/sensexview/indexview_new.aspx?index_Code=92&amp;iname=INDSTR" TargetMode="External"/><Relationship Id="rId2484" Type="http://schemas.openxmlformats.org/officeDocument/2006/relationships/hyperlink" Target="http://www.bseindia.com/sensexview/indexview_new.aspx?index_Code=89&amp;iname=CDGS" TargetMode="External"/><Relationship Id="rId2691" Type="http://schemas.openxmlformats.org/officeDocument/2006/relationships/hyperlink" Target="http://www.bseindia.com/sensexview/indexview_new.aspx?index_Code=88&amp;iname=BASMTR" TargetMode="External"/><Relationship Id="rId249" Type="http://schemas.openxmlformats.org/officeDocument/2006/relationships/hyperlink" Target="http://www.bseindia.com/sensexview/indexview_new.aspx?index_Code=67&amp;iname=REALTY" TargetMode="External"/><Relationship Id="rId456" Type="http://schemas.openxmlformats.org/officeDocument/2006/relationships/hyperlink" Target="http://www.bseindia.com/sensexview/indexview_new.aspx?index_Code=84&amp;iname=BSEHC" TargetMode="External"/><Relationship Id="rId663" Type="http://schemas.openxmlformats.org/officeDocument/2006/relationships/hyperlink" Target="http://www.bseindia.com/sensexview/indexview_new.aspx?index_Code=91&amp;iname=FIN" TargetMode="External"/><Relationship Id="rId870" Type="http://schemas.openxmlformats.org/officeDocument/2006/relationships/hyperlink" Target="http://www.bseindia.com/sensexview/indexview_new.aspx?index_Code=83&amp;iname=BSEFMCG" TargetMode="External"/><Relationship Id="rId1086" Type="http://schemas.openxmlformats.org/officeDocument/2006/relationships/hyperlink" Target="http://www.bseindia.com/sensexview/indexview_new.aspx?index_Code=91&amp;iname=FIN" TargetMode="External"/><Relationship Id="rId1293" Type="http://schemas.openxmlformats.org/officeDocument/2006/relationships/hyperlink" Target="http://www.bseindia.com/sensexview/indexview_new.aspx?index_Code=67&amp;iname=REALTY" TargetMode="External"/><Relationship Id="rId2137" Type="http://schemas.openxmlformats.org/officeDocument/2006/relationships/hyperlink" Target="http://www.bseindia.com/sensexview/indexview_new.aspx?index_Code=88&amp;iname=BASMTR" TargetMode="External"/><Relationship Id="rId2344" Type="http://schemas.openxmlformats.org/officeDocument/2006/relationships/hyperlink" Target="http://www.bseindia.com/sensexview/indexview_new.aspx?index_Code=92&amp;iname=INDSTR" TargetMode="External"/><Relationship Id="rId2551" Type="http://schemas.openxmlformats.org/officeDocument/2006/relationships/hyperlink" Target="http://www.bseindia.com/sensexview/indexview_new.aspx?index_Code=89&amp;iname=CDGS" TargetMode="External"/><Relationship Id="rId2789" Type="http://schemas.openxmlformats.org/officeDocument/2006/relationships/hyperlink" Target="http://www.bseindia.com/sensexview/indexview_new.aspx?index_Code=45&amp;iname=TECK" TargetMode="External"/><Relationship Id="rId2996" Type="http://schemas.openxmlformats.org/officeDocument/2006/relationships/hyperlink" Target="http://www.bseindia.com/sensexview/indexview_new.aspx?index_Code=91&amp;iname=FIN" TargetMode="External"/><Relationship Id="rId109" Type="http://schemas.openxmlformats.org/officeDocument/2006/relationships/hyperlink" Target="http://www.bseindia.com/sensexview/indexview_new.aspx?index_Code=37&amp;iname=OILGAS" TargetMode="External"/><Relationship Id="rId316" Type="http://schemas.openxmlformats.org/officeDocument/2006/relationships/hyperlink" Target="http://www.bseindia.com/sensexview/indexview_new.aspx?index_Code=45&amp;iname=TECK" TargetMode="External"/><Relationship Id="rId523" Type="http://schemas.openxmlformats.org/officeDocument/2006/relationships/hyperlink" Target="http://www.bseindia.com/sensexview/indexview_new.aspx?index_Code=89&amp;iname=CDGS" TargetMode="External"/><Relationship Id="rId968" Type="http://schemas.openxmlformats.org/officeDocument/2006/relationships/hyperlink" Target="http://www.bseindia.com/sensexview/indexview_new.aspx?index_Code=88&amp;iname=BASMTR" TargetMode="External"/><Relationship Id="rId1153" Type="http://schemas.openxmlformats.org/officeDocument/2006/relationships/hyperlink" Target="http://www.bseindia.com/sensexview/indexview_new.aspx?index_Code=85&amp;iname=BSEIT" TargetMode="External"/><Relationship Id="rId1598" Type="http://schemas.openxmlformats.org/officeDocument/2006/relationships/hyperlink" Target="http://www.bseindia.com/sensexview/indexview_new.aspx?index_Code=27&amp;iname=BSECD" TargetMode="External"/><Relationship Id="rId2204" Type="http://schemas.openxmlformats.org/officeDocument/2006/relationships/hyperlink" Target="http://www.bseindia.com/sensexview/indexview_new.aspx?index_Code=92&amp;iname=INDSTR" TargetMode="External"/><Relationship Id="rId2649" Type="http://schemas.openxmlformats.org/officeDocument/2006/relationships/hyperlink" Target="http://www.bseindia.com/sensexview/indexview_new.aspx?index_Code=89&amp;iname=CDGS" TargetMode="External"/><Relationship Id="rId2856" Type="http://schemas.openxmlformats.org/officeDocument/2006/relationships/hyperlink" Target="http://www.bseindia.com/sensexview/indexview_new.aspx?index_Code=89&amp;iname=CDGS" TargetMode="External"/><Relationship Id="rId97" Type="http://schemas.openxmlformats.org/officeDocument/2006/relationships/hyperlink" Target="http://www.bseindia.com/sensexview/indexview_new.aspx?index_Code=89&amp;iname=CDGS" TargetMode="External"/><Relationship Id="rId730" Type="http://schemas.openxmlformats.org/officeDocument/2006/relationships/hyperlink" Target="http://www.bseindia.com/sensexview/indexview_new.aspx?index_Code=91&amp;iname=FIN" TargetMode="External"/><Relationship Id="rId828" Type="http://schemas.openxmlformats.org/officeDocument/2006/relationships/hyperlink" Target="http://www.bseindia.com/sensexview/indexview_new.aspx?index_Code=89&amp;iname=CDGS" TargetMode="External"/><Relationship Id="rId1013" Type="http://schemas.openxmlformats.org/officeDocument/2006/relationships/hyperlink" Target="http://www.bseindia.com/sensexview/indexview_new.aspx?index_Code=91&amp;iname=FIN" TargetMode="External"/><Relationship Id="rId1360" Type="http://schemas.openxmlformats.org/officeDocument/2006/relationships/hyperlink" Target="http://www.bseindia.com/sensexview/indexview_new.aspx?index_Code=84&amp;iname=BSEHC" TargetMode="External"/><Relationship Id="rId1458" Type="http://schemas.openxmlformats.org/officeDocument/2006/relationships/hyperlink" Target="http://www.bseindia.com/sensexview/indexview_new.aspx?index_Code=89&amp;iname=CDGS" TargetMode="External"/><Relationship Id="rId1665" Type="http://schemas.openxmlformats.org/officeDocument/2006/relationships/hyperlink" Target="http://www.bseindia.com/sensexview/indexview_new.aspx?index_Code=92&amp;iname=INDSTR" TargetMode="External"/><Relationship Id="rId1872" Type="http://schemas.openxmlformats.org/officeDocument/2006/relationships/hyperlink" Target="http://www.bseindia.com/sensexview/indexview_new.aspx?index_Code=92&amp;iname=INDSTR" TargetMode="External"/><Relationship Id="rId2411" Type="http://schemas.openxmlformats.org/officeDocument/2006/relationships/hyperlink" Target="http://www.bseindia.com/sensexview/indexview_new.aspx?index_Code=91&amp;iname=FIN" TargetMode="External"/><Relationship Id="rId2509" Type="http://schemas.openxmlformats.org/officeDocument/2006/relationships/hyperlink" Target="http://www.bseindia.com/sensexview/indexview_new.aspx?index_Code=79&amp;iname=INFRA" TargetMode="External"/><Relationship Id="rId2716" Type="http://schemas.openxmlformats.org/officeDocument/2006/relationships/hyperlink" Target="http://www.bseindia.com/sensexview/indexview_new.aspx?index_Code=90&amp;iname=ENERGY" TargetMode="External"/><Relationship Id="rId1220" Type="http://schemas.openxmlformats.org/officeDocument/2006/relationships/hyperlink" Target="http://www.bseindia.com/sensexview/indexview_new.aspx?index_Code=89&amp;iname=CDGS" TargetMode="External"/><Relationship Id="rId1318" Type="http://schemas.openxmlformats.org/officeDocument/2006/relationships/hyperlink" Target="http://www.bseindia.com/sensexview/indexview_new.aspx?index_Code=88&amp;iname=BASMTR" TargetMode="External"/><Relationship Id="rId1525" Type="http://schemas.openxmlformats.org/officeDocument/2006/relationships/hyperlink" Target="http://www.bseindia.com/sensexview/indexview_new.aspx?index_Code=45&amp;iname=TECK" TargetMode="External"/><Relationship Id="rId2923" Type="http://schemas.openxmlformats.org/officeDocument/2006/relationships/hyperlink" Target="http://www.bseindia.com/sensexview/indexview_new.aspx?index_Code=92&amp;iname=INDSTR" TargetMode="External"/><Relationship Id="rId1732" Type="http://schemas.openxmlformats.org/officeDocument/2006/relationships/hyperlink" Target="http://www.bseindia.com/sensexview/indexview_new.aspx?index_Code=91&amp;iname=FIN" TargetMode="External"/><Relationship Id="rId24" Type="http://schemas.openxmlformats.org/officeDocument/2006/relationships/hyperlink" Target="http://www.bseindia.com/sensexview/indexview_new.aspx?index_Code=84&amp;iname=BSEHC" TargetMode="External"/><Relationship Id="rId2299" Type="http://schemas.openxmlformats.org/officeDocument/2006/relationships/hyperlink" Target="http://www.bseindia.com/sensexview/indexview_new.aspx?index_Code=92&amp;iname=INDSTR" TargetMode="External"/><Relationship Id="rId3045" Type="http://schemas.openxmlformats.org/officeDocument/2006/relationships/hyperlink" Target="http://www.bseindia.com/sensexview/indexview_new.aspx?index_Code=79&amp;iname=INFRA" TargetMode="External"/><Relationship Id="rId173" Type="http://schemas.openxmlformats.org/officeDocument/2006/relationships/hyperlink" Target="http://www.bseindia.com/sensexview/indexview_new.aspx?index_Code=42&amp;iname=AUTO" TargetMode="External"/><Relationship Id="rId380" Type="http://schemas.openxmlformats.org/officeDocument/2006/relationships/hyperlink" Target="http://www.bseindia.com/sensexview/indexview_new.aspx?index_Code=42&amp;iname=AUTO" TargetMode="External"/><Relationship Id="rId2061" Type="http://schemas.openxmlformats.org/officeDocument/2006/relationships/hyperlink" Target="http://www.bseindia.com/sensexview/indexview_new.aspx?index_Code=88&amp;iname=BASMTR" TargetMode="External"/><Relationship Id="rId240" Type="http://schemas.openxmlformats.org/officeDocument/2006/relationships/hyperlink" Target="http://www.bseindia.com/sensexview/indexview_new.aspx?index_Code=79&amp;iname=INFRA" TargetMode="External"/><Relationship Id="rId478" Type="http://schemas.openxmlformats.org/officeDocument/2006/relationships/hyperlink" Target="http://www.bseindia.com/sensexview/indexview_new.aspx?index_Code=90&amp;iname=ENERGY" TargetMode="External"/><Relationship Id="rId685" Type="http://schemas.openxmlformats.org/officeDocument/2006/relationships/hyperlink" Target="http://www.bseindia.com/sensexview/indexview_new.aspx?index_Code=88&amp;iname=BASMTR" TargetMode="External"/><Relationship Id="rId892" Type="http://schemas.openxmlformats.org/officeDocument/2006/relationships/hyperlink" Target="http://www.bseindia.com/sensexview/indexview_new.aspx?index_Code=79&amp;iname=INFRA" TargetMode="External"/><Relationship Id="rId2159" Type="http://schemas.openxmlformats.org/officeDocument/2006/relationships/hyperlink" Target="http://www.bseindia.com/sensexview/indexview_new.aspx?index_Code=83&amp;iname=BSEFMCG" TargetMode="External"/><Relationship Id="rId2366" Type="http://schemas.openxmlformats.org/officeDocument/2006/relationships/hyperlink" Target="http://www.bseindia.com/sensexview/indexview_new.aspx?index_Code=91&amp;iname=FIN" TargetMode="External"/><Relationship Id="rId2573" Type="http://schemas.openxmlformats.org/officeDocument/2006/relationships/hyperlink" Target="http://www.bseindia.com/sensexview/indexview_new.aspx?index_Code=88&amp;iname=BASMTR" TargetMode="External"/><Relationship Id="rId2780" Type="http://schemas.openxmlformats.org/officeDocument/2006/relationships/hyperlink" Target="http://www.bseindia.com/sensexview/indexview_new.aspx?index_Code=90&amp;iname=ENERGY" TargetMode="External"/><Relationship Id="rId100" Type="http://schemas.openxmlformats.org/officeDocument/2006/relationships/hyperlink" Target="http://www.bseindia.com/sensexview/indexview_new.aspx?index_Code=88&amp;iname=BASMTR" TargetMode="External"/><Relationship Id="rId338" Type="http://schemas.openxmlformats.org/officeDocument/2006/relationships/hyperlink" Target="http://www.bseindia.com/sensexview/indexview_new.aspx?index_Code=88&amp;iname=BASMTR" TargetMode="External"/><Relationship Id="rId545" Type="http://schemas.openxmlformats.org/officeDocument/2006/relationships/hyperlink" Target="http://www.bseindia.com/sensexview/indexview_new.aspx?index_Code=85&amp;iname=BSEIT" TargetMode="External"/><Relationship Id="rId752" Type="http://schemas.openxmlformats.org/officeDocument/2006/relationships/hyperlink" Target="http://www.bseindia.com/sensexview/indexview_new.aspx?index_Code=89&amp;iname=CDGS" TargetMode="External"/><Relationship Id="rId1175" Type="http://schemas.openxmlformats.org/officeDocument/2006/relationships/hyperlink" Target="http://www.bseindia.com/sensexview/indexview_new.aspx?index_Code=83&amp;iname=BSEFMCG" TargetMode="External"/><Relationship Id="rId1382" Type="http://schemas.openxmlformats.org/officeDocument/2006/relationships/hyperlink" Target="http://www.bseindia.com/sensexview/indexview_new.aspx?index_Code=92&amp;iname=INDSTR" TargetMode="External"/><Relationship Id="rId2019" Type="http://schemas.openxmlformats.org/officeDocument/2006/relationships/hyperlink" Target="http://www.bseindia.com/sensexview/indexview_new.aspx?index_Code=42&amp;iname=AUTO" TargetMode="External"/><Relationship Id="rId2226" Type="http://schemas.openxmlformats.org/officeDocument/2006/relationships/hyperlink" Target="http://www.bseindia.com/sensexview/indexview_new.aspx?index_Code=35&amp;iname=METAL" TargetMode="External"/><Relationship Id="rId2433" Type="http://schemas.openxmlformats.org/officeDocument/2006/relationships/hyperlink" Target="http://www.bseindia.com/sensexview/indexview_new.aspx?index_Code=91&amp;iname=FIN" TargetMode="External"/><Relationship Id="rId2640" Type="http://schemas.openxmlformats.org/officeDocument/2006/relationships/hyperlink" Target="http://www.bseindia.com/sensexview/indexview_new.aspx?index_Code=88&amp;iname=BASMTR" TargetMode="External"/><Relationship Id="rId2878" Type="http://schemas.openxmlformats.org/officeDocument/2006/relationships/hyperlink" Target="http://www.bseindia.com/sensexview/indexview_new.aspx?index_Code=83&amp;iname=BSEFMCG" TargetMode="External"/><Relationship Id="rId405" Type="http://schemas.openxmlformats.org/officeDocument/2006/relationships/hyperlink" Target="http://www.bseindia.com/sensexview/indexview_new.aspx?index_Code=91&amp;iname=FIN" TargetMode="External"/><Relationship Id="rId612" Type="http://schemas.openxmlformats.org/officeDocument/2006/relationships/hyperlink" Target="http://www.bseindia.com/sensexview/indexview_new.aspx?index_Code=88&amp;iname=BASMTR" TargetMode="External"/><Relationship Id="rId1035" Type="http://schemas.openxmlformats.org/officeDocument/2006/relationships/hyperlink" Target="http://www.bseindia.com/sensexview/indexview_new.aspx?index_Code=88&amp;iname=BASMTR" TargetMode="External"/><Relationship Id="rId1242" Type="http://schemas.openxmlformats.org/officeDocument/2006/relationships/hyperlink" Target="http://www.bseindia.com/sensexview/indexview_new.aspx?index_Code=88&amp;iname=BASMTR" TargetMode="External"/><Relationship Id="rId1687" Type="http://schemas.openxmlformats.org/officeDocument/2006/relationships/hyperlink" Target="http://www.bseindia.com/sensexview/indexview_new.aspx?index_Code=88&amp;iname=BASMTR" TargetMode="External"/><Relationship Id="rId1894" Type="http://schemas.openxmlformats.org/officeDocument/2006/relationships/hyperlink" Target="http://www.bseindia.com/sensexview/indexview_new.aspx?index_Code=97&amp;iname=UTILS" TargetMode="External"/><Relationship Id="rId2500" Type="http://schemas.openxmlformats.org/officeDocument/2006/relationships/hyperlink" Target="http://www.bseindia.com/sensexview/indexview_new.aspx?index_Code=89&amp;iname=CDGS" TargetMode="External"/><Relationship Id="rId2738" Type="http://schemas.openxmlformats.org/officeDocument/2006/relationships/hyperlink" Target="http://www.bseindia.com/sensexview/indexview_new.aspx?index_Code=88&amp;iname=BASMTR" TargetMode="External"/><Relationship Id="rId2945" Type="http://schemas.openxmlformats.org/officeDocument/2006/relationships/hyperlink" Target="http://www.bseindia.com/sensexview/indexview_new.aspx?index_Code=92&amp;iname=INDSTR" TargetMode="External"/><Relationship Id="rId917" Type="http://schemas.openxmlformats.org/officeDocument/2006/relationships/hyperlink" Target="http://www.bseindia.com/sensexview/indexview_new.aspx?index_Code=92&amp;iname=INDSTR" TargetMode="External"/><Relationship Id="rId1102" Type="http://schemas.openxmlformats.org/officeDocument/2006/relationships/hyperlink" Target="http://www.bseindia.com/sensexview/indexview_new.aspx?index_Code=79&amp;iname=INFRA" TargetMode="External"/><Relationship Id="rId1547" Type="http://schemas.openxmlformats.org/officeDocument/2006/relationships/hyperlink" Target="http://www.bseindia.com/sensexview/indexview_new.aspx?index_Code=88&amp;iname=BASMTR" TargetMode="External"/><Relationship Id="rId1754" Type="http://schemas.openxmlformats.org/officeDocument/2006/relationships/hyperlink" Target="http://www.bseindia.com/sensexview/indexview_new.aspx?index_Code=92&amp;iname=INDSTR" TargetMode="External"/><Relationship Id="rId1961" Type="http://schemas.openxmlformats.org/officeDocument/2006/relationships/hyperlink" Target="http://www.bseindia.com/sensexview/indexview_new.aspx?index_Code=88&amp;iname=BASMTR" TargetMode="External"/><Relationship Id="rId2805" Type="http://schemas.openxmlformats.org/officeDocument/2006/relationships/hyperlink" Target="http://www.bseindia.com/sensexview/indexview_new.aspx?index_Code=85&amp;iname=BSEIT" TargetMode="External"/><Relationship Id="rId46" Type="http://schemas.openxmlformats.org/officeDocument/2006/relationships/hyperlink" Target="http://www.bseindia.com/sensexview/indexview_new.aspx?index_Code=83&amp;iname=BSEFMCG" TargetMode="External"/><Relationship Id="rId1407" Type="http://schemas.openxmlformats.org/officeDocument/2006/relationships/hyperlink" Target="http://www.bseindia.com/sensexview/indexview_new.aspx?index_Code=67&amp;iname=REALTY" TargetMode="External"/><Relationship Id="rId1614" Type="http://schemas.openxmlformats.org/officeDocument/2006/relationships/hyperlink" Target="http://www.bseindia.com/sensexview/indexview_new.aspx?index_Code=88&amp;iname=BASMTR" TargetMode="External"/><Relationship Id="rId1821" Type="http://schemas.openxmlformats.org/officeDocument/2006/relationships/hyperlink" Target="http://www.bseindia.com/sensexview/indexview_new.aspx?index_Code=91&amp;iname=FIN" TargetMode="External"/><Relationship Id="rId3067" Type="http://schemas.openxmlformats.org/officeDocument/2006/relationships/hyperlink" Target="http://www.bseindia.com/sensexview/indexview_new.aspx?index_Code=27&amp;iname=BSECD" TargetMode="External"/><Relationship Id="rId195" Type="http://schemas.openxmlformats.org/officeDocument/2006/relationships/hyperlink" Target="http://www.bseindia.com/sensexview/indexview_new.aspx?index_Code=88&amp;iname=BASMTR" TargetMode="External"/><Relationship Id="rId1919" Type="http://schemas.openxmlformats.org/officeDocument/2006/relationships/hyperlink" Target="http://www.bseindia.com/sensexview/indexview_new.aspx?index_Code=67&amp;iname=REALTY" TargetMode="External"/><Relationship Id="rId2083" Type="http://schemas.openxmlformats.org/officeDocument/2006/relationships/hyperlink" Target="http://www.bseindia.com/sensexview/indexview_new.aspx?index_Code=67&amp;iname=REALTY" TargetMode="External"/><Relationship Id="rId2290" Type="http://schemas.openxmlformats.org/officeDocument/2006/relationships/hyperlink" Target="http://www.bseindia.com/sensexview/indexview_new.aspx?index_Code=91&amp;iname=FIN" TargetMode="External"/><Relationship Id="rId2388" Type="http://schemas.openxmlformats.org/officeDocument/2006/relationships/hyperlink" Target="http://www.bseindia.com/sensexview/indexview_new.aspx?index_Code=91&amp;iname=FIN" TargetMode="External"/><Relationship Id="rId2595" Type="http://schemas.openxmlformats.org/officeDocument/2006/relationships/hyperlink" Target="http://www.bseindia.com/sensexview/indexview_new.aspx?index_Code=88&amp;iname=BASMTR" TargetMode="External"/><Relationship Id="rId262" Type="http://schemas.openxmlformats.org/officeDocument/2006/relationships/hyperlink" Target="http://www.bseindia.com/sensexview/indexview_new.aspx?index_Code=89&amp;iname=CDGS" TargetMode="External"/><Relationship Id="rId567" Type="http://schemas.openxmlformats.org/officeDocument/2006/relationships/hyperlink" Target="http://www.bseindia.com/sensexview/indexview_new.aspx?index_Code=79&amp;iname=INFRA" TargetMode="External"/><Relationship Id="rId1197" Type="http://schemas.openxmlformats.org/officeDocument/2006/relationships/hyperlink" Target="http://www.bseindia.com/sensexview/indexview_new.aspx?index_Code=83&amp;iname=BSEFMCG" TargetMode="External"/><Relationship Id="rId2150" Type="http://schemas.openxmlformats.org/officeDocument/2006/relationships/hyperlink" Target="http://www.bseindia.com/sensexview/indexview_new.aspx?index_Code=35&amp;iname=METAL" TargetMode="External"/><Relationship Id="rId2248" Type="http://schemas.openxmlformats.org/officeDocument/2006/relationships/hyperlink" Target="http://www.bseindia.com/sensexview/indexview_new.aspx?index_Code=91&amp;iname=FIN" TargetMode="External"/><Relationship Id="rId122" Type="http://schemas.openxmlformats.org/officeDocument/2006/relationships/hyperlink" Target="http://www.bseindia.com/sensexview/indexview_new.aspx?index_Code=83&amp;iname=BSEFMCG" TargetMode="External"/><Relationship Id="rId774" Type="http://schemas.openxmlformats.org/officeDocument/2006/relationships/hyperlink" Target="http://www.bseindia.com/sensexview/indexview_new.aspx?index_Code=92&amp;iname=INDSTR" TargetMode="External"/><Relationship Id="rId981" Type="http://schemas.openxmlformats.org/officeDocument/2006/relationships/hyperlink" Target="http://www.bseindia.com/sensexview/indexview_new.aspx?index_Code=67&amp;iname=REALTY" TargetMode="External"/><Relationship Id="rId1057" Type="http://schemas.openxmlformats.org/officeDocument/2006/relationships/hyperlink" Target="http://www.bseindia.com/sensexview/indexview_new.aspx?index_Code=35&amp;iname=METAL" TargetMode="External"/><Relationship Id="rId2010" Type="http://schemas.openxmlformats.org/officeDocument/2006/relationships/hyperlink" Target="http://www.bseindia.com/sensexview/indexview_new.aspx?index_Code=37&amp;iname=OILGAS" TargetMode="External"/><Relationship Id="rId2455" Type="http://schemas.openxmlformats.org/officeDocument/2006/relationships/hyperlink" Target="http://www.bseindia.com/sensexview/indexview_new.aspx?index_Code=89&amp;iname=CDGS" TargetMode="External"/><Relationship Id="rId2662" Type="http://schemas.openxmlformats.org/officeDocument/2006/relationships/hyperlink" Target="http://www.bseindia.com/sensexview/indexview_new.aspx?index_Code=89&amp;iname=CDGS" TargetMode="External"/><Relationship Id="rId427" Type="http://schemas.openxmlformats.org/officeDocument/2006/relationships/hyperlink" Target="http://www.bseindia.com/sensexview/indexview_new.aspx?index_Code=92&amp;iname=INDSTR" TargetMode="External"/><Relationship Id="rId634" Type="http://schemas.openxmlformats.org/officeDocument/2006/relationships/hyperlink" Target="http://www.bseindia.com/sensexview/indexview_new.aspx?index_Code=89&amp;iname=CDGS" TargetMode="External"/><Relationship Id="rId841" Type="http://schemas.openxmlformats.org/officeDocument/2006/relationships/hyperlink" Target="http://www.bseindia.com/sensexview/indexview_new.aspx?index_Code=27&amp;iname=BSECD" TargetMode="External"/><Relationship Id="rId1264" Type="http://schemas.openxmlformats.org/officeDocument/2006/relationships/hyperlink" Target="http://www.bseindia.com/sensexview/indexview_new.aspx?index_Code=91&amp;iname=FIN" TargetMode="External"/><Relationship Id="rId1471" Type="http://schemas.openxmlformats.org/officeDocument/2006/relationships/hyperlink" Target="http://www.bseindia.com/sensexview/indexview_new.aspx?index_Code=88&amp;iname=BASMTR" TargetMode="External"/><Relationship Id="rId1569" Type="http://schemas.openxmlformats.org/officeDocument/2006/relationships/hyperlink" Target="http://www.bseindia.com/sensexview/indexview_new.aspx?index_Code=91&amp;iname=FIN" TargetMode="External"/><Relationship Id="rId2108" Type="http://schemas.openxmlformats.org/officeDocument/2006/relationships/hyperlink" Target="http://www.bseindia.com/sensexview/indexview_new.aspx?index_Code=92&amp;iname=INDSTR" TargetMode="External"/><Relationship Id="rId2315" Type="http://schemas.openxmlformats.org/officeDocument/2006/relationships/hyperlink" Target="http://www.bseindia.com/sensexview/indexview_new.aspx?index_Code=92&amp;iname=INDSTR" TargetMode="External"/><Relationship Id="rId2522" Type="http://schemas.openxmlformats.org/officeDocument/2006/relationships/hyperlink" Target="http://www.bseindia.com/sensexview/indexview_new.aspx?index_Code=88&amp;iname=BASMTR" TargetMode="External"/><Relationship Id="rId2967" Type="http://schemas.openxmlformats.org/officeDocument/2006/relationships/hyperlink" Target="http://www.bseindia.com/sensexview/indexview_new.aspx?index_Code=92&amp;iname=INDSTR" TargetMode="External"/><Relationship Id="rId701" Type="http://schemas.openxmlformats.org/officeDocument/2006/relationships/hyperlink" Target="http://www.bseindia.com/sensexview/indexview_new.aspx?index_Code=88&amp;iname=BASMTR" TargetMode="External"/><Relationship Id="rId939" Type="http://schemas.openxmlformats.org/officeDocument/2006/relationships/hyperlink" Target="http://www.bseindia.com/sensexview/indexview_new.aspx?index_Code=45&amp;iname=TECK" TargetMode="External"/><Relationship Id="rId1124" Type="http://schemas.openxmlformats.org/officeDocument/2006/relationships/hyperlink" Target="http://www.bseindia.com/sensexview/indexview_new.aspx?index_Code=89&amp;iname=CDGS" TargetMode="External"/><Relationship Id="rId1331" Type="http://schemas.openxmlformats.org/officeDocument/2006/relationships/hyperlink" Target="http://www.bseindia.com/sensexview/indexview_new.aspx?index_Code=89&amp;iname=CDGS" TargetMode="External"/><Relationship Id="rId1776" Type="http://schemas.openxmlformats.org/officeDocument/2006/relationships/hyperlink" Target="http://www.bseindia.com/sensexview/indexview_new.aspx?index_Code=92&amp;iname=INDSTR" TargetMode="External"/><Relationship Id="rId1983" Type="http://schemas.openxmlformats.org/officeDocument/2006/relationships/hyperlink" Target="http://www.bseindia.com/sensexview/indexview_new.aspx?index_Code=88&amp;iname=BASMTR" TargetMode="External"/><Relationship Id="rId2827" Type="http://schemas.openxmlformats.org/officeDocument/2006/relationships/hyperlink" Target="http://www.bseindia.com/sensexview/indexview_new.aspx?index_Code=89&amp;iname=CDGS" TargetMode="External"/><Relationship Id="rId68" Type="http://schemas.openxmlformats.org/officeDocument/2006/relationships/hyperlink" Target="http://www.bseindia.com/sensexview/indexview_new.aspx?index_Code=37&amp;iname=OILGAS" TargetMode="External"/><Relationship Id="rId1429" Type="http://schemas.openxmlformats.org/officeDocument/2006/relationships/hyperlink" Target="http://www.bseindia.com/sensexview/indexview_new.aspx?index_Code=91&amp;iname=FIN" TargetMode="External"/><Relationship Id="rId1636" Type="http://schemas.openxmlformats.org/officeDocument/2006/relationships/hyperlink" Target="http://www.bseindia.com/sensexview/indexview_new.aspx?index_Code=35&amp;iname=METAL" TargetMode="External"/><Relationship Id="rId1843" Type="http://schemas.openxmlformats.org/officeDocument/2006/relationships/hyperlink" Target="http://www.bseindia.com/sensexview/indexview_new.aspx?index_Code=35&amp;iname=METAL" TargetMode="External"/><Relationship Id="rId3089" Type="http://schemas.openxmlformats.org/officeDocument/2006/relationships/hyperlink" Target="http://www.bseindia.com/sensexview/indexview_new.aspx?index_Code=91&amp;iname=FIN" TargetMode="External"/><Relationship Id="rId1703" Type="http://schemas.openxmlformats.org/officeDocument/2006/relationships/hyperlink" Target="http://www.bseindia.com/sensexview/indexview_new.aspx?index_Code=88&amp;iname=BASMTR" TargetMode="External"/><Relationship Id="rId1910" Type="http://schemas.openxmlformats.org/officeDocument/2006/relationships/hyperlink" Target="http://www.bseindia.com/sensexview/indexview_new.aspx?index_Code=96&amp;iname=TELCOM" TargetMode="External"/><Relationship Id="rId284" Type="http://schemas.openxmlformats.org/officeDocument/2006/relationships/hyperlink" Target="http://www.bseindia.com/sensexview/indexview_new.aspx?index_Code=89&amp;iname=CDGS" TargetMode="External"/><Relationship Id="rId491" Type="http://schemas.openxmlformats.org/officeDocument/2006/relationships/hyperlink" Target="http://www.bseindia.com/sensexview/indexview_new.aspx?index_Code=79&amp;iname=INFRA" TargetMode="External"/><Relationship Id="rId2172" Type="http://schemas.openxmlformats.org/officeDocument/2006/relationships/hyperlink" Target="http://www.bseindia.com/sensexview/indexview_new.aspx?index_Code=85&amp;iname=BSEIT" TargetMode="External"/><Relationship Id="rId3016" Type="http://schemas.openxmlformats.org/officeDocument/2006/relationships/hyperlink" Target="http://www.bseindia.com/sensexview/indexview_new.aspx?index_Code=89&amp;iname=CDGS" TargetMode="External"/><Relationship Id="rId144" Type="http://schemas.openxmlformats.org/officeDocument/2006/relationships/hyperlink" Target="http://www.bseindia.com/sensexview/indexview_new.aspx?index_Code=89&amp;iname=CDGS" TargetMode="External"/><Relationship Id="rId589" Type="http://schemas.openxmlformats.org/officeDocument/2006/relationships/hyperlink" Target="http://www.bseindia.com/sensexview/indexview_new.aspx?index_Code=85&amp;iname=BSEIT" TargetMode="External"/><Relationship Id="rId796" Type="http://schemas.openxmlformats.org/officeDocument/2006/relationships/hyperlink" Target="http://www.bseindia.com/sensexview/indexview_new.aspx?index_Code=85&amp;iname=BSEIT" TargetMode="External"/><Relationship Id="rId2477" Type="http://schemas.openxmlformats.org/officeDocument/2006/relationships/hyperlink" Target="http://www.bseindia.com/sensexview/indexview_new.aspx?index_Code=91&amp;iname=FIN" TargetMode="External"/><Relationship Id="rId2684" Type="http://schemas.openxmlformats.org/officeDocument/2006/relationships/hyperlink" Target="http://www.bseindia.com/sensexview/indexview_new.aspx?index_Code=89&amp;iname=CDGS" TargetMode="External"/><Relationship Id="rId351" Type="http://schemas.openxmlformats.org/officeDocument/2006/relationships/hyperlink" Target="http://www.bseindia.com/sensexview/indexview_new.aspx?index_Code=35&amp;iname=METAL" TargetMode="External"/><Relationship Id="rId449" Type="http://schemas.openxmlformats.org/officeDocument/2006/relationships/hyperlink" Target="http://www.bseindia.com/sensexview/indexview_new.aspx?index_Code=84&amp;iname=BSEHC" TargetMode="External"/><Relationship Id="rId656" Type="http://schemas.openxmlformats.org/officeDocument/2006/relationships/hyperlink" Target="http://www.bseindia.com/sensexview/indexview_new.aspx?index_Code=91&amp;iname=FIN" TargetMode="External"/><Relationship Id="rId863" Type="http://schemas.openxmlformats.org/officeDocument/2006/relationships/hyperlink" Target="http://www.bseindia.com/sensexview/indexview_new.aspx?index_Code=88&amp;iname=BASMTR" TargetMode="External"/><Relationship Id="rId1079" Type="http://schemas.openxmlformats.org/officeDocument/2006/relationships/hyperlink" Target="http://www.bseindia.com/sensexview/indexview_new.aspx?index_Code=85&amp;iname=BSEIT" TargetMode="External"/><Relationship Id="rId1286" Type="http://schemas.openxmlformats.org/officeDocument/2006/relationships/hyperlink" Target="http://www.bseindia.com/sensexview/indexview_new.aspx?index_Code=91&amp;iname=FIN" TargetMode="External"/><Relationship Id="rId1493" Type="http://schemas.openxmlformats.org/officeDocument/2006/relationships/hyperlink" Target="http://www.bseindia.com/sensexview/indexview_new.aspx?index_Code=83&amp;iname=BSEFMCG" TargetMode="External"/><Relationship Id="rId2032" Type="http://schemas.openxmlformats.org/officeDocument/2006/relationships/hyperlink" Target="http://www.bseindia.com/sensexview/indexview_new.aspx?index_Code=92&amp;iname=INDSTR" TargetMode="External"/><Relationship Id="rId2337" Type="http://schemas.openxmlformats.org/officeDocument/2006/relationships/hyperlink" Target="http://www.bseindia.com/sensexview/indexview_new.aspx?index_Code=42&amp;iname=AUTO" TargetMode="External"/><Relationship Id="rId2544" Type="http://schemas.openxmlformats.org/officeDocument/2006/relationships/hyperlink" Target="http://www.bseindia.com/sensexview/indexview_new.aspx?index_Code=79&amp;iname=INFRA" TargetMode="External"/><Relationship Id="rId2891" Type="http://schemas.openxmlformats.org/officeDocument/2006/relationships/hyperlink" Target="http://www.bseindia.com/sensexview/indexview_new.aspx?index_Code=84&amp;iname=BSEHC" TargetMode="External"/><Relationship Id="rId2989" Type="http://schemas.openxmlformats.org/officeDocument/2006/relationships/hyperlink" Target="http://www.bseindia.com/sensexview/indexview_new.aspx?index_Code=35&amp;iname=METAL" TargetMode="External"/><Relationship Id="rId211" Type="http://schemas.openxmlformats.org/officeDocument/2006/relationships/hyperlink" Target="http://www.bseindia.com/sensexview/indexview_new.aspx?index_Code=85&amp;iname=BSEIT" TargetMode="External"/><Relationship Id="rId309" Type="http://schemas.openxmlformats.org/officeDocument/2006/relationships/hyperlink" Target="http://www.bseindia.com/sensexview/indexview_new.aspx?index_Code=67&amp;iname=REALTY" TargetMode="External"/><Relationship Id="rId516" Type="http://schemas.openxmlformats.org/officeDocument/2006/relationships/hyperlink" Target="http://www.bseindia.com/sensexview/indexview_new.aspx?index_Code=92&amp;iname=INDSTR" TargetMode="External"/><Relationship Id="rId1146" Type="http://schemas.openxmlformats.org/officeDocument/2006/relationships/hyperlink" Target="http://www.bseindia.com/sensexview/indexview_new.aspx?index_Code=27&amp;iname=BSECD" TargetMode="External"/><Relationship Id="rId1798" Type="http://schemas.openxmlformats.org/officeDocument/2006/relationships/hyperlink" Target="http://www.bseindia.com/sensexview/indexview_new.aspx?index_Code=37&amp;iname=OILGAS" TargetMode="External"/><Relationship Id="rId2751" Type="http://schemas.openxmlformats.org/officeDocument/2006/relationships/hyperlink" Target="http://www.bseindia.com/sensexview/indexview_new.aspx?index_Code=89&amp;iname=CDGS" TargetMode="External"/><Relationship Id="rId2849" Type="http://schemas.openxmlformats.org/officeDocument/2006/relationships/hyperlink" Target="http://www.bseindia.com/sensexview/indexview_new.aspx?index_Code=92&amp;iname=INDSTR" TargetMode="External"/><Relationship Id="rId723" Type="http://schemas.openxmlformats.org/officeDocument/2006/relationships/hyperlink" Target="http://www.bseindia.com/sensexview/indexview_new.aspx?index_Code=92&amp;iname=INDSTR" TargetMode="External"/><Relationship Id="rId930" Type="http://schemas.openxmlformats.org/officeDocument/2006/relationships/hyperlink" Target="http://www.bseindia.com/sensexview/indexview_new.aspx?index_Code=88&amp;iname=BASMTR" TargetMode="External"/><Relationship Id="rId1006" Type="http://schemas.openxmlformats.org/officeDocument/2006/relationships/hyperlink" Target="http://www.bseindia.com/sensexview/indexview_new.aspx?index_Code=91&amp;iname=FIN" TargetMode="External"/><Relationship Id="rId1353" Type="http://schemas.openxmlformats.org/officeDocument/2006/relationships/hyperlink" Target="http://www.bseindia.com/sensexview/indexview_new.aspx?index_Code=89&amp;iname=CDGS" TargetMode="External"/><Relationship Id="rId1560" Type="http://schemas.openxmlformats.org/officeDocument/2006/relationships/hyperlink" Target="http://www.bseindia.com/sensexview/indexview_new.aspx?index_Code=84&amp;iname=BSEHC" TargetMode="External"/><Relationship Id="rId1658" Type="http://schemas.openxmlformats.org/officeDocument/2006/relationships/hyperlink" Target="http://www.bseindia.com/sensexview/indexview_new.aspx?index_Code=92&amp;iname=INDSTR" TargetMode="External"/><Relationship Id="rId1865" Type="http://schemas.openxmlformats.org/officeDocument/2006/relationships/hyperlink" Target="http://www.bseindia.com/sensexview/indexview_new.aspx?index_Code=35&amp;iname=METAL" TargetMode="External"/><Relationship Id="rId2404" Type="http://schemas.openxmlformats.org/officeDocument/2006/relationships/hyperlink" Target="http://www.bseindia.com/sensexview/indexview_new.aspx?index_Code=89&amp;iname=CDGS" TargetMode="External"/><Relationship Id="rId2611" Type="http://schemas.openxmlformats.org/officeDocument/2006/relationships/hyperlink" Target="http://www.bseindia.com/sensexview/indexview_new.aspx?index_Code=91&amp;iname=FIN" TargetMode="External"/><Relationship Id="rId2709" Type="http://schemas.openxmlformats.org/officeDocument/2006/relationships/hyperlink" Target="http://www.bseindia.com/sensexview/indexview_new.aspx?index_Code=67&amp;iname=REALTY" TargetMode="External"/><Relationship Id="rId1213" Type="http://schemas.openxmlformats.org/officeDocument/2006/relationships/hyperlink" Target="http://www.bseindia.com/sensexview/indexview_new.aspx?index_Code=91&amp;iname=FIN" TargetMode="External"/><Relationship Id="rId1420" Type="http://schemas.openxmlformats.org/officeDocument/2006/relationships/hyperlink" Target="http://www.bseindia.com/sensexview/indexview_new.aspx?index_Code=89&amp;iname=CDGS" TargetMode="External"/><Relationship Id="rId1518" Type="http://schemas.openxmlformats.org/officeDocument/2006/relationships/hyperlink" Target="http://www.bseindia.com/sensexview/indexview_new.aspx?index_Code=88&amp;iname=BASMTR" TargetMode="External"/><Relationship Id="rId2916" Type="http://schemas.openxmlformats.org/officeDocument/2006/relationships/hyperlink" Target="http://www.bseindia.com/sensexview/indexview_new.aspx?index_Code=27&amp;iname=BSECD" TargetMode="External"/><Relationship Id="rId3080" Type="http://schemas.openxmlformats.org/officeDocument/2006/relationships/hyperlink" Target="http://www.bseindia.com/sensexview/indexview_new.aspx?index_Code=91&amp;iname=FIN" TargetMode="External"/><Relationship Id="rId1725" Type="http://schemas.openxmlformats.org/officeDocument/2006/relationships/hyperlink" Target="http://www.bseindia.com/sensexview/indexview_new.aspx?index_Code=35&amp;iname=METAL" TargetMode="External"/><Relationship Id="rId1932" Type="http://schemas.openxmlformats.org/officeDocument/2006/relationships/hyperlink" Target="http://www.bseindia.com/sensexview/indexview_new.aspx?index_Code=89&amp;iname=CDGS" TargetMode="External"/><Relationship Id="rId17" Type="http://schemas.openxmlformats.org/officeDocument/2006/relationships/hyperlink" Target="http://www.bseindia.com/sensexview/indexview_new.aspx?index_Code=35&amp;iname=METAL" TargetMode="External"/><Relationship Id="rId2194" Type="http://schemas.openxmlformats.org/officeDocument/2006/relationships/hyperlink" Target="http://www.bseindia.com/sensexview/indexview_new.aspx?index_Code=27&amp;iname=BSECD" TargetMode="External"/><Relationship Id="rId3038" Type="http://schemas.openxmlformats.org/officeDocument/2006/relationships/hyperlink" Target="http://www.bseindia.com/sensexview/indexview_new.aspx?index_Code=83&amp;iname=BSEFMCG" TargetMode="External"/><Relationship Id="rId166" Type="http://schemas.openxmlformats.org/officeDocument/2006/relationships/hyperlink" Target="http://www.bseindia.com/sensexview/indexview_new.aspx?index_Code=91&amp;iname=FIN" TargetMode="External"/><Relationship Id="rId373" Type="http://schemas.openxmlformats.org/officeDocument/2006/relationships/hyperlink" Target="http://www.bseindia.com/sensexview/indexview_new.aspx?index_Code=42&amp;iname=AUTO" TargetMode="External"/><Relationship Id="rId580" Type="http://schemas.openxmlformats.org/officeDocument/2006/relationships/hyperlink" Target="http://www.bseindia.com/sensexview/indexview_new.aspx?index_Code=91&amp;iname=FIN" TargetMode="External"/><Relationship Id="rId2054" Type="http://schemas.openxmlformats.org/officeDocument/2006/relationships/hyperlink" Target="http://www.bseindia.com/sensexview/indexview_new.aspx?index_Code=89&amp;iname=CDGS" TargetMode="External"/><Relationship Id="rId2261" Type="http://schemas.openxmlformats.org/officeDocument/2006/relationships/hyperlink" Target="http://www.bseindia.com/sensexview/indexview_new.aspx?index_Code=92&amp;iname=INDSTR" TargetMode="External"/><Relationship Id="rId2499" Type="http://schemas.openxmlformats.org/officeDocument/2006/relationships/hyperlink" Target="http://www.bseindia.com/sensexview/indexview_new.aspx?index_Code=89&amp;iname=CDGS" TargetMode="External"/><Relationship Id="rId3105" Type="http://schemas.openxmlformats.org/officeDocument/2006/relationships/printerSettings" Target="../printerSettings/printerSettings1.bin"/><Relationship Id="rId1" Type="http://schemas.openxmlformats.org/officeDocument/2006/relationships/hyperlink" Target="http://www.bseindia.com/sensexview/indexview_new.aspx?index_Code=88&amp;iname=BASMTR" TargetMode="External"/><Relationship Id="rId233" Type="http://schemas.openxmlformats.org/officeDocument/2006/relationships/hyperlink" Target="http://www.bseindia.com/sensexview/indexview_new.aspx?index_Code=85&amp;iname=BSEIT" TargetMode="External"/><Relationship Id="rId440" Type="http://schemas.openxmlformats.org/officeDocument/2006/relationships/hyperlink" Target="http://www.bseindia.com/sensexview/indexview_new.aspx?index_Code=92&amp;iname=INDSTR" TargetMode="External"/><Relationship Id="rId678" Type="http://schemas.openxmlformats.org/officeDocument/2006/relationships/hyperlink" Target="http://www.bseindia.com/sensexview/indexview_new.aspx?index_Code=96&amp;iname=TELCOM" TargetMode="External"/><Relationship Id="rId885" Type="http://schemas.openxmlformats.org/officeDocument/2006/relationships/hyperlink" Target="http://www.bseindia.com/sensexview/indexview_new.aspx?index_Code=92&amp;iname=INDSTR" TargetMode="External"/><Relationship Id="rId1070" Type="http://schemas.openxmlformats.org/officeDocument/2006/relationships/hyperlink" Target="http://www.bseindia.com/sensexview/indexview_new.aspx?index_Code=90&amp;iname=ENERGY" TargetMode="External"/><Relationship Id="rId2121" Type="http://schemas.openxmlformats.org/officeDocument/2006/relationships/hyperlink" Target="http://www.bseindia.com/sensexview/indexview_new.aspx?index_Code=91&amp;iname=FIN" TargetMode="External"/><Relationship Id="rId2359" Type="http://schemas.openxmlformats.org/officeDocument/2006/relationships/hyperlink" Target="http://www.bseindia.com/sensexview/indexview_new.aspx?index_Code=91&amp;iname=FIN" TargetMode="External"/><Relationship Id="rId2566" Type="http://schemas.openxmlformats.org/officeDocument/2006/relationships/hyperlink" Target="http://www.bseindia.com/sensexview/indexview_new.aspx?index_Code=89&amp;iname=CDGS" TargetMode="External"/><Relationship Id="rId2773" Type="http://schemas.openxmlformats.org/officeDocument/2006/relationships/hyperlink" Target="http://www.bseindia.com/sensexview/indexview_new.aspx?index_Code=97&amp;iname=UTILS" TargetMode="External"/><Relationship Id="rId2980" Type="http://schemas.openxmlformats.org/officeDocument/2006/relationships/hyperlink" Target="http://www.bseindia.com/sensexview/indexview_new.aspx?index_Code=92&amp;iname=INDSTR" TargetMode="External"/><Relationship Id="rId300" Type="http://schemas.openxmlformats.org/officeDocument/2006/relationships/hyperlink" Target="http://www.bseindia.com/sensexview/indexview_new.aspx?index_Code=91&amp;iname=FIN" TargetMode="External"/><Relationship Id="rId538" Type="http://schemas.openxmlformats.org/officeDocument/2006/relationships/hyperlink" Target="http://www.bseindia.com/sensexview/indexview_new.aspx?index_Code=88&amp;iname=BASMTR" TargetMode="External"/><Relationship Id="rId745" Type="http://schemas.openxmlformats.org/officeDocument/2006/relationships/hyperlink" Target="http://www.bseindia.com/sensexview/indexview_new.aspx?index_Code=45&amp;iname=TECK" TargetMode="External"/><Relationship Id="rId952" Type="http://schemas.openxmlformats.org/officeDocument/2006/relationships/hyperlink" Target="http://www.bseindia.com/sensexview/indexview_new.aspx?index_Code=42&amp;iname=AUTO" TargetMode="External"/><Relationship Id="rId1168" Type="http://schemas.openxmlformats.org/officeDocument/2006/relationships/hyperlink" Target="http://www.bseindia.com/sensexview/indexview_new.aspx?index_Code=42&amp;iname=AUTO" TargetMode="External"/><Relationship Id="rId1375" Type="http://schemas.openxmlformats.org/officeDocument/2006/relationships/hyperlink" Target="http://www.bseindia.com/sensexview/indexview_new.aspx?index_Code=92&amp;iname=INDSTR" TargetMode="External"/><Relationship Id="rId1582" Type="http://schemas.openxmlformats.org/officeDocument/2006/relationships/hyperlink" Target="http://www.bseindia.com/sensexview/indexview_new.aspx?index_Code=88&amp;iname=BASMTR" TargetMode="External"/><Relationship Id="rId2219" Type="http://schemas.openxmlformats.org/officeDocument/2006/relationships/hyperlink" Target="http://www.bseindia.com/sensexview/indexview_new.aspx?index_Code=88&amp;iname=BASMTR" TargetMode="External"/><Relationship Id="rId2426" Type="http://schemas.openxmlformats.org/officeDocument/2006/relationships/hyperlink" Target="http://www.bseindia.com/sensexview/indexview_new.aspx?index_Code=35&amp;iname=METAL" TargetMode="External"/><Relationship Id="rId2633" Type="http://schemas.openxmlformats.org/officeDocument/2006/relationships/hyperlink" Target="http://www.bseindia.com/sensexview/indexview_new.aspx?index_Code=89&amp;iname=CDGS" TargetMode="External"/><Relationship Id="rId81" Type="http://schemas.openxmlformats.org/officeDocument/2006/relationships/hyperlink" Target="http://www.bseindia.com/sensexview/indexview_new.aspx?index_Code=88&amp;iname=BASMTR" TargetMode="External"/><Relationship Id="rId605" Type="http://schemas.openxmlformats.org/officeDocument/2006/relationships/hyperlink" Target="http://www.bseindia.com/sensexview/indexview_new.aspx?index_Code=84&amp;iname=BSEHC" TargetMode="External"/><Relationship Id="rId812" Type="http://schemas.openxmlformats.org/officeDocument/2006/relationships/hyperlink" Target="http://www.bseindia.com/sensexview/indexview_new.aspx?index_Code=85&amp;iname=BSEIT" TargetMode="External"/><Relationship Id="rId1028" Type="http://schemas.openxmlformats.org/officeDocument/2006/relationships/hyperlink" Target="http://www.bseindia.com/sensexview/indexview_new.aspx?index_Code=92&amp;iname=INDSTR" TargetMode="External"/><Relationship Id="rId1235" Type="http://schemas.openxmlformats.org/officeDocument/2006/relationships/hyperlink" Target="http://www.bseindia.com/sensexview/indexview_new.aspx?index_Code=88&amp;iname=BASMTR" TargetMode="External"/><Relationship Id="rId1442" Type="http://schemas.openxmlformats.org/officeDocument/2006/relationships/hyperlink" Target="http://www.bseindia.com/sensexview/indexview_new.aspx?index_Code=67&amp;iname=REALTY" TargetMode="External"/><Relationship Id="rId1887" Type="http://schemas.openxmlformats.org/officeDocument/2006/relationships/hyperlink" Target="http://www.bseindia.com/sensexview/indexview_new.aspx?index_Code=83&amp;iname=BSEFMCG" TargetMode="External"/><Relationship Id="rId2840" Type="http://schemas.openxmlformats.org/officeDocument/2006/relationships/hyperlink" Target="http://www.bseindia.com/sensexview/indexview_new.aspx?index_Code=83&amp;iname=BSEFMCG" TargetMode="External"/><Relationship Id="rId2938" Type="http://schemas.openxmlformats.org/officeDocument/2006/relationships/hyperlink" Target="http://www.bseindia.com/sensexview/indexview_new.aspx?index_Code=92&amp;iname=INDSTR" TargetMode="External"/><Relationship Id="rId1302" Type="http://schemas.openxmlformats.org/officeDocument/2006/relationships/hyperlink" Target="http://www.bseindia.com/sensexview/indexview_new.aspx?index_Code=92&amp;iname=INDSTR" TargetMode="External"/><Relationship Id="rId1747" Type="http://schemas.openxmlformats.org/officeDocument/2006/relationships/hyperlink" Target="http://www.bseindia.com/sensexview/indexview_new.aspx?index_Code=42&amp;iname=AUTO" TargetMode="External"/><Relationship Id="rId1954" Type="http://schemas.openxmlformats.org/officeDocument/2006/relationships/hyperlink" Target="http://www.bseindia.com/sensexview/indexview_new.aspx?index_Code=92&amp;iname=INDSTR" TargetMode="External"/><Relationship Id="rId2700" Type="http://schemas.openxmlformats.org/officeDocument/2006/relationships/hyperlink" Target="http://www.bseindia.com/sensexview/indexview_new.aspx?index_Code=88&amp;iname=BASMTR" TargetMode="External"/><Relationship Id="rId39" Type="http://schemas.openxmlformats.org/officeDocument/2006/relationships/hyperlink" Target="http://www.bseindia.com/sensexview/indexview_new.aspx?index_Code=92&amp;iname=INDSTR" TargetMode="External"/><Relationship Id="rId1607" Type="http://schemas.openxmlformats.org/officeDocument/2006/relationships/hyperlink" Target="http://www.bseindia.com/sensexview/indexview_new.aspx?index_Code=35&amp;iname=METAL" TargetMode="External"/><Relationship Id="rId1814" Type="http://schemas.openxmlformats.org/officeDocument/2006/relationships/hyperlink" Target="http://www.bseindia.com/sensexview/indexview_new.aspx?index_Code=83&amp;iname=BSEFMCG" TargetMode="External"/><Relationship Id="rId188" Type="http://schemas.openxmlformats.org/officeDocument/2006/relationships/hyperlink" Target="http://www.bseindia.com/sensexview/indexview_new.aspx?index_Code=79&amp;iname=INFRA" TargetMode="External"/><Relationship Id="rId395" Type="http://schemas.openxmlformats.org/officeDocument/2006/relationships/hyperlink" Target="http://www.bseindia.com/sensexview/indexview_new.aspx?index_Code=37&amp;iname=OILGAS" TargetMode="External"/><Relationship Id="rId2076" Type="http://schemas.openxmlformats.org/officeDocument/2006/relationships/hyperlink" Target="http://www.bseindia.com/sensexview/indexview_new.aspx?index_Code=89&amp;iname=CDGS" TargetMode="External"/><Relationship Id="rId2283" Type="http://schemas.openxmlformats.org/officeDocument/2006/relationships/hyperlink" Target="http://www.bseindia.com/sensexview/indexview_new.aspx?index_Code=88&amp;iname=BASMTR" TargetMode="External"/><Relationship Id="rId2490" Type="http://schemas.openxmlformats.org/officeDocument/2006/relationships/hyperlink" Target="http://www.bseindia.com/sensexview/indexview_new.aspx?index_Code=89&amp;iname=CDGS" TargetMode="External"/><Relationship Id="rId2588" Type="http://schemas.openxmlformats.org/officeDocument/2006/relationships/hyperlink" Target="http://www.bseindia.com/sensexview/indexview_new.aspx?index_Code=92&amp;iname=INDSTR" TargetMode="External"/><Relationship Id="rId255" Type="http://schemas.openxmlformats.org/officeDocument/2006/relationships/hyperlink" Target="http://www.bseindia.com/sensexview/indexview_new.aspx?index_Code=83&amp;iname=BSEFMCG" TargetMode="External"/><Relationship Id="rId462" Type="http://schemas.openxmlformats.org/officeDocument/2006/relationships/hyperlink" Target="http://www.bseindia.com/sensexview/indexview_new.aspx?index_Code=79&amp;iname=INFRA" TargetMode="External"/><Relationship Id="rId1092" Type="http://schemas.openxmlformats.org/officeDocument/2006/relationships/hyperlink" Target="http://www.bseindia.com/sensexview/indexview_new.aspx?index_Code=88&amp;iname=BASMTR" TargetMode="External"/><Relationship Id="rId1397" Type="http://schemas.openxmlformats.org/officeDocument/2006/relationships/hyperlink" Target="http://www.bseindia.com/sensexview/indexview_new.aspx?index_Code=92&amp;iname=INDSTR" TargetMode="External"/><Relationship Id="rId2143" Type="http://schemas.openxmlformats.org/officeDocument/2006/relationships/hyperlink" Target="http://www.bseindia.com/sensexview/indexview_new.aspx?index_Code=91&amp;iname=FIN" TargetMode="External"/><Relationship Id="rId2350" Type="http://schemas.openxmlformats.org/officeDocument/2006/relationships/hyperlink" Target="http://www.bseindia.com/sensexview/indexview_new.aspx?index_Code=89&amp;iname=CDGS" TargetMode="External"/><Relationship Id="rId2795" Type="http://schemas.openxmlformats.org/officeDocument/2006/relationships/hyperlink" Target="http://www.bseindia.com/sensexview/indexview_new.aspx?index_Code=92&amp;iname=INDSTR" TargetMode="External"/><Relationship Id="rId115" Type="http://schemas.openxmlformats.org/officeDocument/2006/relationships/hyperlink" Target="http://www.bseindia.com/sensexview/indexview_new.aspx?index_Code=91&amp;iname=FIN" TargetMode="External"/><Relationship Id="rId322" Type="http://schemas.openxmlformats.org/officeDocument/2006/relationships/hyperlink" Target="http://www.bseindia.com/sensexview/indexview_new.aspx?index_Code=92&amp;iname=INDSTR" TargetMode="External"/><Relationship Id="rId767" Type="http://schemas.openxmlformats.org/officeDocument/2006/relationships/hyperlink" Target="http://www.bseindia.com/sensexview/indexview_new.aspx?index_Code=91&amp;iname=FIN" TargetMode="External"/><Relationship Id="rId974" Type="http://schemas.openxmlformats.org/officeDocument/2006/relationships/hyperlink" Target="http://www.bseindia.com/sensexview/indexview_new.aspx?index_Code=35&amp;iname=METAL" TargetMode="External"/><Relationship Id="rId2003" Type="http://schemas.openxmlformats.org/officeDocument/2006/relationships/hyperlink" Target="http://www.bseindia.com/sensexview/indexview_new.aspx?index_Code=83&amp;iname=BSEFMCG" TargetMode="External"/><Relationship Id="rId2210" Type="http://schemas.openxmlformats.org/officeDocument/2006/relationships/hyperlink" Target="http://www.bseindia.com/sensexview/indexview_new.aspx?index_Code=88&amp;iname=BASMTR" TargetMode="External"/><Relationship Id="rId2448" Type="http://schemas.openxmlformats.org/officeDocument/2006/relationships/hyperlink" Target="http://www.bseindia.com/sensexview/indexview_new.aspx?index_Code=88&amp;iname=BASMTR" TargetMode="External"/><Relationship Id="rId2655" Type="http://schemas.openxmlformats.org/officeDocument/2006/relationships/hyperlink" Target="http://www.bseindia.com/sensexview/indexview_new.aspx?index_Code=92&amp;iname=INDSTR" TargetMode="External"/><Relationship Id="rId2862" Type="http://schemas.openxmlformats.org/officeDocument/2006/relationships/hyperlink" Target="http://www.bseindia.com/sensexview/indexview_new.aspx?index_Code=37&amp;iname=OILGAS" TargetMode="External"/><Relationship Id="rId627" Type="http://schemas.openxmlformats.org/officeDocument/2006/relationships/hyperlink" Target="http://www.bseindia.com/sensexview/indexview_new.aspx?index_Code=97&amp;iname=UTILS" TargetMode="External"/><Relationship Id="rId834" Type="http://schemas.openxmlformats.org/officeDocument/2006/relationships/hyperlink" Target="http://www.bseindia.com/sensexview/indexview_new.aspx?index_Code=85&amp;iname=BSEIT" TargetMode="External"/><Relationship Id="rId1257" Type="http://schemas.openxmlformats.org/officeDocument/2006/relationships/hyperlink" Target="http://www.bseindia.com/sensexview/indexview_new.aspx?index_Code=92&amp;iname=INDSTR" TargetMode="External"/><Relationship Id="rId1464" Type="http://schemas.openxmlformats.org/officeDocument/2006/relationships/hyperlink" Target="http://www.bseindia.com/sensexview/indexview_new.aspx?index_Code=89&amp;iname=CDGS" TargetMode="External"/><Relationship Id="rId1671" Type="http://schemas.openxmlformats.org/officeDocument/2006/relationships/hyperlink" Target="http://www.bseindia.com/sensexview/indexview_new.aspx?index_Code=92&amp;iname=INDSTR" TargetMode="External"/><Relationship Id="rId2308" Type="http://schemas.openxmlformats.org/officeDocument/2006/relationships/hyperlink" Target="http://www.bseindia.com/sensexview/indexview_new.aspx?index_Code=88&amp;iname=BASMTR" TargetMode="External"/><Relationship Id="rId2515" Type="http://schemas.openxmlformats.org/officeDocument/2006/relationships/hyperlink" Target="http://www.bseindia.com/sensexview/indexview_new.aspx?index_Code=91&amp;iname=FIN" TargetMode="External"/><Relationship Id="rId2722" Type="http://schemas.openxmlformats.org/officeDocument/2006/relationships/hyperlink" Target="http://www.bseindia.com/sensexview/indexview_new.aspx?index_Code=92&amp;iname=INDSTR" TargetMode="External"/><Relationship Id="rId901" Type="http://schemas.openxmlformats.org/officeDocument/2006/relationships/hyperlink" Target="http://www.bseindia.com/sensexview/indexview_new.aspx?index_Code=89&amp;iname=CDGS" TargetMode="External"/><Relationship Id="rId1117" Type="http://schemas.openxmlformats.org/officeDocument/2006/relationships/hyperlink" Target="http://www.bseindia.com/sensexview/indexview_new.aspx?index_Code=79&amp;iname=INFRA" TargetMode="External"/><Relationship Id="rId1324" Type="http://schemas.openxmlformats.org/officeDocument/2006/relationships/hyperlink" Target="http://www.bseindia.com/sensexview/indexview_new.aspx?index_Code=91&amp;iname=FIN" TargetMode="External"/><Relationship Id="rId1531" Type="http://schemas.openxmlformats.org/officeDocument/2006/relationships/hyperlink" Target="http://www.bseindia.com/sensexview/indexview_new.aspx?index_Code=89&amp;iname=CDGS" TargetMode="External"/><Relationship Id="rId1769" Type="http://schemas.openxmlformats.org/officeDocument/2006/relationships/hyperlink" Target="http://www.bseindia.com/sensexview/indexview_new.aspx?index_Code=83&amp;iname=BSEFMCG" TargetMode="External"/><Relationship Id="rId1976" Type="http://schemas.openxmlformats.org/officeDocument/2006/relationships/hyperlink" Target="http://www.bseindia.com/sensexview/indexview_new.aspx?index_Code=35&amp;iname=METAL" TargetMode="External"/><Relationship Id="rId30" Type="http://schemas.openxmlformats.org/officeDocument/2006/relationships/hyperlink" Target="http://www.bseindia.com/sensexview/indexview_new.aspx?index_Code=88&amp;iname=BASMTR" TargetMode="External"/><Relationship Id="rId1629" Type="http://schemas.openxmlformats.org/officeDocument/2006/relationships/hyperlink" Target="http://www.bseindia.com/sensexview/indexview_new.aspx?index_Code=89&amp;iname=CDGS" TargetMode="External"/><Relationship Id="rId1836" Type="http://schemas.openxmlformats.org/officeDocument/2006/relationships/hyperlink" Target="http://www.bseindia.com/sensexview/indexview_new.aspx?index_Code=88&amp;iname=BASMTR" TargetMode="External"/><Relationship Id="rId1903" Type="http://schemas.openxmlformats.org/officeDocument/2006/relationships/hyperlink" Target="http://www.bseindia.com/sensexview/indexview_new.aspx?index_Code=88&amp;iname=BASMTR" TargetMode="External"/><Relationship Id="rId2098" Type="http://schemas.openxmlformats.org/officeDocument/2006/relationships/hyperlink" Target="http://www.bseindia.com/sensexview/indexview_new.aspx?index_Code=88&amp;iname=BASMTR" TargetMode="External"/><Relationship Id="rId3051" Type="http://schemas.openxmlformats.org/officeDocument/2006/relationships/hyperlink" Target="http://www.bseindia.com/sensexview/indexview_new.aspx?index_Code=79&amp;iname=INFRA" TargetMode="External"/><Relationship Id="rId277" Type="http://schemas.openxmlformats.org/officeDocument/2006/relationships/hyperlink" Target="http://www.bseindia.com/sensexview/indexview_new.aspx?index_Code=35&amp;iname=METAL" TargetMode="External"/><Relationship Id="rId484" Type="http://schemas.openxmlformats.org/officeDocument/2006/relationships/hyperlink" Target="http://www.bseindia.com/sensexview/indexview_new.aspx?index_Code=85&amp;iname=BSEIT" TargetMode="External"/><Relationship Id="rId2165" Type="http://schemas.openxmlformats.org/officeDocument/2006/relationships/hyperlink" Target="http://www.bseindia.com/sensexview/indexview_new.aspx?index_Code=89&amp;iname=CDGS" TargetMode="External"/><Relationship Id="rId3009" Type="http://schemas.openxmlformats.org/officeDocument/2006/relationships/hyperlink" Target="http://www.bseindia.com/sensexview/indexview_new.aspx?index_Code=88&amp;iname=BASMTR" TargetMode="External"/><Relationship Id="rId137" Type="http://schemas.openxmlformats.org/officeDocument/2006/relationships/hyperlink" Target="http://www.bseindia.com/sensexview/indexview_new.aspx?index_Code=88&amp;iname=BASMTR" TargetMode="External"/><Relationship Id="rId344" Type="http://schemas.openxmlformats.org/officeDocument/2006/relationships/hyperlink" Target="http://www.bseindia.com/sensexview/indexview_new.aspx?index_Code=85&amp;iname=BSEIT" TargetMode="External"/><Relationship Id="rId691" Type="http://schemas.openxmlformats.org/officeDocument/2006/relationships/hyperlink" Target="http://www.bseindia.com/sensexview/indexview_new.aspx?index_Code=37&amp;iname=OILGAS" TargetMode="External"/><Relationship Id="rId789" Type="http://schemas.openxmlformats.org/officeDocument/2006/relationships/hyperlink" Target="http://www.bseindia.com/sensexview/indexview_new.aspx?index_Code=79&amp;iname=INFRA" TargetMode="External"/><Relationship Id="rId996" Type="http://schemas.openxmlformats.org/officeDocument/2006/relationships/hyperlink" Target="http://www.bseindia.com/sensexview/indexview_new.aspx?index_Code=27&amp;iname=BSECD" TargetMode="External"/><Relationship Id="rId2025" Type="http://schemas.openxmlformats.org/officeDocument/2006/relationships/hyperlink" Target="http://www.bseindia.com/sensexview/indexview_new.aspx?index_Code=35&amp;iname=METAL" TargetMode="External"/><Relationship Id="rId2372" Type="http://schemas.openxmlformats.org/officeDocument/2006/relationships/hyperlink" Target="http://www.bseindia.com/sensexview/indexview_new.aspx?index_Code=89&amp;iname=CDGS" TargetMode="External"/><Relationship Id="rId2677" Type="http://schemas.openxmlformats.org/officeDocument/2006/relationships/hyperlink" Target="http://www.bseindia.com/sensexview/indexview_new.aspx?index_Code=35&amp;iname=METAL" TargetMode="External"/><Relationship Id="rId2884" Type="http://schemas.openxmlformats.org/officeDocument/2006/relationships/hyperlink" Target="http://www.bseindia.com/sensexview/indexview_new.aspx?index_Code=85&amp;iname=BSEIT" TargetMode="External"/><Relationship Id="rId551" Type="http://schemas.openxmlformats.org/officeDocument/2006/relationships/hyperlink" Target="http://www.bseindia.com/sensexview/indexview_new.aspx?index_Code=92&amp;iname=INDSTR" TargetMode="External"/><Relationship Id="rId649" Type="http://schemas.openxmlformats.org/officeDocument/2006/relationships/hyperlink" Target="http://www.bseindia.com/sensexview/indexview_new.aspx?index_Code=67&amp;iname=REALTY" TargetMode="External"/><Relationship Id="rId856" Type="http://schemas.openxmlformats.org/officeDocument/2006/relationships/hyperlink" Target="http://www.bseindia.com/sensexview/indexview_new.aspx?index_Code=88&amp;iname=BASMTR" TargetMode="External"/><Relationship Id="rId1181" Type="http://schemas.openxmlformats.org/officeDocument/2006/relationships/hyperlink" Target="http://www.bseindia.com/sensexview/indexview_new.aspx?index_Code=83&amp;iname=BSEFMCG" TargetMode="External"/><Relationship Id="rId1279" Type="http://schemas.openxmlformats.org/officeDocument/2006/relationships/hyperlink" Target="http://www.bseindia.com/sensexview/indexview_new.aspx?index_Code=45&amp;iname=TECK" TargetMode="External"/><Relationship Id="rId1486" Type="http://schemas.openxmlformats.org/officeDocument/2006/relationships/hyperlink" Target="http://www.bseindia.com/sensexview/indexview_new.aspx?index_Code=91&amp;iname=FIN" TargetMode="External"/><Relationship Id="rId2232" Type="http://schemas.openxmlformats.org/officeDocument/2006/relationships/hyperlink" Target="http://www.bseindia.com/sensexview/indexview_new.aspx?index_Code=91&amp;iname=FIN" TargetMode="External"/><Relationship Id="rId2537" Type="http://schemas.openxmlformats.org/officeDocument/2006/relationships/hyperlink" Target="http://www.bseindia.com/sensexview/indexview_new.aspx?index_Code=89&amp;iname=CDGS" TargetMode="External"/><Relationship Id="rId204" Type="http://schemas.openxmlformats.org/officeDocument/2006/relationships/hyperlink" Target="http://www.bseindia.com/sensexview/indexview_new.aspx?index_Code=85&amp;iname=BSEIT" TargetMode="External"/><Relationship Id="rId411" Type="http://schemas.openxmlformats.org/officeDocument/2006/relationships/hyperlink" Target="http://www.bseindia.com/sensexview/indexview_new.aspx?index_Code=88&amp;iname=BASMTR" TargetMode="External"/><Relationship Id="rId509" Type="http://schemas.openxmlformats.org/officeDocument/2006/relationships/hyperlink" Target="http://www.bseindia.com/sensexview/indexview_new.aspx?index_Code=89&amp;iname=CDGS" TargetMode="External"/><Relationship Id="rId1041" Type="http://schemas.openxmlformats.org/officeDocument/2006/relationships/hyperlink" Target="http://www.bseindia.com/sensexview/indexview_new.aspx?index_Code=88&amp;iname=BASMTR" TargetMode="External"/><Relationship Id="rId1139" Type="http://schemas.openxmlformats.org/officeDocument/2006/relationships/hyperlink" Target="http://www.bseindia.com/sensexview/indexview_new.aspx?index_Code=88&amp;iname=BASMTR" TargetMode="External"/><Relationship Id="rId1346" Type="http://schemas.openxmlformats.org/officeDocument/2006/relationships/hyperlink" Target="http://www.bseindia.com/sensexview/indexview_new.aspx?index_Code=27&amp;iname=BSECD" TargetMode="External"/><Relationship Id="rId1693" Type="http://schemas.openxmlformats.org/officeDocument/2006/relationships/hyperlink" Target="http://www.bseindia.com/sensexview/indexview_new.aspx?index_Code=88&amp;iname=BASMTR" TargetMode="External"/><Relationship Id="rId1998" Type="http://schemas.openxmlformats.org/officeDocument/2006/relationships/hyperlink" Target="http://www.bseindia.com/sensexview/indexview_new.aspx?index_Code=92&amp;iname=INDSTR" TargetMode="External"/><Relationship Id="rId2744" Type="http://schemas.openxmlformats.org/officeDocument/2006/relationships/hyperlink" Target="http://www.bseindia.com/sensexview/indexview_new.aspx?index_Code=83&amp;iname=BSEFMCG" TargetMode="External"/><Relationship Id="rId2951" Type="http://schemas.openxmlformats.org/officeDocument/2006/relationships/hyperlink" Target="http://www.bseindia.com/sensexview/indexview_new.aspx?index_Code=67&amp;iname=REALTY" TargetMode="External"/><Relationship Id="rId716" Type="http://schemas.openxmlformats.org/officeDocument/2006/relationships/hyperlink" Target="http://www.bseindia.com/sensexview/indexview_new.aspx?index_Code=89&amp;iname=CDGS" TargetMode="External"/><Relationship Id="rId923" Type="http://schemas.openxmlformats.org/officeDocument/2006/relationships/hyperlink" Target="http://www.bseindia.com/sensexview/indexview_new.aspx?index_Code=42&amp;iname=AUTO" TargetMode="External"/><Relationship Id="rId1553" Type="http://schemas.openxmlformats.org/officeDocument/2006/relationships/hyperlink" Target="http://www.bseindia.com/sensexview/indexview_new.aspx?index_Code=88&amp;iname=BASMTR" TargetMode="External"/><Relationship Id="rId1760" Type="http://schemas.openxmlformats.org/officeDocument/2006/relationships/hyperlink" Target="http://www.bseindia.com/sensexview/indexview_new.aspx?index_Code=88&amp;iname=BASMTR" TargetMode="External"/><Relationship Id="rId1858" Type="http://schemas.openxmlformats.org/officeDocument/2006/relationships/hyperlink" Target="http://www.bseindia.com/sensexview/indexview_new.aspx?index_Code=88&amp;iname=BASMTR" TargetMode="External"/><Relationship Id="rId2604" Type="http://schemas.openxmlformats.org/officeDocument/2006/relationships/hyperlink" Target="http://www.bseindia.com/sensexview/indexview_new.aspx?index_Code=85&amp;iname=BSEIT" TargetMode="External"/><Relationship Id="rId2811" Type="http://schemas.openxmlformats.org/officeDocument/2006/relationships/hyperlink" Target="http://www.bseindia.com/sensexview/indexview_new.aspx?index_Code=45&amp;iname=TECK" TargetMode="External"/><Relationship Id="rId52" Type="http://schemas.openxmlformats.org/officeDocument/2006/relationships/hyperlink" Target="http://www.bseindia.com/sensexview/indexview_new.aspx?index_Code=92&amp;iname=INDSTR" TargetMode="External"/><Relationship Id="rId1206" Type="http://schemas.openxmlformats.org/officeDocument/2006/relationships/hyperlink" Target="http://www.bseindia.com/sensexview/indexview_new.aspx?index_Code=88&amp;iname=BASMTR" TargetMode="External"/><Relationship Id="rId1413" Type="http://schemas.openxmlformats.org/officeDocument/2006/relationships/hyperlink" Target="http://www.bseindia.com/sensexview/indexview_new.aspx?index_Code=88&amp;iname=BASMTR" TargetMode="External"/><Relationship Id="rId1620" Type="http://schemas.openxmlformats.org/officeDocument/2006/relationships/hyperlink" Target="http://www.bseindia.com/sensexview/indexview_new.aspx?index_Code=92&amp;iname=INDSTR" TargetMode="External"/><Relationship Id="rId2909" Type="http://schemas.openxmlformats.org/officeDocument/2006/relationships/hyperlink" Target="http://www.bseindia.com/sensexview/indexview_new.aspx?index_Code=88&amp;iname=BASMTR" TargetMode="External"/><Relationship Id="rId3073" Type="http://schemas.openxmlformats.org/officeDocument/2006/relationships/hyperlink" Target="http://www.bseindia.com/sensexview/indexview_new.aspx?index_Code=89&amp;iname=CDGS" TargetMode="External"/><Relationship Id="rId1718" Type="http://schemas.openxmlformats.org/officeDocument/2006/relationships/hyperlink" Target="http://www.bseindia.com/sensexview/indexview_new.aspx?index_Code=83&amp;iname=BSEFMCG" TargetMode="External"/><Relationship Id="rId1925" Type="http://schemas.openxmlformats.org/officeDocument/2006/relationships/hyperlink" Target="http://www.bseindia.com/sensexview/indexview_new.aspx?index_Code=89&amp;iname=CDGS" TargetMode="External"/><Relationship Id="rId299" Type="http://schemas.openxmlformats.org/officeDocument/2006/relationships/hyperlink" Target="http://www.bseindia.com/sensexview/indexview_new.aspx?index_Code=89&amp;iname=CDGS" TargetMode="External"/><Relationship Id="rId2187" Type="http://schemas.openxmlformats.org/officeDocument/2006/relationships/hyperlink" Target="http://www.bseindia.com/sensexview/indexview_new.aspx?index_Code=89&amp;iname=CDGS" TargetMode="External"/><Relationship Id="rId2394" Type="http://schemas.openxmlformats.org/officeDocument/2006/relationships/hyperlink" Target="http://www.bseindia.com/sensexview/indexview_new.aspx?index_Code=97&amp;iname=UTILS" TargetMode="External"/><Relationship Id="rId159" Type="http://schemas.openxmlformats.org/officeDocument/2006/relationships/hyperlink" Target="http://www.bseindia.com/sensexview/indexview_new.aspx?index_Code=83&amp;iname=BSEFMCG" TargetMode="External"/><Relationship Id="rId366" Type="http://schemas.openxmlformats.org/officeDocument/2006/relationships/hyperlink" Target="http://www.bseindia.com/sensexview/indexview_new.aspx?index_Code=92&amp;iname=INDSTR" TargetMode="External"/><Relationship Id="rId573" Type="http://schemas.openxmlformats.org/officeDocument/2006/relationships/hyperlink" Target="http://www.bseindia.com/sensexview/indexview_new.aspx?index_Code=84&amp;iname=BSEHC" TargetMode="External"/><Relationship Id="rId780" Type="http://schemas.openxmlformats.org/officeDocument/2006/relationships/hyperlink" Target="http://www.bseindia.com/sensexview/indexview_new.aspx?index_Code=91&amp;iname=FIN" TargetMode="External"/><Relationship Id="rId2047" Type="http://schemas.openxmlformats.org/officeDocument/2006/relationships/hyperlink" Target="http://www.bseindia.com/sensexview/indexview_new.aspx?index_Code=88&amp;iname=BASMTR" TargetMode="External"/><Relationship Id="rId2254" Type="http://schemas.openxmlformats.org/officeDocument/2006/relationships/hyperlink" Target="http://www.bseindia.com/sensexview/indexview_new.aspx?index_Code=42&amp;iname=AUTO" TargetMode="External"/><Relationship Id="rId2461" Type="http://schemas.openxmlformats.org/officeDocument/2006/relationships/hyperlink" Target="http://www.bseindia.com/sensexview/indexview_new.aspx?index_Code=92&amp;iname=INDSTR" TargetMode="External"/><Relationship Id="rId2699" Type="http://schemas.openxmlformats.org/officeDocument/2006/relationships/hyperlink" Target="http://www.bseindia.com/sensexview/indexview_new.aspx?index_Code=88&amp;iname=BASMTR" TargetMode="External"/><Relationship Id="rId3000" Type="http://schemas.openxmlformats.org/officeDocument/2006/relationships/hyperlink" Target="http://www.bseindia.com/sensexview/indexview_new.aspx?index_Code=85&amp;iname=BSEIT" TargetMode="External"/><Relationship Id="rId226" Type="http://schemas.openxmlformats.org/officeDocument/2006/relationships/hyperlink" Target="http://www.bseindia.com/sensexview/indexview_new.aspx?index_Code=42&amp;iname=AUTO" TargetMode="External"/><Relationship Id="rId433" Type="http://schemas.openxmlformats.org/officeDocument/2006/relationships/hyperlink" Target="http://www.bseindia.com/sensexview/indexview_new.aspx?index_Code=91&amp;iname=FIN" TargetMode="External"/><Relationship Id="rId878" Type="http://schemas.openxmlformats.org/officeDocument/2006/relationships/hyperlink" Target="http://www.bseindia.com/sensexview/indexview_new.aspx?index_Code=35&amp;iname=METAL" TargetMode="External"/><Relationship Id="rId1063" Type="http://schemas.openxmlformats.org/officeDocument/2006/relationships/hyperlink" Target="http://www.bseindia.com/sensexview/indexview_new.aspx?index_Code=85&amp;iname=BSEIT" TargetMode="External"/><Relationship Id="rId1270" Type="http://schemas.openxmlformats.org/officeDocument/2006/relationships/hyperlink" Target="http://www.bseindia.com/sensexview/indexview_new.aspx?index_Code=91&amp;iname=FIN" TargetMode="External"/><Relationship Id="rId2114" Type="http://schemas.openxmlformats.org/officeDocument/2006/relationships/hyperlink" Target="http://www.bseindia.com/sensexview/indexview_new.aspx?index_Code=92&amp;iname=INDSTR" TargetMode="External"/><Relationship Id="rId2559" Type="http://schemas.openxmlformats.org/officeDocument/2006/relationships/hyperlink" Target="http://www.bseindia.com/sensexview/indexview_new.aspx?index_Code=92&amp;iname=INDSTR" TargetMode="External"/><Relationship Id="rId2766" Type="http://schemas.openxmlformats.org/officeDocument/2006/relationships/hyperlink" Target="http://www.bseindia.com/sensexview/indexview_new.aspx?index_Code=91&amp;iname=FIN" TargetMode="External"/><Relationship Id="rId2973" Type="http://schemas.openxmlformats.org/officeDocument/2006/relationships/hyperlink" Target="http://www.bseindia.com/sensexview/indexview_new.aspx?index_Code=91&amp;iname=FIN" TargetMode="External"/><Relationship Id="rId640" Type="http://schemas.openxmlformats.org/officeDocument/2006/relationships/hyperlink" Target="http://www.bseindia.com/sensexview/indexview_new.aspx?index_Code=91&amp;iname=FIN" TargetMode="External"/><Relationship Id="rId738" Type="http://schemas.openxmlformats.org/officeDocument/2006/relationships/hyperlink" Target="http://www.bseindia.com/sensexview/indexview_new.aspx?index_Code=91&amp;iname=FIN" TargetMode="External"/><Relationship Id="rId945" Type="http://schemas.openxmlformats.org/officeDocument/2006/relationships/hyperlink" Target="http://www.bseindia.com/sensexview/indexview_new.aspx?index_Code=91&amp;iname=FIN" TargetMode="External"/><Relationship Id="rId1368" Type="http://schemas.openxmlformats.org/officeDocument/2006/relationships/hyperlink" Target="http://www.bseindia.com/sensexview/indexview_new.aspx?index_Code=92&amp;iname=INDSTR" TargetMode="External"/><Relationship Id="rId1575" Type="http://schemas.openxmlformats.org/officeDocument/2006/relationships/hyperlink" Target="http://www.bseindia.com/sensexview/indexview_new.aspx?index_Code=89&amp;iname=CDGS" TargetMode="External"/><Relationship Id="rId1782" Type="http://schemas.openxmlformats.org/officeDocument/2006/relationships/hyperlink" Target="http://www.bseindia.com/sensexview/indexview_new.aspx?index_Code=79&amp;iname=INFRA" TargetMode="External"/><Relationship Id="rId2321" Type="http://schemas.openxmlformats.org/officeDocument/2006/relationships/hyperlink" Target="http://www.bseindia.com/sensexview/indexview_new.aspx?index_Code=92&amp;iname=INDSTR" TargetMode="External"/><Relationship Id="rId2419" Type="http://schemas.openxmlformats.org/officeDocument/2006/relationships/hyperlink" Target="http://www.bseindia.com/sensexview/indexview_new.aspx?index_Code=91&amp;iname=FIN" TargetMode="External"/><Relationship Id="rId2626" Type="http://schemas.openxmlformats.org/officeDocument/2006/relationships/hyperlink" Target="http://www.bseindia.com/sensexview/indexview_new.aspx?index_Code=45&amp;iname=TECK" TargetMode="External"/><Relationship Id="rId2833" Type="http://schemas.openxmlformats.org/officeDocument/2006/relationships/hyperlink" Target="http://www.bseindia.com/sensexview/indexview_new.aspx?index_Code=89&amp;iname=CDGS" TargetMode="External"/><Relationship Id="rId74" Type="http://schemas.openxmlformats.org/officeDocument/2006/relationships/hyperlink" Target="http://www.bseindia.com/sensexview/indexview_new.aspx?index_Code=92&amp;iname=INDSTR" TargetMode="External"/><Relationship Id="rId500" Type="http://schemas.openxmlformats.org/officeDocument/2006/relationships/hyperlink" Target="http://www.bseindia.com/sensexview/indexview_new.aspx?index_Code=79&amp;iname=INFRA" TargetMode="External"/><Relationship Id="rId805" Type="http://schemas.openxmlformats.org/officeDocument/2006/relationships/hyperlink" Target="http://www.bseindia.com/sensexview/indexview_new.aspx?index_Code=91&amp;iname=FIN" TargetMode="External"/><Relationship Id="rId1130" Type="http://schemas.openxmlformats.org/officeDocument/2006/relationships/hyperlink" Target="http://www.bseindia.com/sensexview/indexview_new.aspx?index_Code=89&amp;iname=CDGS" TargetMode="External"/><Relationship Id="rId1228" Type="http://schemas.openxmlformats.org/officeDocument/2006/relationships/hyperlink" Target="http://www.bseindia.com/sensexview/indexview_new.aspx?index_Code=89&amp;iname=CDGS" TargetMode="External"/><Relationship Id="rId1435" Type="http://schemas.openxmlformats.org/officeDocument/2006/relationships/hyperlink" Target="http://www.bseindia.com/sensexview/indexview_new.aspx?index_Code=67&amp;iname=REALTY" TargetMode="External"/><Relationship Id="rId1642" Type="http://schemas.openxmlformats.org/officeDocument/2006/relationships/hyperlink" Target="http://www.bseindia.com/sensexview/indexview_new.aspx?index_Code=35&amp;iname=METAL" TargetMode="External"/><Relationship Id="rId1947" Type="http://schemas.openxmlformats.org/officeDocument/2006/relationships/hyperlink" Target="http://www.bseindia.com/sensexview/indexview_new.aspx?index_Code=92&amp;iname=INDSTR" TargetMode="External"/><Relationship Id="rId2900" Type="http://schemas.openxmlformats.org/officeDocument/2006/relationships/hyperlink" Target="http://www.bseindia.com/sensexview/indexview_new.aspx?index_Code=88&amp;iname=BASMTR" TargetMode="External"/><Relationship Id="rId3095" Type="http://schemas.openxmlformats.org/officeDocument/2006/relationships/hyperlink" Target="http://www.bseindia.com/sensexview/indexview_new.aspx?index_Code=27&amp;iname=BSECD" TargetMode="External"/><Relationship Id="rId1502" Type="http://schemas.openxmlformats.org/officeDocument/2006/relationships/hyperlink" Target="http://www.bseindia.com/sensexview/indexview_new.aspx?index_Code=42&amp;iname=AUTO" TargetMode="External"/><Relationship Id="rId1807" Type="http://schemas.openxmlformats.org/officeDocument/2006/relationships/hyperlink" Target="http://www.bseindia.com/sensexview/indexview_new.aspx?index_Code=42&amp;iname=AUTO" TargetMode="External"/><Relationship Id="rId290" Type="http://schemas.openxmlformats.org/officeDocument/2006/relationships/hyperlink" Target="http://www.bseindia.com/sensexview/indexview_new.aspx?index_Code=92&amp;iname=INDSTR" TargetMode="External"/><Relationship Id="rId388" Type="http://schemas.openxmlformats.org/officeDocument/2006/relationships/hyperlink" Target="http://www.bseindia.com/sensexview/indexview_new.aspx?index_Code=89&amp;iname=CDGS" TargetMode="External"/><Relationship Id="rId2069" Type="http://schemas.openxmlformats.org/officeDocument/2006/relationships/hyperlink" Target="http://www.bseindia.com/sensexview/indexview_new.aspx?index_Code=89&amp;iname=CDGS" TargetMode="External"/><Relationship Id="rId3022" Type="http://schemas.openxmlformats.org/officeDocument/2006/relationships/hyperlink" Target="http://www.bseindia.com/sensexview/indexview_new.aspx?index_Code=89&amp;iname=CDGS" TargetMode="External"/><Relationship Id="rId150" Type="http://schemas.openxmlformats.org/officeDocument/2006/relationships/hyperlink" Target="http://www.bseindia.com/sensexview/indexview_new.aspx?index_Code=92&amp;iname=INDSTR" TargetMode="External"/><Relationship Id="rId595" Type="http://schemas.openxmlformats.org/officeDocument/2006/relationships/hyperlink" Target="http://www.bseindia.com/sensexview/indexview_new.aspx?index_Code=91&amp;iname=FIN" TargetMode="External"/><Relationship Id="rId2276" Type="http://schemas.openxmlformats.org/officeDocument/2006/relationships/hyperlink" Target="http://www.bseindia.com/sensexview/indexview_new.aspx?index_Code=83&amp;iname=BSEFMCG" TargetMode="External"/><Relationship Id="rId2483" Type="http://schemas.openxmlformats.org/officeDocument/2006/relationships/hyperlink" Target="http://www.bseindia.com/sensexview/indexview_new.aspx?index_Code=85&amp;iname=BSEIT" TargetMode="External"/><Relationship Id="rId2690" Type="http://schemas.openxmlformats.org/officeDocument/2006/relationships/hyperlink" Target="http://www.bseindia.com/sensexview/indexview_new.aspx?index_Code=79&amp;iname=INFRA" TargetMode="External"/><Relationship Id="rId248" Type="http://schemas.openxmlformats.org/officeDocument/2006/relationships/hyperlink" Target="http://www.bseindia.com/sensexview/indexview_new.aspx?index_Code=92&amp;iname=INDSTR" TargetMode="External"/><Relationship Id="rId455" Type="http://schemas.openxmlformats.org/officeDocument/2006/relationships/hyperlink" Target="http://www.bseindia.com/sensexview/indexview_new.aspx?index_Code=27&amp;iname=BSECD" TargetMode="External"/><Relationship Id="rId662" Type="http://schemas.openxmlformats.org/officeDocument/2006/relationships/hyperlink" Target="http://www.bseindia.com/sensexview/indexview_new.aspx?index_Code=85&amp;iname=BSEIT" TargetMode="External"/><Relationship Id="rId1085" Type="http://schemas.openxmlformats.org/officeDocument/2006/relationships/hyperlink" Target="http://www.bseindia.com/sensexview/indexview_new.aspx?index_Code=85&amp;iname=BSEIT" TargetMode="External"/><Relationship Id="rId1292" Type="http://schemas.openxmlformats.org/officeDocument/2006/relationships/hyperlink" Target="http://www.bseindia.com/sensexview/indexview_new.aspx?index_Code=84&amp;iname=BSEHC" TargetMode="External"/><Relationship Id="rId2136" Type="http://schemas.openxmlformats.org/officeDocument/2006/relationships/hyperlink" Target="http://www.bseindia.com/sensexview/indexview_new.aspx?index_Code=35&amp;iname=METAL" TargetMode="External"/><Relationship Id="rId2343" Type="http://schemas.openxmlformats.org/officeDocument/2006/relationships/hyperlink" Target="http://www.bseindia.com/sensexview/indexview_new.aspx?index_Code=85&amp;iname=BSEIT" TargetMode="External"/><Relationship Id="rId2550" Type="http://schemas.openxmlformats.org/officeDocument/2006/relationships/hyperlink" Target="http://www.bseindia.com/sensexview/indexview_new.aspx?index_Code=89&amp;iname=CDGS" TargetMode="External"/><Relationship Id="rId2788" Type="http://schemas.openxmlformats.org/officeDocument/2006/relationships/hyperlink" Target="http://www.bseindia.com/sensexview/indexview_new.aspx?index_Code=89&amp;iname=CDGS" TargetMode="External"/><Relationship Id="rId2995" Type="http://schemas.openxmlformats.org/officeDocument/2006/relationships/hyperlink" Target="http://www.bseindia.com/sensexview/indexview_new.aspx?index_Code=92&amp;iname=INDSTR" TargetMode="External"/><Relationship Id="rId108" Type="http://schemas.openxmlformats.org/officeDocument/2006/relationships/hyperlink" Target="http://www.bseindia.com/sensexview/indexview_new.aspx?index_Code=92&amp;iname=INDSTR" TargetMode="External"/><Relationship Id="rId315" Type="http://schemas.openxmlformats.org/officeDocument/2006/relationships/hyperlink" Target="http://www.bseindia.com/sensexview/indexview_new.aspx?index_Code=83&amp;iname=BSEFMCG" TargetMode="External"/><Relationship Id="rId522" Type="http://schemas.openxmlformats.org/officeDocument/2006/relationships/hyperlink" Target="http://www.bseindia.com/sensexview/indexview_new.aspx?index_Code=97&amp;iname=UTILS" TargetMode="External"/><Relationship Id="rId967" Type="http://schemas.openxmlformats.org/officeDocument/2006/relationships/hyperlink" Target="http://www.bseindia.com/sensexview/indexview_new.aspx?index_Code=83&amp;iname=BSEFMCG" TargetMode="External"/><Relationship Id="rId1152" Type="http://schemas.openxmlformats.org/officeDocument/2006/relationships/hyperlink" Target="http://www.bseindia.com/sensexview/indexview_new.aspx?index_Code=67&amp;iname=REALTY" TargetMode="External"/><Relationship Id="rId1597" Type="http://schemas.openxmlformats.org/officeDocument/2006/relationships/hyperlink" Target="http://www.bseindia.com/sensexview/indexview_new.aspx?index_Code=67&amp;iname=REALTY" TargetMode="External"/><Relationship Id="rId2203" Type="http://schemas.openxmlformats.org/officeDocument/2006/relationships/hyperlink" Target="http://www.bseindia.com/sensexview/indexview_new.aspx?index_Code=45&amp;iname=TECK" TargetMode="External"/><Relationship Id="rId2410" Type="http://schemas.openxmlformats.org/officeDocument/2006/relationships/hyperlink" Target="http://www.bseindia.com/sensexview/indexview_new.aspx?index_Code=83&amp;iname=BSEFMCG" TargetMode="External"/><Relationship Id="rId2648" Type="http://schemas.openxmlformats.org/officeDocument/2006/relationships/hyperlink" Target="http://www.bseindia.com/sensexview/indexview_new.aspx?index_Code=35&amp;iname=METAL" TargetMode="External"/><Relationship Id="rId2855" Type="http://schemas.openxmlformats.org/officeDocument/2006/relationships/hyperlink" Target="http://www.bseindia.com/sensexview/indexview_new.aspx?index_Code=84&amp;iname=BSEHC" TargetMode="External"/><Relationship Id="rId96" Type="http://schemas.openxmlformats.org/officeDocument/2006/relationships/hyperlink" Target="http://www.bseindia.com/sensexview/indexview_new.aspx?index_Code=35&amp;iname=METAL" TargetMode="External"/><Relationship Id="rId827" Type="http://schemas.openxmlformats.org/officeDocument/2006/relationships/hyperlink" Target="http://www.bseindia.com/sensexview/indexview_new.aspx?index_Code=91&amp;iname=FIN" TargetMode="External"/><Relationship Id="rId1012" Type="http://schemas.openxmlformats.org/officeDocument/2006/relationships/hyperlink" Target="http://www.bseindia.com/sensexview/indexview_new.aspx?index_Code=91&amp;iname=FIN" TargetMode="External"/><Relationship Id="rId1457" Type="http://schemas.openxmlformats.org/officeDocument/2006/relationships/hyperlink" Target="http://www.bseindia.com/sensexview/indexview_new.aspx?index_Code=88&amp;iname=BASMTR" TargetMode="External"/><Relationship Id="rId1664" Type="http://schemas.openxmlformats.org/officeDocument/2006/relationships/hyperlink" Target="http://www.bseindia.com/sensexview/indexview_new.aspx?index_Code=92&amp;iname=INDSTR" TargetMode="External"/><Relationship Id="rId1871" Type="http://schemas.openxmlformats.org/officeDocument/2006/relationships/hyperlink" Target="http://www.bseindia.com/sensexview/indexview_new.aspx?index_Code=89&amp;iname=CDGS" TargetMode="External"/><Relationship Id="rId2508" Type="http://schemas.openxmlformats.org/officeDocument/2006/relationships/hyperlink" Target="http://www.bseindia.com/sensexview/indexview_new.aspx?index_Code=83&amp;iname=BSEFMCG" TargetMode="External"/><Relationship Id="rId2715" Type="http://schemas.openxmlformats.org/officeDocument/2006/relationships/hyperlink" Target="http://www.bseindia.com/sensexview/indexview_new.aspx?index_Code=85&amp;iname=BSEIT" TargetMode="External"/><Relationship Id="rId2922" Type="http://schemas.openxmlformats.org/officeDocument/2006/relationships/hyperlink" Target="http://www.bseindia.com/sensexview/indexview_new.aspx?index_Code=89&amp;iname=CDGS" TargetMode="External"/><Relationship Id="rId1317" Type="http://schemas.openxmlformats.org/officeDocument/2006/relationships/hyperlink" Target="http://www.bseindia.com/sensexview/indexview_new.aspx?index_Code=89&amp;iname=CDGS" TargetMode="External"/><Relationship Id="rId1524" Type="http://schemas.openxmlformats.org/officeDocument/2006/relationships/hyperlink" Target="http://www.bseindia.com/sensexview/indexview_new.aspx?index_Code=85&amp;iname=BSEIT" TargetMode="External"/><Relationship Id="rId1731" Type="http://schemas.openxmlformats.org/officeDocument/2006/relationships/hyperlink" Target="http://www.bseindia.com/sensexview/indexview_new.aspx?index_Code=91&amp;iname=FIN" TargetMode="External"/><Relationship Id="rId1969" Type="http://schemas.openxmlformats.org/officeDocument/2006/relationships/hyperlink" Target="http://www.bseindia.com/sensexview/indexview_new.aspx?index_Code=35&amp;iname=METAL" TargetMode="External"/><Relationship Id="rId23" Type="http://schemas.openxmlformats.org/officeDocument/2006/relationships/hyperlink" Target="http://www.bseindia.com/sensexview/indexview_new.aspx?index_Code=91&amp;iname=FIN" TargetMode="External"/><Relationship Id="rId1829" Type="http://schemas.openxmlformats.org/officeDocument/2006/relationships/hyperlink" Target="http://www.bseindia.com/sensexview/indexview_new.aspx?index_Code=89&amp;iname=CDGS" TargetMode="External"/><Relationship Id="rId2298" Type="http://schemas.openxmlformats.org/officeDocument/2006/relationships/hyperlink" Target="http://www.bseindia.com/sensexview/indexview_new.aspx?index_Code=85&amp;iname=BSEIT" TargetMode="External"/><Relationship Id="rId3044" Type="http://schemas.openxmlformats.org/officeDocument/2006/relationships/hyperlink" Target="http://www.bseindia.com/sensexview/indexview_new.aspx?index_Code=91&amp;iname=FIN" TargetMode="External"/><Relationship Id="rId172" Type="http://schemas.openxmlformats.org/officeDocument/2006/relationships/hyperlink" Target="http://www.bseindia.com/sensexview/indexview_new.aspx?index_Code=92&amp;iname=INDSTR" TargetMode="External"/><Relationship Id="rId477" Type="http://schemas.openxmlformats.org/officeDocument/2006/relationships/hyperlink" Target="http://www.bseindia.com/sensexview/indexview_new.aspx?index_Code=91&amp;iname=FIN" TargetMode="External"/><Relationship Id="rId684" Type="http://schemas.openxmlformats.org/officeDocument/2006/relationships/hyperlink" Target="http://www.bseindia.com/sensexview/indexview_new.aspx?index_Code=83&amp;iname=BSEFMCG" TargetMode="External"/><Relationship Id="rId2060" Type="http://schemas.openxmlformats.org/officeDocument/2006/relationships/hyperlink" Target="http://www.bseindia.com/sensexview/indexview_new.aspx?index_Code=88&amp;iname=BASMTR" TargetMode="External"/><Relationship Id="rId2158" Type="http://schemas.openxmlformats.org/officeDocument/2006/relationships/hyperlink" Target="http://www.bseindia.com/sensexview/indexview_new.aspx?index_Code=92&amp;iname=INDSTR" TargetMode="External"/><Relationship Id="rId2365" Type="http://schemas.openxmlformats.org/officeDocument/2006/relationships/hyperlink" Target="http://www.bseindia.com/sensexview/indexview_new.aspx?index_Code=97&amp;iname=UTILS" TargetMode="External"/><Relationship Id="rId337" Type="http://schemas.openxmlformats.org/officeDocument/2006/relationships/hyperlink" Target="http://www.bseindia.com/sensexview/indexview_new.aspx?index_Code=89&amp;iname=CDGS" TargetMode="External"/><Relationship Id="rId891" Type="http://schemas.openxmlformats.org/officeDocument/2006/relationships/hyperlink" Target="http://www.bseindia.com/sensexview/indexview_new.aspx?index_Code=88&amp;iname=BASMTR" TargetMode="External"/><Relationship Id="rId989" Type="http://schemas.openxmlformats.org/officeDocument/2006/relationships/hyperlink" Target="http://www.bseindia.com/sensexview/indexview_new.aspx?index_Code=88&amp;iname=BASMTR" TargetMode="External"/><Relationship Id="rId2018" Type="http://schemas.openxmlformats.org/officeDocument/2006/relationships/hyperlink" Target="http://www.bseindia.com/sensexview/indexview_new.aspx?index_Code=92&amp;iname=INDSTR" TargetMode="External"/><Relationship Id="rId2572" Type="http://schemas.openxmlformats.org/officeDocument/2006/relationships/hyperlink" Target="http://www.bseindia.com/sensexview/indexview_new.aspx?index_Code=83&amp;iname=BSEFMCG" TargetMode="External"/><Relationship Id="rId2877" Type="http://schemas.openxmlformats.org/officeDocument/2006/relationships/hyperlink" Target="http://www.bseindia.com/sensexview/indexview_new.aspx?index_Code=89&amp;iname=CDGS" TargetMode="External"/><Relationship Id="rId544" Type="http://schemas.openxmlformats.org/officeDocument/2006/relationships/hyperlink" Target="http://www.bseindia.com/sensexview/indexview_new.aspx?index_Code=85&amp;iname=BSEIT" TargetMode="External"/><Relationship Id="rId751" Type="http://schemas.openxmlformats.org/officeDocument/2006/relationships/hyperlink" Target="http://www.bseindia.com/sensexview/indexview_new.aspx?index_Code=89&amp;iname=CDGS" TargetMode="External"/><Relationship Id="rId849" Type="http://schemas.openxmlformats.org/officeDocument/2006/relationships/hyperlink" Target="http://www.bseindia.com/sensexview/indexview_new.aspx?index_Code=88&amp;iname=BASMTR" TargetMode="External"/><Relationship Id="rId1174" Type="http://schemas.openxmlformats.org/officeDocument/2006/relationships/hyperlink" Target="http://www.bseindia.com/sensexview/indexview_new.aspx?index_Code=85&amp;iname=BSEIT" TargetMode="External"/><Relationship Id="rId1381" Type="http://schemas.openxmlformats.org/officeDocument/2006/relationships/hyperlink" Target="http://www.bseindia.com/sensexview/indexview_new.aspx?index_Code=88&amp;iname=BASMTR" TargetMode="External"/><Relationship Id="rId1479" Type="http://schemas.openxmlformats.org/officeDocument/2006/relationships/hyperlink" Target="http://www.bseindia.com/sensexview/indexview_new.aspx?index_Code=35&amp;iname=METAL" TargetMode="External"/><Relationship Id="rId1686" Type="http://schemas.openxmlformats.org/officeDocument/2006/relationships/hyperlink" Target="http://www.bseindia.com/sensexview/indexview_new.aspx?index_Code=88&amp;iname=BASMTR" TargetMode="External"/><Relationship Id="rId2225" Type="http://schemas.openxmlformats.org/officeDocument/2006/relationships/hyperlink" Target="http://www.bseindia.com/sensexview/indexview_new.aspx?index_Code=84&amp;iname=BSEHC" TargetMode="External"/><Relationship Id="rId2432" Type="http://schemas.openxmlformats.org/officeDocument/2006/relationships/hyperlink" Target="http://www.bseindia.com/sensexview/indexview_new.aspx?index_Code=92&amp;iname=INDSTR" TargetMode="External"/><Relationship Id="rId404" Type="http://schemas.openxmlformats.org/officeDocument/2006/relationships/hyperlink" Target="http://www.bseindia.com/sensexview/indexview_new.aspx?index_Code=89&amp;iname=CDGS" TargetMode="External"/><Relationship Id="rId611" Type="http://schemas.openxmlformats.org/officeDocument/2006/relationships/hyperlink" Target="http://www.bseindia.com/sensexview/indexview_new.aspx?index_Code=42&amp;iname=AUTO" TargetMode="External"/><Relationship Id="rId1034" Type="http://schemas.openxmlformats.org/officeDocument/2006/relationships/hyperlink" Target="http://www.bseindia.com/sensexview/indexview_new.aspx?index_Code=83&amp;iname=BSEFMCG" TargetMode="External"/><Relationship Id="rId1241" Type="http://schemas.openxmlformats.org/officeDocument/2006/relationships/hyperlink" Target="http://www.bseindia.com/sensexview/indexview_new.aspx?index_Code=45&amp;iname=TECK" TargetMode="External"/><Relationship Id="rId1339" Type="http://schemas.openxmlformats.org/officeDocument/2006/relationships/hyperlink" Target="http://www.bseindia.com/sensexview/indexview_new.aspx?index_Code=91&amp;iname=FIN" TargetMode="External"/><Relationship Id="rId1893" Type="http://schemas.openxmlformats.org/officeDocument/2006/relationships/hyperlink" Target="http://www.bseindia.com/sensexview/indexview_new.aspx?index_Code=91&amp;iname=FIN" TargetMode="External"/><Relationship Id="rId2737" Type="http://schemas.openxmlformats.org/officeDocument/2006/relationships/hyperlink" Target="http://www.bseindia.com/sensexview/indexview_new.aspx?index_Code=88&amp;iname=BASMTR" TargetMode="External"/><Relationship Id="rId2944" Type="http://schemas.openxmlformats.org/officeDocument/2006/relationships/hyperlink" Target="http://www.bseindia.com/sensexview/indexview_new.aspx?index_Code=83&amp;iname=BSEFMCG" TargetMode="External"/><Relationship Id="rId709" Type="http://schemas.openxmlformats.org/officeDocument/2006/relationships/hyperlink" Target="http://www.bseindia.com/sensexview/indexview_new.aspx?index_Code=35&amp;iname=METAL" TargetMode="External"/><Relationship Id="rId916" Type="http://schemas.openxmlformats.org/officeDocument/2006/relationships/hyperlink" Target="http://www.bseindia.com/sensexview/indexview_new.aspx?index_Code=83&amp;iname=BSEFMCG" TargetMode="External"/><Relationship Id="rId1101" Type="http://schemas.openxmlformats.org/officeDocument/2006/relationships/hyperlink" Target="http://www.bseindia.com/sensexview/indexview_new.aspx?index_Code=85&amp;iname=BSEIT" TargetMode="External"/><Relationship Id="rId1546" Type="http://schemas.openxmlformats.org/officeDocument/2006/relationships/hyperlink" Target="http://www.bseindia.com/sensexview/indexview_new.aspx?index_Code=91&amp;iname=FIN" TargetMode="External"/><Relationship Id="rId1753" Type="http://schemas.openxmlformats.org/officeDocument/2006/relationships/hyperlink" Target="http://www.bseindia.com/sensexview/indexview_new.aspx?index_Code=88&amp;iname=BASMTR" TargetMode="External"/><Relationship Id="rId1960" Type="http://schemas.openxmlformats.org/officeDocument/2006/relationships/hyperlink" Target="http://www.bseindia.com/sensexview/indexview_new.aspx?index_Code=88&amp;iname=BASMTR" TargetMode="External"/><Relationship Id="rId2804" Type="http://schemas.openxmlformats.org/officeDocument/2006/relationships/hyperlink" Target="http://www.bseindia.com/sensexview/indexview_new.aspx?index_Code=85&amp;iname=BSEIT" TargetMode="External"/><Relationship Id="rId45" Type="http://schemas.openxmlformats.org/officeDocument/2006/relationships/hyperlink" Target="http://www.bseindia.com/sensexview/indexview_new.aspx?index_Code=92&amp;iname=INDSTR" TargetMode="External"/><Relationship Id="rId1406" Type="http://schemas.openxmlformats.org/officeDocument/2006/relationships/hyperlink" Target="http://www.bseindia.com/sensexview/indexview_new.aspx?index_Code=89&amp;iname=CDGS" TargetMode="External"/><Relationship Id="rId1613" Type="http://schemas.openxmlformats.org/officeDocument/2006/relationships/hyperlink" Target="http://www.bseindia.com/sensexview/indexview_new.aspx?index_Code=90&amp;iname=ENERGY" TargetMode="External"/><Relationship Id="rId1820" Type="http://schemas.openxmlformats.org/officeDocument/2006/relationships/hyperlink" Target="http://www.bseindia.com/sensexview/indexview_new.aspx?index_Code=88&amp;iname=BASMTR" TargetMode="External"/><Relationship Id="rId3066" Type="http://schemas.openxmlformats.org/officeDocument/2006/relationships/hyperlink" Target="http://www.bseindia.com/sensexview/indexview_new.aspx?index_Code=83&amp;iname=BSEFMCG" TargetMode="External"/><Relationship Id="rId194" Type="http://schemas.openxmlformats.org/officeDocument/2006/relationships/hyperlink" Target="http://www.bseindia.com/sensexview/indexview_new.aspx?index_Code=83&amp;iname=BSEFMCG" TargetMode="External"/><Relationship Id="rId1918" Type="http://schemas.openxmlformats.org/officeDocument/2006/relationships/hyperlink" Target="http://www.bseindia.com/sensexview/indexview_new.aspx?index_Code=91&amp;iname=FIN" TargetMode="External"/><Relationship Id="rId2082" Type="http://schemas.openxmlformats.org/officeDocument/2006/relationships/hyperlink" Target="http://www.bseindia.com/sensexview/indexview_new.aspx?index_Code=92&amp;iname=INDSTR" TargetMode="External"/><Relationship Id="rId261" Type="http://schemas.openxmlformats.org/officeDocument/2006/relationships/hyperlink" Target="http://www.bseindia.com/sensexview/indexview_new.aspx?index_Code=91&amp;iname=FIN" TargetMode="External"/><Relationship Id="rId499" Type="http://schemas.openxmlformats.org/officeDocument/2006/relationships/hyperlink" Target="http://www.bseindia.com/sensexview/indexview_new.aspx?index_Code=83&amp;iname=BSEFMCG" TargetMode="External"/><Relationship Id="rId2387" Type="http://schemas.openxmlformats.org/officeDocument/2006/relationships/hyperlink" Target="http://www.bseindia.com/sensexview/indexview_new.aspx?index_Code=91&amp;iname=FIN" TargetMode="External"/><Relationship Id="rId2594" Type="http://schemas.openxmlformats.org/officeDocument/2006/relationships/hyperlink" Target="http://www.bseindia.com/sensexview/indexview_new.aspx?index_Code=92&amp;iname=INDSTR" TargetMode="External"/><Relationship Id="rId359" Type="http://schemas.openxmlformats.org/officeDocument/2006/relationships/hyperlink" Target="http://www.bseindia.com/sensexview/indexview_new.aspx?index_Code=92&amp;iname=INDSTR" TargetMode="External"/><Relationship Id="rId566" Type="http://schemas.openxmlformats.org/officeDocument/2006/relationships/hyperlink" Target="http://www.bseindia.com/sensexview/indexview_new.aspx?index_Code=92&amp;iname=INDSTR" TargetMode="External"/><Relationship Id="rId773" Type="http://schemas.openxmlformats.org/officeDocument/2006/relationships/hyperlink" Target="http://www.bseindia.com/sensexview/indexview_new.aspx?index_Code=89&amp;iname=CDGS" TargetMode="External"/><Relationship Id="rId1196" Type="http://schemas.openxmlformats.org/officeDocument/2006/relationships/hyperlink" Target="http://www.bseindia.com/sensexview/indexview_new.aspx?index_Code=88&amp;iname=BASMTR" TargetMode="External"/><Relationship Id="rId2247" Type="http://schemas.openxmlformats.org/officeDocument/2006/relationships/hyperlink" Target="http://www.bseindia.com/sensexview/indexview_new.aspx?index_Code=83&amp;iname=BSEFMCG" TargetMode="External"/><Relationship Id="rId2454" Type="http://schemas.openxmlformats.org/officeDocument/2006/relationships/hyperlink" Target="http://www.bseindia.com/sensexview/indexview_new.aspx?index_Code=90&amp;iname=ENERGY" TargetMode="External"/><Relationship Id="rId2899" Type="http://schemas.openxmlformats.org/officeDocument/2006/relationships/hyperlink" Target="http://www.bseindia.com/sensexview/indexview_new.aspx?index_Code=83&amp;iname=BSEFMCG" TargetMode="External"/><Relationship Id="rId121" Type="http://schemas.openxmlformats.org/officeDocument/2006/relationships/hyperlink" Target="http://www.bseindia.com/sensexview/indexview_new.aspx?index_Code=88&amp;iname=BASMTR" TargetMode="External"/><Relationship Id="rId219" Type="http://schemas.openxmlformats.org/officeDocument/2006/relationships/hyperlink" Target="http://www.bseindia.com/sensexview/indexview_new.aspx?index_Code=79&amp;iname=INFRA" TargetMode="External"/><Relationship Id="rId426" Type="http://schemas.openxmlformats.org/officeDocument/2006/relationships/hyperlink" Target="http://www.bseindia.com/sensexview/indexview_new.aspx?index_Code=92&amp;iname=INDSTR" TargetMode="External"/><Relationship Id="rId633" Type="http://schemas.openxmlformats.org/officeDocument/2006/relationships/hyperlink" Target="http://www.bseindia.com/sensexview/indexview_new.aspx?index_Code=92&amp;iname=INDSTR" TargetMode="External"/><Relationship Id="rId980" Type="http://schemas.openxmlformats.org/officeDocument/2006/relationships/hyperlink" Target="http://www.bseindia.com/sensexview/indexview_new.aspx?index_Code=89&amp;iname=CDGS" TargetMode="External"/><Relationship Id="rId1056" Type="http://schemas.openxmlformats.org/officeDocument/2006/relationships/hyperlink" Target="http://www.bseindia.com/sensexview/indexview_new.aspx?index_Code=91&amp;iname=FIN" TargetMode="External"/><Relationship Id="rId1263" Type="http://schemas.openxmlformats.org/officeDocument/2006/relationships/hyperlink" Target="http://www.bseindia.com/sensexview/indexview_new.aspx?index_Code=89&amp;iname=CDGS" TargetMode="External"/><Relationship Id="rId2107" Type="http://schemas.openxmlformats.org/officeDocument/2006/relationships/hyperlink" Target="http://www.bseindia.com/sensexview/indexview_new.aspx?index_Code=45&amp;iname=TECK" TargetMode="External"/><Relationship Id="rId2314" Type="http://schemas.openxmlformats.org/officeDocument/2006/relationships/hyperlink" Target="http://www.bseindia.com/sensexview/indexview_new.aspx?index_Code=88&amp;iname=BASMTR" TargetMode="External"/><Relationship Id="rId2661" Type="http://schemas.openxmlformats.org/officeDocument/2006/relationships/hyperlink" Target="http://www.bseindia.com/sensexview/indexview_new.aspx?index_Code=88&amp;iname=BASMTR" TargetMode="External"/><Relationship Id="rId2759" Type="http://schemas.openxmlformats.org/officeDocument/2006/relationships/hyperlink" Target="http://www.bseindia.com/sensexview/indexview_new.aspx?index_Code=92&amp;iname=INDSTR" TargetMode="External"/><Relationship Id="rId2966" Type="http://schemas.openxmlformats.org/officeDocument/2006/relationships/hyperlink" Target="http://www.bseindia.com/sensexview/indexview_new.aspx?index_Code=79&amp;iname=INFRA" TargetMode="External"/><Relationship Id="rId840" Type="http://schemas.openxmlformats.org/officeDocument/2006/relationships/hyperlink" Target="http://www.bseindia.com/sensexview/indexview_new.aspx?index_Code=85&amp;iname=BSEIT" TargetMode="External"/><Relationship Id="rId938" Type="http://schemas.openxmlformats.org/officeDocument/2006/relationships/hyperlink" Target="http://www.bseindia.com/sensexview/indexview_new.aspx?index_Code=89&amp;iname=CDGS" TargetMode="External"/><Relationship Id="rId1470" Type="http://schemas.openxmlformats.org/officeDocument/2006/relationships/hyperlink" Target="http://www.bseindia.com/sensexview/indexview_new.aspx?index_Code=85&amp;iname=BSEIT" TargetMode="External"/><Relationship Id="rId1568" Type="http://schemas.openxmlformats.org/officeDocument/2006/relationships/hyperlink" Target="http://www.bseindia.com/sensexview/indexview_new.aspx?index_Code=89&amp;iname=CDGS" TargetMode="External"/><Relationship Id="rId1775" Type="http://schemas.openxmlformats.org/officeDocument/2006/relationships/hyperlink" Target="http://www.bseindia.com/sensexview/indexview_new.aspx?index_Code=92&amp;iname=INDSTR" TargetMode="External"/><Relationship Id="rId2521" Type="http://schemas.openxmlformats.org/officeDocument/2006/relationships/hyperlink" Target="http://www.bseindia.com/sensexview/indexview_new.aspx?index_Code=42&amp;iname=AUTO" TargetMode="External"/><Relationship Id="rId2619" Type="http://schemas.openxmlformats.org/officeDocument/2006/relationships/hyperlink" Target="http://www.bseindia.com/sensexview/indexview_new.aspx?index_Code=88&amp;iname=BASMTR" TargetMode="External"/><Relationship Id="rId2826" Type="http://schemas.openxmlformats.org/officeDocument/2006/relationships/hyperlink" Target="http://www.bseindia.com/sensexview/indexview_new.aspx?index_Code=89&amp;iname=CDGS" TargetMode="External"/><Relationship Id="rId67" Type="http://schemas.openxmlformats.org/officeDocument/2006/relationships/hyperlink" Target="http://www.bseindia.com/sensexview/indexview_new.aspx?index_Code=83&amp;iname=BSEFMCG" TargetMode="External"/><Relationship Id="rId700" Type="http://schemas.openxmlformats.org/officeDocument/2006/relationships/hyperlink" Target="http://www.bseindia.com/sensexview/indexview_new.aspx?index_Code=42&amp;iname=AUTO" TargetMode="External"/><Relationship Id="rId1123" Type="http://schemas.openxmlformats.org/officeDocument/2006/relationships/hyperlink" Target="http://www.bseindia.com/sensexview/indexview_new.aspx?index_Code=89&amp;iname=CDGS" TargetMode="External"/><Relationship Id="rId1330" Type="http://schemas.openxmlformats.org/officeDocument/2006/relationships/hyperlink" Target="http://www.bseindia.com/sensexview/indexview_new.aspx?index_Code=92&amp;iname=INDSTR" TargetMode="External"/><Relationship Id="rId1428" Type="http://schemas.openxmlformats.org/officeDocument/2006/relationships/hyperlink" Target="http://www.bseindia.com/sensexview/indexview_new.aspx?index_Code=67&amp;iname=REALTY" TargetMode="External"/><Relationship Id="rId1635" Type="http://schemas.openxmlformats.org/officeDocument/2006/relationships/hyperlink" Target="http://www.bseindia.com/sensexview/indexview_new.aspx?index_Code=67&amp;iname=REALTY" TargetMode="External"/><Relationship Id="rId1982" Type="http://schemas.openxmlformats.org/officeDocument/2006/relationships/hyperlink" Target="http://www.bseindia.com/sensexview/indexview_new.aspx?index_Code=35&amp;iname=METAL" TargetMode="External"/><Relationship Id="rId3088" Type="http://schemas.openxmlformats.org/officeDocument/2006/relationships/hyperlink" Target="http://www.bseindia.com/sensexview/indexview_new.aspx?index_Code=42&amp;iname=AUTO" TargetMode="External"/><Relationship Id="rId1842" Type="http://schemas.openxmlformats.org/officeDocument/2006/relationships/hyperlink" Target="http://www.bseindia.com/sensexview/indexview_new.aspx?index_Code=67&amp;iname=REALTY" TargetMode="External"/><Relationship Id="rId1702" Type="http://schemas.openxmlformats.org/officeDocument/2006/relationships/hyperlink" Target="http://www.bseindia.com/sensexview/indexview_new.aspx?index_Code=89&amp;iname=CDGS" TargetMode="External"/><Relationship Id="rId283" Type="http://schemas.openxmlformats.org/officeDocument/2006/relationships/hyperlink" Target="http://www.bseindia.com/sensexview/indexview_new.aspx?index_Code=91&amp;iname=FIN" TargetMode="External"/><Relationship Id="rId490" Type="http://schemas.openxmlformats.org/officeDocument/2006/relationships/hyperlink" Target="http://www.bseindia.com/sensexview/indexview_new.aspx?index_Code=37&amp;iname=OILGAS" TargetMode="External"/><Relationship Id="rId2171" Type="http://schemas.openxmlformats.org/officeDocument/2006/relationships/hyperlink" Target="http://www.bseindia.com/sensexview/indexview_new.aspx?index_Code=37&amp;iname=OILGAS" TargetMode="External"/><Relationship Id="rId3015" Type="http://schemas.openxmlformats.org/officeDocument/2006/relationships/hyperlink" Target="http://www.bseindia.com/sensexview/indexview_new.aspx?index_Code=79&amp;iname=INFRA" TargetMode="External"/><Relationship Id="rId143" Type="http://schemas.openxmlformats.org/officeDocument/2006/relationships/hyperlink" Target="http://www.bseindia.com/sensexview/indexview_new.aspx?index_Code=67&amp;iname=REALTY" TargetMode="External"/><Relationship Id="rId350" Type="http://schemas.openxmlformats.org/officeDocument/2006/relationships/hyperlink" Target="http://www.bseindia.com/sensexview/indexview_new.aspx?index_Code=88&amp;iname=BASMTR" TargetMode="External"/><Relationship Id="rId588" Type="http://schemas.openxmlformats.org/officeDocument/2006/relationships/hyperlink" Target="http://www.bseindia.com/sensexview/indexview_new.aspx?index_Code=91&amp;iname=FIN" TargetMode="External"/><Relationship Id="rId795" Type="http://schemas.openxmlformats.org/officeDocument/2006/relationships/hyperlink" Target="http://www.bseindia.com/sensexview/indexview_new.aspx?index_Code=88&amp;iname=BASMTR" TargetMode="External"/><Relationship Id="rId2031" Type="http://schemas.openxmlformats.org/officeDocument/2006/relationships/hyperlink" Target="http://www.bseindia.com/sensexview/indexview_new.aspx?index_Code=42&amp;iname=AUTO" TargetMode="External"/><Relationship Id="rId2269" Type="http://schemas.openxmlformats.org/officeDocument/2006/relationships/hyperlink" Target="http://www.bseindia.com/sensexview/indexview_new.aspx?index_Code=42&amp;iname=AUTO" TargetMode="External"/><Relationship Id="rId2476" Type="http://schemas.openxmlformats.org/officeDocument/2006/relationships/hyperlink" Target="http://www.bseindia.com/sensexview/indexview_new.aspx?index_Code=42&amp;iname=AUTO" TargetMode="External"/><Relationship Id="rId2683" Type="http://schemas.openxmlformats.org/officeDocument/2006/relationships/hyperlink" Target="http://www.bseindia.com/sensexview/indexview_new.aspx?index_Code=42&amp;iname=AUTO" TargetMode="External"/><Relationship Id="rId2890" Type="http://schemas.openxmlformats.org/officeDocument/2006/relationships/hyperlink" Target="http://www.bseindia.com/sensexview/indexview_new.aspx?index_Code=92&amp;iname=INDSTR" TargetMode="External"/><Relationship Id="rId9" Type="http://schemas.openxmlformats.org/officeDocument/2006/relationships/hyperlink" Target="http://www.bseindia.com/sensexview/indexview_new.aspx?index_Code=92&amp;iname=INDSTR" TargetMode="External"/><Relationship Id="rId210" Type="http://schemas.openxmlformats.org/officeDocument/2006/relationships/hyperlink" Target="http://www.bseindia.com/sensexview/indexview_new.aspx?index_Code=84&amp;iname=BSEHC" TargetMode="External"/><Relationship Id="rId448" Type="http://schemas.openxmlformats.org/officeDocument/2006/relationships/hyperlink" Target="http://www.bseindia.com/sensexview/indexview_new.aspx?index_Code=35&amp;iname=METAL" TargetMode="External"/><Relationship Id="rId655" Type="http://schemas.openxmlformats.org/officeDocument/2006/relationships/hyperlink" Target="http://www.bseindia.com/sensexview/indexview_new.aspx?index_Code=92&amp;iname=INDSTR" TargetMode="External"/><Relationship Id="rId862" Type="http://schemas.openxmlformats.org/officeDocument/2006/relationships/hyperlink" Target="http://www.bseindia.com/sensexview/indexview_new.aspx?index_Code=92&amp;iname=INDSTR" TargetMode="External"/><Relationship Id="rId1078" Type="http://schemas.openxmlformats.org/officeDocument/2006/relationships/hyperlink" Target="http://www.bseindia.com/sensexview/indexview_new.aspx?index_Code=91&amp;iname=FIN" TargetMode="External"/><Relationship Id="rId1285" Type="http://schemas.openxmlformats.org/officeDocument/2006/relationships/hyperlink" Target="http://www.bseindia.com/sensexview/indexview_new.aspx?index_Code=35&amp;iname=METAL" TargetMode="External"/><Relationship Id="rId1492" Type="http://schemas.openxmlformats.org/officeDocument/2006/relationships/hyperlink" Target="http://www.bseindia.com/sensexview/indexview_new.aspx?index_Code=88&amp;iname=BASMTR" TargetMode="External"/><Relationship Id="rId2129" Type="http://schemas.openxmlformats.org/officeDocument/2006/relationships/hyperlink" Target="http://www.bseindia.com/sensexview/indexview_new.aspx?index_Code=89&amp;iname=CDGS" TargetMode="External"/><Relationship Id="rId2336" Type="http://schemas.openxmlformats.org/officeDocument/2006/relationships/hyperlink" Target="http://www.bseindia.com/sensexview/indexview_new.aspx?index_Code=92&amp;iname=INDSTR" TargetMode="External"/><Relationship Id="rId2543" Type="http://schemas.openxmlformats.org/officeDocument/2006/relationships/hyperlink" Target="http://www.bseindia.com/sensexview/indexview_new.aspx?index_Code=97&amp;iname=UTILS" TargetMode="External"/><Relationship Id="rId2750" Type="http://schemas.openxmlformats.org/officeDocument/2006/relationships/hyperlink" Target="http://www.bseindia.com/sensexview/indexview_new.aspx?index_Code=88&amp;iname=BASMTR" TargetMode="External"/><Relationship Id="rId2988" Type="http://schemas.openxmlformats.org/officeDocument/2006/relationships/hyperlink" Target="http://www.bseindia.com/sensexview/indexview_new.aspx?index_Code=89&amp;iname=CDGS" TargetMode="External"/><Relationship Id="rId308" Type="http://schemas.openxmlformats.org/officeDocument/2006/relationships/hyperlink" Target="http://www.bseindia.com/sensexview/indexview_new.aspx?index_Code=92&amp;iname=INDSTR" TargetMode="External"/><Relationship Id="rId515" Type="http://schemas.openxmlformats.org/officeDocument/2006/relationships/hyperlink" Target="http://www.bseindia.com/sensexview/indexview_new.aspx?index_Code=89&amp;iname=CDGS" TargetMode="External"/><Relationship Id="rId722" Type="http://schemas.openxmlformats.org/officeDocument/2006/relationships/hyperlink" Target="http://www.bseindia.com/sensexview/indexview_new.aspx?index_Code=89&amp;iname=CDGS" TargetMode="External"/><Relationship Id="rId1145" Type="http://schemas.openxmlformats.org/officeDocument/2006/relationships/hyperlink" Target="http://www.bseindia.com/sensexview/indexview_new.aspx?index_Code=42&amp;iname=AUTO" TargetMode="External"/><Relationship Id="rId1352" Type="http://schemas.openxmlformats.org/officeDocument/2006/relationships/hyperlink" Target="http://www.bseindia.com/sensexview/indexview_new.aspx?index_Code=42&amp;iname=AUTO" TargetMode="External"/><Relationship Id="rId1797" Type="http://schemas.openxmlformats.org/officeDocument/2006/relationships/hyperlink" Target="http://www.bseindia.com/sensexview/indexview_new.aspx?index_Code=79&amp;iname=INFRA" TargetMode="External"/><Relationship Id="rId2403" Type="http://schemas.openxmlformats.org/officeDocument/2006/relationships/hyperlink" Target="http://www.bseindia.com/sensexview/indexview_new.aspx?index_Code=35&amp;iname=METAL" TargetMode="External"/><Relationship Id="rId2848" Type="http://schemas.openxmlformats.org/officeDocument/2006/relationships/hyperlink" Target="http://www.bseindia.com/sensexview/indexview_new.aspx?index_Code=79&amp;iname=INFRA" TargetMode="External"/><Relationship Id="rId89" Type="http://schemas.openxmlformats.org/officeDocument/2006/relationships/hyperlink" Target="http://www.bseindia.com/sensexview/indexview_new.aspx?index_Code=89&amp;iname=CDGS" TargetMode="External"/><Relationship Id="rId1005" Type="http://schemas.openxmlformats.org/officeDocument/2006/relationships/hyperlink" Target="http://www.bseindia.com/sensexview/indexview_new.aspx?index_Code=79&amp;iname=INFRA" TargetMode="External"/><Relationship Id="rId1212" Type="http://schemas.openxmlformats.org/officeDocument/2006/relationships/hyperlink" Target="http://www.bseindia.com/sensexview/indexview_new.aspx?index_Code=42&amp;iname=AUTO" TargetMode="External"/><Relationship Id="rId1657" Type="http://schemas.openxmlformats.org/officeDocument/2006/relationships/hyperlink" Target="http://www.bseindia.com/sensexview/indexview_new.aspx?index_Code=89&amp;iname=CDGS" TargetMode="External"/><Relationship Id="rId1864" Type="http://schemas.openxmlformats.org/officeDocument/2006/relationships/hyperlink" Target="http://www.bseindia.com/sensexview/indexview_new.aspx?index_Code=88&amp;iname=BASMTR" TargetMode="External"/><Relationship Id="rId2610" Type="http://schemas.openxmlformats.org/officeDocument/2006/relationships/hyperlink" Target="http://www.bseindia.com/sensexview/indexview_new.aspx?index_Code=88&amp;iname=BASMTR" TargetMode="External"/><Relationship Id="rId2708" Type="http://schemas.openxmlformats.org/officeDocument/2006/relationships/hyperlink" Target="http://www.bseindia.com/sensexview/indexview_new.aspx?index_Code=91&amp;iname=FIN" TargetMode="External"/><Relationship Id="rId2915" Type="http://schemas.openxmlformats.org/officeDocument/2006/relationships/hyperlink" Target="http://www.bseindia.com/sensexview/indexview_new.aspx?index_Code=84&amp;iname=BSEHC" TargetMode="External"/><Relationship Id="rId1517" Type="http://schemas.openxmlformats.org/officeDocument/2006/relationships/hyperlink" Target="http://www.bseindia.com/sensexview/indexview_new.aspx?index_Code=92&amp;iname=INDSTR" TargetMode="External"/><Relationship Id="rId1724" Type="http://schemas.openxmlformats.org/officeDocument/2006/relationships/hyperlink" Target="http://www.bseindia.com/sensexview/indexview_new.aspx?index_Code=92&amp;iname=INDSTR" TargetMode="External"/><Relationship Id="rId16" Type="http://schemas.openxmlformats.org/officeDocument/2006/relationships/hyperlink" Target="http://www.bseindia.com/sensexview/indexview_new.aspx?index_Code=92&amp;iname=INDSTR" TargetMode="External"/><Relationship Id="rId1931" Type="http://schemas.openxmlformats.org/officeDocument/2006/relationships/hyperlink" Target="http://www.bseindia.com/sensexview/indexview_new.aspx?index_Code=83&amp;iname=BSEFMCG" TargetMode="External"/><Relationship Id="rId3037" Type="http://schemas.openxmlformats.org/officeDocument/2006/relationships/hyperlink" Target="http://www.bseindia.com/sensexview/indexview_new.aspx?index_Code=84&amp;iname=BSEHC" TargetMode="External"/><Relationship Id="rId2193" Type="http://schemas.openxmlformats.org/officeDocument/2006/relationships/hyperlink" Target="http://www.bseindia.com/sensexview/indexview_new.aspx?index_Code=84&amp;iname=BSEHC" TargetMode="External"/><Relationship Id="rId2498" Type="http://schemas.openxmlformats.org/officeDocument/2006/relationships/hyperlink" Target="http://www.bseindia.com/sensexview/indexview_new.aspx?index_Code=91&amp;iname=FIN" TargetMode="External"/><Relationship Id="rId165" Type="http://schemas.openxmlformats.org/officeDocument/2006/relationships/hyperlink" Target="http://www.bseindia.com/sensexview/indexview_new.aspx?index_Code=42&amp;iname=AUTO" TargetMode="External"/><Relationship Id="rId372" Type="http://schemas.openxmlformats.org/officeDocument/2006/relationships/hyperlink" Target="http://www.bseindia.com/sensexview/indexview_new.aspx?index_Code=92&amp;iname=INDSTR" TargetMode="External"/><Relationship Id="rId677" Type="http://schemas.openxmlformats.org/officeDocument/2006/relationships/hyperlink" Target="http://www.bseindia.com/sensexview/indexview_new.aspx?index_Code=91&amp;iname=FIN" TargetMode="External"/><Relationship Id="rId2053" Type="http://schemas.openxmlformats.org/officeDocument/2006/relationships/hyperlink" Target="http://www.bseindia.com/sensexview/indexview_new.aspx?index_Code=88&amp;iname=BASMTR" TargetMode="External"/><Relationship Id="rId2260" Type="http://schemas.openxmlformats.org/officeDocument/2006/relationships/hyperlink" Target="http://www.bseindia.com/sensexview/indexview_new.aspx?index_Code=91&amp;iname=FIN" TargetMode="External"/><Relationship Id="rId2358" Type="http://schemas.openxmlformats.org/officeDocument/2006/relationships/hyperlink" Target="http://www.bseindia.com/sensexview/indexview_new.aspx?index_Code=89&amp;iname=CDGS" TargetMode="External"/><Relationship Id="rId3104" Type="http://schemas.openxmlformats.org/officeDocument/2006/relationships/hyperlink" Target="http://www.bseindia.com/sensexview/indexview_new.aspx?index_Code=79&amp;iname=INFRA" TargetMode="External"/><Relationship Id="rId232" Type="http://schemas.openxmlformats.org/officeDocument/2006/relationships/hyperlink" Target="http://www.bseindia.com/sensexview/indexview_new.aspx?index_Code=91&amp;iname=FIN" TargetMode="External"/><Relationship Id="rId884" Type="http://schemas.openxmlformats.org/officeDocument/2006/relationships/hyperlink" Target="http://www.bseindia.com/sensexview/indexview_new.aspx?index_Code=91&amp;iname=FIN" TargetMode="External"/><Relationship Id="rId2120" Type="http://schemas.openxmlformats.org/officeDocument/2006/relationships/hyperlink" Target="http://www.bseindia.com/sensexview/indexview_new.aspx?index_Code=91&amp;iname=FIN" TargetMode="External"/><Relationship Id="rId2565" Type="http://schemas.openxmlformats.org/officeDocument/2006/relationships/hyperlink" Target="http://www.bseindia.com/sensexview/indexview_new.aspx?index_Code=91&amp;iname=FIN" TargetMode="External"/><Relationship Id="rId2772" Type="http://schemas.openxmlformats.org/officeDocument/2006/relationships/hyperlink" Target="http://www.bseindia.com/sensexview/indexview_new.aspx?index_Code=89&amp;iname=CDGS" TargetMode="External"/><Relationship Id="rId537" Type="http://schemas.openxmlformats.org/officeDocument/2006/relationships/hyperlink" Target="http://www.bseindia.com/sensexview/indexview_new.aspx?index_Code=83&amp;iname=BSEFMCG" TargetMode="External"/><Relationship Id="rId744" Type="http://schemas.openxmlformats.org/officeDocument/2006/relationships/hyperlink" Target="http://www.bseindia.com/sensexview/indexview_new.aspx?index_Code=91&amp;iname=FIN" TargetMode="External"/><Relationship Id="rId951" Type="http://schemas.openxmlformats.org/officeDocument/2006/relationships/hyperlink" Target="http://www.bseindia.com/sensexview/indexview_new.aspx?index_Code=92&amp;iname=INDSTR" TargetMode="External"/><Relationship Id="rId1167" Type="http://schemas.openxmlformats.org/officeDocument/2006/relationships/hyperlink" Target="http://www.bseindia.com/sensexview/indexview_new.aspx?index_Code=88&amp;iname=BASMTR" TargetMode="External"/><Relationship Id="rId1374" Type="http://schemas.openxmlformats.org/officeDocument/2006/relationships/hyperlink" Target="http://www.bseindia.com/sensexview/indexview_new.aspx?index_Code=89&amp;iname=CDGS" TargetMode="External"/><Relationship Id="rId1581" Type="http://schemas.openxmlformats.org/officeDocument/2006/relationships/hyperlink" Target="http://www.bseindia.com/sensexview/indexview_new.aspx?index_Code=91&amp;iname=FIN" TargetMode="External"/><Relationship Id="rId1679" Type="http://schemas.openxmlformats.org/officeDocument/2006/relationships/hyperlink" Target="http://www.bseindia.com/sensexview/indexview_new.aspx?index_Code=67&amp;iname=REALTY" TargetMode="External"/><Relationship Id="rId2218" Type="http://schemas.openxmlformats.org/officeDocument/2006/relationships/hyperlink" Target="http://www.bseindia.com/sensexview/indexview_new.aspx?index_Code=83&amp;iname=BSEFMCG" TargetMode="External"/><Relationship Id="rId2425" Type="http://schemas.openxmlformats.org/officeDocument/2006/relationships/hyperlink" Target="http://www.bseindia.com/sensexview/indexview_new.aspx?index_Code=37&amp;iname=OILGAS" TargetMode="External"/><Relationship Id="rId2632" Type="http://schemas.openxmlformats.org/officeDocument/2006/relationships/hyperlink" Target="http://www.bseindia.com/sensexview/indexview_new.aspx?index_Code=88&amp;iname=BASMTR" TargetMode="External"/><Relationship Id="rId80" Type="http://schemas.openxmlformats.org/officeDocument/2006/relationships/hyperlink" Target="http://www.bseindia.com/sensexview/indexview_new.aspx?index_Code=88&amp;iname=BASMTR" TargetMode="External"/><Relationship Id="rId604" Type="http://schemas.openxmlformats.org/officeDocument/2006/relationships/hyperlink" Target="http://www.bseindia.com/sensexview/indexview_new.aspx?index_Code=89&amp;iname=CDGS" TargetMode="External"/><Relationship Id="rId811" Type="http://schemas.openxmlformats.org/officeDocument/2006/relationships/hyperlink" Target="http://www.bseindia.com/sensexview/indexview_new.aspx?index_Code=83&amp;iname=BSEFMCG" TargetMode="External"/><Relationship Id="rId1027" Type="http://schemas.openxmlformats.org/officeDocument/2006/relationships/hyperlink" Target="http://www.bseindia.com/sensexview/indexview_new.aspx?index_Code=92&amp;iname=INDSTR" TargetMode="External"/><Relationship Id="rId1234" Type="http://schemas.openxmlformats.org/officeDocument/2006/relationships/hyperlink" Target="http://www.bseindia.com/sensexview/indexview_new.aspx?index_Code=91&amp;iname=FIN" TargetMode="External"/><Relationship Id="rId1441" Type="http://schemas.openxmlformats.org/officeDocument/2006/relationships/hyperlink" Target="http://www.bseindia.com/sensexview/indexview_new.aspx?index_Code=92&amp;iname=INDSTR" TargetMode="External"/><Relationship Id="rId1886" Type="http://schemas.openxmlformats.org/officeDocument/2006/relationships/hyperlink" Target="http://www.bseindia.com/sensexview/indexview_new.aspx?index_Code=92&amp;iname=INDSTR" TargetMode="External"/><Relationship Id="rId2937" Type="http://schemas.openxmlformats.org/officeDocument/2006/relationships/hyperlink" Target="http://www.bseindia.com/sensexview/indexview_new.aspx?index_Code=88&amp;iname=BASMTR" TargetMode="External"/><Relationship Id="rId909" Type="http://schemas.openxmlformats.org/officeDocument/2006/relationships/hyperlink" Target="http://www.bseindia.com/sensexview/indexview_new.aspx?index_Code=89&amp;iname=CDGS" TargetMode="External"/><Relationship Id="rId1301" Type="http://schemas.openxmlformats.org/officeDocument/2006/relationships/hyperlink" Target="http://www.bseindia.com/sensexview/indexview_new.aspx?index_Code=67&amp;iname=REALTY" TargetMode="External"/><Relationship Id="rId1539" Type="http://schemas.openxmlformats.org/officeDocument/2006/relationships/hyperlink" Target="http://www.bseindia.com/sensexview/indexview_new.aspx?index_Code=79&amp;iname=INFRA" TargetMode="External"/><Relationship Id="rId1746" Type="http://schemas.openxmlformats.org/officeDocument/2006/relationships/hyperlink" Target="http://www.bseindia.com/sensexview/indexview_new.aspx?index_Code=88&amp;iname=BASMTR" TargetMode="External"/><Relationship Id="rId1953" Type="http://schemas.openxmlformats.org/officeDocument/2006/relationships/hyperlink" Target="http://www.bseindia.com/sensexview/indexview_new.aspx?index_Code=92&amp;iname=INDSTR" TargetMode="External"/><Relationship Id="rId38" Type="http://schemas.openxmlformats.org/officeDocument/2006/relationships/hyperlink" Target="http://www.bseindia.com/sensexview/indexview_new.aspx?index_Code=88&amp;iname=BASMTR" TargetMode="External"/><Relationship Id="rId1606" Type="http://schemas.openxmlformats.org/officeDocument/2006/relationships/hyperlink" Target="http://www.bseindia.com/sensexview/indexview_new.aspx?index_Code=91&amp;iname=FIN" TargetMode="External"/><Relationship Id="rId1813" Type="http://schemas.openxmlformats.org/officeDocument/2006/relationships/hyperlink" Target="http://www.bseindia.com/sensexview/indexview_new.aspx?index_Code=85&amp;iname=BSEIT" TargetMode="External"/><Relationship Id="rId3059" Type="http://schemas.openxmlformats.org/officeDocument/2006/relationships/hyperlink" Target="http://www.bseindia.com/sensexview/indexview_new.aspx?index_Code=89&amp;iname=CDGS" TargetMode="External"/><Relationship Id="rId187" Type="http://schemas.openxmlformats.org/officeDocument/2006/relationships/hyperlink" Target="http://www.bseindia.com/sensexview/indexview_new.aspx?index_Code=89&amp;iname=CDGS" TargetMode="External"/><Relationship Id="rId394" Type="http://schemas.openxmlformats.org/officeDocument/2006/relationships/hyperlink" Target="http://www.bseindia.com/sensexview/indexview_new.aspx?index_Code=88&amp;iname=BASMTR" TargetMode="External"/><Relationship Id="rId2075" Type="http://schemas.openxmlformats.org/officeDocument/2006/relationships/hyperlink" Target="http://www.bseindia.com/sensexview/indexview_new.aspx?index_Code=92&amp;iname=INDSTR" TargetMode="External"/><Relationship Id="rId2282" Type="http://schemas.openxmlformats.org/officeDocument/2006/relationships/hyperlink" Target="http://www.bseindia.com/sensexview/indexview_new.aspx?index_Code=83&amp;iname=BSEFMCG" TargetMode="External"/><Relationship Id="rId254" Type="http://schemas.openxmlformats.org/officeDocument/2006/relationships/hyperlink" Target="http://www.bseindia.com/sensexview/indexview_new.aspx?index_Code=91&amp;iname=FIN" TargetMode="External"/><Relationship Id="rId699" Type="http://schemas.openxmlformats.org/officeDocument/2006/relationships/hyperlink" Target="http://www.bseindia.com/sensexview/indexview_new.aspx?index_Code=89&amp;iname=CDGS" TargetMode="External"/><Relationship Id="rId1091" Type="http://schemas.openxmlformats.org/officeDocument/2006/relationships/hyperlink" Target="http://www.bseindia.com/sensexview/indexview_new.aspx?index_Code=91&amp;iname=FIN" TargetMode="External"/><Relationship Id="rId2587" Type="http://schemas.openxmlformats.org/officeDocument/2006/relationships/hyperlink" Target="http://www.bseindia.com/sensexview/indexview_new.aspx?index_Code=91&amp;iname=FIN" TargetMode="External"/><Relationship Id="rId2794" Type="http://schemas.openxmlformats.org/officeDocument/2006/relationships/hyperlink" Target="http://www.bseindia.com/sensexview/indexview_new.aspx?index_Code=91&amp;iname=FIN" TargetMode="External"/><Relationship Id="rId114" Type="http://schemas.openxmlformats.org/officeDocument/2006/relationships/hyperlink" Target="http://www.bseindia.com/sensexview/indexview_new.aspx?index_Code=89&amp;iname=CDGS" TargetMode="External"/><Relationship Id="rId461" Type="http://schemas.openxmlformats.org/officeDocument/2006/relationships/hyperlink" Target="http://www.bseindia.com/sensexview/indexview_new.aspx?index_Code=91&amp;iname=FIN" TargetMode="External"/><Relationship Id="rId559" Type="http://schemas.openxmlformats.org/officeDocument/2006/relationships/hyperlink" Target="http://www.bseindia.com/sensexview/indexview_new.aspx?index_Code=88&amp;iname=BASMTR" TargetMode="External"/><Relationship Id="rId766" Type="http://schemas.openxmlformats.org/officeDocument/2006/relationships/hyperlink" Target="http://www.bseindia.com/sensexview/indexview_new.aspx?index_Code=89&amp;iname=CDGS" TargetMode="External"/><Relationship Id="rId1189" Type="http://schemas.openxmlformats.org/officeDocument/2006/relationships/hyperlink" Target="http://www.bseindia.com/sensexview/indexview_new.aspx?index_Code=85&amp;iname=BSEIT" TargetMode="External"/><Relationship Id="rId1396" Type="http://schemas.openxmlformats.org/officeDocument/2006/relationships/hyperlink" Target="http://www.bseindia.com/sensexview/indexview_new.aspx?index_Code=91&amp;iname=FIN" TargetMode="External"/><Relationship Id="rId2142" Type="http://schemas.openxmlformats.org/officeDocument/2006/relationships/hyperlink" Target="http://www.bseindia.com/sensexview/indexview_new.aspx?index_Code=92&amp;iname=INDSTR" TargetMode="External"/><Relationship Id="rId2447" Type="http://schemas.openxmlformats.org/officeDocument/2006/relationships/hyperlink" Target="http://www.bseindia.com/sensexview/indexview_new.aspx?index_Code=79&amp;iname=INFRA" TargetMode="External"/><Relationship Id="rId321" Type="http://schemas.openxmlformats.org/officeDocument/2006/relationships/hyperlink" Target="http://www.bseindia.com/sensexview/indexview_new.aspx?index_Code=88&amp;iname=BASMTR" TargetMode="External"/><Relationship Id="rId419" Type="http://schemas.openxmlformats.org/officeDocument/2006/relationships/hyperlink" Target="http://www.bseindia.com/sensexview/indexview_new.aspx?index_Code=83&amp;iname=BSEFMCG" TargetMode="External"/><Relationship Id="rId626" Type="http://schemas.openxmlformats.org/officeDocument/2006/relationships/hyperlink" Target="http://www.bseindia.com/sensexview/indexview_new.aspx?index_Code=92&amp;iname=INDSTR" TargetMode="External"/><Relationship Id="rId973" Type="http://schemas.openxmlformats.org/officeDocument/2006/relationships/hyperlink" Target="http://www.bseindia.com/sensexview/indexview_new.aspx?index_Code=92&amp;iname=INDSTR" TargetMode="External"/><Relationship Id="rId1049" Type="http://schemas.openxmlformats.org/officeDocument/2006/relationships/hyperlink" Target="http://www.bseindia.com/sensexview/indexview_new.aspx?index_Code=90&amp;iname=ENERGY" TargetMode="External"/><Relationship Id="rId1256" Type="http://schemas.openxmlformats.org/officeDocument/2006/relationships/hyperlink" Target="http://www.bseindia.com/sensexview/indexview_new.aspx?index_Code=91&amp;iname=FIN" TargetMode="External"/><Relationship Id="rId2002" Type="http://schemas.openxmlformats.org/officeDocument/2006/relationships/hyperlink" Target="http://www.bseindia.com/sensexview/indexview_new.aspx?index_Code=83&amp;iname=BSEFMCG" TargetMode="External"/><Relationship Id="rId2307" Type="http://schemas.openxmlformats.org/officeDocument/2006/relationships/hyperlink" Target="http://www.bseindia.com/sensexview/indexview_new.aspx?index_Code=85&amp;iname=BSEIT" TargetMode="External"/><Relationship Id="rId2654" Type="http://schemas.openxmlformats.org/officeDocument/2006/relationships/hyperlink" Target="http://www.bseindia.com/sensexview/indexview_new.aspx?index_Code=91&amp;iname=FIN" TargetMode="External"/><Relationship Id="rId2861" Type="http://schemas.openxmlformats.org/officeDocument/2006/relationships/hyperlink" Target="http://www.bseindia.com/sensexview/indexview_new.aspx?index_Code=84&amp;iname=BSEHC" TargetMode="External"/><Relationship Id="rId2959" Type="http://schemas.openxmlformats.org/officeDocument/2006/relationships/hyperlink" Target="http://www.bseindia.com/sensexview/indexview_new.aspx?index_Code=92&amp;iname=INDSTR" TargetMode="External"/><Relationship Id="rId833" Type="http://schemas.openxmlformats.org/officeDocument/2006/relationships/hyperlink" Target="http://www.bseindia.com/sensexview/indexview_new.aspx?index_Code=92&amp;iname=INDSTR" TargetMode="External"/><Relationship Id="rId1116" Type="http://schemas.openxmlformats.org/officeDocument/2006/relationships/hyperlink" Target="http://www.bseindia.com/sensexview/indexview_new.aspx?index_Code=91&amp;iname=FIN" TargetMode="External"/><Relationship Id="rId1463" Type="http://schemas.openxmlformats.org/officeDocument/2006/relationships/hyperlink" Target="http://www.bseindia.com/sensexview/indexview_new.aspx?index_Code=92&amp;iname=INDSTR" TargetMode="External"/><Relationship Id="rId1670" Type="http://schemas.openxmlformats.org/officeDocument/2006/relationships/hyperlink" Target="http://www.bseindia.com/sensexview/indexview_new.aspx?index_Code=79&amp;iname=INFRA" TargetMode="External"/><Relationship Id="rId1768" Type="http://schemas.openxmlformats.org/officeDocument/2006/relationships/hyperlink" Target="http://www.bseindia.com/sensexview/indexview_new.aspx?index_Code=91&amp;iname=FIN" TargetMode="External"/><Relationship Id="rId2514" Type="http://schemas.openxmlformats.org/officeDocument/2006/relationships/hyperlink" Target="http://www.bseindia.com/sensexview/indexview_new.aspx?index_Code=83&amp;iname=BSEFMCG" TargetMode="External"/><Relationship Id="rId2721" Type="http://schemas.openxmlformats.org/officeDocument/2006/relationships/hyperlink" Target="http://www.bseindia.com/sensexview/indexview_new.aspx?index_Code=89&amp;iname=CDGS" TargetMode="External"/><Relationship Id="rId2819" Type="http://schemas.openxmlformats.org/officeDocument/2006/relationships/hyperlink" Target="http://www.bseindia.com/sensexview/indexview_new.aspx?index_Code=91&amp;iname=FIN" TargetMode="External"/><Relationship Id="rId900" Type="http://schemas.openxmlformats.org/officeDocument/2006/relationships/hyperlink" Target="http://www.bseindia.com/sensexview/indexview_new.aspx?index_Code=88&amp;iname=BASMTR" TargetMode="External"/><Relationship Id="rId1323" Type="http://schemas.openxmlformats.org/officeDocument/2006/relationships/hyperlink" Target="http://www.bseindia.com/sensexview/indexview_new.aspx?index_Code=67&amp;iname=REALTY" TargetMode="External"/><Relationship Id="rId1530" Type="http://schemas.openxmlformats.org/officeDocument/2006/relationships/hyperlink" Target="http://www.bseindia.com/sensexview/indexview_new.aspx?index_Code=27&amp;iname=BSECD" TargetMode="External"/><Relationship Id="rId1628" Type="http://schemas.openxmlformats.org/officeDocument/2006/relationships/hyperlink" Target="http://www.bseindia.com/sensexview/indexview_new.aspx?index_Code=83&amp;iname=BSEFMCG" TargetMode="External"/><Relationship Id="rId1975" Type="http://schemas.openxmlformats.org/officeDocument/2006/relationships/hyperlink" Target="http://www.bseindia.com/sensexview/indexview_new.aspx?index_Code=89&amp;iname=CDGS" TargetMode="External"/><Relationship Id="rId1835" Type="http://schemas.openxmlformats.org/officeDocument/2006/relationships/hyperlink" Target="http://www.bseindia.com/sensexview/indexview_new.aspx?index_Code=92&amp;iname=INDSTR" TargetMode="External"/><Relationship Id="rId3050" Type="http://schemas.openxmlformats.org/officeDocument/2006/relationships/hyperlink" Target="http://www.bseindia.com/sensexview/indexview_new.aspx?index_Code=89&amp;iname=CDGS" TargetMode="External"/><Relationship Id="rId1902" Type="http://schemas.openxmlformats.org/officeDocument/2006/relationships/hyperlink" Target="http://www.bseindia.com/sensexview/indexview_new.aspx?index_Code=67&amp;iname=REALTY" TargetMode="External"/><Relationship Id="rId2097" Type="http://schemas.openxmlformats.org/officeDocument/2006/relationships/hyperlink" Target="http://www.bseindia.com/sensexview/indexview_new.aspx?index_Code=89&amp;iname=CDGS" TargetMode="External"/><Relationship Id="rId276" Type="http://schemas.openxmlformats.org/officeDocument/2006/relationships/hyperlink" Target="http://www.bseindia.com/sensexview/indexview_new.aspx?index_Code=83&amp;iname=BSEFMCG" TargetMode="External"/><Relationship Id="rId483" Type="http://schemas.openxmlformats.org/officeDocument/2006/relationships/hyperlink" Target="http://www.bseindia.com/sensexview/indexview_new.aspx?index_Code=92&amp;iname=INDSTR" TargetMode="External"/><Relationship Id="rId690" Type="http://schemas.openxmlformats.org/officeDocument/2006/relationships/hyperlink" Target="http://www.bseindia.com/sensexview/indexview_new.aspx?index_Code=88&amp;iname=BASMTR" TargetMode="External"/><Relationship Id="rId2164" Type="http://schemas.openxmlformats.org/officeDocument/2006/relationships/hyperlink" Target="http://www.bseindia.com/sensexview/indexview_new.aspx?index_Code=79&amp;iname=INFRA" TargetMode="External"/><Relationship Id="rId2371" Type="http://schemas.openxmlformats.org/officeDocument/2006/relationships/hyperlink" Target="http://www.bseindia.com/sensexview/indexview_new.aspx?index_Code=88&amp;iname=BASMTR" TargetMode="External"/><Relationship Id="rId3008" Type="http://schemas.openxmlformats.org/officeDocument/2006/relationships/hyperlink" Target="http://www.bseindia.com/sensexview/indexview_new.aspx?index_Code=85&amp;iname=BSEIT" TargetMode="External"/><Relationship Id="rId136" Type="http://schemas.openxmlformats.org/officeDocument/2006/relationships/hyperlink" Target="http://www.bseindia.com/sensexview/indexview_new.aspx?index_Code=91&amp;iname=FIN" TargetMode="External"/><Relationship Id="rId343" Type="http://schemas.openxmlformats.org/officeDocument/2006/relationships/hyperlink" Target="http://www.bseindia.com/sensexview/indexview_new.aspx?index_Code=92&amp;iname=INDSTR" TargetMode="External"/><Relationship Id="rId550" Type="http://schemas.openxmlformats.org/officeDocument/2006/relationships/hyperlink" Target="http://www.bseindia.com/sensexview/indexview_new.aspx?index_Code=88&amp;iname=BASMTR" TargetMode="External"/><Relationship Id="rId788" Type="http://schemas.openxmlformats.org/officeDocument/2006/relationships/hyperlink" Target="http://www.bseindia.com/sensexview/indexview_new.aspx?index_Code=92&amp;iname=INDSTR" TargetMode="External"/><Relationship Id="rId995" Type="http://schemas.openxmlformats.org/officeDocument/2006/relationships/hyperlink" Target="http://www.bseindia.com/sensexview/indexview_new.aspx?index_Code=83&amp;iname=BSEFMCG" TargetMode="External"/><Relationship Id="rId1180" Type="http://schemas.openxmlformats.org/officeDocument/2006/relationships/hyperlink" Target="http://www.bseindia.com/sensexview/indexview_new.aspx?index_Code=92&amp;iname=INDSTR" TargetMode="External"/><Relationship Id="rId2024" Type="http://schemas.openxmlformats.org/officeDocument/2006/relationships/hyperlink" Target="http://www.bseindia.com/sensexview/indexview_new.aspx?index_Code=35&amp;iname=METAL" TargetMode="External"/><Relationship Id="rId2231" Type="http://schemas.openxmlformats.org/officeDocument/2006/relationships/hyperlink" Target="http://www.bseindia.com/sensexview/indexview_new.aspx?index_Code=83&amp;iname=BSEFMCG" TargetMode="External"/><Relationship Id="rId2469" Type="http://schemas.openxmlformats.org/officeDocument/2006/relationships/hyperlink" Target="http://www.bseindia.com/sensexview/indexview_new.aspx?index_Code=92&amp;iname=INDSTR" TargetMode="External"/><Relationship Id="rId2676" Type="http://schemas.openxmlformats.org/officeDocument/2006/relationships/hyperlink" Target="http://www.bseindia.com/sensexview/indexview_new.aspx?index_Code=83&amp;iname=BSEFMCG" TargetMode="External"/><Relationship Id="rId2883" Type="http://schemas.openxmlformats.org/officeDocument/2006/relationships/hyperlink" Target="http://www.bseindia.com/sensexview/indexview_new.aspx?index_Code=96&amp;iname=TELCOM" TargetMode="External"/><Relationship Id="rId203" Type="http://schemas.openxmlformats.org/officeDocument/2006/relationships/hyperlink" Target="http://www.bseindia.com/sensexview/indexview_new.aspx?index_Code=92&amp;iname=INDSTR" TargetMode="External"/><Relationship Id="rId648" Type="http://schemas.openxmlformats.org/officeDocument/2006/relationships/hyperlink" Target="http://www.bseindia.com/sensexview/indexview_new.aspx?index_Code=92&amp;iname=INDSTR" TargetMode="External"/><Relationship Id="rId855" Type="http://schemas.openxmlformats.org/officeDocument/2006/relationships/hyperlink" Target="http://www.bseindia.com/sensexview/indexview_new.aspx?index_Code=91&amp;iname=FIN" TargetMode="External"/><Relationship Id="rId1040" Type="http://schemas.openxmlformats.org/officeDocument/2006/relationships/hyperlink" Target="http://www.bseindia.com/sensexview/indexview_new.aspx?index_Code=89&amp;iname=CDGS" TargetMode="External"/><Relationship Id="rId1278" Type="http://schemas.openxmlformats.org/officeDocument/2006/relationships/hyperlink" Target="http://www.bseindia.com/sensexview/indexview_new.aspx?index_Code=92&amp;iname=INDSTR" TargetMode="External"/><Relationship Id="rId1485" Type="http://schemas.openxmlformats.org/officeDocument/2006/relationships/hyperlink" Target="http://www.bseindia.com/sensexview/indexview_new.aspx?index_Code=92&amp;iname=INDSTR" TargetMode="External"/><Relationship Id="rId1692" Type="http://schemas.openxmlformats.org/officeDocument/2006/relationships/hyperlink" Target="http://www.bseindia.com/sensexview/indexview_new.aspx?index_Code=37&amp;iname=OILGAS" TargetMode="External"/><Relationship Id="rId2329" Type="http://schemas.openxmlformats.org/officeDocument/2006/relationships/hyperlink" Target="http://www.bseindia.com/sensexview/indexview_new.aspx?index_Code=89&amp;iname=CDGS" TargetMode="External"/><Relationship Id="rId2536" Type="http://schemas.openxmlformats.org/officeDocument/2006/relationships/hyperlink" Target="http://www.bseindia.com/sensexview/indexview_new.aspx?index_Code=85&amp;iname=BSEIT" TargetMode="External"/><Relationship Id="rId2743" Type="http://schemas.openxmlformats.org/officeDocument/2006/relationships/hyperlink" Target="http://www.bseindia.com/sensexview/indexview_new.aspx?index_Code=67&amp;iname=REALTY" TargetMode="External"/><Relationship Id="rId410" Type="http://schemas.openxmlformats.org/officeDocument/2006/relationships/hyperlink" Target="http://www.bseindia.com/sensexview/indexview_new.aspx?index_Code=85&amp;iname=BSEIT" TargetMode="External"/><Relationship Id="rId508" Type="http://schemas.openxmlformats.org/officeDocument/2006/relationships/hyperlink" Target="http://www.bseindia.com/sensexview/indexview_new.aspx?index_Code=85&amp;iname=BSEIT" TargetMode="External"/><Relationship Id="rId715" Type="http://schemas.openxmlformats.org/officeDocument/2006/relationships/hyperlink" Target="http://www.bseindia.com/sensexview/indexview_new.aspx?index_Code=89&amp;iname=CDGS" TargetMode="External"/><Relationship Id="rId922" Type="http://schemas.openxmlformats.org/officeDocument/2006/relationships/hyperlink" Target="http://www.bseindia.com/sensexview/indexview_new.aspx?index_Code=91&amp;iname=FIN" TargetMode="External"/><Relationship Id="rId1138" Type="http://schemas.openxmlformats.org/officeDocument/2006/relationships/hyperlink" Target="http://www.bseindia.com/sensexview/indexview_new.aspx?index_Code=42&amp;iname=AUTO" TargetMode="External"/><Relationship Id="rId1345" Type="http://schemas.openxmlformats.org/officeDocument/2006/relationships/hyperlink" Target="http://www.bseindia.com/sensexview/indexview_new.aspx?index_Code=45&amp;iname=TECK" TargetMode="External"/><Relationship Id="rId1552" Type="http://schemas.openxmlformats.org/officeDocument/2006/relationships/hyperlink" Target="http://www.bseindia.com/sensexview/indexview_new.aspx?index_Code=88&amp;iname=BASMTR" TargetMode="External"/><Relationship Id="rId1997" Type="http://schemas.openxmlformats.org/officeDocument/2006/relationships/hyperlink" Target="http://www.bseindia.com/sensexview/indexview_new.aspx?index_Code=45&amp;iname=TECK" TargetMode="External"/><Relationship Id="rId2603" Type="http://schemas.openxmlformats.org/officeDocument/2006/relationships/hyperlink" Target="http://www.bseindia.com/sensexview/indexview_new.aspx?index_Code=83&amp;iname=BSEFMCG" TargetMode="External"/><Relationship Id="rId2950" Type="http://schemas.openxmlformats.org/officeDocument/2006/relationships/hyperlink" Target="http://www.bseindia.com/sensexview/indexview_new.aspx?index_Code=85&amp;iname=BSEIT" TargetMode="External"/><Relationship Id="rId1205" Type="http://schemas.openxmlformats.org/officeDocument/2006/relationships/hyperlink" Target="http://www.bseindia.com/sensexview/indexview_new.aspx?index_Code=88&amp;iname=BASMTR" TargetMode="External"/><Relationship Id="rId1857" Type="http://schemas.openxmlformats.org/officeDocument/2006/relationships/hyperlink" Target="http://www.bseindia.com/sensexview/indexview_new.aspx?index_Code=88&amp;iname=BASMTR" TargetMode="External"/><Relationship Id="rId2810" Type="http://schemas.openxmlformats.org/officeDocument/2006/relationships/hyperlink" Target="http://www.bseindia.com/sensexview/indexview_new.aspx?index_Code=90&amp;iname=ENERGY" TargetMode="External"/><Relationship Id="rId2908" Type="http://schemas.openxmlformats.org/officeDocument/2006/relationships/hyperlink" Target="http://www.bseindia.com/sensexview/indexview_new.aspx?index_Code=89&amp;iname=CDGS" TargetMode="External"/><Relationship Id="rId51" Type="http://schemas.openxmlformats.org/officeDocument/2006/relationships/hyperlink" Target="http://www.bseindia.com/sensexview/indexview_new.aspx?index_Code=91&amp;iname=FIN" TargetMode="External"/><Relationship Id="rId1412" Type="http://schemas.openxmlformats.org/officeDocument/2006/relationships/hyperlink" Target="http://www.bseindia.com/sensexview/indexview_new.aspx?index_Code=89&amp;iname=CDGS" TargetMode="External"/><Relationship Id="rId1717" Type="http://schemas.openxmlformats.org/officeDocument/2006/relationships/hyperlink" Target="http://www.bseindia.com/sensexview/indexview_new.aspx?index_Code=88&amp;iname=BASMTR" TargetMode="External"/><Relationship Id="rId1924" Type="http://schemas.openxmlformats.org/officeDocument/2006/relationships/hyperlink" Target="http://www.bseindia.com/sensexview/indexview_new.aspx?index_Code=92&amp;iname=INDSTR" TargetMode="External"/><Relationship Id="rId3072" Type="http://schemas.openxmlformats.org/officeDocument/2006/relationships/hyperlink" Target="http://www.bseindia.com/sensexview/indexview_new.aspx?index_Code=96&amp;iname=TELCOM" TargetMode="External"/><Relationship Id="rId298" Type="http://schemas.openxmlformats.org/officeDocument/2006/relationships/hyperlink" Target="http://www.bseindia.com/sensexview/indexview_new.aspx?index_Code=89&amp;iname=CDGS" TargetMode="External"/><Relationship Id="rId158" Type="http://schemas.openxmlformats.org/officeDocument/2006/relationships/hyperlink" Target="http://www.bseindia.com/sensexview/indexview_new.aspx?index_Code=35&amp;iname=METAL" TargetMode="External"/><Relationship Id="rId2186" Type="http://schemas.openxmlformats.org/officeDocument/2006/relationships/hyperlink" Target="http://www.bseindia.com/sensexview/indexview_new.aspx?index_Code=91&amp;iname=FIN" TargetMode="External"/><Relationship Id="rId2393" Type="http://schemas.openxmlformats.org/officeDocument/2006/relationships/hyperlink" Target="http://www.bseindia.com/sensexview/indexview_new.aspx?index_Code=85&amp;iname=BSEIT" TargetMode="External"/><Relationship Id="rId2698" Type="http://schemas.openxmlformats.org/officeDocument/2006/relationships/hyperlink" Target="http://www.bseindia.com/sensexview/indexview_new.aspx?index_Code=91&amp;iname=FIN" TargetMode="External"/><Relationship Id="rId365" Type="http://schemas.openxmlformats.org/officeDocument/2006/relationships/hyperlink" Target="http://www.bseindia.com/sensexview/indexview_new.aspx?index_Code=42&amp;iname=AUTO" TargetMode="External"/><Relationship Id="rId572" Type="http://schemas.openxmlformats.org/officeDocument/2006/relationships/hyperlink" Target="http://www.bseindia.com/sensexview/indexview_new.aspx?index_Code=91&amp;iname=FIN" TargetMode="External"/><Relationship Id="rId2046" Type="http://schemas.openxmlformats.org/officeDocument/2006/relationships/hyperlink" Target="http://www.bseindia.com/sensexview/indexview_new.aspx?index_Code=92&amp;iname=INDSTR" TargetMode="External"/><Relationship Id="rId2253" Type="http://schemas.openxmlformats.org/officeDocument/2006/relationships/hyperlink" Target="http://www.bseindia.com/sensexview/indexview_new.aspx?index_Code=91&amp;iname=FIN" TargetMode="External"/><Relationship Id="rId2460" Type="http://schemas.openxmlformats.org/officeDocument/2006/relationships/hyperlink" Target="http://www.bseindia.com/sensexview/indexview_new.aspx?index_Code=89&amp;iname=CDGS" TargetMode="External"/><Relationship Id="rId225" Type="http://schemas.openxmlformats.org/officeDocument/2006/relationships/hyperlink" Target="http://www.bseindia.com/sensexview/indexview_new.aspx?index_Code=42&amp;iname=AUTO" TargetMode="External"/><Relationship Id="rId432" Type="http://schemas.openxmlformats.org/officeDocument/2006/relationships/hyperlink" Target="http://www.bseindia.com/sensexview/indexview_new.aspx?index_Code=88&amp;iname=BASMTR" TargetMode="External"/><Relationship Id="rId877" Type="http://schemas.openxmlformats.org/officeDocument/2006/relationships/hyperlink" Target="http://www.bseindia.com/sensexview/indexview_new.aspx?index_Code=88&amp;iname=BASMTR" TargetMode="External"/><Relationship Id="rId1062" Type="http://schemas.openxmlformats.org/officeDocument/2006/relationships/hyperlink" Target="http://www.bseindia.com/sensexview/indexview_new.aspx?index_Code=85&amp;iname=BSEIT" TargetMode="External"/><Relationship Id="rId2113" Type="http://schemas.openxmlformats.org/officeDocument/2006/relationships/hyperlink" Target="http://www.bseindia.com/sensexview/indexview_new.aspx?index_Code=92&amp;iname=INDSTR" TargetMode="External"/><Relationship Id="rId2320" Type="http://schemas.openxmlformats.org/officeDocument/2006/relationships/hyperlink" Target="http://www.bseindia.com/sensexview/indexview_new.aspx?index_Code=79&amp;iname=INFRA" TargetMode="External"/><Relationship Id="rId2558" Type="http://schemas.openxmlformats.org/officeDocument/2006/relationships/hyperlink" Target="http://www.bseindia.com/sensexview/indexview_new.aspx?index_Code=88&amp;iname=BASMTR" TargetMode="External"/><Relationship Id="rId2765" Type="http://schemas.openxmlformats.org/officeDocument/2006/relationships/hyperlink" Target="http://www.bseindia.com/sensexview/indexview_new.aspx?index_Code=92&amp;iname=INDSTR" TargetMode="External"/><Relationship Id="rId2972" Type="http://schemas.openxmlformats.org/officeDocument/2006/relationships/hyperlink" Target="http://www.bseindia.com/sensexview/indexview_new.aspx?index_Code=85&amp;iname=BSEIT" TargetMode="External"/><Relationship Id="rId737" Type="http://schemas.openxmlformats.org/officeDocument/2006/relationships/hyperlink" Target="http://www.bseindia.com/sensexview/indexview_new.aspx?index_Code=84&amp;iname=BSEHC" TargetMode="External"/><Relationship Id="rId944" Type="http://schemas.openxmlformats.org/officeDocument/2006/relationships/hyperlink" Target="http://www.bseindia.com/sensexview/indexview_new.aspx?index_Code=92&amp;iname=INDSTR" TargetMode="External"/><Relationship Id="rId1367" Type="http://schemas.openxmlformats.org/officeDocument/2006/relationships/hyperlink" Target="http://www.bseindia.com/sensexview/indexview_new.aspx?index_Code=85&amp;iname=BSEIT" TargetMode="External"/><Relationship Id="rId1574" Type="http://schemas.openxmlformats.org/officeDocument/2006/relationships/hyperlink" Target="http://www.bseindia.com/sensexview/indexview_new.aspx?index_Code=89&amp;iname=CDGS" TargetMode="External"/><Relationship Id="rId1781" Type="http://schemas.openxmlformats.org/officeDocument/2006/relationships/hyperlink" Target="http://www.bseindia.com/sensexview/indexview_new.aspx?index_Code=91&amp;iname=FIN" TargetMode="External"/><Relationship Id="rId2418" Type="http://schemas.openxmlformats.org/officeDocument/2006/relationships/hyperlink" Target="http://www.bseindia.com/sensexview/indexview_new.aspx?index_Code=89&amp;iname=CDGS" TargetMode="External"/><Relationship Id="rId2625" Type="http://schemas.openxmlformats.org/officeDocument/2006/relationships/hyperlink" Target="http://www.bseindia.com/sensexview/indexview_new.aspx?index_Code=89&amp;iname=CDGS" TargetMode="External"/><Relationship Id="rId2832" Type="http://schemas.openxmlformats.org/officeDocument/2006/relationships/hyperlink" Target="http://www.bseindia.com/sensexview/indexview_new.aspx?index_Code=89&amp;iname=CDGS" TargetMode="External"/><Relationship Id="rId73" Type="http://schemas.openxmlformats.org/officeDocument/2006/relationships/hyperlink" Target="http://www.bseindia.com/sensexview/indexview_new.aspx?index_Code=88&amp;iname=BASMTR" TargetMode="External"/><Relationship Id="rId804" Type="http://schemas.openxmlformats.org/officeDocument/2006/relationships/hyperlink" Target="http://www.bseindia.com/sensexview/indexview_new.aspx?index_Code=84&amp;iname=BSEHC" TargetMode="External"/><Relationship Id="rId1227" Type="http://schemas.openxmlformats.org/officeDocument/2006/relationships/hyperlink" Target="http://www.bseindia.com/sensexview/indexview_new.aspx?index_Code=45&amp;iname=TECK" TargetMode="External"/><Relationship Id="rId1434" Type="http://schemas.openxmlformats.org/officeDocument/2006/relationships/hyperlink" Target="http://www.bseindia.com/sensexview/indexview_new.aspx?index_Code=89&amp;iname=CDGS" TargetMode="External"/><Relationship Id="rId1641" Type="http://schemas.openxmlformats.org/officeDocument/2006/relationships/hyperlink" Target="http://www.bseindia.com/sensexview/indexview_new.aspx?index_Code=79&amp;iname=INFRA" TargetMode="External"/><Relationship Id="rId1879" Type="http://schemas.openxmlformats.org/officeDocument/2006/relationships/hyperlink" Target="http://www.bseindia.com/sensexview/indexview_new.aspx?index_Code=67&amp;iname=REALTY" TargetMode="External"/><Relationship Id="rId3094" Type="http://schemas.openxmlformats.org/officeDocument/2006/relationships/hyperlink" Target="http://www.bseindia.com/sensexview/indexview_new.aspx?index_Code=79&amp;iname=INFRA" TargetMode="External"/><Relationship Id="rId1501" Type="http://schemas.openxmlformats.org/officeDocument/2006/relationships/hyperlink" Target="http://www.bseindia.com/sensexview/indexview_new.aspx?index_Code=92&amp;iname=INDSTR" TargetMode="External"/><Relationship Id="rId1739" Type="http://schemas.openxmlformats.org/officeDocument/2006/relationships/hyperlink" Target="http://www.bseindia.com/sensexview/indexview_new.aspx?index_Code=35&amp;iname=METAL" TargetMode="External"/><Relationship Id="rId1946" Type="http://schemas.openxmlformats.org/officeDocument/2006/relationships/hyperlink" Target="http://www.bseindia.com/sensexview/indexview_new.aspx?index_Code=89&amp;iname=CDGS" TargetMode="External"/><Relationship Id="rId1806" Type="http://schemas.openxmlformats.org/officeDocument/2006/relationships/hyperlink" Target="http://www.bseindia.com/sensexview/indexview_new.aspx?index_Code=89&amp;iname=CDGS" TargetMode="External"/><Relationship Id="rId387" Type="http://schemas.openxmlformats.org/officeDocument/2006/relationships/hyperlink" Target="http://www.bseindia.com/sensexview/indexview_new.aspx?index_Code=67&amp;iname=REALTY" TargetMode="External"/><Relationship Id="rId594" Type="http://schemas.openxmlformats.org/officeDocument/2006/relationships/hyperlink" Target="http://www.bseindia.com/sensexview/indexview_new.aspx?index_Code=88&amp;iname=BASMTR" TargetMode="External"/><Relationship Id="rId2068" Type="http://schemas.openxmlformats.org/officeDocument/2006/relationships/hyperlink" Target="http://www.bseindia.com/sensexview/indexview_new.aspx?index_Code=88&amp;iname=BASMTR" TargetMode="External"/><Relationship Id="rId2275" Type="http://schemas.openxmlformats.org/officeDocument/2006/relationships/hyperlink" Target="http://www.bseindia.com/sensexview/indexview_new.aspx?index_Code=91&amp;iname=FIN" TargetMode="External"/><Relationship Id="rId3021" Type="http://schemas.openxmlformats.org/officeDocument/2006/relationships/hyperlink" Target="http://www.bseindia.com/sensexview/indexview_new.aspx?index_Code=88&amp;iname=BASMTR" TargetMode="External"/><Relationship Id="rId247" Type="http://schemas.openxmlformats.org/officeDocument/2006/relationships/hyperlink" Target="http://www.bseindia.com/sensexview/indexview_new.aspx?index_Code=91&amp;iname=FIN" TargetMode="External"/><Relationship Id="rId899" Type="http://schemas.openxmlformats.org/officeDocument/2006/relationships/hyperlink" Target="http://www.bseindia.com/sensexview/indexview_new.aspx?index_Code=88&amp;iname=BASMTR" TargetMode="External"/><Relationship Id="rId1084" Type="http://schemas.openxmlformats.org/officeDocument/2006/relationships/hyperlink" Target="http://www.bseindia.com/sensexview/indexview_new.aspx?index_Code=88&amp;iname=BASMTR" TargetMode="External"/><Relationship Id="rId2482" Type="http://schemas.openxmlformats.org/officeDocument/2006/relationships/hyperlink" Target="http://www.bseindia.com/sensexview/indexview_new.aspx?index_Code=92&amp;iname=INDSTR" TargetMode="External"/><Relationship Id="rId2787" Type="http://schemas.openxmlformats.org/officeDocument/2006/relationships/hyperlink" Target="http://www.bseindia.com/sensexview/indexview_new.aspx?index_Code=89&amp;iname=CDGS" TargetMode="External"/><Relationship Id="rId107" Type="http://schemas.openxmlformats.org/officeDocument/2006/relationships/hyperlink" Target="http://www.bseindia.com/sensexview/indexview_new.aspx?index_Code=89&amp;iname=CDGS" TargetMode="External"/><Relationship Id="rId454" Type="http://schemas.openxmlformats.org/officeDocument/2006/relationships/hyperlink" Target="http://www.bseindia.com/sensexview/indexview_new.aspx?index_Code=91&amp;iname=FIN" TargetMode="External"/><Relationship Id="rId661" Type="http://schemas.openxmlformats.org/officeDocument/2006/relationships/hyperlink" Target="http://www.bseindia.com/sensexview/indexview_new.aspx?index_Code=92&amp;iname=INDSTR" TargetMode="External"/><Relationship Id="rId759" Type="http://schemas.openxmlformats.org/officeDocument/2006/relationships/hyperlink" Target="http://www.bseindia.com/sensexview/indexview_new.aspx?index_Code=79&amp;iname=INFRA" TargetMode="External"/><Relationship Id="rId966" Type="http://schemas.openxmlformats.org/officeDocument/2006/relationships/hyperlink" Target="http://www.bseindia.com/sensexview/indexview_new.aspx?index_Code=88&amp;iname=BASMTR" TargetMode="External"/><Relationship Id="rId1291" Type="http://schemas.openxmlformats.org/officeDocument/2006/relationships/hyperlink" Target="http://www.bseindia.com/sensexview/indexview_new.aspx?index_Code=91&amp;iname=FIN" TargetMode="External"/><Relationship Id="rId1389" Type="http://schemas.openxmlformats.org/officeDocument/2006/relationships/hyperlink" Target="http://www.bseindia.com/sensexview/indexview_new.aspx?index_Code=88&amp;iname=BASMTR" TargetMode="External"/><Relationship Id="rId1596" Type="http://schemas.openxmlformats.org/officeDocument/2006/relationships/hyperlink" Target="http://www.bseindia.com/sensexview/indexview_new.aspx?index_Code=88&amp;iname=BASMTR" TargetMode="External"/><Relationship Id="rId2135" Type="http://schemas.openxmlformats.org/officeDocument/2006/relationships/hyperlink" Target="http://www.bseindia.com/sensexview/indexview_new.aspx?index_Code=42&amp;iname=AUTO" TargetMode="External"/><Relationship Id="rId2342" Type="http://schemas.openxmlformats.org/officeDocument/2006/relationships/hyperlink" Target="http://www.bseindia.com/sensexview/indexview_new.aspx?index_Code=89&amp;iname=CDGS" TargetMode="External"/><Relationship Id="rId2647" Type="http://schemas.openxmlformats.org/officeDocument/2006/relationships/hyperlink" Target="http://www.bseindia.com/sensexview/indexview_new.aspx?index_Code=91&amp;iname=FIN" TargetMode="External"/><Relationship Id="rId2994" Type="http://schemas.openxmlformats.org/officeDocument/2006/relationships/hyperlink" Target="http://www.bseindia.com/sensexview/indexview_new.aspx?index_Code=83&amp;iname=BSEFMCG" TargetMode="External"/><Relationship Id="rId314" Type="http://schemas.openxmlformats.org/officeDocument/2006/relationships/hyperlink" Target="http://www.bseindia.com/sensexview/indexview_new.aspx?index_Code=91&amp;iname=FIN" TargetMode="External"/><Relationship Id="rId521" Type="http://schemas.openxmlformats.org/officeDocument/2006/relationships/hyperlink" Target="http://www.bseindia.com/sensexview/indexview_new.aspx?index_Code=88&amp;iname=BASMTR" TargetMode="External"/><Relationship Id="rId619" Type="http://schemas.openxmlformats.org/officeDocument/2006/relationships/hyperlink" Target="http://www.bseindia.com/sensexview/indexview_new.aspx?index_Code=91&amp;iname=FIN" TargetMode="External"/><Relationship Id="rId1151" Type="http://schemas.openxmlformats.org/officeDocument/2006/relationships/hyperlink" Target="http://www.bseindia.com/sensexview/indexview_new.aspx?index_Code=88&amp;iname=BASMTR" TargetMode="External"/><Relationship Id="rId1249" Type="http://schemas.openxmlformats.org/officeDocument/2006/relationships/hyperlink" Target="http://www.bseindia.com/sensexview/indexview_new.aspx?index_Code=79&amp;iname=INFRA" TargetMode="External"/><Relationship Id="rId2202" Type="http://schemas.openxmlformats.org/officeDocument/2006/relationships/hyperlink" Target="http://www.bseindia.com/sensexview/indexview_new.aspx?index_Code=97&amp;iname=UTILS" TargetMode="External"/><Relationship Id="rId2854" Type="http://schemas.openxmlformats.org/officeDocument/2006/relationships/hyperlink" Target="http://www.bseindia.com/sensexview/indexview_new.aspx?index_Code=88&amp;iname=BASMTR" TargetMode="External"/><Relationship Id="rId95" Type="http://schemas.openxmlformats.org/officeDocument/2006/relationships/hyperlink" Target="http://www.bseindia.com/sensexview/indexview_new.aspx?index_Code=92&amp;iname=INDSTR" TargetMode="External"/><Relationship Id="rId826" Type="http://schemas.openxmlformats.org/officeDocument/2006/relationships/hyperlink" Target="http://www.bseindia.com/sensexview/indexview_new.aspx?index_Code=83&amp;iname=BSEFMCG" TargetMode="External"/><Relationship Id="rId1011" Type="http://schemas.openxmlformats.org/officeDocument/2006/relationships/hyperlink" Target="http://www.bseindia.com/sensexview/indexview_new.aspx?index_Code=91&amp;iname=FIN" TargetMode="External"/><Relationship Id="rId1109" Type="http://schemas.openxmlformats.org/officeDocument/2006/relationships/hyperlink" Target="http://www.bseindia.com/sensexview/indexview_new.aspx?index_Code=79&amp;iname=INFRA" TargetMode="External"/><Relationship Id="rId1456" Type="http://schemas.openxmlformats.org/officeDocument/2006/relationships/hyperlink" Target="http://www.bseindia.com/sensexview/indexview_new.aspx?index_Code=67&amp;iname=REALTY" TargetMode="External"/><Relationship Id="rId1663" Type="http://schemas.openxmlformats.org/officeDocument/2006/relationships/hyperlink" Target="http://www.bseindia.com/sensexview/indexview_new.aspx?index_Code=91&amp;iname=FIN" TargetMode="External"/><Relationship Id="rId1870" Type="http://schemas.openxmlformats.org/officeDocument/2006/relationships/hyperlink" Target="http://www.bseindia.com/sensexview/indexview_new.aspx?index_Code=35&amp;iname=METAL" TargetMode="External"/><Relationship Id="rId1968" Type="http://schemas.openxmlformats.org/officeDocument/2006/relationships/hyperlink" Target="http://www.bseindia.com/sensexview/indexview_new.aspx?index_Code=88&amp;iname=BASMTR" TargetMode="External"/><Relationship Id="rId2507" Type="http://schemas.openxmlformats.org/officeDocument/2006/relationships/hyperlink" Target="http://www.bseindia.com/sensexview/indexview_new.aspx?index_Code=35&amp;iname=METAL" TargetMode="External"/><Relationship Id="rId2714" Type="http://schemas.openxmlformats.org/officeDocument/2006/relationships/hyperlink" Target="http://www.bseindia.com/sensexview/indexview_new.aspx?index_Code=45&amp;iname=TECK" TargetMode="External"/><Relationship Id="rId2921" Type="http://schemas.openxmlformats.org/officeDocument/2006/relationships/hyperlink" Target="http://www.bseindia.com/sensexview/indexview_new.aspx?index_Code=92&amp;iname=INDSTR" TargetMode="External"/><Relationship Id="rId1316" Type="http://schemas.openxmlformats.org/officeDocument/2006/relationships/hyperlink" Target="http://www.bseindia.com/sensexview/indexview_new.aspx?index_Code=97&amp;iname=UTILS" TargetMode="External"/><Relationship Id="rId1523" Type="http://schemas.openxmlformats.org/officeDocument/2006/relationships/hyperlink" Target="http://www.bseindia.com/sensexview/indexview_new.aspx?index_Code=92&amp;iname=INDSTR" TargetMode="External"/><Relationship Id="rId1730" Type="http://schemas.openxmlformats.org/officeDocument/2006/relationships/hyperlink" Target="http://www.bseindia.com/sensexview/indexview_new.aspx?index_Code=91&amp;iname=FIN" TargetMode="External"/><Relationship Id="rId22" Type="http://schemas.openxmlformats.org/officeDocument/2006/relationships/hyperlink" Target="http://www.bseindia.com/sensexview/indexview_new.aspx?index_Code=91&amp;iname=FIN" TargetMode="External"/><Relationship Id="rId1828" Type="http://schemas.openxmlformats.org/officeDocument/2006/relationships/hyperlink" Target="http://www.bseindia.com/sensexview/indexview_new.aspx?index_Code=85&amp;iname=BSEIT" TargetMode="External"/><Relationship Id="rId3043" Type="http://schemas.openxmlformats.org/officeDocument/2006/relationships/hyperlink" Target="http://www.bseindia.com/sensexview/indexview_new.aspx?index_Code=42&amp;iname=AUTO" TargetMode="External"/><Relationship Id="rId171" Type="http://schemas.openxmlformats.org/officeDocument/2006/relationships/hyperlink" Target="http://www.bseindia.com/sensexview/indexview_new.aspx?index_Code=79&amp;iname=INFRA" TargetMode="External"/><Relationship Id="rId2297" Type="http://schemas.openxmlformats.org/officeDocument/2006/relationships/hyperlink" Target="http://www.bseindia.com/sensexview/indexview_new.aspx?index_Code=42&amp;iname=AUTO" TargetMode="External"/><Relationship Id="rId269" Type="http://schemas.openxmlformats.org/officeDocument/2006/relationships/hyperlink" Target="http://www.bseindia.com/sensexview/indexview_new.aspx?index_Code=92&amp;iname=INDSTR" TargetMode="External"/><Relationship Id="rId476" Type="http://schemas.openxmlformats.org/officeDocument/2006/relationships/hyperlink" Target="http://www.bseindia.com/sensexview/indexview_new.aspx?index_Code=92&amp;iname=INDSTR" TargetMode="External"/><Relationship Id="rId683" Type="http://schemas.openxmlformats.org/officeDocument/2006/relationships/hyperlink" Target="http://www.bseindia.com/sensexview/indexview_new.aspx?index_Code=88&amp;iname=BASMTR" TargetMode="External"/><Relationship Id="rId890" Type="http://schemas.openxmlformats.org/officeDocument/2006/relationships/hyperlink" Target="http://www.bseindia.com/sensexview/indexview_new.aspx?index_Code=90&amp;iname=ENERGY" TargetMode="External"/><Relationship Id="rId2157" Type="http://schemas.openxmlformats.org/officeDocument/2006/relationships/hyperlink" Target="http://www.bseindia.com/sensexview/indexview_new.aspx?index_Code=88&amp;iname=BASMTR" TargetMode="External"/><Relationship Id="rId2364" Type="http://schemas.openxmlformats.org/officeDocument/2006/relationships/hyperlink" Target="http://www.bseindia.com/sensexview/indexview_new.aspx?index_Code=88&amp;iname=BASMTR" TargetMode="External"/><Relationship Id="rId2571" Type="http://schemas.openxmlformats.org/officeDocument/2006/relationships/hyperlink" Target="http://www.bseindia.com/sensexview/indexview_new.aspx?index_Code=91&amp;iname=FIN" TargetMode="External"/><Relationship Id="rId129" Type="http://schemas.openxmlformats.org/officeDocument/2006/relationships/hyperlink" Target="http://www.bseindia.com/sensexview/indexview_new.aspx?index_Code=88&amp;iname=BASMTR" TargetMode="External"/><Relationship Id="rId336" Type="http://schemas.openxmlformats.org/officeDocument/2006/relationships/hyperlink" Target="http://www.bseindia.com/sensexview/indexview_new.aspx?index_Code=89&amp;iname=CDGS" TargetMode="External"/><Relationship Id="rId543" Type="http://schemas.openxmlformats.org/officeDocument/2006/relationships/hyperlink" Target="http://www.bseindia.com/sensexview/indexview_new.aspx?index_Code=89&amp;iname=CDGS" TargetMode="External"/><Relationship Id="rId988" Type="http://schemas.openxmlformats.org/officeDocument/2006/relationships/hyperlink" Target="http://www.bseindia.com/sensexview/indexview_new.aspx?index_Code=88&amp;iname=BASMTR" TargetMode="External"/><Relationship Id="rId1173" Type="http://schemas.openxmlformats.org/officeDocument/2006/relationships/hyperlink" Target="http://www.bseindia.com/sensexview/indexview_new.aspx?index_Code=91&amp;iname=FIN" TargetMode="External"/><Relationship Id="rId1380" Type="http://schemas.openxmlformats.org/officeDocument/2006/relationships/hyperlink" Target="http://www.bseindia.com/sensexview/indexview_new.aspx?index_Code=67&amp;iname=REALTY" TargetMode="External"/><Relationship Id="rId2017" Type="http://schemas.openxmlformats.org/officeDocument/2006/relationships/hyperlink" Target="http://www.bseindia.com/sensexview/indexview_new.aspx?index_Code=92&amp;iname=INDSTR" TargetMode="External"/><Relationship Id="rId2224" Type="http://schemas.openxmlformats.org/officeDocument/2006/relationships/hyperlink" Target="http://www.bseindia.com/sensexview/indexview_new.aspx?index_Code=85&amp;iname=BSEIT" TargetMode="External"/><Relationship Id="rId2669" Type="http://schemas.openxmlformats.org/officeDocument/2006/relationships/hyperlink" Target="http://www.bseindia.com/sensexview/indexview_new.aspx?index_Code=85&amp;iname=BSEIT" TargetMode="External"/><Relationship Id="rId2876" Type="http://schemas.openxmlformats.org/officeDocument/2006/relationships/hyperlink" Target="http://www.bseindia.com/sensexview/indexview_new.aspx?index_Code=88&amp;iname=BASMTR" TargetMode="External"/><Relationship Id="rId403" Type="http://schemas.openxmlformats.org/officeDocument/2006/relationships/hyperlink" Target="http://www.bseindia.com/sensexview/indexview_new.aspx?index_Code=91&amp;iname=FIN" TargetMode="External"/><Relationship Id="rId750" Type="http://schemas.openxmlformats.org/officeDocument/2006/relationships/hyperlink" Target="http://www.bseindia.com/sensexview/indexview_new.aspx?index_Code=42&amp;iname=AUTO" TargetMode="External"/><Relationship Id="rId848" Type="http://schemas.openxmlformats.org/officeDocument/2006/relationships/hyperlink" Target="http://www.bseindia.com/sensexview/indexview_new.aspx?index_Code=92&amp;iname=INDSTR" TargetMode="External"/><Relationship Id="rId1033" Type="http://schemas.openxmlformats.org/officeDocument/2006/relationships/hyperlink" Target="http://www.bseindia.com/sensexview/indexview_new.aspx?index_Code=37&amp;iname=OILGAS" TargetMode="External"/><Relationship Id="rId1478" Type="http://schemas.openxmlformats.org/officeDocument/2006/relationships/hyperlink" Target="http://www.bseindia.com/sensexview/indexview_new.aspx?index_Code=92&amp;iname=INDSTR" TargetMode="External"/><Relationship Id="rId1685" Type="http://schemas.openxmlformats.org/officeDocument/2006/relationships/hyperlink" Target="http://www.bseindia.com/sensexview/indexview_new.aspx?index_Code=85&amp;iname=BSEIT" TargetMode="External"/><Relationship Id="rId1892" Type="http://schemas.openxmlformats.org/officeDocument/2006/relationships/hyperlink" Target="http://www.bseindia.com/sensexview/indexview_new.aspx?index_Code=88&amp;iname=BASMTR" TargetMode="External"/><Relationship Id="rId2431" Type="http://schemas.openxmlformats.org/officeDocument/2006/relationships/hyperlink" Target="http://www.bseindia.com/sensexview/indexview_new.aspx?index_Code=89&amp;iname=CDGS" TargetMode="External"/><Relationship Id="rId2529" Type="http://schemas.openxmlformats.org/officeDocument/2006/relationships/hyperlink" Target="http://www.bseindia.com/sensexview/indexview_new.aspx?index_Code=88&amp;iname=BASMTR" TargetMode="External"/><Relationship Id="rId2736" Type="http://schemas.openxmlformats.org/officeDocument/2006/relationships/hyperlink" Target="http://www.bseindia.com/sensexview/indexview_new.aspx?index_Code=83&amp;iname=BSEFMCG" TargetMode="External"/><Relationship Id="rId610" Type="http://schemas.openxmlformats.org/officeDocument/2006/relationships/hyperlink" Target="http://www.bseindia.com/sensexview/indexview_new.aspx?index_Code=83&amp;iname=BSEFMCG" TargetMode="External"/><Relationship Id="rId708" Type="http://schemas.openxmlformats.org/officeDocument/2006/relationships/hyperlink" Target="http://www.bseindia.com/sensexview/indexview_new.aspx?index_Code=88&amp;iname=BASMTR" TargetMode="External"/><Relationship Id="rId915" Type="http://schemas.openxmlformats.org/officeDocument/2006/relationships/hyperlink" Target="http://www.bseindia.com/sensexview/indexview_new.aspx?index_Code=96&amp;iname=TELCOM" TargetMode="External"/><Relationship Id="rId1240" Type="http://schemas.openxmlformats.org/officeDocument/2006/relationships/hyperlink" Target="http://www.bseindia.com/sensexview/indexview_new.aspx?index_Code=83&amp;iname=BSEFMCG" TargetMode="External"/><Relationship Id="rId1338" Type="http://schemas.openxmlformats.org/officeDocument/2006/relationships/hyperlink" Target="http://www.bseindia.com/sensexview/indexview_new.aspx?index_Code=89&amp;iname=CDGS" TargetMode="External"/><Relationship Id="rId1545" Type="http://schemas.openxmlformats.org/officeDocument/2006/relationships/hyperlink" Target="http://www.bseindia.com/sensexview/indexview_new.aspx?index_Code=92&amp;iname=INDSTR" TargetMode="External"/><Relationship Id="rId2943" Type="http://schemas.openxmlformats.org/officeDocument/2006/relationships/hyperlink" Target="http://www.bseindia.com/sensexview/indexview_new.aspx?index_Code=27&amp;iname=BSECD" TargetMode="External"/><Relationship Id="rId1100" Type="http://schemas.openxmlformats.org/officeDocument/2006/relationships/hyperlink" Target="http://www.bseindia.com/sensexview/indexview_new.aspx?index_Code=92&amp;iname=INDSTR" TargetMode="External"/><Relationship Id="rId1405" Type="http://schemas.openxmlformats.org/officeDocument/2006/relationships/hyperlink" Target="http://www.bseindia.com/sensexview/indexview_new.aspx?index_Code=42&amp;iname=AUTO" TargetMode="External"/><Relationship Id="rId1752" Type="http://schemas.openxmlformats.org/officeDocument/2006/relationships/hyperlink" Target="http://www.bseindia.com/sensexview/indexview_new.aspx?index_Code=45&amp;iname=TECK" TargetMode="External"/><Relationship Id="rId2803" Type="http://schemas.openxmlformats.org/officeDocument/2006/relationships/hyperlink" Target="http://www.bseindia.com/sensexview/indexview_new.aspx?index_Code=85&amp;iname=BSEIT" TargetMode="External"/><Relationship Id="rId44" Type="http://schemas.openxmlformats.org/officeDocument/2006/relationships/hyperlink" Target="http://www.bseindia.com/sensexview/indexview_new.aspx?index_Code=92&amp;iname=INDSTR" TargetMode="External"/><Relationship Id="rId1612" Type="http://schemas.openxmlformats.org/officeDocument/2006/relationships/hyperlink" Target="http://www.bseindia.com/sensexview/indexview_new.aspx?index_Code=83&amp;iname=BSEFMCG" TargetMode="External"/><Relationship Id="rId1917" Type="http://schemas.openxmlformats.org/officeDocument/2006/relationships/hyperlink" Target="http://www.bseindia.com/sensexview/indexview_new.aspx?index_Code=89&amp;iname=CDGS" TargetMode="External"/><Relationship Id="rId3065" Type="http://schemas.openxmlformats.org/officeDocument/2006/relationships/hyperlink" Target="http://www.bseindia.com/sensexview/indexview_new.aspx?index_Code=91&amp;iname=FIN" TargetMode="External"/><Relationship Id="rId193" Type="http://schemas.openxmlformats.org/officeDocument/2006/relationships/hyperlink" Target="http://www.bseindia.com/sensexview/indexview_new.aspx?index_Code=89&amp;iname=CDGS" TargetMode="External"/><Relationship Id="rId498" Type="http://schemas.openxmlformats.org/officeDocument/2006/relationships/hyperlink" Target="http://www.bseindia.com/sensexview/indexview_new.aspx?index_Code=89&amp;iname=CDGS" TargetMode="External"/><Relationship Id="rId2081" Type="http://schemas.openxmlformats.org/officeDocument/2006/relationships/hyperlink" Target="http://www.bseindia.com/sensexview/indexview_new.aspx?index_Code=92&amp;iname=INDSTR" TargetMode="External"/><Relationship Id="rId2179" Type="http://schemas.openxmlformats.org/officeDocument/2006/relationships/hyperlink" Target="http://www.bseindia.com/sensexview/indexview_new.aspx?index_Code=88&amp;iname=BASMTR" TargetMode="External"/><Relationship Id="rId260" Type="http://schemas.openxmlformats.org/officeDocument/2006/relationships/hyperlink" Target="http://www.bseindia.com/sensexview/indexview_new.aspx?index_Code=88&amp;iname=BASMTR" TargetMode="External"/><Relationship Id="rId2386" Type="http://schemas.openxmlformats.org/officeDocument/2006/relationships/hyperlink" Target="http://www.bseindia.com/sensexview/indexview_new.aspx?index_Code=91&amp;iname=FIN" TargetMode="External"/><Relationship Id="rId2593" Type="http://schemas.openxmlformats.org/officeDocument/2006/relationships/hyperlink" Target="http://www.bseindia.com/sensexview/indexview_new.aspx?index_Code=83&amp;iname=BSEFMCG" TargetMode="External"/><Relationship Id="rId120" Type="http://schemas.openxmlformats.org/officeDocument/2006/relationships/hyperlink" Target="http://www.bseindia.com/sensexview/indexview_new.aspx?index_Code=89&amp;iname=CDGS" TargetMode="External"/><Relationship Id="rId358" Type="http://schemas.openxmlformats.org/officeDocument/2006/relationships/hyperlink" Target="http://www.bseindia.com/sensexview/indexview_new.aspx?index_Code=88&amp;iname=BASMTR" TargetMode="External"/><Relationship Id="rId565" Type="http://schemas.openxmlformats.org/officeDocument/2006/relationships/hyperlink" Target="http://www.bseindia.com/sensexview/indexview_new.aspx?index_Code=83&amp;iname=BSEFMCG" TargetMode="External"/><Relationship Id="rId772" Type="http://schemas.openxmlformats.org/officeDocument/2006/relationships/hyperlink" Target="http://www.bseindia.com/sensexview/indexview_new.aspx?index_Code=92&amp;iname=INDSTR" TargetMode="External"/><Relationship Id="rId1195" Type="http://schemas.openxmlformats.org/officeDocument/2006/relationships/hyperlink" Target="http://www.bseindia.com/sensexview/indexview_new.aspx?index_Code=97&amp;iname=UTILS" TargetMode="External"/><Relationship Id="rId2039" Type="http://schemas.openxmlformats.org/officeDocument/2006/relationships/hyperlink" Target="http://www.bseindia.com/sensexview/indexview_new.aspx?index_Code=35&amp;iname=METAL" TargetMode="External"/><Relationship Id="rId2246" Type="http://schemas.openxmlformats.org/officeDocument/2006/relationships/hyperlink" Target="http://www.bseindia.com/sensexview/indexview_new.aspx?index_Code=89&amp;iname=CDGS" TargetMode="External"/><Relationship Id="rId2453" Type="http://schemas.openxmlformats.org/officeDocument/2006/relationships/hyperlink" Target="http://www.bseindia.com/sensexview/indexview_new.aspx?index_Code=35&amp;iname=METAL" TargetMode="External"/><Relationship Id="rId2660" Type="http://schemas.openxmlformats.org/officeDocument/2006/relationships/hyperlink" Target="http://www.bseindia.com/sensexview/indexview_new.aspx?index_Code=35&amp;iname=METAL" TargetMode="External"/><Relationship Id="rId2898" Type="http://schemas.openxmlformats.org/officeDocument/2006/relationships/hyperlink" Target="http://www.bseindia.com/sensexview/indexview_new.aspx?index_Code=89&amp;iname=CDGS" TargetMode="External"/><Relationship Id="rId218" Type="http://schemas.openxmlformats.org/officeDocument/2006/relationships/hyperlink" Target="http://www.bseindia.com/sensexview/indexview_new.aspx?index_Code=88&amp;iname=BASMTR" TargetMode="External"/><Relationship Id="rId425" Type="http://schemas.openxmlformats.org/officeDocument/2006/relationships/hyperlink" Target="http://www.bseindia.com/sensexview/indexview_new.aspx?index_Code=83&amp;iname=BSEFMCG" TargetMode="External"/><Relationship Id="rId632" Type="http://schemas.openxmlformats.org/officeDocument/2006/relationships/hyperlink" Target="http://www.bseindia.com/sensexview/indexview_new.aspx?index_Code=88&amp;iname=BASMTR" TargetMode="External"/><Relationship Id="rId1055" Type="http://schemas.openxmlformats.org/officeDocument/2006/relationships/hyperlink" Target="http://www.bseindia.com/sensexview/indexview_new.aspx?index_Code=91&amp;iname=FIN" TargetMode="External"/><Relationship Id="rId1262" Type="http://schemas.openxmlformats.org/officeDocument/2006/relationships/hyperlink" Target="http://www.bseindia.com/sensexview/indexview_new.aspx?index_Code=42&amp;iname=AUTO" TargetMode="External"/><Relationship Id="rId2106" Type="http://schemas.openxmlformats.org/officeDocument/2006/relationships/hyperlink" Target="http://www.bseindia.com/sensexview/indexview_new.aspx?index_Code=89&amp;iname=CDGS" TargetMode="External"/><Relationship Id="rId2313" Type="http://schemas.openxmlformats.org/officeDocument/2006/relationships/hyperlink" Target="http://www.bseindia.com/sensexview/indexview_new.aspx?index_Code=89&amp;iname=CDGS" TargetMode="External"/><Relationship Id="rId2520" Type="http://schemas.openxmlformats.org/officeDocument/2006/relationships/hyperlink" Target="http://www.bseindia.com/sensexview/indexview_new.aspx?index_Code=42&amp;iname=AUTO" TargetMode="External"/><Relationship Id="rId2758" Type="http://schemas.openxmlformats.org/officeDocument/2006/relationships/hyperlink" Target="http://www.bseindia.com/sensexview/indexview_new.aspx?index_Code=92&amp;iname=INDSTR" TargetMode="External"/><Relationship Id="rId2965" Type="http://schemas.openxmlformats.org/officeDocument/2006/relationships/hyperlink" Target="http://www.bseindia.com/sensexview/indexview_new.aspx?index_Code=85&amp;iname=BSEIT" TargetMode="External"/><Relationship Id="rId937" Type="http://schemas.openxmlformats.org/officeDocument/2006/relationships/hyperlink" Target="http://www.bseindia.com/sensexview/indexview_new.aspx?index_Code=92&amp;iname=INDSTR" TargetMode="External"/><Relationship Id="rId1122" Type="http://schemas.openxmlformats.org/officeDocument/2006/relationships/hyperlink" Target="http://www.bseindia.com/sensexview/indexview_new.aspx?index_Code=89&amp;iname=CDGS" TargetMode="External"/><Relationship Id="rId1567" Type="http://schemas.openxmlformats.org/officeDocument/2006/relationships/hyperlink" Target="http://www.bseindia.com/sensexview/indexview_new.aspx?index_Code=97&amp;iname=UTILS" TargetMode="External"/><Relationship Id="rId1774" Type="http://schemas.openxmlformats.org/officeDocument/2006/relationships/hyperlink" Target="http://www.bseindia.com/sensexview/indexview_new.aspx?index_Code=79&amp;iname=INFRA" TargetMode="External"/><Relationship Id="rId1981" Type="http://schemas.openxmlformats.org/officeDocument/2006/relationships/hyperlink" Target="http://www.bseindia.com/sensexview/indexview_new.aspx?index_Code=83&amp;iname=BSEFMCG" TargetMode="External"/><Relationship Id="rId2618" Type="http://schemas.openxmlformats.org/officeDocument/2006/relationships/hyperlink" Target="http://www.bseindia.com/sensexview/indexview_new.aspx?index_Code=27&amp;iname=BSECD" TargetMode="External"/><Relationship Id="rId2825" Type="http://schemas.openxmlformats.org/officeDocument/2006/relationships/hyperlink" Target="http://www.bseindia.com/sensexview/indexview_new.aspx?index_Code=67&amp;iname=REALTY" TargetMode="External"/><Relationship Id="rId66" Type="http://schemas.openxmlformats.org/officeDocument/2006/relationships/hyperlink" Target="http://www.bseindia.com/sensexview/indexview_new.aspx?index_Code=89&amp;iname=CDGS" TargetMode="External"/><Relationship Id="rId1427" Type="http://schemas.openxmlformats.org/officeDocument/2006/relationships/hyperlink" Target="http://www.bseindia.com/sensexview/indexview_new.aspx?index_Code=91&amp;iname=FIN" TargetMode="External"/><Relationship Id="rId1634" Type="http://schemas.openxmlformats.org/officeDocument/2006/relationships/hyperlink" Target="http://www.bseindia.com/sensexview/indexview_new.aspx?index_Code=91&amp;iname=FIN" TargetMode="External"/><Relationship Id="rId1841" Type="http://schemas.openxmlformats.org/officeDocument/2006/relationships/hyperlink" Target="http://www.bseindia.com/sensexview/indexview_new.aspx?index_Code=83&amp;iname=BSEFMCG" TargetMode="External"/><Relationship Id="rId3087" Type="http://schemas.openxmlformats.org/officeDocument/2006/relationships/hyperlink" Target="http://www.bseindia.com/sensexview/indexview_new.aspx?index_Code=91&amp;iname=FIN" TargetMode="External"/><Relationship Id="rId1939" Type="http://schemas.openxmlformats.org/officeDocument/2006/relationships/hyperlink" Target="http://www.bseindia.com/sensexview/indexview_new.aspx?index_Code=83&amp;iname=BSEFMCG" TargetMode="External"/><Relationship Id="rId1701" Type="http://schemas.openxmlformats.org/officeDocument/2006/relationships/hyperlink" Target="http://www.bseindia.com/sensexview/indexview_new.aspx?index_Code=85&amp;iname=BSEIT" TargetMode="External"/><Relationship Id="rId282" Type="http://schemas.openxmlformats.org/officeDocument/2006/relationships/hyperlink" Target="http://www.bseindia.com/sensexview/indexview_new.aspx?index_Code=88&amp;iname=BASMTR" TargetMode="External"/><Relationship Id="rId587" Type="http://schemas.openxmlformats.org/officeDocument/2006/relationships/hyperlink" Target="http://www.bseindia.com/sensexview/indexview_new.aspx?index_Code=88&amp;iname=BASMTR" TargetMode="External"/><Relationship Id="rId2170" Type="http://schemas.openxmlformats.org/officeDocument/2006/relationships/hyperlink" Target="http://www.bseindia.com/sensexview/indexview_new.aspx?index_Code=37&amp;iname=OILGAS" TargetMode="External"/><Relationship Id="rId2268" Type="http://schemas.openxmlformats.org/officeDocument/2006/relationships/hyperlink" Target="http://www.bseindia.com/sensexview/indexview_new.aspx?index_Code=89&amp;iname=CDGS" TargetMode="External"/><Relationship Id="rId3014" Type="http://schemas.openxmlformats.org/officeDocument/2006/relationships/hyperlink" Target="http://www.bseindia.com/sensexview/indexview_new.aspx?index_Code=85&amp;iname=BSEIT" TargetMode="External"/><Relationship Id="rId8" Type="http://schemas.openxmlformats.org/officeDocument/2006/relationships/hyperlink" Target="http://www.bseindia.com/sensexview/indexview_new.aspx?index_Code=91&amp;iname=FIN" TargetMode="External"/><Relationship Id="rId142" Type="http://schemas.openxmlformats.org/officeDocument/2006/relationships/hyperlink" Target="http://www.bseindia.com/sensexview/indexview_new.aspx?index_Code=67&amp;iname=REALTY" TargetMode="External"/><Relationship Id="rId447" Type="http://schemas.openxmlformats.org/officeDocument/2006/relationships/hyperlink" Target="http://www.bseindia.com/sensexview/indexview_new.aspx?index_Code=88&amp;iname=BASMTR" TargetMode="External"/><Relationship Id="rId794" Type="http://schemas.openxmlformats.org/officeDocument/2006/relationships/hyperlink" Target="http://www.bseindia.com/sensexview/indexview_new.aspx?index_Code=45&amp;iname=TECK" TargetMode="External"/><Relationship Id="rId1077" Type="http://schemas.openxmlformats.org/officeDocument/2006/relationships/hyperlink" Target="http://www.bseindia.com/sensexview/indexview_new.aspx?index_Code=92&amp;iname=INDSTR" TargetMode="External"/><Relationship Id="rId2030" Type="http://schemas.openxmlformats.org/officeDocument/2006/relationships/hyperlink" Target="http://www.bseindia.com/sensexview/indexview_new.aspx?index_Code=89&amp;iname=CDGS" TargetMode="External"/><Relationship Id="rId2128" Type="http://schemas.openxmlformats.org/officeDocument/2006/relationships/hyperlink" Target="http://www.bseindia.com/sensexview/indexview_new.aspx?index_Code=91&amp;iname=FIN" TargetMode="External"/><Relationship Id="rId2475" Type="http://schemas.openxmlformats.org/officeDocument/2006/relationships/hyperlink" Target="http://www.bseindia.com/sensexview/indexview_new.aspx?index_Code=89&amp;iname=CDGS" TargetMode="External"/><Relationship Id="rId2682" Type="http://schemas.openxmlformats.org/officeDocument/2006/relationships/hyperlink" Target="http://www.bseindia.com/sensexview/indexview_new.aspx?index_Code=89&amp;iname=CDGS" TargetMode="External"/><Relationship Id="rId2987" Type="http://schemas.openxmlformats.org/officeDocument/2006/relationships/hyperlink" Target="http://www.bseindia.com/sensexview/indexview_new.aspx?index_Code=88&amp;iname=BASMTR" TargetMode="External"/><Relationship Id="rId654" Type="http://schemas.openxmlformats.org/officeDocument/2006/relationships/hyperlink" Target="http://www.bseindia.com/sensexview/indexview_new.aspx?index_Code=88&amp;iname=BASMTR" TargetMode="External"/><Relationship Id="rId861" Type="http://schemas.openxmlformats.org/officeDocument/2006/relationships/hyperlink" Target="http://www.bseindia.com/sensexview/indexview_new.aspx?index_Code=42&amp;iname=AUTO" TargetMode="External"/><Relationship Id="rId959" Type="http://schemas.openxmlformats.org/officeDocument/2006/relationships/hyperlink" Target="http://www.bseindia.com/sensexview/indexview_new.aspx?index_Code=92&amp;iname=INDSTR" TargetMode="External"/><Relationship Id="rId1284" Type="http://schemas.openxmlformats.org/officeDocument/2006/relationships/hyperlink" Target="http://www.bseindia.com/sensexview/indexview_new.aspx?index_Code=92&amp;iname=INDSTR" TargetMode="External"/><Relationship Id="rId1491" Type="http://schemas.openxmlformats.org/officeDocument/2006/relationships/hyperlink" Target="http://www.bseindia.com/sensexview/indexview_new.aspx?index_Code=92&amp;iname=INDSTR" TargetMode="External"/><Relationship Id="rId1589" Type="http://schemas.openxmlformats.org/officeDocument/2006/relationships/hyperlink" Target="http://www.bseindia.com/sensexview/indexview_new.aspx?index_Code=88&amp;iname=BASMTR" TargetMode="External"/><Relationship Id="rId2335" Type="http://schemas.openxmlformats.org/officeDocument/2006/relationships/hyperlink" Target="http://www.bseindia.com/sensexview/indexview_new.aspx?index_Code=89&amp;iname=CDGS" TargetMode="External"/><Relationship Id="rId2542" Type="http://schemas.openxmlformats.org/officeDocument/2006/relationships/hyperlink" Target="http://www.bseindia.com/sensexview/indexview_new.aspx?index_Code=83&amp;iname=BSEFMCG" TargetMode="External"/><Relationship Id="rId307" Type="http://schemas.openxmlformats.org/officeDocument/2006/relationships/hyperlink" Target="http://www.bseindia.com/sensexview/indexview_new.aspx?index_Code=88&amp;iname=BASMTR" TargetMode="External"/><Relationship Id="rId514" Type="http://schemas.openxmlformats.org/officeDocument/2006/relationships/hyperlink" Target="http://www.bseindia.com/sensexview/indexview_new.aspx?index_Code=92&amp;iname=INDSTR" TargetMode="External"/><Relationship Id="rId721" Type="http://schemas.openxmlformats.org/officeDocument/2006/relationships/hyperlink" Target="http://www.bseindia.com/sensexview/indexview_new.aspx?index_Code=91&amp;iname=FIN" TargetMode="External"/><Relationship Id="rId1144" Type="http://schemas.openxmlformats.org/officeDocument/2006/relationships/hyperlink" Target="http://www.bseindia.com/sensexview/indexview_new.aspx?index_Code=88&amp;iname=BASMTR" TargetMode="External"/><Relationship Id="rId1351" Type="http://schemas.openxmlformats.org/officeDocument/2006/relationships/hyperlink" Target="http://www.bseindia.com/sensexview/indexview_new.aspx?index_Code=35&amp;iname=METAL" TargetMode="External"/><Relationship Id="rId1449" Type="http://schemas.openxmlformats.org/officeDocument/2006/relationships/hyperlink" Target="http://www.bseindia.com/sensexview/indexview_new.aspx?index_Code=91&amp;iname=FIN" TargetMode="External"/><Relationship Id="rId1796" Type="http://schemas.openxmlformats.org/officeDocument/2006/relationships/hyperlink" Target="http://www.bseindia.com/sensexview/indexview_new.aspx?index_Code=88&amp;iname=BASMTR" TargetMode="External"/><Relationship Id="rId2402" Type="http://schemas.openxmlformats.org/officeDocument/2006/relationships/hyperlink" Target="http://www.bseindia.com/sensexview/indexview_new.aspx?index_Code=42&amp;iname=AUTO" TargetMode="External"/><Relationship Id="rId2847" Type="http://schemas.openxmlformats.org/officeDocument/2006/relationships/hyperlink" Target="http://www.bseindia.com/sensexview/indexview_new.aspx?index_Code=97&amp;iname=UTILS" TargetMode="External"/><Relationship Id="rId88" Type="http://schemas.openxmlformats.org/officeDocument/2006/relationships/hyperlink" Target="http://www.bseindia.com/sensexview/indexview_new.aspx?index_Code=45&amp;iname=TECK" TargetMode="External"/><Relationship Id="rId819" Type="http://schemas.openxmlformats.org/officeDocument/2006/relationships/hyperlink" Target="http://www.bseindia.com/sensexview/indexview_new.aspx?index_Code=83&amp;iname=BSEFMCG" TargetMode="External"/><Relationship Id="rId1004" Type="http://schemas.openxmlformats.org/officeDocument/2006/relationships/hyperlink" Target="http://www.bseindia.com/sensexview/indexview_new.aspx?index_Code=91&amp;iname=FIN" TargetMode="External"/><Relationship Id="rId1211" Type="http://schemas.openxmlformats.org/officeDocument/2006/relationships/hyperlink" Target="http://www.bseindia.com/sensexview/indexview_new.aspx?index_Code=97&amp;iname=UTILS" TargetMode="External"/><Relationship Id="rId1656" Type="http://schemas.openxmlformats.org/officeDocument/2006/relationships/hyperlink" Target="http://www.bseindia.com/sensexview/indexview_new.aspx?index_Code=88&amp;iname=BASMTR" TargetMode="External"/><Relationship Id="rId1863" Type="http://schemas.openxmlformats.org/officeDocument/2006/relationships/hyperlink" Target="http://www.bseindia.com/sensexview/indexview_new.aspx?index_Code=92&amp;iname=INDSTR" TargetMode="External"/><Relationship Id="rId2707" Type="http://schemas.openxmlformats.org/officeDocument/2006/relationships/hyperlink" Target="http://www.bseindia.com/sensexview/indexview_new.aspx?index_Code=92&amp;iname=INDSTR" TargetMode="External"/><Relationship Id="rId2914" Type="http://schemas.openxmlformats.org/officeDocument/2006/relationships/hyperlink" Target="http://www.bseindia.com/sensexview/indexview_new.aspx?index_Code=92&amp;iname=INDSTR" TargetMode="External"/><Relationship Id="rId1309" Type="http://schemas.openxmlformats.org/officeDocument/2006/relationships/hyperlink" Target="http://www.bseindia.com/sensexview/indexview_new.aspx?index_Code=79&amp;iname=INFRA" TargetMode="External"/><Relationship Id="rId1516" Type="http://schemas.openxmlformats.org/officeDocument/2006/relationships/hyperlink" Target="http://www.bseindia.com/sensexview/indexview_new.aspx?index_Code=67&amp;iname=REALTY" TargetMode="External"/><Relationship Id="rId1723" Type="http://schemas.openxmlformats.org/officeDocument/2006/relationships/hyperlink" Target="http://www.bseindia.com/sensexview/indexview_new.aspx?index_Code=88&amp;iname=BASMTR" TargetMode="External"/><Relationship Id="rId1930" Type="http://schemas.openxmlformats.org/officeDocument/2006/relationships/hyperlink" Target="http://www.bseindia.com/sensexview/indexview_new.aspx?index_Code=67&amp;iname=REALTY" TargetMode="External"/><Relationship Id="rId15" Type="http://schemas.openxmlformats.org/officeDocument/2006/relationships/hyperlink" Target="http://www.bseindia.com/sensexview/indexview_new.aspx?index_Code=92&amp;iname=INDSTR" TargetMode="External"/><Relationship Id="rId2192" Type="http://schemas.openxmlformats.org/officeDocument/2006/relationships/hyperlink" Target="http://www.bseindia.com/sensexview/indexview_new.aspx?index_Code=91&amp;iname=FIN" TargetMode="External"/><Relationship Id="rId3036" Type="http://schemas.openxmlformats.org/officeDocument/2006/relationships/hyperlink" Target="http://www.bseindia.com/sensexview/indexview_new.aspx?index_Code=85&amp;iname=BSEIT" TargetMode="External"/><Relationship Id="rId164" Type="http://schemas.openxmlformats.org/officeDocument/2006/relationships/hyperlink" Target="http://www.bseindia.com/sensexview/indexview_new.aspx?index_Code=67&amp;iname=REALTY" TargetMode="External"/><Relationship Id="rId371" Type="http://schemas.openxmlformats.org/officeDocument/2006/relationships/hyperlink" Target="http://www.bseindia.com/sensexview/indexview_new.aspx?index_Code=88&amp;iname=BASMTR" TargetMode="External"/><Relationship Id="rId2052" Type="http://schemas.openxmlformats.org/officeDocument/2006/relationships/hyperlink" Target="http://www.bseindia.com/sensexview/indexview_new.aspx?index_Code=42&amp;iname=AUTO" TargetMode="External"/><Relationship Id="rId2497" Type="http://schemas.openxmlformats.org/officeDocument/2006/relationships/hyperlink" Target="http://www.bseindia.com/sensexview/indexview_new.aspx?index_Code=42&amp;iname=AUTO" TargetMode="External"/><Relationship Id="rId469" Type="http://schemas.openxmlformats.org/officeDocument/2006/relationships/hyperlink" Target="http://www.bseindia.com/sensexview/indexview_new.aspx?index_Code=91&amp;iname=FIN" TargetMode="External"/><Relationship Id="rId676" Type="http://schemas.openxmlformats.org/officeDocument/2006/relationships/hyperlink" Target="http://www.bseindia.com/sensexview/indexview_new.aspx?index_Code=89&amp;iname=CDGS" TargetMode="External"/><Relationship Id="rId883" Type="http://schemas.openxmlformats.org/officeDocument/2006/relationships/hyperlink" Target="http://www.bseindia.com/sensexview/indexview_new.aspx?index_Code=91&amp;iname=FIN" TargetMode="External"/><Relationship Id="rId1099" Type="http://schemas.openxmlformats.org/officeDocument/2006/relationships/hyperlink" Target="http://www.bseindia.com/sensexview/indexview_new.aspx?index_Code=92&amp;iname=INDSTR" TargetMode="External"/><Relationship Id="rId2357" Type="http://schemas.openxmlformats.org/officeDocument/2006/relationships/hyperlink" Target="http://www.bseindia.com/sensexview/indexview_new.aspx?index_Code=91&amp;iname=FIN" TargetMode="External"/><Relationship Id="rId2564" Type="http://schemas.openxmlformats.org/officeDocument/2006/relationships/hyperlink" Target="http://www.bseindia.com/sensexview/indexview_new.aspx?index_Code=88&amp;iname=BASMTR" TargetMode="External"/><Relationship Id="rId3103" Type="http://schemas.openxmlformats.org/officeDocument/2006/relationships/hyperlink" Target="http://www.bseindia.com/sensexview/indexview_new.aspx?index_Code=91&amp;iname=FIN" TargetMode="External"/><Relationship Id="rId231" Type="http://schemas.openxmlformats.org/officeDocument/2006/relationships/hyperlink" Target="http://www.bseindia.com/sensexview/indexview_new.aspx?index_Code=92&amp;iname=INDSTR" TargetMode="External"/><Relationship Id="rId329" Type="http://schemas.openxmlformats.org/officeDocument/2006/relationships/hyperlink" Target="http://www.bseindia.com/sensexview/indexview_new.aspx?index_Code=35&amp;iname=METAL" TargetMode="External"/><Relationship Id="rId536" Type="http://schemas.openxmlformats.org/officeDocument/2006/relationships/hyperlink" Target="http://www.bseindia.com/sensexview/indexview_new.aspx?index_Code=67&amp;iname=REALTY" TargetMode="External"/><Relationship Id="rId1166" Type="http://schemas.openxmlformats.org/officeDocument/2006/relationships/hyperlink" Target="http://www.bseindia.com/sensexview/indexview_new.aspx?index_Code=88&amp;iname=BASMTR" TargetMode="External"/><Relationship Id="rId1373" Type="http://schemas.openxmlformats.org/officeDocument/2006/relationships/hyperlink" Target="http://www.bseindia.com/sensexview/indexview_new.aspx?index_Code=92&amp;iname=INDSTR" TargetMode="External"/><Relationship Id="rId2217" Type="http://schemas.openxmlformats.org/officeDocument/2006/relationships/hyperlink" Target="http://www.bseindia.com/sensexview/indexview_new.aspx?index_Code=89&amp;iname=CDGS" TargetMode="External"/><Relationship Id="rId2771" Type="http://schemas.openxmlformats.org/officeDocument/2006/relationships/hyperlink" Target="http://www.bseindia.com/sensexview/indexview_new.aspx?index_Code=85&amp;iname=BSEIT" TargetMode="External"/><Relationship Id="rId2869" Type="http://schemas.openxmlformats.org/officeDocument/2006/relationships/hyperlink" Target="http://www.bseindia.com/sensexview/indexview_new.aspx?index_Code=45&amp;iname=TECK" TargetMode="External"/><Relationship Id="rId743" Type="http://schemas.openxmlformats.org/officeDocument/2006/relationships/hyperlink" Target="http://www.bseindia.com/sensexview/indexview_new.aspx?index_Code=85&amp;iname=BSEIT" TargetMode="External"/><Relationship Id="rId950" Type="http://schemas.openxmlformats.org/officeDocument/2006/relationships/hyperlink" Target="http://www.bseindia.com/sensexview/indexview_new.aspx?index_Code=27&amp;iname=BSECD" TargetMode="External"/><Relationship Id="rId1026" Type="http://schemas.openxmlformats.org/officeDocument/2006/relationships/hyperlink" Target="http://www.bseindia.com/sensexview/indexview_new.aspx?index_Code=89&amp;iname=CDGS" TargetMode="External"/><Relationship Id="rId1580" Type="http://schemas.openxmlformats.org/officeDocument/2006/relationships/hyperlink" Target="http://www.bseindia.com/sensexview/indexview_new.aspx?index_Code=88&amp;iname=BASMTR" TargetMode="External"/><Relationship Id="rId1678" Type="http://schemas.openxmlformats.org/officeDocument/2006/relationships/hyperlink" Target="http://www.bseindia.com/sensexview/indexview_new.aspx?index_Code=85&amp;iname=BSEIT" TargetMode="External"/><Relationship Id="rId1885" Type="http://schemas.openxmlformats.org/officeDocument/2006/relationships/hyperlink" Target="http://www.bseindia.com/sensexview/indexview_new.aspx?index_Code=91&amp;iname=FIN" TargetMode="External"/><Relationship Id="rId2424" Type="http://schemas.openxmlformats.org/officeDocument/2006/relationships/hyperlink" Target="http://www.bseindia.com/sensexview/indexview_new.aspx?index_Code=42&amp;iname=AUTO" TargetMode="External"/><Relationship Id="rId2631" Type="http://schemas.openxmlformats.org/officeDocument/2006/relationships/hyperlink" Target="http://www.bseindia.com/sensexview/indexview_new.aspx?index_Code=88&amp;iname=BASMTR" TargetMode="External"/><Relationship Id="rId2729" Type="http://schemas.openxmlformats.org/officeDocument/2006/relationships/hyperlink" Target="http://www.bseindia.com/sensexview/indexview_new.aspx?index_Code=91&amp;iname=FIN" TargetMode="External"/><Relationship Id="rId2936" Type="http://schemas.openxmlformats.org/officeDocument/2006/relationships/hyperlink" Target="http://www.bseindia.com/sensexview/indexview_new.aspx?index_Code=88&amp;iname=BASMTR" TargetMode="External"/><Relationship Id="rId603" Type="http://schemas.openxmlformats.org/officeDocument/2006/relationships/hyperlink" Target="http://www.bseindia.com/sensexview/indexview_new.aspx?index_Code=85&amp;iname=BSEIT" TargetMode="External"/><Relationship Id="rId810" Type="http://schemas.openxmlformats.org/officeDocument/2006/relationships/hyperlink" Target="http://www.bseindia.com/sensexview/indexview_new.aspx?index_Code=92&amp;iname=INDSTR" TargetMode="External"/><Relationship Id="rId908" Type="http://schemas.openxmlformats.org/officeDocument/2006/relationships/hyperlink" Target="http://www.bseindia.com/sensexview/indexview_new.aspx?index_Code=89&amp;iname=CDGS" TargetMode="External"/><Relationship Id="rId1233" Type="http://schemas.openxmlformats.org/officeDocument/2006/relationships/hyperlink" Target="http://www.bseindia.com/sensexview/indexview_new.aspx?index_Code=91&amp;iname=FIN" TargetMode="External"/><Relationship Id="rId1440" Type="http://schemas.openxmlformats.org/officeDocument/2006/relationships/hyperlink" Target="http://www.bseindia.com/sensexview/indexview_new.aspx?index_Code=91&amp;iname=FIN" TargetMode="External"/><Relationship Id="rId1538" Type="http://schemas.openxmlformats.org/officeDocument/2006/relationships/hyperlink" Target="http://www.bseindia.com/sensexview/indexview_new.aspx?index_Code=89&amp;iname=CDGS" TargetMode="External"/><Relationship Id="rId1300" Type="http://schemas.openxmlformats.org/officeDocument/2006/relationships/hyperlink" Target="http://www.bseindia.com/sensexview/indexview_new.aspx?index_Code=27&amp;iname=BSECD" TargetMode="External"/><Relationship Id="rId1745" Type="http://schemas.openxmlformats.org/officeDocument/2006/relationships/hyperlink" Target="http://www.bseindia.com/sensexview/indexview_new.aspx?index_Code=88&amp;iname=BASMTR" TargetMode="External"/><Relationship Id="rId1952" Type="http://schemas.openxmlformats.org/officeDocument/2006/relationships/hyperlink" Target="http://www.bseindia.com/sensexview/indexview_new.aspx?index_Code=92&amp;iname=INDSTR" TargetMode="External"/><Relationship Id="rId37" Type="http://schemas.openxmlformats.org/officeDocument/2006/relationships/hyperlink" Target="http://www.bseindia.com/sensexview/indexview_new.aspx?index_Code=92&amp;iname=INDSTR" TargetMode="External"/><Relationship Id="rId1605" Type="http://schemas.openxmlformats.org/officeDocument/2006/relationships/hyperlink" Target="http://www.bseindia.com/sensexview/indexview_new.aspx?index_Code=83&amp;iname=BSEFMCG" TargetMode="External"/><Relationship Id="rId1812" Type="http://schemas.openxmlformats.org/officeDocument/2006/relationships/hyperlink" Target="http://www.bseindia.com/sensexview/indexview_new.aspx?index_Code=83&amp;iname=BSEFMCG" TargetMode="External"/><Relationship Id="rId3058" Type="http://schemas.openxmlformats.org/officeDocument/2006/relationships/hyperlink" Target="http://www.bseindia.com/sensexview/indexview_new.aspx?index_Code=88&amp;iname=BASMTR" TargetMode="External"/><Relationship Id="rId186" Type="http://schemas.openxmlformats.org/officeDocument/2006/relationships/hyperlink" Target="http://www.bseindia.com/sensexview/indexview_new.aspx?index_Code=88&amp;iname=BASMTR" TargetMode="External"/><Relationship Id="rId393" Type="http://schemas.openxmlformats.org/officeDocument/2006/relationships/hyperlink" Target="http://www.bseindia.com/sensexview/indexview_new.aspx?index_Code=89&amp;iname=CDGS" TargetMode="External"/><Relationship Id="rId2074" Type="http://schemas.openxmlformats.org/officeDocument/2006/relationships/hyperlink" Target="http://www.bseindia.com/sensexview/indexview_new.aspx?index_Code=91&amp;iname=FIN" TargetMode="External"/><Relationship Id="rId2281" Type="http://schemas.openxmlformats.org/officeDocument/2006/relationships/hyperlink" Target="http://www.bseindia.com/sensexview/indexview_new.aspx?index_Code=83&amp;iname=BSEFMCG" TargetMode="External"/><Relationship Id="rId253" Type="http://schemas.openxmlformats.org/officeDocument/2006/relationships/hyperlink" Target="http://www.bseindia.com/sensexview/indexview_new.aspx?index_Code=88&amp;iname=BASMTR" TargetMode="External"/><Relationship Id="rId460" Type="http://schemas.openxmlformats.org/officeDocument/2006/relationships/hyperlink" Target="http://www.bseindia.com/sensexview/indexview_new.aspx?index_Code=89&amp;iname=CDGS" TargetMode="External"/><Relationship Id="rId698" Type="http://schemas.openxmlformats.org/officeDocument/2006/relationships/hyperlink" Target="http://www.bseindia.com/sensexview/indexview_new.aspx?index_Code=35&amp;iname=METAL" TargetMode="External"/><Relationship Id="rId1090" Type="http://schemas.openxmlformats.org/officeDocument/2006/relationships/hyperlink" Target="http://www.bseindia.com/sensexview/indexview_new.aspx?index_Code=92&amp;iname=INDSTR" TargetMode="External"/><Relationship Id="rId2141" Type="http://schemas.openxmlformats.org/officeDocument/2006/relationships/hyperlink" Target="http://www.bseindia.com/sensexview/indexview_new.aspx?index_Code=91&amp;iname=FIN" TargetMode="External"/><Relationship Id="rId2379" Type="http://schemas.openxmlformats.org/officeDocument/2006/relationships/hyperlink" Target="http://www.bseindia.com/sensexview/indexview_new.aspx?index_Code=27&amp;iname=BSECD" TargetMode="External"/><Relationship Id="rId2586" Type="http://schemas.openxmlformats.org/officeDocument/2006/relationships/hyperlink" Target="http://www.bseindia.com/sensexview/indexview_new.aspx?index_Code=89&amp;iname=CDGS" TargetMode="External"/><Relationship Id="rId2793" Type="http://schemas.openxmlformats.org/officeDocument/2006/relationships/hyperlink" Target="http://www.bseindia.com/sensexview/indexview_new.aspx?index_Code=42&amp;iname=AUTO" TargetMode="External"/><Relationship Id="rId113" Type="http://schemas.openxmlformats.org/officeDocument/2006/relationships/hyperlink" Target="http://www.bseindia.com/sensexview/indexview_new.aspx?index_Code=92&amp;iname=INDSTR" TargetMode="External"/><Relationship Id="rId320" Type="http://schemas.openxmlformats.org/officeDocument/2006/relationships/hyperlink" Target="http://www.bseindia.com/sensexview/indexview_new.aspx?index_Code=37&amp;iname=OILGAS" TargetMode="External"/><Relationship Id="rId558" Type="http://schemas.openxmlformats.org/officeDocument/2006/relationships/hyperlink" Target="http://www.bseindia.com/sensexview/indexview_new.aspx?index_Code=88&amp;iname=BASMTR" TargetMode="External"/><Relationship Id="rId765" Type="http://schemas.openxmlformats.org/officeDocument/2006/relationships/hyperlink" Target="http://www.bseindia.com/sensexview/indexview_new.aspx?index_Code=35&amp;iname=METAL" TargetMode="External"/><Relationship Id="rId972" Type="http://schemas.openxmlformats.org/officeDocument/2006/relationships/hyperlink" Target="http://www.bseindia.com/sensexview/indexview_new.aspx?index_Code=83&amp;iname=BSEFMCG" TargetMode="External"/><Relationship Id="rId1188" Type="http://schemas.openxmlformats.org/officeDocument/2006/relationships/hyperlink" Target="http://www.bseindia.com/sensexview/indexview_new.aspx?index_Code=88&amp;iname=BASMTR" TargetMode="External"/><Relationship Id="rId1395" Type="http://schemas.openxmlformats.org/officeDocument/2006/relationships/hyperlink" Target="http://www.bseindia.com/sensexview/indexview_new.aspx?index_Code=96&amp;iname=TELCOM" TargetMode="External"/><Relationship Id="rId2001" Type="http://schemas.openxmlformats.org/officeDocument/2006/relationships/hyperlink" Target="http://www.bseindia.com/sensexview/indexview_new.aspx?index_Code=88&amp;iname=BASMTR" TargetMode="External"/><Relationship Id="rId2239" Type="http://schemas.openxmlformats.org/officeDocument/2006/relationships/hyperlink" Target="http://www.bseindia.com/sensexview/indexview_new.aspx?index_Code=88&amp;iname=BASMTR" TargetMode="External"/><Relationship Id="rId2446" Type="http://schemas.openxmlformats.org/officeDocument/2006/relationships/hyperlink" Target="http://www.bseindia.com/sensexview/indexview_new.aspx?index_Code=89&amp;iname=CDGS" TargetMode="External"/><Relationship Id="rId2653" Type="http://schemas.openxmlformats.org/officeDocument/2006/relationships/hyperlink" Target="http://www.bseindia.com/sensexview/indexview_new.aspx?index_Code=91&amp;iname=FIN" TargetMode="External"/><Relationship Id="rId2860" Type="http://schemas.openxmlformats.org/officeDocument/2006/relationships/hyperlink" Target="http://www.bseindia.com/sensexview/indexview_new.aspx?index_Code=85&amp;iname=BSEIT" TargetMode="External"/><Relationship Id="rId418" Type="http://schemas.openxmlformats.org/officeDocument/2006/relationships/hyperlink" Target="http://www.bseindia.com/sensexview/indexview_new.aspx?index_Code=92&amp;iname=INDSTR" TargetMode="External"/><Relationship Id="rId625" Type="http://schemas.openxmlformats.org/officeDocument/2006/relationships/hyperlink" Target="http://www.bseindia.com/sensexview/indexview_new.aspx?index_Code=89&amp;iname=CDGS" TargetMode="External"/><Relationship Id="rId832" Type="http://schemas.openxmlformats.org/officeDocument/2006/relationships/hyperlink" Target="http://www.bseindia.com/sensexview/indexview_new.aspx?index_Code=89&amp;iname=CDGS" TargetMode="External"/><Relationship Id="rId1048" Type="http://schemas.openxmlformats.org/officeDocument/2006/relationships/hyperlink" Target="http://www.bseindia.com/sensexview/indexview_new.aspx?index_Code=85&amp;iname=BSEIT" TargetMode="External"/><Relationship Id="rId1255" Type="http://schemas.openxmlformats.org/officeDocument/2006/relationships/hyperlink" Target="http://www.bseindia.com/sensexview/indexview_new.aspx?index_Code=92&amp;iname=INDSTR" TargetMode="External"/><Relationship Id="rId1462" Type="http://schemas.openxmlformats.org/officeDocument/2006/relationships/hyperlink" Target="http://www.bseindia.com/sensexview/indexview_new.aspx?index_Code=79&amp;iname=INFRA" TargetMode="External"/><Relationship Id="rId2306" Type="http://schemas.openxmlformats.org/officeDocument/2006/relationships/hyperlink" Target="http://www.bseindia.com/sensexview/indexview_new.aspx?index_Code=85&amp;iname=BSEIT" TargetMode="External"/><Relationship Id="rId2513" Type="http://schemas.openxmlformats.org/officeDocument/2006/relationships/hyperlink" Target="http://www.bseindia.com/sensexview/indexview_new.aspx?index_Code=67&amp;iname=REALTY" TargetMode="External"/><Relationship Id="rId2958" Type="http://schemas.openxmlformats.org/officeDocument/2006/relationships/hyperlink" Target="http://www.bseindia.com/sensexview/indexview_new.aspx?index_Code=92&amp;iname=INDSTR" TargetMode="External"/><Relationship Id="rId1115" Type="http://schemas.openxmlformats.org/officeDocument/2006/relationships/hyperlink" Target="http://www.bseindia.com/sensexview/indexview_new.aspx?index_Code=89&amp;iname=CDGS" TargetMode="External"/><Relationship Id="rId1322" Type="http://schemas.openxmlformats.org/officeDocument/2006/relationships/hyperlink" Target="http://www.bseindia.com/sensexview/indexview_new.aspx?index_Code=83&amp;iname=BSEFMCG" TargetMode="External"/><Relationship Id="rId1767" Type="http://schemas.openxmlformats.org/officeDocument/2006/relationships/hyperlink" Target="http://www.bseindia.com/sensexview/indexview_new.aspx?index_Code=67&amp;iname=REALTY" TargetMode="External"/><Relationship Id="rId1974" Type="http://schemas.openxmlformats.org/officeDocument/2006/relationships/hyperlink" Target="http://www.bseindia.com/sensexview/indexview_new.aspx?index_Code=42&amp;iname=AUTO" TargetMode="External"/><Relationship Id="rId2720" Type="http://schemas.openxmlformats.org/officeDocument/2006/relationships/hyperlink" Target="http://www.bseindia.com/sensexview/indexview_new.aspx?index_Code=88&amp;iname=BASMTR" TargetMode="External"/><Relationship Id="rId2818" Type="http://schemas.openxmlformats.org/officeDocument/2006/relationships/hyperlink" Target="http://www.bseindia.com/sensexview/indexview_new.aspx?index_Code=83&amp;iname=BSEFMCG" TargetMode="External"/><Relationship Id="rId59" Type="http://schemas.openxmlformats.org/officeDocument/2006/relationships/hyperlink" Target="http://www.bseindia.com/sensexview/indexview_new.aspx?index_Code=92&amp;iname=INDSTR" TargetMode="External"/><Relationship Id="rId1627" Type="http://schemas.openxmlformats.org/officeDocument/2006/relationships/hyperlink" Target="http://www.bseindia.com/sensexview/indexview_new.aspx?index_Code=85&amp;iname=BSEIT" TargetMode="External"/><Relationship Id="rId1834" Type="http://schemas.openxmlformats.org/officeDocument/2006/relationships/hyperlink" Target="http://www.bseindia.com/sensexview/indexview_new.aspx?index_Code=88&amp;iname=BASMTR" TargetMode="External"/><Relationship Id="rId2096" Type="http://schemas.openxmlformats.org/officeDocument/2006/relationships/hyperlink" Target="http://www.bseindia.com/sensexview/indexview_new.aspx?index_Code=91&amp;iname=FIN" TargetMode="External"/><Relationship Id="rId1901" Type="http://schemas.openxmlformats.org/officeDocument/2006/relationships/hyperlink" Target="http://www.bseindia.com/sensexview/indexview_new.aspx?index_Code=89&amp;iname=CDGS" TargetMode="External"/><Relationship Id="rId275" Type="http://schemas.openxmlformats.org/officeDocument/2006/relationships/hyperlink" Target="http://www.bseindia.com/sensexview/indexview_new.aspx?index_Code=88&amp;iname=BASMTR" TargetMode="External"/><Relationship Id="rId482" Type="http://schemas.openxmlformats.org/officeDocument/2006/relationships/hyperlink" Target="http://www.bseindia.com/sensexview/indexview_new.aspx?index_Code=91&amp;iname=FIN" TargetMode="External"/><Relationship Id="rId2163" Type="http://schemas.openxmlformats.org/officeDocument/2006/relationships/hyperlink" Target="http://www.bseindia.com/sensexview/indexview_new.aspx?index_Code=79&amp;iname=INFRA" TargetMode="External"/><Relationship Id="rId2370" Type="http://schemas.openxmlformats.org/officeDocument/2006/relationships/hyperlink" Target="http://www.bseindia.com/sensexview/indexview_new.aspx?index_Code=91&amp;iname=FIN" TargetMode="External"/><Relationship Id="rId3007" Type="http://schemas.openxmlformats.org/officeDocument/2006/relationships/hyperlink" Target="http://www.bseindia.com/sensexview/indexview_new.aspx?index_Code=42&amp;iname=AUTO" TargetMode="External"/><Relationship Id="rId135" Type="http://schemas.openxmlformats.org/officeDocument/2006/relationships/hyperlink" Target="http://www.bseindia.com/sensexview/indexview_new.aspx?index_Code=92&amp;iname=INDSTR" TargetMode="External"/><Relationship Id="rId342" Type="http://schemas.openxmlformats.org/officeDocument/2006/relationships/hyperlink" Target="http://www.bseindia.com/sensexview/indexview_new.aspx?index_Code=89&amp;iname=CDGS" TargetMode="External"/><Relationship Id="rId787" Type="http://schemas.openxmlformats.org/officeDocument/2006/relationships/hyperlink" Target="http://www.bseindia.com/sensexview/indexview_new.aspx?index_Code=91&amp;iname=FIN" TargetMode="External"/><Relationship Id="rId994" Type="http://schemas.openxmlformats.org/officeDocument/2006/relationships/hyperlink" Target="http://www.bseindia.com/sensexview/indexview_new.aspx?index_Code=89&amp;iname=CDGS" TargetMode="External"/><Relationship Id="rId2023" Type="http://schemas.openxmlformats.org/officeDocument/2006/relationships/hyperlink" Target="http://www.bseindia.com/sensexview/indexview_new.aspx?index_Code=88&amp;iname=BASMTR" TargetMode="External"/><Relationship Id="rId2230" Type="http://schemas.openxmlformats.org/officeDocument/2006/relationships/hyperlink" Target="http://www.bseindia.com/sensexview/indexview_new.aspx?index_Code=89&amp;iname=CDGS" TargetMode="External"/><Relationship Id="rId2468" Type="http://schemas.openxmlformats.org/officeDocument/2006/relationships/hyperlink" Target="http://www.bseindia.com/sensexview/indexview_new.aspx?index_Code=90&amp;iname=ENERGY" TargetMode="External"/><Relationship Id="rId2675" Type="http://schemas.openxmlformats.org/officeDocument/2006/relationships/hyperlink" Target="http://www.bseindia.com/sensexview/indexview_new.aspx?index_Code=35&amp;iname=METAL" TargetMode="External"/><Relationship Id="rId2882" Type="http://schemas.openxmlformats.org/officeDocument/2006/relationships/hyperlink" Target="http://www.bseindia.com/sensexview/indexview_new.aspx?index_Code=45&amp;iname=TECK" TargetMode="External"/><Relationship Id="rId202" Type="http://schemas.openxmlformats.org/officeDocument/2006/relationships/hyperlink" Target="http://www.bseindia.com/sensexview/indexview_new.aspx?index_Code=92&amp;iname=INDSTR" TargetMode="External"/><Relationship Id="rId647" Type="http://schemas.openxmlformats.org/officeDocument/2006/relationships/hyperlink" Target="http://www.bseindia.com/sensexview/indexview_new.aspx?index_Code=88&amp;iname=BASMTR" TargetMode="External"/><Relationship Id="rId854" Type="http://schemas.openxmlformats.org/officeDocument/2006/relationships/hyperlink" Target="http://www.bseindia.com/sensexview/indexview_new.aspx?index_Code=89&amp;iname=CDGS" TargetMode="External"/><Relationship Id="rId1277" Type="http://schemas.openxmlformats.org/officeDocument/2006/relationships/hyperlink" Target="http://www.bseindia.com/sensexview/indexview_new.aspx?index_Code=88&amp;iname=BASMTR" TargetMode="External"/><Relationship Id="rId1484" Type="http://schemas.openxmlformats.org/officeDocument/2006/relationships/hyperlink" Target="http://www.bseindia.com/sensexview/indexview_new.aspx?index_Code=35&amp;iname=METAL" TargetMode="External"/><Relationship Id="rId1691" Type="http://schemas.openxmlformats.org/officeDocument/2006/relationships/hyperlink" Target="http://www.bseindia.com/sensexview/indexview_new.aspx?index_Code=37&amp;iname=OILGAS" TargetMode="External"/><Relationship Id="rId2328" Type="http://schemas.openxmlformats.org/officeDocument/2006/relationships/hyperlink" Target="http://www.bseindia.com/sensexview/indexview_new.aspx?index_Code=88&amp;iname=BASMTR" TargetMode="External"/><Relationship Id="rId2535" Type="http://schemas.openxmlformats.org/officeDocument/2006/relationships/hyperlink" Target="http://www.bseindia.com/sensexview/indexview_new.aspx?index_Code=79&amp;iname=INFRA" TargetMode="External"/><Relationship Id="rId2742" Type="http://schemas.openxmlformats.org/officeDocument/2006/relationships/hyperlink" Target="http://www.bseindia.com/sensexview/indexview_new.aspx?index_Code=88&amp;iname=BASMTR" TargetMode="External"/><Relationship Id="rId507" Type="http://schemas.openxmlformats.org/officeDocument/2006/relationships/hyperlink" Target="http://www.bseindia.com/sensexview/indexview_new.aspx?index_Code=67&amp;iname=REALTY" TargetMode="External"/><Relationship Id="rId714" Type="http://schemas.openxmlformats.org/officeDocument/2006/relationships/hyperlink" Target="http://www.bseindia.com/sensexview/indexview_new.aspx?index_Code=89&amp;iname=CDGS" TargetMode="External"/><Relationship Id="rId921" Type="http://schemas.openxmlformats.org/officeDocument/2006/relationships/hyperlink" Target="http://www.bseindia.com/sensexview/indexview_new.aspx?index_Code=91&amp;iname=FIN" TargetMode="External"/><Relationship Id="rId1137" Type="http://schemas.openxmlformats.org/officeDocument/2006/relationships/hyperlink" Target="http://www.bseindia.com/sensexview/indexview_new.aspx?index_Code=83&amp;iname=BSEFMCG" TargetMode="External"/><Relationship Id="rId1344" Type="http://schemas.openxmlformats.org/officeDocument/2006/relationships/hyperlink" Target="http://www.bseindia.com/sensexview/indexview_new.aspx?index_Code=91&amp;iname=FIN" TargetMode="External"/><Relationship Id="rId1551" Type="http://schemas.openxmlformats.org/officeDocument/2006/relationships/hyperlink" Target="http://www.bseindia.com/sensexview/indexview_new.aspx?index_Code=91&amp;iname=FIN" TargetMode="External"/><Relationship Id="rId1789" Type="http://schemas.openxmlformats.org/officeDocument/2006/relationships/hyperlink" Target="http://www.bseindia.com/sensexview/indexview_new.aspx?index_Code=85&amp;iname=BSEIT" TargetMode="External"/><Relationship Id="rId1996" Type="http://schemas.openxmlformats.org/officeDocument/2006/relationships/hyperlink" Target="http://www.bseindia.com/sensexview/indexview_new.aspx?index_Code=67&amp;iname=REALTY" TargetMode="External"/><Relationship Id="rId2602" Type="http://schemas.openxmlformats.org/officeDocument/2006/relationships/hyperlink" Target="http://www.bseindia.com/sensexview/indexview_new.aspx?index_Code=67&amp;iname=REALTY" TargetMode="External"/><Relationship Id="rId50" Type="http://schemas.openxmlformats.org/officeDocument/2006/relationships/hyperlink" Target="http://www.bseindia.com/sensexview/indexview_new.aspx?index_Code=91&amp;iname=FIN" TargetMode="External"/><Relationship Id="rId1204" Type="http://schemas.openxmlformats.org/officeDocument/2006/relationships/hyperlink" Target="http://www.bseindia.com/sensexview/indexview_new.aspx?index_Code=92&amp;iname=INDSTR" TargetMode="External"/><Relationship Id="rId1411" Type="http://schemas.openxmlformats.org/officeDocument/2006/relationships/hyperlink" Target="http://www.bseindia.com/sensexview/indexview_new.aspx?index_Code=88&amp;iname=BASMTR" TargetMode="External"/><Relationship Id="rId1649" Type="http://schemas.openxmlformats.org/officeDocument/2006/relationships/hyperlink" Target="http://www.bseindia.com/sensexview/indexview_new.aspx?index_Code=88&amp;iname=BASMTR" TargetMode="External"/><Relationship Id="rId1856" Type="http://schemas.openxmlformats.org/officeDocument/2006/relationships/hyperlink" Target="http://www.bseindia.com/sensexview/indexview_new.aspx?index_Code=79&amp;iname=INFRA" TargetMode="External"/><Relationship Id="rId2907" Type="http://schemas.openxmlformats.org/officeDocument/2006/relationships/hyperlink" Target="http://www.bseindia.com/sensexview/indexview_new.aspx?index_Code=92&amp;iname=INDSTR" TargetMode="External"/><Relationship Id="rId3071" Type="http://schemas.openxmlformats.org/officeDocument/2006/relationships/hyperlink" Target="http://www.bseindia.com/sensexview/indexview_new.aspx?index_Code=37&amp;iname=OILGAS" TargetMode="External"/><Relationship Id="rId1509" Type="http://schemas.openxmlformats.org/officeDocument/2006/relationships/hyperlink" Target="http://www.bseindia.com/sensexview/indexview_new.aspx?index_Code=92&amp;iname=INDSTR" TargetMode="External"/><Relationship Id="rId1716" Type="http://schemas.openxmlformats.org/officeDocument/2006/relationships/hyperlink" Target="http://www.bseindia.com/sensexview/indexview_new.aspx?index_Code=92&amp;iname=INDSTR" TargetMode="External"/><Relationship Id="rId1923" Type="http://schemas.openxmlformats.org/officeDocument/2006/relationships/hyperlink" Target="http://www.bseindia.com/sensexview/indexview_new.aspx?index_Code=84&amp;iname=BSEHC" TargetMode="External"/><Relationship Id="rId297" Type="http://schemas.openxmlformats.org/officeDocument/2006/relationships/hyperlink" Target="http://www.bseindia.com/sensexview/indexview_new.aspx?index_Code=91&amp;iname=FIN" TargetMode="External"/><Relationship Id="rId2185" Type="http://schemas.openxmlformats.org/officeDocument/2006/relationships/hyperlink" Target="http://www.bseindia.com/sensexview/indexview_new.aspx?index_Code=92&amp;iname=INDSTR" TargetMode="External"/><Relationship Id="rId2392" Type="http://schemas.openxmlformats.org/officeDocument/2006/relationships/hyperlink" Target="http://www.bseindia.com/sensexview/indexview_new.aspx?index_Code=89&amp;iname=CDGS" TargetMode="External"/><Relationship Id="rId3029" Type="http://schemas.openxmlformats.org/officeDocument/2006/relationships/hyperlink" Target="http://www.bseindia.com/sensexview/indexview_new.aspx?index_Code=92&amp;iname=INDSTR" TargetMode="External"/><Relationship Id="rId157" Type="http://schemas.openxmlformats.org/officeDocument/2006/relationships/hyperlink" Target="http://www.bseindia.com/sensexview/indexview_new.aspx?index_Code=88&amp;iname=BASMTR" TargetMode="External"/><Relationship Id="rId364" Type="http://schemas.openxmlformats.org/officeDocument/2006/relationships/hyperlink" Target="http://www.bseindia.com/sensexview/indexview_new.aspx?index_Code=85&amp;iname=BSEIT" TargetMode="External"/><Relationship Id="rId2045" Type="http://schemas.openxmlformats.org/officeDocument/2006/relationships/hyperlink" Target="http://www.bseindia.com/sensexview/indexview_new.aspx?index_Code=67&amp;iname=REALTY" TargetMode="External"/><Relationship Id="rId2697" Type="http://schemas.openxmlformats.org/officeDocument/2006/relationships/hyperlink" Target="http://www.bseindia.com/sensexview/indexview_new.aspx?index_Code=92&amp;iname=INDSTR" TargetMode="External"/><Relationship Id="rId571" Type="http://schemas.openxmlformats.org/officeDocument/2006/relationships/hyperlink" Target="http://www.bseindia.com/sensexview/indexview_new.aspx?index_Code=89&amp;iname=CDGS" TargetMode="External"/><Relationship Id="rId669" Type="http://schemas.openxmlformats.org/officeDocument/2006/relationships/hyperlink" Target="http://www.bseindia.com/sensexview/indexview_new.aspx?index_Code=91&amp;iname=FIN" TargetMode="External"/><Relationship Id="rId876" Type="http://schemas.openxmlformats.org/officeDocument/2006/relationships/hyperlink" Target="http://www.bseindia.com/sensexview/indexview_new.aspx?index_Code=88&amp;iname=BASMTR" TargetMode="External"/><Relationship Id="rId1299" Type="http://schemas.openxmlformats.org/officeDocument/2006/relationships/hyperlink" Target="http://www.bseindia.com/sensexview/indexview_new.aspx?index_Code=92&amp;iname=INDSTR" TargetMode="External"/><Relationship Id="rId2252" Type="http://schemas.openxmlformats.org/officeDocument/2006/relationships/hyperlink" Target="http://www.bseindia.com/sensexview/indexview_new.aspx?index_Code=92&amp;iname=INDSTR" TargetMode="External"/><Relationship Id="rId2557" Type="http://schemas.openxmlformats.org/officeDocument/2006/relationships/hyperlink" Target="http://www.bseindia.com/sensexview/indexview_new.aspx?index_Code=89&amp;iname=CDGS" TargetMode="External"/><Relationship Id="rId224" Type="http://schemas.openxmlformats.org/officeDocument/2006/relationships/hyperlink" Target="http://www.bseindia.com/sensexview/indexview_new.aspx?index_Code=90&amp;iname=ENERGY" TargetMode="External"/><Relationship Id="rId431" Type="http://schemas.openxmlformats.org/officeDocument/2006/relationships/hyperlink" Target="http://www.bseindia.com/sensexview/indexview_new.aspx?index_Code=88&amp;iname=BASMTR" TargetMode="External"/><Relationship Id="rId529" Type="http://schemas.openxmlformats.org/officeDocument/2006/relationships/hyperlink" Target="http://www.bseindia.com/sensexview/indexview_new.aspx?index_Code=89&amp;iname=CDGS" TargetMode="External"/><Relationship Id="rId736" Type="http://schemas.openxmlformats.org/officeDocument/2006/relationships/hyperlink" Target="http://www.bseindia.com/sensexview/indexview_new.aspx?index_Code=84&amp;iname=BSEHC" TargetMode="External"/><Relationship Id="rId1061" Type="http://schemas.openxmlformats.org/officeDocument/2006/relationships/hyperlink" Target="http://www.bseindia.com/sensexview/indexview_new.aspx?index_Code=89&amp;iname=CDGS" TargetMode="External"/><Relationship Id="rId1159" Type="http://schemas.openxmlformats.org/officeDocument/2006/relationships/hyperlink" Target="http://www.bseindia.com/sensexview/indexview_new.aspx?index_Code=67&amp;iname=REALTY" TargetMode="External"/><Relationship Id="rId1366" Type="http://schemas.openxmlformats.org/officeDocument/2006/relationships/hyperlink" Target="http://www.bseindia.com/sensexview/indexview_new.aspx?index_Code=89&amp;iname=CDGS" TargetMode="External"/><Relationship Id="rId2112" Type="http://schemas.openxmlformats.org/officeDocument/2006/relationships/hyperlink" Target="http://www.bseindia.com/sensexview/indexview_new.aspx?index_Code=45&amp;iname=TECK" TargetMode="External"/><Relationship Id="rId2417" Type="http://schemas.openxmlformats.org/officeDocument/2006/relationships/hyperlink" Target="http://www.bseindia.com/sensexview/indexview_new.aspx?index_Code=92&amp;iname=INDSTR" TargetMode="External"/><Relationship Id="rId2764" Type="http://schemas.openxmlformats.org/officeDocument/2006/relationships/hyperlink" Target="http://www.bseindia.com/sensexview/indexview_new.aspx?index_Code=91&amp;iname=FIN" TargetMode="External"/><Relationship Id="rId2971" Type="http://schemas.openxmlformats.org/officeDocument/2006/relationships/hyperlink" Target="http://www.bseindia.com/sensexview/indexview_new.aspx?index_Code=91&amp;iname=FIN" TargetMode="External"/><Relationship Id="rId943" Type="http://schemas.openxmlformats.org/officeDocument/2006/relationships/hyperlink" Target="http://www.bseindia.com/sensexview/indexview_new.aspx?index_Code=83&amp;iname=BSEFMCG" TargetMode="External"/><Relationship Id="rId1019" Type="http://schemas.openxmlformats.org/officeDocument/2006/relationships/hyperlink" Target="http://www.bseindia.com/sensexview/indexview_new.aspx?index_Code=42&amp;iname=AUTO" TargetMode="External"/><Relationship Id="rId1573" Type="http://schemas.openxmlformats.org/officeDocument/2006/relationships/hyperlink" Target="http://www.bseindia.com/sensexview/indexview_new.aspx?index_Code=89&amp;iname=CDGS" TargetMode="External"/><Relationship Id="rId1780" Type="http://schemas.openxmlformats.org/officeDocument/2006/relationships/hyperlink" Target="http://www.bseindia.com/sensexview/indexview_new.aspx?index_Code=88&amp;iname=BASMTR" TargetMode="External"/><Relationship Id="rId1878" Type="http://schemas.openxmlformats.org/officeDocument/2006/relationships/hyperlink" Target="http://www.bseindia.com/sensexview/indexview_new.aspx?index_Code=91&amp;iname=FIN" TargetMode="External"/><Relationship Id="rId2624" Type="http://schemas.openxmlformats.org/officeDocument/2006/relationships/hyperlink" Target="http://www.bseindia.com/sensexview/indexview_new.aspx?index_Code=89&amp;iname=CDGS" TargetMode="External"/><Relationship Id="rId2831" Type="http://schemas.openxmlformats.org/officeDocument/2006/relationships/hyperlink" Target="http://www.bseindia.com/sensexview/indexview_new.aspx?index_Code=45&amp;iname=TECK" TargetMode="External"/><Relationship Id="rId2929" Type="http://schemas.openxmlformats.org/officeDocument/2006/relationships/hyperlink" Target="http://www.bseindia.com/sensexview/indexview_new.aspx?index_Code=83&amp;iname=BSEFMCG" TargetMode="External"/><Relationship Id="rId72" Type="http://schemas.openxmlformats.org/officeDocument/2006/relationships/hyperlink" Target="http://www.bseindia.com/sensexview/indexview_new.aspx?index_Code=67&amp;iname=REALTY" TargetMode="External"/><Relationship Id="rId803" Type="http://schemas.openxmlformats.org/officeDocument/2006/relationships/hyperlink" Target="http://www.bseindia.com/sensexview/indexview_new.aspx?index_Code=89&amp;iname=CDGS" TargetMode="External"/><Relationship Id="rId1226" Type="http://schemas.openxmlformats.org/officeDocument/2006/relationships/hyperlink" Target="http://www.bseindia.com/sensexview/indexview_new.aspx?index_Code=88&amp;iname=BASMTR" TargetMode="External"/><Relationship Id="rId1433" Type="http://schemas.openxmlformats.org/officeDocument/2006/relationships/hyperlink" Target="http://www.bseindia.com/sensexview/indexview_new.aspx?index_Code=88&amp;iname=BASMTR" TargetMode="External"/><Relationship Id="rId1640" Type="http://schemas.openxmlformats.org/officeDocument/2006/relationships/hyperlink" Target="http://www.bseindia.com/sensexview/indexview_new.aspx?index_Code=67&amp;iname=REALTY" TargetMode="External"/><Relationship Id="rId1738" Type="http://schemas.openxmlformats.org/officeDocument/2006/relationships/hyperlink" Target="http://www.bseindia.com/sensexview/indexview_new.aspx?index_Code=89&amp;iname=CDGS" TargetMode="External"/><Relationship Id="rId3093" Type="http://schemas.openxmlformats.org/officeDocument/2006/relationships/hyperlink" Target="http://www.bseindia.com/sensexview/indexview_new.aspx?index_Code=91&amp;iname=FIN" TargetMode="External"/><Relationship Id="rId1500" Type="http://schemas.openxmlformats.org/officeDocument/2006/relationships/hyperlink" Target="http://www.bseindia.com/sensexview/indexview_new.aspx?index_Code=27&amp;iname=BSECD" TargetMode="External"/><Relationship Id="rId1945" Type="http://schemas.openxmlformats.org/officeDocument/2006/relationships/hyperlink" Target="http://www.bseindia.com/sensexview/indexview_new.aspx?index_Code=37&amp;iname=OILGAS" TargetMode="External"/><Relationship Id="rId1805" Type="http://schemas.openxmlformats.org/officeDocument/2006/relationships/hyperlink" Target="http://www.bseindia.com/sensexview/indexview_new.aspx?index_Code=88&amp;iname=BASMTR" TargetMode="External"/><Relationship Id="rId3020" Type="http://schemas.openxmlformats.org/officeDocument/2006/relationships/hyperlink" Target="http://www.bseindia.com/sensexview/indexview_new.aspx?index_Code=92&amp;iname=INDSTR" TargetMode="External"/><Relationship Id="rId179" Type="http://schemas.openxmlformats.org/officeDocument/2006/relationships/hyperlink" Target="http://www.bseindia.com/sensexview/indexview_new.aspx?index_Code=89&amp;iname=CDGS" TargetMode="External"/><Relationship Id="rId386" Type="http://schemas.openxmlformats.org/officeDocument/2006/relationships/hyperlink" Target="http://www.bseindia.com/sensexview/indexview_new.aspx?index_Code=97&amp;iname=UTILS" TargetMode="External"/><Relationship Id="rId593" Type="http://schemas.openxmlformats.org/officeDocument/2006/relationships/hyperlink" Target="http://www.bseindia.com/sensexview/indexview_new.aspx?index_Code=83&amp;iname=BSEFMCG" TargetMode="External"/><Relationship Id="rId2067" Type="http://schemas.openxmlformats.org/officeDocument/2006/relationships/hyperlink" Target="http://www.bseindia.com/sensexview/indexview_new.aspx?index_Code=89&amp;iname=CDGS" TargetMode="External"/><Relationship Id="rId2274" Type="http://schemas.openxmlformats.org/officeDocument/2006/relationships/hyperlink" Target="http://www.bseindia.com/sensexview/indexview_new.aspx?index_Code=67&amp;iname=REALTY" TargetMode="External"/><Relationship Id="rId2481" Type="http://schemas.openxmlformats.org/officeDocument/2006/relationships/hyperlink" Target="http://www.bseindia.com/sensexview/indexview_new.aspx?index_Code=92&amp;iname=INDSTR" TargetMode="External"/><Relationship Id="rId246" Type="http://schemas.openxmlformats.org/officeDocument/2006/relationships/hyperlink" Target="http://www.bseindia.com/sensexview/indexview_new.aspx?index_Code=67&amp;iname=REALTY" TargetMode="External"/><Relationship Id="rId453" Type="http://schemas.openxmlformats.org/officeDocument/2006/relationships/hyperlink" Target="http://www.bseindia.com/sensexview/indexview_new.aspx?index_Code=91&amp;iname=FIN" TargetMode="External"/><Relationship Id="rId660" Type="http://schemas.openxmlformats.org/officeDocument/2006/relationships/hyperlink" Target="http://www.bseindia.com/sensexview/indexview_new.aspx?index_Code=83&amp;iname=BSEFMCG" TargetMode="External"/><Relationship Id="rId898" Type="http://schemas.openxmlformats.org/officeDocument/2006/relationships/hyperlink" Target="http://www.bseindia.com/sensexview/indexview_new.aspx?index_Code=37&amp;iname=OILGAS" TargetMode="External"/><Relationship Id="rId1083" Type="http://schemas.openxmlformats.org/officeDocument/2006/relationships/hyperlink" Target="http://www.bseindia.com/sensexview/indexview_new.aspx?index_Code=91&amp;iname=FIN" TargetMode="External"/><Relationship Id="rId1290" Type="http://schemas.openxmlformats.org/officeDocument/2006/relationships/hyperlink" Target="http://www.bseindia.com/sensexview/indexview_new.aspx?index_Code=91&amp;iname=FIN" TargetMode="External"/><Relationship Id="rId2134" Type="http://schemas.openxmlformats.org/officeDocument/2006/relationships/hyperlink" Target="http://www.bseindia.com/sensexview/indexview_new.aspx?index_Code=83&amp;iname=BSEFMCG" TargetMode="External"/><Relationship Id="rId2341" Type="http://schemas.openxmlformats.org/officeDocument/2006/relationships/hyperlink" Target="http://www.bseindia.com/sensexview/indexview_new.aspx?index_Code=89&amp;iname=CDGS" TargetMode="External"/><Relationship Id="rId2579" Type="http://schemas.openxmlformats.org/officeDocument/2006/relationships/hyperlink" Target="http://www.bseindia.com/sensexview/indexview_new.aspx?index_Code=91&amp;iname=FIN" TargetMode="External"/><Relationship Id="rId2786" Type="http://schemas.openxmlformats.org/officeDocument/2006/relationships/hyperlink" Target="http://www.bseindia.com/sensexview/indexview_new.aspx?index_Code=35&amp;iname=METAL" TargetMode="External"/><Relationship Id="rId2993" Type="http://schemas.openxmlformats.org/officeDocument/2006/relationships/hyperlink" Target="http://www.bseindia.com/sensexview/indexview_new.aspx?index_Code=89&amp;iname=CDGS" TargetMode="External"/><Relationship Id="rId106" Type="http://schemas.openxmlformats.org/officeDocument/2006/relationships/hyperlink" Target="http://www.bseindia.com/sensexview/indexview_new.aspx?index_Code=91&amp;iname=FIN" TargetMode="External"/><Relationship Id="rId313" Type="http://schemas.openxmlformats.org/officeDocument/2006/relationships/hyperlink" Target="http://www.bseindia.com/sensexview/indexview_new.aspx?index_Code=88&amp;iname=BASMTR" TargetMode="External"/><Relationship Id="rId758" Type="http://schemas.openxmlformats.org/officeDocument/2006/relationships/hyperlink" Target="http://www.bseindia.com/sensexview/indexview_new.aspx?index_Code=92&amp;iname=INDSTR" TargetMode="External"/><Relationship Id="rId965" Type="http://schemas.openxmlformats.org/officeDocument/2006/relationships/hyperlink" Target="http://www.bseindia.com/sensexview/indexview_new.aspx?index_Code=37&amp;iname=OILGAS" TargetMode="External"/><Relationship Id="rId1150" Type="http://schemas.openxmlformats.org/officeDocument/2006/relationships/hyperlink" Target="http://www.bseindia.com/sensexview/indexview_new.aspx?index_Code=85&amp;iname=BSEIT" TargetMode="External"/><Relationship Id="rId1388" Type="http://schemas.openxmlformats.org/officeDocument/2006/relationships/hyperlink" Target="http://www.bseindia.com/sensexview/indexview_new.aspx?index_Code=85&amp;iname=BSEIT" TargetMode="External"/><Relationship Id="rId1595" Type="http://schemas.openxmlformats.org/officeDocument/2006/relationships/hyperlink" Target="http://www.bseindia.com/sensexview/indexview_new.aspx?index_Code=92&amp;iname=INDSTR" TargetMode="External"/><Relationship Id="rId2439" Type="http://schemas.openxmlformats.org/officeDocument/2006/relationships/hyperlink" Target="http://www.bseindia.com/sensexview/indexview_new.aspx?index_Code=27&amp;iname=BSECD" TargetMode="External"/><Relationship Id="rId2646" Type="http://schemas.openxmlformats.org/officeDocument/2006/relationships/hyperlink" Target="http://www.bseindia.com/sensexview/indexview_new.aspx?index_Code=89&amp;iname=CDGS" TargetMode="External"/><Relationship Id="rId2853" Type="http://schemas.openxmlformats.org/officeDocument/2006/relationships/hyperlink" Target="http://www.bseindia.com/sensexview/indexview_new.aspx?index_Code=83&amp;iname=BSEFMCG" TargetMode="External"/><Relationship Id="rId94" Type="http://schemas.openxmlformats.org/officeDocument/2006/relationships/hyperlink" Target="http://www.bseindia.com/sensexview/indexview_new.aspx?index_Code=91&amp;iname=FIN" TargetMode="External"/><Relationship Id="rId520" Type="http://schemas.openxmlformats.org/officeDocument/2006/relationships/hyperlink" Target="http://www.bseindia.com/sensexview/indexview_new.aspx?index_Code=88&amp;iname=BASMTR" TargetMode="External"/><Relationship Id="rId618" Type="http://schemas.openxmlformats.org/officeDocument/2006/relationships/hyperlink" Target="http://www.bseindia.com/sensexview/indexview_new.aspx?index_Code=88&amp;iname=BASMTR" TargetMode="External"/><Relationship Id="rId825" Type="http://schemas.openxmlformats.org/officeDocument/2006/relationships/hyperlink" Target="http://www.bseindia.com/sensexview/indexview_new.aspx?index_Code=37&amp;iname=OILGAS" TargetMode="External"/><Relationship Id="rId1248" Type="http://schemas.openxmlformats.org/officeDocument/2006/relationships/hyperlink" Target="http://www.bseindia.com/sensexview/indexview_new.aspx?index_Code=89&amp;iname=CDGS" TargetMode="External"/><Relationship Id="rId1455" Type="http://schemas.openxmlformats.org/officeDocument/2006/relationships/hyperlink" Target="http://www.bseindia.com/sensexview/indexview_new.aspx?index_Code=79&amp;iname=INFRA" TargetMode="External"/><Relationship Id="rId1662" Type="http://schemas.openxmlformats.org/officeDocument/2006/relationships/hyperlink" Target="http://www.bseindia.com/sensexview/indexview_new.aspx?index_Code=83&amp;iname=BSEFMCG" TargetMode="External"/><Relationship Id="rId2201" Type="http://schemas.openxmlformats.org/officeDocument/2006/relationships/hyperlink" Target="http://www.bseindia.com/sensexview/indexview_new.aspx?index_Code=88&amp;iname=BASMTR" TargetMode="External"/><Relationship Id="rId2506" Type="http://schemas.openxmlformats.org/officeDocument/2006/relationships/hyperlink" Target="http://www.bseindia.com/sensexview/indexview_new.aspx?index_Code=79&amp;iname=INFRA" TargetMode="External"/><Relationship Id="rId1010" Type="http://schemas.openxmlformats.org/officeDocument/2006/relationships/hyperlink" Target="http://www.bseindia.com/sensexview/indexview_new.aspx?index_Code=92&amp;iname=INDSTR" TargetMode="External"/><Relationship Id="rId1108" Type="http://schemas.openxmlformats.org/officeDocument/2006/relationships/hyperlink" Target="http://www.bseindia.com/sensexview/indexview_new.aspx?index_Code=83&amp;iname=BSEFMCG" TargetMode="External"/><Relationship Id="rId1315" Type="http://schemas.openxmlformats.org/officeDocument/2006/relationships/hyperlink" Target="http://www.bseindia.com/sensexview/indexview_new.aspx?index_Code=83&amp;iname=BSEFMCG" TargetMode="External"/><Relationship Id="rId1967" Type="http://schemas.openxmlformats.org/officeDocument/2006/relationships/hyperlink" Target="http://www.bseindia.com/sensexview/indexview_new.aspx?index_Code=79&amp;iname=INFRA" TargetMode="External"/><Relationship Id="rId2713" Type="http://schemas.openxmlformats.org/officeDocument/2006/relationships/hyperlink" Target="http://www.bseindia.com/sensexview/indexview_new.aspx?index_Code=42&amp;iname=AUTO" TargetMode="External"/><Relationship Id="rId2920" Type="http://schemas.openxmlformats.org/officeDocument/2006/relationships/hyperlink" Target="http://www.bseindia.com/sensexview/indexview_new.aspx?index_Code=88&amp;iname=BASMTR" TargetMode="External"/><Relationship Id="rId1522" Type="http://schemas.openxmlformats.org/officeDocument/2006/relationships/hyperlink" Target="http://www.bseindia.com/sensexview/indexview_new.aspx?index_Code=91&amp;iname=FIN" TargetMode="External"/><Relationship Id="rId21" Type="http://schemas.openxmlformats.org/officeDocument/2006/relationships/hyperlink" Target="http://www.bseindia.com/sensexview/indexview_new.aspx?index_Code=89&amp;iname=CDGS" TargetMode="External"/><Relationship Id="rId2089" Type="http://schemas.openxmlformats.org/officeDocument/2006/relationships/hyperlink" Target="http://www.bseindia.com/sensexview/indexview_new.aspx?index_Code=89&amp;iname=CDGS" TargetMode="External"/><Relationship Id="rId2296" Type="http://schemas.openxmlformats.org/officeDocument/2006/relationships/hyperlink" Target="http://www.bseindia.com/sensexview/indexview_new.aspx?index_Code=83&amp;iname=BSEFMCG" TargetMode="External"/><Relationship Id="rId268" Type="http://schemas.openxmlformats.org/officeDocument/2006/relationships/hyperlink" Target="http://www.bseindia.com/sensexview/indexview_new.aspx?index_Code=83&amp;iname=BSEFMCG" TargetMode="External"/><Relationship Id="rId475" Type="http://schemas.openxmlformats.org/officeDocument/2006/relationships/hyperlink" Target="http://www.bseindia.com/sensexview/indexview_new.aspx?index_Code=92&amp;iname=INDSTR" TargetMode="External"/><Relationship Id="rId682" Type="http://schemas.openxmlformats.org/officeDocument/2006/relationships/hyperlink" Target="http://www.bseindia.com/sensexview/indexview_new.aspx?index_Code=92&amp;iname=INDSTR" TargetMode="External"/><Relationship Id="rId2156" Type="http://schemas.openxmlformats.org/officeDocument/2006/relationships/hyperlink" Target="http://www.bseindia.com/sensexview/indexview_new.aspx?index_Code=85&amp;iname=BSEIT" TargetMode="External"/><Relationship Id="rId2363" Type="http://schemas.openxmlformats.org/officeDocument/2006/relationships/hyperlink" Target="http://www.bseindia.com/sensexview/indexview_new.aspx?index_Code=88&amp;iname=BASMTR" TargetMode="External"/><Relationship Id="rId2570" Type="http://schemas.openxmlformats.org/officeDocument/2006/relationships/hyperlink" Target="http://www.bseindia.com/sensexview/indexview_new.aspx?index_Code=89&amp;iname=CDGS" TargetMode="External"/><Relationship Id="rId128" Type="http://schemas.openxmlformats.org/officeDocument/2006/relationships/hyperlink" Target="http://www.bseindia.com/sensexview/indexview_new.aspx?index_Code=88&amp;iname=BASMTR" TargetMode="External"/><Relationship Id="rId335" Type="http://schemas.openxmlformats.org/officeDocument/2006/relationships/hyperlink" Target="http://www.bseindia.com/sensexview/indexview_new.aspx?index_Code=88&amp;iname=BASMTR" TargetMode="External"/><Relationship Id="rId542" Type="http://schemas.openxmlformats.org/officeDocument/2006/relationships/hyperlink" Target="http://www.bseindia.com/sensexview/indexview_new.aspx?index_Code=83&amp;iname=BSEFMCG" TargetMode="External"/><Relationship Id="rId1172" Type="http://schemas.openxmlformats.org/officeDocument/2006/relationships/hyperlink" Target="http://www.bseindia.com/sensexview/indexview_new.aspx?index_Code=42&amp;iname=AUTO" TargetMode="External"/><Relationship Id="rId2016" Type="http://schemas.openxmlformats.org/officeDocument/2006/relationships/hyperlink" Target="http://www.bseindia.com/sensexview/indexview_new.aspx?index_Code=92&amp;iname=INDSTR" TargetMode="External"/><Relationship Id="rId2223" Type="http://schemas.openxmlformats.org/officeDocument/2006/relationships/hyperlink" Target="http://www.bseindia.com/sensexview/indexview_new.aspx?index_Code=92&amp;iname=INDSTR" TargetMode="External"/><Relationship Id="rId2430" Type="http://schemas.openxmlformats.org/officeDocument/2006/relationships/hyperlink" Target="http://www.bseindia.com/sensexview/indexview_new.aspx?index_Code=89&amp;iname=CDGS" TargetMode="External"/><Relationship Id="rId402" Type="http://schemas.openxmlformats.org/officeDocument/2006/relationships/hyperlink" Target="http://www.bseindia.com/sensexview/indexview_new.aspx?index_Code=88&amp;iname=BASMTR" TargetMode="External"/><Relationship Id="rId1032" Type="http://schemas.openxmlformats.org/officeDocument/2006/relationships/hyperlink" Target="http://www.bseindia.com/sensexview/indexview_new.aspx?index_Code=35&amp;iname=MET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446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4.44140625" defaultRowHeight="15" customHeight="1" x14ac:dyDescent="0.3"/>
  <cols>
    <col min="1" max="1" width="8.6640625" style="12" customWidth="1"/>
    <col min="2" max="2" width="17.109375" customWidth="1"/>
    <col min="3" max="3" width="8.33203125" customWidth="1"/>
    <col min="4" max="4" width="10.88671875" customWidth="1"/>
    <col min="5" max="5" width="20.44140625" customWidth="1"/>
    <col min="6" max="6" width="8.33203125" customWidth="1"/>
    <col min="7" max="7" width="25.33203125" customWidth="1"/>
    <col min="8" max="8" width="14.6640625" bestFit="1" customWidth="1"/>
    <col min="9" max="9" width="14" customWidth="1"/>
    <col min="10" max="10" width="60" customWidth="1"/>
    <col min="11" max="12" width="11.5546875" customWidth="1"/>
    <col min="13" max="13" width="32.88671875" customWidth="1"/>
    <col min="14" max="14" width="30.109375" customWidth="1"/>
    <col min="15" max="15" width="34.44140625" customWidth="1"/>
    <col min="16" max="16" width="39.6640625" customWidth="1"/>
    <col min="17" max="18" width="8.6640625" customWidth="1"/>
    <col min="19" max="19" width="18.88671875" customWidth="1"/>
    <col min="20" max="20" width="27.33203125" customWidth="1"/>
    <col min="21" max="24" width="17.44140625" customWidth="1"/>
    <col min="25" max="27" width="8.6640625" customWidth="1"/>
    <col min="28" max="28" width="8.6640625" style="12" customWidth="1"/>
  </cols>
  <sheetData>
    <row r="1" spans="1:28" s="36" customFormat="1" ht="30" customHeight="1" x14ac:dyDescent="0.3">
      <c r="A1" s="30" t="s">
        <v>13199</v>
      </c>
      <c r="B1" s="31" t="s">
        <v>0</v>
      </c>
      <c r="C1" s="31" t="s">
        <v>1</v>
      </c>
      <c r="D1" s="31" t="s">
        <v>2</v>
      </c>
      <c r="E1" s="31" t="s">
        <v>3</v>
      </c>
      <c r="F1" s="31" t="s">
        <v>4</v>
      </c>
      <c r="G1" s="31" t="s">
        <v>5</v>
      </c>
      <c r="H1" s="31" t="s">
        <v>6</v>
      </c>
      <c r="I1" s="31" t="s">
        <v>7</v>
      </c>
      <c r="J1" s="31" t="s">
        <v>8</v>
      </c>
      <c r="K1" s="32" t="s">
        <v>9</v>
      </c>
      <c r="L1" s="32" t="s">
        <v>10</v>
      </c>
      <c r="M1" s="33" t="s">
        <v>13200</v>
      </c>
      <c r="N1" s="33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33" t="s">
        <v>16</v>
      </c>
      <c r="T1" s="33" t="s">
        <v>17</v>
      </c>
      <c r="U1" s="34" t="s">
        <v>13201</v>
      </c>
      <c r="V1" s="34" t="s">
        <v>13202</v>
      </c>
      <c r="W1" s="34" t="s">
        <v>13203</v>
      </c>
      <c r="X1" s="34" t="s">
        <v>13204</v>
      </c>
      <c r="Y1" s="34" t="s">
        <v>13205</v>
      </c>
      <c r="Z1" s="34" t="s">
        <v>18</v>
      </c>
      <c r="AA1" s="34" t="s">
        <v>19</v>
      </c>
      <c r="AB1" s="35" t="s">
        <v>13205</v>
      </c>
    </row>
    <row r="2" spans="1:28" ht="14.4" x14ac:dyDescent="0.3">
      <c r="A2" s="9">
        <v>3828</v>
      </c>
      <c r="B2" s="10">
        <v>3050241</v>
      </c>
      <c r="C2" s="10">
        <v>11915</v>
      </c>
      <c r="D2" s="10">
        <v>136357892</v>
      </c>
      <c r="E2" s="10">
        <v>532648</v>
      </c>
      <c r="F2" s="10">
        <v>532648</v>
      </c>
      <c r="G2" s="10" t="s">
        <v>11751</v>
      </c>
      <c r="H2" s="10" t="s">
        <v>11751</v>
      </c>
      <c r="I2" s="10" t="s">
        <v>11752</v>
      </c>
      <c r="J2" s="10" t="s">
        <v>11753</v>
      </c>
      <c r="K2" s="13">
        <v>75860.713199999998</v>
      </c>
      <c r="L2" s="14" t="s">
        <v>13176</v>
      </c>
      <c r="M2" s="11" t="s">
        <v>55</v>
      </c>
      <c r="N2" s="10" t="s">
        <v>524</v>
      </c>
      <c r="O2" s="10" t="s">
        <v>678</v>
      </c>
      <c r="P2" s="10"/>
      <c r="Q2" s="12"/>
      <c r="R2" s="12"/>
      <c r="S2" s="10" t="s">
        <v>526</v>
      </c>
      <c r="T2" s="10" t="s">
        <v>43</v>
      </c>
      <c r="U2" s="10">
        <v>642</v>
      </c>
      <c r="V2" s="10">
        <v>1699</v>
      </c>
      <c r="W2" s="10">
        <v>3918</v>
      </c>
      <c r="X2" s="10">
        <v>3890</v>
      </c>
      <c r="Y2" s="10">
        <f t="shared" ref="Y2:Y65" si="0">A2</f>
        <v>3828</v>
      </c>
      <c r="Z2" s="10" t="str">
        <f>IFERROR(VLOOKUP(H2,'[1]MW-NIFTY-50-12-Apr-2020'!$A:$A,1,FALSE),"No")</f>
        <v>No</v>
      </c>
      <c r="AA2" s="10" t="str">
        <f>IFERROR(VLOOKUP(AB2,'[2]ind_nifty500list 12th Apr20'!$F:$F,1,FALSE),"No")</f>
        <v>No</v>
      </c>
      <c r="AB2" s="9">
        <v>3828</v>
      </c>
    </row>
    <row r="3" spans="1:28" ht="14.4" x14ac:dyDescent="0.3">
      <c r="A3" s="9">
        <v>21</v>
      </c>
      <c r="B3" s="10">
        <v>3329</v>
      </c>
      <c r="C3" s="10">
        <v>13</v>
      </c>
      <c r="D3" s="10">
        <v>128000516</v>
      </c>
      <c r="E3" s="10">
        <v>500002</v>
      </c>
      <c r="F3" s="10">
        <v>500002</v>
      </c>
      <c r="G3" s="10" t="s">
        <v>125</v>
      </c>
      <c r="H3" s="10" t="s">
        <v>125</v>
      </c>
      <c r="I3" s="10" t="s">
        <v>126</v>
      </c>
      <c r="J3" s="10" t="s">
        <v>127</v>
      </c>
      <c r="K3" s="13">
        <v>28907.534250000001</v>
      </c>
      <c r="L3" s="14" t="s">
        <v>13176</v>
      </c>
      <c r="M3" s="11" t="s">
        <v>39</v>
      </c>
      <c r="N3" s="11" t="s">
        <v>40</v>
      </c>
      <c r="O3" s="10" t="s">
        <v>128</v>
      </c>
      <c r="P3" s="10" t="s">
        <v>129</v>
      </c>
      <c r="Q3" s="12"/>
      <c r="R3" s="12"/>
      <c r="S3" s="15" t="s">
        <v>42</v>
      </c>
      <c r="T3" s="10" t="s">
        <v>130</v>
      </c>
      <c r="U3" s="10">
        <v>441</v>
      </c>
      <c r="V3" s="10">
        <v>3753</v>
      </c>
      <c r="W3" s="10">
        <v>3067</v>
      </c>
      <c r="X3" s="10">
        <v>5021</v>
      </c>
      <c r="Y3" s="10">
        <f t="shared" si="0"/>
        <v>21</v>
      </c>
      <c r="Z3" s="10" t="str">
        <f>IFERROR(VLOOKUP(H3,'[1]MW-NIFTY-50-12-Apr-2020'!$A:$A,1,FALSE),"No")</f>
        <v>No</v>
      </c>
      <c r="AA3" s="10" t="str">
        <f>IFERROR(VLOOKUP(AB3,'[2]ind_nifty500list 12th Apr20'!$F:$F,1,FALSE),"No")</f>
        <v>No</v>
      </c>
      <c r="AB3" s="9">
        <v>21</v>
      </c>
    </row>
    <row r="4" spans="1:28" ht="14.4" x14ac:dyDescent="0.3">
      <c r="A4" s="9">
        <v>2</v>
      </c>
      <c r="B4" s="10">
        <v>121345</v>
      </c>
      <c r="C4" s="10">
        <v>474</v>
      </c>
      <c r="D4" s="10">
        <v>133989124</v>
      </c>
      <c r="E4" s="10">
        <v>523395</v>
      </c>
      <c r="F4" s="10">
        <v>523395</v>
      </c>
      <c r="G4" s="10" t="s">
        <v>36</v>
      </c>
      <c r="H4" s="10" t="s">
        <v>36</v>
      </c>
      <c r="I4" s="10" t="s">
        <v>37</v>
      </c>
      <c r="J4" s="10" t="s">
        <v>38</v>
      </c>
      <c r="K4" s="13">
        <v>22224.871350000001</v>
      </c>
      <c r="L4" s="16" t="s">
        <v>13177</v>
      </c>
      <c r="M4" s="11" t="s">
        <v>39</v>
      </c>
      <c r="N4" s="11" t="s">
        <v>40</v>
      </c>
      <c r="O4" s="10" t="s">
        <v>41</v>
      </c>
      <c r="P4" s="10"/>
      <c r="Q4" s="12"/>
      <c r="R4" s="12"/>
      <c r="S4" s="17" t="s">
        <v>42</v>
      </c>
      <c r="T4" s="10" t="s">
        <v>43</v>
      </c>
      <c r="U4" s="10">
        <v>371</v>
      </c>
      <c r="V4" s="10">
        <v>2187</v>
      </c>
      <c r="W4" s="10">
        <v>66</v>
      </c>
      <c r="X4" s="10">
        <v>182</v>
      </c>
      <c r="Y4" s="10">
        <f t="shared" si="0"/>
        <v>2</v>
      </c>
      <c r="Z4" s="10" t="str">
        <f>IFERROR(VLOOKUP(H4,'[1]MW-NIFTY-50-12-Apr-2020'!$A:$A,1,FALSE),"No")</f>
        <v>No</v>
      </c>
      <c r="AA4" s="10" t="s">
        <v>44</v>
      </c>
      <c r="AB4" s="9">
        <v>2</v>
      </c>
    </row>
    <row r="5" spans="1:28" ht="14.4" x14ac:dyDescent="0.3">
      <c r="A5" s="9">
        <v>1115</v>
      </c>
      <c r="B5" s="10">
        <v>821761</v>
      </c>
      <c r="C5" s="10">
        <v>3210</v>
      </c>
      <c r="D5" s="10">
        <v>128173060</v>
      </c>
      <c r="E5" s="10">
        <v>500676</v>
      </c>
      <c r="F5" s="10">
        <v>500676</v>
      </c>
      <c r="G5" s="10" t="s">
        <v>4611</v>
      </c>
      <c r="H5" s="10" t="s">
        <v>4611</v>
      </c>
      <c r="I5" s="10" t="s">
        <v>4612</v>
      </c>
      <c r="J5" s="10" t="s">
        <v>4613</v>
      </c>
      <c r="K5" s="13">
        <v>26570.00315</v>
      </c>
      <c r="L5" s="14" t="s">
        <v>13177</v>
      </c>
      <c r="M5" s="11" t="s">
        <v>275</v>
      </c>
      <c r="N5" s="10" t="s">
        <v>276</v>
      </c>
      <c r="O5" s="10" t="s">
        <v>277</v>
      </c>
      <c r="P5" s="10" t="s">
        <v>278</v>
      </c>
      <c r="Q5" s="12"/>
      <c r="R5" s="12"/>
      <c r="S5" s="18" t="s">
        <v>279</v>
      </c>
      <c r="T5" s="10" t="s">
        <v>130</v>
      </c>
      <c r="U5" s="10">
        <v>5027</v>
      </c>
      <c r="V5" s="10">
        <v>3857</v>
      </c>
      <c r="W5" s="10">
        <v>525</v>
      </c>
      <c r="X5" s="10">
        <v>2212</v>
      </c>
      <c r="Y5" s="10">
        <f t="shared" si="0"/>
        <v>1115</v>
      </c>
      <c r="Z5" s="10" t="str">
        <f>IFERROR(VLOOKUP(H5,'[1]MW-NIFTY-50-12-Apr-2020'!$A:$A,1,FALSE),"No")</f>
        <v>No</v>
      </c>
      <c r="AA5" s="10" t="str">
        <f>IFERROR(VLOOKUP(AB5,'[2]ind_nifty500list 12th Apr20'!$F:$F,1,FALSE),"No")</f>
        <v>No</v>
      </c>
      <c r="AB5" s="9">
        <v>1115</v>
      </c>
    </row>
    <row r="6" spans="1:28" ht="14.4" x14ac:dyDescent="0.3">
      <c r="A6" s="9">
        <v>737</v>
      </c>
      <c r="B6" s="10">
        <v>5444865</v>
      </c>
      <c r="C6" s="10">
        <v>21269</v>
      </c>
      <c r="D6" s="10">
        <v>136527108</v>
      </c>
      <c r="E6" s="10">
        <v>533309</v>
      </c>
      <c r="F6" s="10">
        <v>533309</v>
      </c>
      <c r="G6" s="10" t="s">
        <v>2834</v>
      </c>
      <c r="H6" s="10" t="s">
        <v>2834</v>
      </c>
      <c r="I6" s="10" t="s">
        <v>2835</v>
      </c>
      <c r="J6" s="10" t="s">
        <v>2836</v>
      </c>
      <c r="K6" s="13">
        <v>24996.175649999997</v>
      </c>
      <c r="L6" s="14" t="s">
        <v>13176</v>
      </c>
      <c r="M6" s="11" t="s">
        <v>249</v>
      </c>
      <c r="N6" s="10" t="s">
        <v>250</v>
      </c>
      <c r="O6" s="10" t="s">
        <v>251</v>
      </c>
      <c r="P6" s="10"/>
      <c r="Q6" s="12"/>
      <c r="R6" s="12"/>
      <c r="S6" s="15" t="s">
        <v>26</v>
      </c>
      <c r="T6" s="10" t="s">
        <v>130</v>
      </c>
      <c r="U6" s="10">
        <v>3452</v>
      </c>
      <c r="V6" s="10">
        <v>587</v>
      </c>
      <c r="W6" s="10">
        <v>34</v>
      </c>
      <c r="X6" s="10">
        <v>157</v>
      </c>
      <c r="Y6" s="10">
        <f t="shared" si="0"/>
        <v>737</v>
      </c>
      <c r="Z6" s="10" t="str">
        <f>IFERROR(VLOOKUP(H6,'[1]MW-NIFTY-50-12-Apr-2020'!$A:$A,1,FALSE),"No")</f>
        <v>No</v>
      </c>
      <c r="AA6" s="10" t="str">
        <f>IFERROR(VLOOKUP(AB6,'[2]ind_nifty500list 12th Apr20'!$F:$F,1,FALSE),"No")</f>
        <v>No</v>
      </c>
      <c r="AB6" s="9">
        <v>737</v>
      </c>
    </row>
    <row r="7" spans="1:28" ht="14.4" x14ac:dyDescent="0.3">
      <c r="A7" s="9">
        <v>1192</v>
      </c>
      <c r="B7" s="10">
        <v>2957569</v>
      </c>
      <c r="C7" s="10">
        <v>11553</v>
      </c>
      <c r="D7" s="10">
        <v>130889732</v>
      </c>
      <c r="E7" s="10">
        <v>511288</v>
      </c>
      <c r="F7" s="10">
        <v>511288</v>
      </c>
      <c r="G7" s="10" t="s">
        <v>4568</v>
      </c>
      <c r="H7" s="10" t="s">
        <v>4568</v>
      </c>
      <c r="I7" s="10" t="s">
        <v>4569</v>
      </c>
      <c r="J7" s="10" t="s">
        <v>4570</v>
      </c>
      <c r="K7" s="13">
        <v>21963.385249999999</v>
      </c>
      <c r="L7" s="14" t="s">
        <v>13176</v>
      </c>
      <c r="M7" s="11" t="s">
        <v>55</v>
      </c>
      <c r="N7" s="10" t="s">
        <v>56</v>
      </c>
      <c r="O7" s="10" t="s">
        <v>215</v>
      </c>
      <c r="P7" s="10" t="s">
        <v>454</v>
      </c>
      <c r="Q7" s="12"/>
      <c r="R7" s="12"/>
      <c r="S7" s="18" t="s">
        <v>58</v>
      </c>
      <c r="T7" s="10" t="s">
        <v>43</v>
      </c>
      <c r="U7" s="10">
        <v>1104</v>
      </c>
      <c r="V7" s="10">
        <v>549</v>
      </c>
      <c r="W7" s="10">
        <v>778</v>
      </c>
      <c r="X7" s="10">
        <v>3896</v>
      </c>
      <c r="Y7" s="10">
        <f t="shared" si="0"/>
        <v>1192</v>
      </c>
      <c r="Z7" s="10" t="str">
        <f>IFERROR(VLOOKUP(H7,'[1]MW-NIFTY-50-12-Apr-2020'!$A:$A,1,FALSE),"No")</f>
        <v>No</v>
      </c>
      <c r="AA7" s="10" t="str">
        <f>IFERROR(VLOOKUP(AB7,'[2]ind_nifty500list 12th Apr20'!$F:$F,1,FALSE),"No")</f>
        <v>No</v>
      </c>
      <c r="AB7" s="9">
        <v>1192</v>
      </c>
    </row>
    <row r="8" spans="1:28" ht="14.4" x14ac:dyDescent="0.3">
      <c r="A8" s="9">
        <v>3401</v>
      </c>
      <c r="B8" s="10">
        <v>871681</v>
      </c>
      <c r="C8" s="10">
        <v>3405</v>
      </c>
      <c r="D8" s="10">
        <v>128197124</v>
      </c>
      <c r="E8" s="10">
        <v>500770</v>
      </c>
      <c r="F8" s="10">
        <v>500770</v>
      </c>
      <c r="G8" s="10" t="s">
        <v>12051</v>
      </c>
      <c r="H8" s="10" t="s">
        <v>12051</v>
      </c>
      <c r="I8" s="10" t="s">
        <v>12052</v>
      </c>
      <c r="J8" s="10" t="s">
        <v>12053</v>
      </c>
      <c r="K8" s="13">
        <v>18401.415150000001</v>
      </c>
      <c r="L8" s="14" t="s">
        <v>13176</v>
      </c>
      <c r="M8" s="11" t="s">
        <v>23</v>
      </c>
      <c r="N8" s="10" t="s">
        <v>24</v>
      </c>
      <c r="O8" s="10" t="s">
        <v>1085</v>
      </c>
      <c r="P8" s="10"/>
      <c r="Q8" s="12"/>
      <c r="R8" s="12"/>
      <c r="S8" s="15" t="s">
        <v>26</v>
      </c>
      <c r="T8" s="10" t="s">
        <v>43</v>
      </c>
      <c r="U8" s="10">
        <v>2373</v>
      </c>
      <c r="V8" s="10">
        <v>750</v>
      </c>
      <c r="W8" s="10">
        <v>1136</v>
      </c>
      <c r="X8" s="10">
        <v>2473</v>
      </c>
      <c r="Y8" s="10">
        <f t="shared" si="0"/>
        <v>3401</v>
      </c>
      <c r="Z8" s="10" t="str">
        <f>IFERROR(VLOOKUP(H8,'[1]MW-NIFTY-50-12-Apr-2020'!$A:$A,1,FALSE),"No")</f>
        <v>No</v>
      </c>
      <c r="AA8" s="10" t="str">
        <f>IFERROR(VLOOKUP(AB8,'[2]ind_nifty500list 12th Apr20'!$F:$F,1,FALSE),"No")</f>
        <v>No</v>
      </c>
      <c r="AB8" s="9">
        <v>3401</v>
      </c>
    </row>
    <row r="9" spans="1:28" ht="14.4" x14ac:dyDescent="0.3">
      <c r="A9" s="9">
        <v>3403</v>
      </c>
      <c r="B9" s="10">
        <v>952577</v>
      </c>
      <c r="C9" s="10">
        <v>3721</v>
      </c>
      <c r="D9" s="10">
        <v>128123652</v>
      </c>
      <c r="E9" s="10">
        <v>500483</v>
      </c>
      <c r="F9" s="10">
        <v>500483</v>
      </c>
      <c r="G9" s="10" t="s">
        <v>12054</v>
      </c>
      <c r="H9" s="10" t="s">
        <v>12054</v>
      </c>
      <c r="I9" s="10" t="s">
        <v>12055</v>
      </c>
      <c r="J9" s="10" t="s">
        <v>12056</v>
      </c>
      <c r="K9" s="13">
        <v>17901.639199999998</v>
      </c>
      <c r="L9" s="14" t="s">
        <v>13176</v>
      </c>
      <c r="M9" s="11" t="s">
        <v>32</v>
      </c>
      <c r="N9" s="10" t="s">
        <v>220</v>
      </c>
      <c r="O9" s="10" t="s">
        <v>458</v>
      </c>
      <c r="P9" s="10" t="s">
        <v>459</v>
      </c>
      <c r="Q9" s="12"/>
      <c r="R9" s="12"/>
      <c r="S9" s="15" t="s">
        <v>222</v>
      </c>
      <c r="T9" s="10" t="s">
        <v>43</v>
      </c>
      <c r="U9" s="10">
        <v>3238</v>
      </c>
      <c r="V9" s="10">
        <v>1530</v>
      </c>
      <c r="W9" s="10">
        <v>3912</v>
      </c>
      <c r="X9" s="10">
        <v>1297</v>
      </c>
      <c r="Y9" s="10">
        <f t="shared" si="0"/>
        <v>3403</v>
      </c>
      <c r="Z9" s="10" t="str">
        <f>IFERROR(VLOOKUP(H9,'[1]MW-NIFTY-50-12-Apr-2020'!$A:$A,1,FALSE),"No")</f>
        <v>No</v>
      </c>
      <c r="AA9" s="10" t="str">
        <f>IFERROR(VLOOKUP(AB9,'[2]ind_nifty500list 12th Apr20'!$F:$F,1,FALSE),"No")</f>
        <v>No</v>
      </c>
      <c r="AB9" s="9">
        <v>3403</v>
      </c>
    </row>
    <row r="10" spans="1:28" ht="14.4" x14ac:dyDescent="0.3">
      <c r="A10" s="9">
        <v>52</v>
      </c>
      <c r="B10" s="10">
        <v>6401</v>
      </c>
      <c r="C10" s="10">
        <v>25</v>
      </c>
      <c r="D10" s="10">
        <v>131225348</v>
      </c>
      <c r="E10" s="10">
        <v>512599</v>
      </c>
      <c r="F10" s="10">
        <v>512599</v>
      </c>
      <c r="G10" s="10" t="s">
        <v>256</v>
      </c>
      <c r="H10" s="10" t="s">
        <v>256</v>
      </c>
      <c r="I10" s="10" t="s">
        <v>257</v>
      </c>
      <c r="J10" s="10" t="s">
        <v>258</v>
      </c>
      <c r="K10" s="13">
        <v>17539.662799999998</v>
      </c>
      <c r="L10" s="14" t="s">
        <v>13177</v>
      </c>
      <c r="M10" s="11" t="s">
        <v>39</v>
      </c>
      <c r="N10" s="11" t="s">
        <v>40</v>
      </c>
      <c r="O10" s="10" t="s">
        <v>76</v>
      </c>
      <c r="P10" s="10" t="s">
        <v>259</v>
      </c>
      <c r="Q10" s="12"/>
      <c r="R10" s="12"/>
      <c r="S10" s="17" t="s">
        <v>42</v>
      </c>
      <c r="T10" s="10" t="s">
        <v>43</v>
      </c>
      <c r="U10" s="10">
        <v>2069</v>
      </c>
      <c r="V10" s="10">
        <v>3220</v>
      </c>
      <c r="W10" s="10">
        <v>1794</v>
      </c>
      <c r="X10" s="10">
        <v>2848</v>
      </c>
      <c r="Y10" s="10">
        <f t="shared" si="0"/>
        <v>52</v>
      </c>
      <c r="Z10" s="10" t="str">
        <f>IFERROR(VLOOKUP(H10,'[1]MW-NIFTY-50-12-Apr-2020'!$A:$A,1,FALSE),"No")</f>
        <v>No</v>
      </c>
      <c r="AA10" s="10" t="str">
        <f>IFERROR(VLOOKUP(AB10,'[2]ind_nifty500list 12th Apr20'!$F:$F,1,FALSE),"No")</f>
        <v>No</v>
      </c>
      <c r="AB10" s="9">
        <v>52</v>
      </c>
    </row>
    <row r="11" spans="1:28" ht="14.4" x14ac:dyDescent="0.3">
      <c r="A11" s="9">
        <v>4369</v>
      </c>
      <c r="B11" s="10">
        <v>4896257</v>
      </c>
      <c r="C11" s="10">
        <v>19126</v>
      </c>
      <c r="D11" s="10">
        <v>138414084</v>
      </c>
      <c r="E11" s="10">
        <v>540680</v>
      </c>
      <c r="F11" s="10">
        <v>540680</v>
      </c>
      <c r="G11" s="10" t="s">
        <v>7368</v>
      </c>
      <c r="H11" s="10" t="s">
        <v>7368</v>
      </c>
      <c r="I11" s="10" t="s">
        <v>7369</v>
      </c>
      <c r="J11" s="10" t="s">
        <v>7370</v>
      </c>
      <c r="K11" s="13">
        <v>16802.810853010753</v>
      </c>
      <c r="L11" s="14" t="s">
        <v>13176</v>
      </c>
      <c r="M11" s="11" t="s">
        <v>23</v>
      </c>
      <c r="N11" s="10" t="s">
        <v>90</v>
      </c>
      <c r="O11" s="10" t="s">
        <v>283</v>
      </c>
      <c r="P11" s="10" t="s">
        <v>7089</v>
      </c>
      <c r="Q11" s="12"/>
      <c r="R11" s="12"/>
      <c r="S11" s="18" t="s">
        <v>91</v>
      </c>
      <c r="T11" s="10" t="s">
        <v>27</v>
      </c>
      <c r="U11" s="10">
        <v>2746</v>
      </c>
      <c r="V11" s="10">
        <v>2526</v>
      </c>
      <c r="W11" s="10">
        <v>4960</v>
      </c>
      <c r="X11" s="10">
        <v>1054</v>
      </c>
      <c r="Y11" s="10">
        <f t="shared" si="0"/>
        <v>4369</v>
      </c>
      <c r="Z11" s="10" t="str">
        <f>IFERROR(VLOOKUP(H11,'[1]MW-NIFTY-50-12-Apr-2020'!$A:$A,1,FALSE),"No")</f>
        <v>No</v>
      </c>
      <c r="AA11" s="10" t="str">
        <f>IFERROR(VLOOKUP(AB11,'[2]ind_nifty500list 12th Apr20'!$F:$F,1,FALSE),"No")</f>
        <v>No</v>
      </c>
      <c r="AB11" s="9">
        <v>4369</v>
      </c>
    </row>
    <row r="12" spans="1:28" ht="14.4" x14ac:dyDescent="0.3">
      <c r="A12" s="9">
        <v>3106</v>
      </c>
      <c r="B12" s="10">
        <v>4995329</v>
      </c>
      <c r="C12" s="10">
        <v>19513</v>
      </c>
      <c r="D12" s="10">
        <v>136506372</v>
      </c>
      <c r="E12" s="10">
        <v>533228</v>
      </c>
      <c r="F12" s="10">
        <v>533228</v>
      </c>
      <c r="G12" s="10" t="s">
        <v>1966</v>
      </c>
      <c r="H12" s="10" t="s">
        <v>1966</v>
      </c>
      <c r="I12" s="10" t="s">
        <v>1967</v>
      </c>
      <c r="J12" s="10" t="s">
        <v>1968</v>
      </c>
      <c r="K12" s="13">
        <v>15241.150900000001</v>
      </c>
      <c r="L12" s="14" t="s">
        <v>13176</v>
      </c>
      <c r="M12" s="11" t="s">
        <v>55</v>
      </c>
      <c r="N12" s="10" t="s">
        <v>56</v>
      </c>
      <c r="O12" s="10" t="s">
        <v>215</v>
      </c>
      <c r="P12" s="10" t="s">
        <v>1851</v>
      </c>
      <c r="Q12" s="12"/>
      <c r="R12" s="12"/>
      <c r="S12" s="10" t="s">
        <v>58</v>
      </c>
      <c r="T12" s="10" t="s">
        <v>43</v>
      </c>
      <c r="U12" s="10">
        <v>4898</v>
      </c>
      <c r="V12" s="10">
        <v>3864</v>
      </c>
      <c r="W12" s="10">
        <v>3865</v>
      </c>
      <c r="X12" s="10">
        <v>4653</v>
      </c>
      <c r="Y12" s="10">
        <f t="shared" si="0"/>
        <v>3106</v>
      </c>
      <c r="Z12" s="10" t="str">
        <f>IFERROR(VLOOKUP(H12,'[1]MW-NIFTY-50-12-Apr-2020'!$A:$A,1,FALSE),"No")</f>
        <v>No</v>
      </c>
      <c r="AA12" s="10" t="str">
        <f>IFERROR(VLOOKUP(AB12,'[2]ind_nifty500list 12th Apr20'!$F:$F,1,FALSE),"No")</f>
        <v>No</v>
      </c>
      <c r="AB12" s="9">
        <v>3106</v>
      </c>
    </row>
    <row r="13" spans="1:28" ht="14.4" x14ac:dyDescent="0.3">
      <c r="A13" s="9">
        <v>587</v>
      </c>
      <c r="B13" s="10">
        <v>160001</v>
      </c>
      <c r="C13" s="10">
        <v>625</v>
      </c>
      <c r="D13" s="10">
        <v>128010244</v>
      </c>
      <c r="E13" s="10">
        <v>500040</v>
      </c>
      <c r="F13" s="10">
        <v>500040</v>
      </c>
      <c r="G13" s="10" t="s">
        <v>2258</v>
      </c>
      <c r="H13" s="10" t="s">
        <v>2258</v>
      </c>
      <c r="I13" s="10" t="s">
        <v>2259</v>
      </c>
      <c r="J13" s="10" t="s">
        <v>2260</v>
      </c>
      <c r="K13" s="13">
        <v>13016.1129</v>
      </c>
      <c r="L13" s="14" t="s">
        <v>13176</v>
      </c>
      <c r="M13" s="11" t="s">
        <v>249</v>
      </c>
      <c r="N13" s="10" t="s">
        <v>250</v>
      </c>
      <c r="O13" s="10" t="s">
        <v>251</v>
      </c>
      <c r="P13" s="10"/>
      <c r="Q13" s="12"/>
      <c r="R13" s="12"/>
      <c r="S13" s="15" t="s">
        <v>26</v>
      </c>
      <c r="T13" s="10" t="s">
        <v>43</v>
      </c>
      <c r="U13" s="10">
        <v>2627</v>
      </c>
      <c r="V13" s="10">
        <v>473</v>
      </c>
      <c r="W13" s="10">
        <v>3452</v>
      </c>
      <c r="X13" s="10">
        <v>737</v>
      </c>
      <c r="Y13" s="10">
        <f t="shared" si="0"/>
        <v>587</v>
      </c>
      <c r="Z13" s="10" t="str">
        <f>IFERROR(VLOOKUP(H13,'[1]MW-NIFTY-50-12-Apr-2020'!$A:$A,1,FALSE),"No")</f>
        <v>No</v>
      </c>
      <c r="AA13" s="10" t="str">
        <f>IFERROR(VLOOKUP(AB13,'[2]ind_nifty500list 12th Apr20'!$F:$F,1,FALSE),"No")</f>
        <v>No</v>
      </c>
      <c r="AB13" s="9">
        <v>587</v>
      </c>
    </row>
    <row r="14" spans="1:28" ht="14.4" x14ac:dyDescent="0.3">
      <c r="A14" s="9">
        <v>15</v>
      </c>
      <c r="B14" s="10">
        <v>1793</v>
      </c>
      <c r="C14" s="10">
        <v>7</v>
      </c>
      <c r="D14" s="10">
        <v>134197252</v>
      </c>
      <c r="E14" s="10">
        <v>524208</v>
      </c>
      <c r="F14" s="10">
        <v>524208</v>
      </c>
      <c r="G14" s="10" t="s">
        <v>102</v>
      </c>
      <c r="H14" s="10" t="s">
        <v>102</v>
      </c>
      <c r="I14" s="10" t="s">
        <v>103</v>
      </c>
      <c r="J14" s="10" t="s">
        <v>104</v>
      </c>
      <c r="K14" s="13">
        <v>9760.6826000000001</v>
      </c>
      <c r="L14" s="19" t="s">
        <v>13177</v>
      </c>
      <c r="M14" s="11" t="s">
        <v>23</v>
      </c>
      <c r="N14" s="10" t="s">
        <v>24</v>
      </c>
      <c r="O14" s="10" t="s">
        <v>25</v>
      </c>
      <c r="P14" s="10"/>
      <c r="Q14" s="12"/>
      <c r="R14" s="12"/>
      <c r="S14" s="15" t="s">
        <v>26</v>
      </c>
      <c r="T14" s="10" t="s">
        <v>43</v>
      </c>
      <c r="U14" s="10">
        <v>3711</v>
      </c>
      <c r="V14" s="10">
        <v>3875</v>
      </c>
      <c r="W14" s="10">
        <v>111</v>
      </c>
      <c r="X14" s="10">
        <v>1212</v>
      </c>
      <c r="Y14" s="10">
        <f t="shared" si="0"/>
        <v>15</v>
      </c>
      <c r="Z14" s="10" t="str">
        <f>IFERROR(VLOOKUP(H14,'[1]MW-NIFTY-50-12-Apr-2020'!$A:$A,1,FALSE),"No")</f>
        <v>No</v>
      </c>
      <c r="AA14" s="10" t="s">
        <v>44</v>
      </c>
      <c r="AB14" s="9">
        <v>15</v>
      </c>
    </row>
    <row r="15" spans="1:28" ht="14.4" x14ac:dyDescent="0.3">
      <c r="A15" s="9">
        <v>248</v>
      </c>
      <c r="B15" s="10">
        <v>49409</v>
      </c>
      <c r="C15" s="10">
        <v>193</v>
      </c>
      <c r="D15" s="10">
        <v>128025860</v>
      </c>
      <c r="E15" s="10">
        <v>500101</v>
      </c>
      <c r="F15" s="10">
        <v>500101</v>
      </c>
      <c r="G15" s="10" t="s">
        <v>1282</v>
      </c>
      <c r="H15" s="10" t="s">
        <v>1282</v>
      </c>
      <c r="I15" s="10" t="s">
        <v>1283</v>
      </c>
      <c r="J15" s="10" t="s">
        <v>1284</v>
      </c>
      <c r="K15" s="13">
        <v>10636.739750000001</v>
      </c>
      <c r="L15" s="14" t="s">
        <v>13176</v>
      </c>
      <c r="M15" s="11" t="s">
        <v>83</v>
      </c>
      <c r="N15" s="10" t="s">
        <v>84</v>
      </c>
      <c r="O15" s="10" t="s">
        <v>108</v>
      </c>
      <c r="P15" s="10"/>
      <c r="Q15" s="12"/>
      <c r="R15" s="12"/>
      <c r="S15" s="15" t="s">
        <v>86</v>
      </c>
      <c r="T15" s="10" t="s">
        <v>43</v>
      </c>
      <c r="U15" s="10">
        <v>2700</v>
      </c>
      <c r="V15" s="10">
        <v>506</v>
      </c>
      <c r="W15" s="10">
        <v>2382</v>
      </c>
      <c r="X15" s="10">
        <v>3922</v>
      </c>
      <c r="Y15" s="10">
        <f t="shared" si="0"/>
        <v>248</v>
      </c>
      <c r="Z15" s="10" t="str">
        <f>IFERROR(VLOOKUP(H15,'[1]MW-NIFTY-50-12-Apr-2020'!$A:$A,1,FALSE),"No")</f>
        <v>No</v>
      </c>
      <c r="AA15" s="10" t="str">
        <f>IFERROR(VLOOKUP(AB15,'[2]ind_nifty500list 12th Apr20'!$F:$F,1,FALSE),"No")</f>
        <v>No</v>
      </c>
      <c r="AB15" s="9">
        <v>248</v>
      </c>
    </row>
    <row r="16" spans="1:28" ht="14.4" x14ac:dyDescent="0.3">
      <c r="A16" s="9">
        <v>3459</v>
      </c>
      <c r="B16" s="10">
        <v>891137</v>
      </c>
      <c r="C16" s="10">
        <v>3481</v>
      </c>
      <c r="D16" s="10">
        <v>128105732</v>
      </c>
      <c r="E16" s="10">
        <v>500413</v>
      </c>
      <c r="F16" s="10">
        <v>500413</v>
      </c>
      <c r="G16" s="10" t="s">
        <v>10612</v>
      </c>
      <c r="H16" s="10" t="s">
        <v>10612</v>
      </c>
      <c r="I16" s="10" t="s">
        <v>10613</v>
      </c>
      <c r="J16" s="10" t="s">
        <v>10614</v>
      </c>
      <c r="K16" s="13">
        <v>9750.4828500000003</v>
      </c>
      <c r="L16" s="19" t="s">
        <v>13176</v>
      </c>
      <c r="M16" s="10" t="s">
        <v>83</v>
      </c>
      <c r="N16" s="10" t="s">
        <v>181</v>
      </c>
      <c r="O16" s="10" t="s">
        <v>210</v>
      </c>
      <c r="P16" s="10" t="s">
        <v>211</v>
      </c>
      <c r="Q16" s="12"/>
      <c r="R16" s="12"/>
      <c r="S16" s="15" t="s">
        <v>86</v>
      </c>
      <c r="T16" s="10" t="s">
        <v>43</v>
      </c>
      <c r="U16" s="10">
        <v>700</v>
      </c>
      <c r="V16" s="10">
        <v>1406</v>
      </c>
      <c r="W16" s="10">
        <v>1505</v>
      </c>
      <c r="X16" s="10">
        <v>3496</v>
      </c>
      <c r="Y16" s="10">
        <f t="shared" si="0"/>
        <v>3459</v>
      </c>
      <c r="Z16" s="10" t="str">
        <f>IFERROR(VLOOKUP(H16,'[1]MW-NIFTY-50-12-Apr-2020'!$A:$A,1,FALSE),"No")</f>
        <v>No</v>
      </c>
      <c r="AA16" s="10" t="str">
        <f>IFERROR(VLOOKUP(AB16,'[2]ind_nifty500list 12th Apr20'!$F:$F,1,FALSE),"No")</f>
        <v>No</v>
      </c>
      <c r="AB16" s="9">
        <v>3459</v>
      </c>
    </row>
    <row r="17" spans="1:28" ht="15.75" customHeight="1" x14ac:dyDescent="0.3">
      <c r="A17" s="9">
        <v>1212</v>
      </c>
      <c r="B17" s="10">
        <v>329985</v>
      </c>
      <c r="C17" s="10">
        <v>1289</v>
      </c>
      <c r="D17" s="10">
        <v>128044292</v>
      </c>
      <c r="E17" s="10">
        <v>500173</v>
      </c>
      <c r="F17" s="10">
        <v>500173</v>
      </c>
      <c r="G17" s="10" t="s">
        <v>3854</v>
      </c>
      <c r="H17" s="10" t="s">
        <v>3854</v>
      </c>
      <c r="I17" s="10" t="s">
        <v>3855</v>
      </c>
      <c r="J17" s="10" t="s">
        <v>3856</v>
      </c>
      <c r="K17" s="13">
        <v>8899.5480499999994</v>
      </c>
      <c r="L17" s="19" t="s">
        <v>13176</v>
      </c>
      <c r="M17" s="11" t="s">
        <v>23</v>
      </c>
      <c r="N17" s="10" t="s">
        <v>24</v>
      </c>
      <c r="O17" s="10" t="s">
        <v>25</v>
      </c>
      <c r="P17" s="10"/>
      <c r="Q17" s="12"/>
      <c r="R17" s="12"/>
      <c r="S17" s="15" t="s">
        <v>26</v>
      </c>
      <c r="T17" s="10" t="s">
        <v>43</v>
      </c>
      <c r="U17" s="10">
        <v>111</v>
      </c>
      <c r="V17" s="10">
        <v>15</v>
      </c>
      <c r="W17" s="10">
        <v>3711</v>
      </c>
      <c r="X17" s="10">
        <v>3875</v>
      </c>
      <c r="Y17" s="10">
        <f t="shared" si="0"/>
        <v>1212</v>
      </c>
      <c r="Z17" s="10" t="str">
        <f>IFERROR(VLOOKUP(H17,'[1]MW-NIFTY-50-12-Apr-2020'!$A:$A,1,FALSE),"No")</f>
        <v>No</v>
      </c>
      <c r="AA17" s="10" t="str">
        <f>IFERROR(VLOOKUP(AB17,'[2]ind_nifty500list 12th Apr20'!$F:$F,1,FALSE),"No")</f>
        <v>No</v>
      </c>
      <c r="AB17" s="9">
        <v>1212</v>
      </c>
    </row>
    <row r="18" spans="1:28" ht="15.75" customHeight="1" x14ac:dyDescent="0.3">
      <c r="A18" s="9">
        <v>3171</v>
      </c>
      <c r="B18" s="10"/>
      <c r="C18" s="10"/>
      <c r="D18" s="10">
        <v>128072964</v>
      </c>
      <c r="E18" s="10">
        <v>500285</v>
      </c>
      <c r="F18" s="10">
        <v>500285</v>
      </c>
      <c r="G18" s="10" t="s">
        <v>9749</v>
      </c>
      <c r="H18" s="10" t="str">
        <f>G18</f>
        <v>MODILUFT</v>
      </c>
      <c r="I18" s="10" t="s">
        <v>9750</v>
      </c>
      <c r="J18" s="10" t="s">
        <v>9751</v>
      </c>
      <c r="K18" s="13">
        <v>7597.45</v>
      </c>
      <c r="L18" s="19" t="s">
        <v>13176</v>
      </c>
      <c r="M18" s="11" t="s">
        <v>83</v>
      </c>
      <c r="N18" s="10" t="s">
        <v>181</v>
      </c>
      <c r="O18" s="10" t="s">
        <v>210</v>
      </c>
      <c r="P18" s="10" t="s">
        <v>3582</v>
      </c>
      <c r="Q18" s="12"/>
      <c r="R18" s="12"/>
      <c r="S18" s="15" t="s">
        <v>86</v>
      </c>
      <c r="T18" s="10" t="s">
        <v>43</v>
      </c>
      <c r="U18" s="10">
        <v>1598</v>
      </c>
      <c r="V18" s="10">
        <v>1123</v>
      </c>
      <c r="W18" s="10">
        <v>3878</v>
      </c>
      <c r="X18" s="10">
        <v>1548</v>
      </c>
      <c r="Y18" s="10">
        <f t="shared" si="0"/>
        <v>3171</v>
      </c>
      <c r="Z18" s="10" t="str">
        <f>IFERROR(VLOOKUP(H18,'[1]MW-NIFTY-50-12-Apr-2020'!$A:$A,1,FALSE),"No")</f>
        <v>No</v>
      </c>
      <c r="AA18" s="10" t="str">
        <f>IFERROR(VLOOKUP(AB18,'[2]ind_nifty500list 12th Apr20'!$F:$F,1,FALSE),"No")</f>
        <v>No</v>
      </c>
      <c r="AB18" s="9">
        <v>3171</v>
      </c>
    </row>
    <row r="19" spans="1:28" ht="15.75" customHeight="1" x14ac:dyDescent="0.3">
      <c r="A19" s="9">
        <v>2310</v>
      </c>
      <c r="B19" s="10">
        <v>640513</v>
      </c>
      <c r="C19" s="10">
        <v>2502</v>
      </c>
      <c r="D19" s="10">
        <v>128554244</v>
      </c>
      <c r="E19" s="10">
        <v>502165</v>
      </c>
      <c r="F19" s="10">
        <v>502165</v>
      </c>
      <c r="G19" s="10" t="s">
        <v>7180</v>
      </c>
      <c r="H19" s="10" t="s">
        <v>7180</v>
      </c>
      <c r="I19" s="10" t="s">
        <v>7181</v>
      </c>
      <c r="J19" s="10" t="s">
        <v>7182</v>
      </c>
      <c r="K19" s="13">
        <v>7441.67065</v>
      </c>
      <c r="L19" s="16" t="s">
        <v>13176</v>
      </c>
      <c r="M19" s="11" t="s">
        <v>249</v>
      </c>
      <c r="N19" s="10" t="s">
        <v>250</v>
      </c>
      <c r="O19" s="10" t="s">
        <v>251</v>
      </c>
      <c r="P19" s="10"/>
      <c r="Q19" s="12"/>
      <c r="R19" s="12"/>
      <c r="S19" s="15" t="s">
        <v>26</v>
      </c>
      <c r="T19" s="10" t="s">
        <v>43</v>
      </c>
      <c r="U19" s="10">
        <v>1539</v>
      </c>
      <c r="V19" s="10">
        <v>2560</v>
      </c>
      <c r="W19" s="10">
        <v>473</v>
      </c>
      <c r="X19" s="10">
        <v>2627</v>
      </c>
      <c r="Y19" s="10">
        <f t="shared" si="0"/>
        <v>2310</v>
      </c>
      <c r="Z19" s="10" t="str">
        <f>IFERROR(VLOOKUP(H19,'[1]MW-NIFTY-50-12-Apr-2020'!$A:$A,1,FALSE),"No")</f>
        <v>No</v>
      </c>
      <c r="AA19" s="10" t="str">
        <f>IFERROR(VLOOKUP(AB19,'[2]ind_nifty500list 12th Apr20'!$F:$F,1,FALSE),"No")</f>
        <v>No</v>
      </c>
      <c r="AB19" s="9">
        <v>2310</v>
      </c>
    </row>
    <row r="20" spans="1:28" ht="15.75" customHeight="1" x14ac:dyDescent="0.3">
      <c r="A20" s="9">
        <v>22</v>
      </c>
      <c r="B20" s="10">
        <v>4583169</v>
      </c>
      <c r="C20" s="10">
        <v>17903</v>
      </c>
      <c r="D20" s="10">
        <v>128124932</v>
      </c>
      <c r="E20" s="10">
        <v>500488</v>
      </c>
      <c r="F20" s="10">
        <v>500488</v>
      </c>
      <c r="G20" s="10" t="s">
        <v>131</v>
      </c>
      <c r="H20" s="10" t="s">
        <v>131</v>
      </c>
      <c r="I20" s="10" t="s">
        <v>132</v>
      </c>
      <c r="J20" s="10" t="s">
        <v>133</v>
      </c>
      <c r="K20" s="13">
        <v>12764.65</v>
      </c>
      <c r="L20" s="16" t="s">
        <v>13177</v>
      </c>
      <c r="M20" s="11" t="s">
        <v>95</v>
      </c>
      <c r="N20" s="11" t="s">
        <v>96</v>
      </c>
      <c r="O20" s="10" t="s">
        <v>97</v>
      </c>
      <c r="P20" s="10"/>
      <c r="Q20" s="12"/>
      <c r="R20" s="12"/>
      <c r="S20" s="10" t="s">
        <v>98</v>
      </c>
      <c r="T20" s="10" t="s">
        <v>43</v>
      </c>
      <c r="U20" s="10">
        <v>2884</v>
      </c>
      <c r="V20" s="10">
        <v>120</v>
      </c>
      <c r="W20" s="10">
        <v>1638</v>
      </c>
      <c r="X20" s="10">
        <v>101</v>
      </c>
      <c r="Y20" s="10">
        <f t="shared" si="0"/>
        <v>22</v>
      </c>
      <c r="Z20" s="10" t="str">
        <f>IFERROR(VLOOKUP(H20,'[1]MW-NIFTY-50-12-Apr-2020'!$A:$A,1,FALSE),"No")</f>
        <v>No</v>
      </c>
      <c r="AA20" s="10" t="s">
        <v>44</v>
      </c>
      <c r="AB20" s="9">
        <v>22</v>
      </c>
    </row>
    <row r="21" spans="1:28" ht="15.75" customHeight="1" x14ac:dyDescent="0.3">
      <c r="A21" s="9">
        <v>3702</v>
      </c>
      <c r="B21" s="10">
        <v>2426625</v>
      </c>
      <c r="C21" s="10">
        <v>9479</v>
      </c>
      <c r="D21" s="10">
        <v>136294660</v>
      </c>
      <c r="E21" s="10">
        <v>532401</v>
      </c>
      <c r="F21" s="10">
        <v>532401</v>
      </c>
      <c r="G21" s="10" t="s">
        <v>11337</v>
      </c>
      <c r="H21" s="10" t="s">
        <v>11337</v>
      </c>
      <c r="I21" s="10" t="s">
        <v>11338</v>
      </c>
      <c r="J21" s="10" t="s">
        <v>11339</v>
      </c>
      <c r="K21" s="13">
        <v>7066.0237500000003</v>
      </c>
      <c r="L21" s="19" t="s">
        <v>13176</v>
      </c>
      <c r="M21" s="11" t="s">
        <v>55</v>
      </c>
      <c r="N21" s="10" t="s">
        <v>524</v>
      </c>
      <c r="O21" s="10" t="s">
        <v>525</v>
      </c>
      <c r="P21" s="10"/>
      <c r="Q21" s="12"/>
      <c r="R21" s="12"/>
      <c r="S21" s="10" t="s">
        <v>526</v>
      </c>
      <c r="T21" s="10" t="s">
        <v>43</v>
      </c>
      <c r="U21" s="10">
        <v>131</v>
      </c>
      <c r="V21" s="10">
        <v>1421</v>
      </c>
      <c r="W21" s="10">
        <v>3362</v>
      </c>
      <c r="X21" s="10">
        <v>3577</v>
      </c>
      <c r="Y21" s="10">
        <f t="shared" si="0"/>
        <v>3702</v>
      </c>
      <c r="Z21" s="10" t="str">
        <f>IFERROR(VLOOKUP(H21,'[1]MW-NIFTY-50-12-Apr-2020'!$A:$A,1,FALSE),"No")</f>
        <v>No</v>
      </c>
      <c r="AA21" s="10" t="str">
        <f>IFERROR(VLOOKUP(AB21,'[2]ind_nifty500list 12th Apr20'!$F:$F,1,FALSE),"No")</f>
        <v>No</v>
      </c>
      <c r="AB21" s="9">
        <v>3702</v>
      </c>
    </row>
    <row r="22" spans="1:28" ht="15.75" customHeight="1" x14ac:dyDescent="0.3">
      <c r="A22" s="9">
        <v>1598</v>
      </c>
      <c r="B22" s="10">
        <v>2997505</v>
      </c>
      <c r="C22" s="10">
        <v>11709</v>
      </c>
      <c r="D22" s="10">
        <v>136349956</v>
      </c>
      <c r="E22" s="10">
        <v>532617</v>
      </c>
      <c r="F22" s="10">
        <v>532617</v>
      </c>
      <c r="G22" s="10" t="s">
        <v>5030</v>
      </c>
      <c r="H22" s="10" t="s">
        <v>5030</v>
      </c>
      <c r="I22" s="10" t="s">
        <v>5031</v>
      </c>
      <c r="J22" s="10" t="s">
        <v>5032</v>
      </c>
      <c r="K22" s="13">
        <v>6991.11625</v>
      </c>
      <c r="L22" s="19" t="s">
        <v>13176</v>
      </c>
      <c r="M22" s="11" t="s">
        <v>83</v>
      </c>
      <c r="N22" s="10" t="s">
        <v>181</v>
      </c>
      <c r="O22" s="10" t="s">
        <v>210</v>
      </c>
      <c r="P22" s="10" t="s">
        <v>3582</v>
      </c>
      <c r="Q22" s="12"/>
      <c r="R22" s="12"/>
      <c r="S22" s="17" t="s">
        <v>86</v>
      </c>
      <c r="T22" s="10" t="s">
        <v>43</v>
      </c>
      <c r="U22" s="10">
        <v>1123</v>
      </c>
      <c r="V22" s="10">
        <v>1548</v>
      </c>
      <c r="W22" s="10">
        <v>3171</v>
      </c>
      <c r="X22" s="10">
        <v>3878</v>
      </c>
      <c r="Y22" s="10">
        <f t="shared" si="0"/>
        <v>1598</v>
      </c>
      <c r="Z22" s="10" t="str">
        <f>IFERROR(VLOOKUP(H22,'[1]MW-NIFTY-50-12-Apr-2020'!$A:$A,1,FALSE),"No")</f>
        <v>No</v>
      </c>
      <c r="AA22" s="10" t="str">
        <f>IFERROR(VLOOKUP(AB22,'[2]ind_nifty500list 12th Apr20'!$F:$F,1,FALSE),"No")</f>
        <v>No</v>
      </c>
      <c r="AB22" s="9">
        <v>1598</v>
      </c>
    </row>
    <row r="23" spans="1:28" ht="15.75" customHeight="1" x14ac:dyDescent="0.3">
      <c r="A23" s="9">
        <v>354</v>
      </c>
      <c r="B23" s="10">
        <v>4999937</v>
      </c>
      <c r="C23" s="10">
        <v>19531</v>
      </c>
      <c r="D23" s="10">
        <v>136506628</v>
      </c>
      <c r="E23" s="10">
        <v>533229</v>
      </c>
      <c r="F23" s="10">
        <v>533229</v>
      </c>
      <c r="G23" s="10" t="s">
        <v>1234</v>
      </c>
      <c r="H23" s="10" t="s">
        <v>1234</v>
      </c>
      <c r="I23" s="10" t="s">
        <v>1235</v>
      </c>
      <c r="J23" s="10" t="s">
        <v>1236</v>
      </c>
      <c r="K23" s="13">
        <v>6903.8269</v>
      </c>
      <c r="L23" s="19" t="s">
        <v>13176</v>
      </c>
      <c r="M23" s="11" t="s">
        <v>275</v>
      </c>
      <c r="N23" s="10" t="s">
        <v>276</v>
      </c>
      <c r="O23" s="10" t="s">
        <v>323</v>
      </c>
      <c r="P23" s="10" t="s">
        <v>1237</v>
      </c>
      <c r="Q23" s="12"/>
      <c r="R23" s="12"/>
      <c r="S23" s="18" t="s">
        <v>279</v>
      </c>
      <c r="T23" s="10" t="s">
        <v>43</v>
      </c>
      <c r="U23" s="10">
        <v>1602</v>
      </c>
      <c r="V23" s="10">
        <v>721</v>
      </c>
      <c r="W23" s="10">
        <v>1107</v>
      </c>
      <c r="X23" s="10">
        <v>659</v>
      </c>
      <c r="Y23" s="10">
        <f t="shared" si="0"/>
        <v>354</v>
      </c>
      <c r="Z23" s="10" t="str">
        <f>IFERROR(VLOOKUP(H23,'[1]MW-NIFTY-50-12-Apr-2020'!$A:$A,1,FALSE),"No")</f>
        <v>No</v>
      </c>
      <c r="AA23" s="10" t="str">
        <f>IFERROR(VLOOKUP(AB23,'[2]ind_nifty500list 12th Apr20'!$F:$F,1,FALSE),"No")</f>
        <v>No</v>
      </c>
      <c r="AB23" s="9">
        <v>354</v>
      </c>
    </row>
    <row r="24" spans="1:28" ht="15.75" customHeight="1" x14ac:dyDescent="0.3">
      <c r="A24" s="9">
        <v>3362</v>
      </c>
      <c r="B24" s="10">
        <v>1837825</v>
      </c>
      <c r="C24" s="10">
        <v>7179</v>
      </c>
      <c r="D24" s="10">
        <v>136262660</v>
      </c>
      <c r="E24" s="10">
        <v>532276</v>
      </c>
      <c r="F24" s="10">
        <v>532276</v>
      </c>
      <c r="G24" s="10" t="s">
        <v>10321</v>
      </c>
      <c r="H24" s="10" t="s">
        <v>10321</v>
      </c>
      <c r="I24" s="10" t="s">
        <v>10322</v>
      </c>
      <c r="J24" s="10" t="s">
        <v>10323</v>
      </c>
      <c r="K24" s="13">
        <v>6886.8868000000002</v>
      </c>
      <c r="L24" s="19" t="s">
        <v>13176</v>
      </c>
      <c r="M24" s="11" t="s">
        <v>55</v>
      </c>
      <c r="N24" s="10" t="s">
        <v>524</v>
      </c>
      <c r="O24" s="10" t="s">
        <v>525</v>
      </c>
      <c r="P24" s="10"/>
      <c r="Q24" s="12"/>
      <c r="R24" s="12"/>
      <c r="S24" s="10" t="s">
        <v>526</v>
      </c>
      <c r="T24" s="10" t="s">
        <v>43</v>
      </c>
      <c r="U24" s="10">
        <v>3702</v>
      </c>
      <c r="V24" s="10">
        <v>131</v>
      </c>
      <c r="W24" s="10">
        <v>3577</v>
      </c>
      <c r="X24" s="10">
        <v>1364</v>
      </c>
      <c r="Y24" s="10">
        <f t="shared" si="0"/>
        <v>3362</v>
      </c>
      <c r="Z24" s="10" t="str">
        <f>IFERROR(VLOOKUP(H24,'[1]MW-NIFTY-50-12-Apr-2020'!$A:$A,1,FALSE),"No")</f>
        <v>No</v>
      </c>
      <c r="AA24" s="10" t="str">
        <f>IFERROR(VLOOKUP(AB24,'[2]ind_nifty500list 12th Apr20'!$F:$F,1,FALSE),"No")</f>
        <v>No</v>
      </c>
      <c r="AB24" s="9">
        <v>3362</v>
      </c>
    </row>
    <row r="25" spans="1:28" ht="15.75" customHeight="1" x14ac:dyDescent="0.3">
      <c r="A25" s="9">
        <v>3874</v>
      </c>
      <c r="B25" s="10">
        <v>2858241</v>
      </c>
      <c r="C25" s="10">
        <v>11165</v>
      </c>
      <c r="D25" s="10">
        <v>138095620</v>
      </c>
      <c r="E25" s="10">
        <v>539436</v>
      </c>
      <c r="F25" s="10">
        <v>539436</v>
      </c>
      <c r="G25" s="10" t="s">
        <v>11904</v>
      </c>
      <c r="H25" s="10" t="s">
        <v>11904</v>
      </c>
      <c r="I25" s="10" t="s">
        <v>11905</v>
      </c>
      <c r="J25" s="10" t="s">
        <v>11906</v>
      </c>
      <c r="K25" s="13">
        <v>6589.0627500000001</v>
      </c>
      <c r="L25" s="19" t="s">
        <v>13176</v>
      </c>
      <c r="M25" s="11" t="s">
        <v>83</v>
      </c>
      <c r="N25" s="10" t="s">
        <v>181</v>
      </c>
      <c r="O25" s="10" t="s">
        <v>210</v>
      </c>
      <c r="P25" s="10" t="s">
        <v>4269</v>
      </c>
      <c r="Q25" s="12"/>
      <c r="R25" s="12"/>
      <c r="S25" s="17" t="s">
        <v>86</v>
      </c>
      <c r="T25" s="10" t="s">
        <v>27</v>
      </c>
      <c r="U25" s="10">
        <v>3792</v>
      </c>
      <c r="V25" s="10">
        <v>3380</v>
      </c>
      <c r="W25" s="10">
        <v>1636</v>
      </c>
      <c r="X25" s="10">
        <v>3159</v>
      </c>
      <c r="Y25" s="10">
        <f t="shared" si="0"/>
        <v>3874</v>
      </c>
      <c r="Z25" s="10" t="str">
        <f>IFERROR(VLOOKUP(H25,'[1]MW-NIFTY-50-12-Apr-2020'!$A:$A,1,FALSE),"No")</f>
        <v>No</v>
      </c>
      <c r="AA25" s="10" t="str">
        <f>IFERROR(VLOOKUP(AB25,'[2]ind_nifty500list 12th Apr20'!$F:$F,1,FALSE),"No")</f>
        <v>No</v>
      </c>
      <c r="AB25" s="9">
        <v>3874</v>
      </c>
    </row>
    <row r="26" spans="1:28" ht="15.75" customHeight="1" x14ac:dyDescent="0.3">
      <c r="A26" s="9">
        <v>552</v>
      </c>
      <c r="B26" s="10">
        <v>3903745</v>
      </c>
      <c r="C26" s="10">
        <v>15249</v>
      </c>
      <c r="D26" s="10">
        <v>136432132</v>
      </c>
      <c r="E26" s="10">
        <v>532938</v>
      </c>
      <c r="F26" s="10">
        <v>532938</v>
      </c>
      <c r="G26" s="10" t="s">
        <v>1842</v>
      </c>
      <c r="H26" s="10" t="s">
        <v>1842</v>
      </c>
      <c r="I26" s="10" t="s">
        <v>1843</v>
      </c>
      <c r="J26" s="10" t="s">
        <v>1844</v>
      </c>
      <c r="K26" s="13">
        <v>6385.0241000000005</v>
      </c>
      <c r="L26" s="19" t="s">
        <v>13176</v>
      </c>
      <c r="M26" s="11" t="s">
        <v>55</v>
      </c>
      <c r="N26" s="10" t="s">
        <v>56</v>
      </c>
      <c r="O26" s="10" t="s">
        <v>215</v>
      </c>
      <c r="P26" s="10"/>
      <c r="Q26" s="12"/>
      <c r="R26" s="12"/>
      <c r="S26" s="18" t="s">
        <v>58</v>
      </c>
      <c r="T26" s="10" t="s">
        <v>43</v>
      </c>
      <c r="U26" s="10">
        <v>1912</v>
      </c>
      <c r="V26" s="10">
        <v>2740</v>
      </c>
      <c r="W26" s="10">
        <v>1955</v>
      </c>
      <c r="X26" s="10">
        <v>3049</v>
      </c>
      <c r="Y26" s="10">
        <f t="shared" si="0"/>
        <v>552</v>
      </c>
      <c r="Z26" s="10" t="str">
        <f>IFERROR(VLOOKUP(H26,'[1]MW-NIFTY-50-12-Apr-2020'!$A:$A,1,FALSE),"No")</f>
        <v>No</v>
      </c>
      <c r="AA26" s="10" t="str">
        <f>IFERROR(VLOOKUP(AB26,'[2]ind_nifty500list 12th Apr20'!$F:$F,1,FALSE),"No")</f>
        <v>No</v>
      </c>
      <c r="AB26" s="9">
        <v>552</v>
      </c>
    </row>
    <row r="27" spans="1:28" ht="15.75" customHeight="1" x14ac:dyDescent="0.3">
      <c r="A27" s="9">
        <v>2725</v>
      </c>
      <c r="B27" s="10">
        <v>3375873</v>
      </c>
      <c r="C27" s="10">
        <v>13187</v>
      </c>
      <c r="D27" s="10">
        <v>136374276</v>
      </c>
      <c r="E27" s="10">
        <v>532712</v>
      </c>
      <c r="F27" s="10">
        <v>532712</v>
      </c>
      <c r="G27" s="10" t="s">
        <v>8417</v>
      </c>
      <c r="H27" s="10" t="s">
        <v>8417</v>
      </c>
      <c r="I27" s="10" t="s">
        <v>8418</v>
      </c>
      <c r="J27" s="10" t="s">
        <v>8419</v>
      </c>
      <c r="K27" s="13">
        <v>6128.8334500000001</v>
      </c>
      <c r="L27" s="19" t="s">
        <v>13176</v>
      </c>
      <c r="M27" s="11" t="s">
        <v>83</v>
      </c>
      <c r="N27" s="10" t="s">
        <v>181</v>
      </c>
      <c r="O27" s="10" t="s">
        <v>1528</v>
      </c>
      <c r="P27" s="10" t="s">
        <v>1529</v>
      </c>
      <c r="Q27" s="12"/>
      <c r="R27" s="12"/>
      <c r="S27" s="15" t="s">
        <v>1530</v>
      </c>
      <c r="T27" s="10" t="s">
        <v>27</v>
      </c>
      <c r="U27" s="10">
        <v>3414</v>
      </c>
      <c r="V27" s="10">
        <v>1925</v>
      </c>
      <c r="W27" s="10">
        <v>1365</v>
      </c>
      <c r="X27" s="10">
        <v>448</v>
      </c>
      <c r="Y27" s="10">
        <f t="shared" si="0"/>
        <v>2725</v>
      </c>
      <c r="Z27" s="10" t="str">
        <f>IFERROR(VLOOKUP(H27,'[1]MW-NIFTY-50-12-Apr-2020'!$A:$A,1,FALSE),"No")</f>
        <v>No</v>
      </c>
      <c r="AA27" s="10" t="str">
        <f>IFERROR(VLOOKUP(AB27,'[2]ind_nifty500list 12th Apr20'!$F:$F,1,FALSE),"No")</f>
        <v>No</v>
      </c>
      <c r="AB27" s="9">
        <v>2725</v>
      </c>
    </row>
    <row r="28" spans="1:28" ht="15.75" customHeight="1" x14ac:dyDescent="0.3">
      <c r="A28" s="9">
        <v>2560</v>
      </c>
      <c r="B28" s="10">
        <v>701185</v>
      </c>
      <c r="C28" s="10">
        <v>2739</v>
      </c>
      <c r="D28" s="10">
        <v>128086532</v>
      </c>
      <c r="E28" s="10">
        <v>500338</v>
      </c>
      <c r="F28" s="10">
        <v>500338</v>
      </c>
      <c r="G28" s="10" t="s">
        <v>7924</v>
      </c>
      <c r="H28" s="10" t="s">
        <v>7924</v>
      </c>
      <c r="I28" s="10" t="s">
        <v>7925</v>
      </c>
      <c r="J28" s="10" t="s">
        <v>7926</v>
      </c>
      <c r="K28" s="13">
        <v>5976.2816999999995</v>
      </c>
      <c r="L28" s="19" t="s">
        <v>13176</v>
      </c>
      <c r="M28" s="11" t="s">
        <v>249</v>
      </c>
      <c r="N28" s="10" t="s">
        <v>250</v>
      </c>
      <c r="O28" s="10" t="s">
        <v>251</v>
      </c>
      <c r="P28" s="10"/>
      <c r="Q28" s="12"/>
      <c r="R28" s="12"/>
      <c r="S28" s="15" t="s">
        <v>26</v>
      </c>
      <c r="T28" s="10" t="s">
        <v>43</v>
      </c>
      <c r="U28" s="10">
        <v>1396</v>
      </c>
      <c r="V28" s="10">
        <v>1616</v>
      </c>
      <c r="W28" s="10">
        <v>1539</v>
      </c>
      <c r="X28" s="10">
        <v>2310</v>
      </c>
      <c r="Y28" s="10">
        <f t="shared" si="0"/>
        <v>2560</v>
      </c>
      <c r="Z28" s="10" t="str">
        <f>IFERROR(VLOOKUP(H28,'[1]MW-NIFTY-50-12-Apr-2020'!$A:$A,1,FALSE),"No")</f>
        <v>No</v>
      </c>
      <c r="AA28" s="10" t="str">
        <f>IFERROR(VLOOKUP(AB28,'[2]ind_nifty500list 12th Apr20'!$F:$F,1,FALSE),"No")</f>
        <v>No</v>
      </c>
      <c r="AB28" s="9">
        <v>2560</v>
      </c>
    </row>
    <row r="29" spans="1:28" ht="15.75" customHeight="1" x14ac:dyDescent="0.3">
      <c r="A29" s="9">
        <v>1557</v>
      </c>
      <c r="B29" s="10">
        <v>6575105</v>
      </c>
      <c r="C29" s="10">
        <v>25684</v>
      </c>
      <c r="D29" s="10">
        <v>145921028</v>
      </c>
      <c r="E29" s="10">
        <v>570004</v>
      </c>
      <c r="F29" s="10">
        <v>570004</v>
      </c>
      <c r="G29" s="10" t="s">
        <v>4906</v>
      </c>
      <c r="H29" s="10" t="s">
        <v>4906</v>
      </c>
      <c r="I29" s="10" t="s">
        <v>4907</v>
      </c>
      <c r="J29" s="10" t="s">
        <v>4908</v>
      </c>
      <c r="K29" s="13">
        <v>5747.8402500000002</v>
      </c>
      <c r="L29" s="19" t="s">
        <v>13176</v>
      </c>
      <c r="M29" s="11" t="s">
        <v>23</v>
      </c>
      <c r="N29" s="10" t="s">
        <v>24</v>
      </c>
      <c r="O29" s="10" t="s">
        <v>1622</v>
      </c>
      <c r="P29" s="10" t="s">
        <v>763</v>
      </c>
      <c r="Q29" s="12"/>
      <c r="R29" s="12"/>
      <c r="S29" s="17" t="s">
        <v>26</v>
      </c>
      <c r="T29" s="10" t="s">
        <v>27</v>
      </c>
      <c r="U29" s="10">
        <v>3495</v>
      </c>
      <c r="V29" s="10">
        <v>3068</v>
      </c>
      <c r="W29" s="10">
        <v>3092</v>
      </c>
      <c r="X29" s="10">
        <v>3798</v>
      </c>
      <c r="Y29" s="10">
        <f t="shared" si="0"/>
        <v>1557</v>
      </c>
      <c r="Z29" s="10" t="str">
        <f>IFERROR(VLOOKUP(H29,'[1]MW-NIFTY-50-12-Apr-2020'!$A:$A,1,FALSE),"No")</f>
        <v>No</v>
      </c>
      <c r="AA29" s="10" t="str">
        <f>IFERROR(VLOOKUP(AB29,'[2]ind_nifty500list 12th Apr20'!$F:$F,1,FALSE),"No")</f>
        <v>No</v>
      </c>
      <c r="AB29" s="9">
        <v>1557</v>
      </c>
    </row>
    <row r="30" spans="1:28" ht="15.75" customHeight="1" x14ac:dyDescent="0.3">
      <c r="A30" s="9">
        <v>5021</v>
      </c>
      <c r="B30" s="10">
        <v>194561</v>
      </c>
      <c r="C30" s="10">
        <v>760</v>
      </c>
      <c r="D30" s="10">
        <v>128023812</v>
      </c>
      <c r="E30" s="10">
        <v>500093</v>
      </c>
      <c r="F30" s="10">
        <v>500093</v>
      </c>
      <c r="G30" s="10" t="s">
        <v>12768</v>
      </c>
      <c r="H30" s="10" t="s">
        <v>12768</v>
      </c>
      <c r="I30" s="10" t="s">
        <v>12769</v>
      </c>
      <c r="J30" s="10" t="s">
        <v>12770</v>
      </c>
      <c r="K30" s="13">
        <v>4991.1507000000001</v>
      </c>
      <c r="L30" s="19" t="s">
        <v>13176</v>
      </c>
      <c r="M30" s="10" t="s">
        <v>39</v>
      </c>
      <c r="N30" s="10" t="s">
        <v>40</v>
      </c>
      <c r="O30" s="10" t="s">
        <v>128</v>
      </c>
      <c r="P30" s="10" t="s">
        <v>129</v>
      </c>
      <c r="Q30" s="12"/>
      <c r="R30" s="12"/>
      <c r="S30" s="15" t="s">
        <v>42</v>
      </c>
      <c r="T30" s="10" t="s">
        <v>43</v>
      </c>
      <c r="U30" s="10">
        <v>3535</v>
      </c>
      <c r="V30" s="10">
        <v>2927</v>
      </c>
      <c r="W30" s="10">
        <v>3753</v>
      </c>
      <c r="X30" s="10">
        <v>441</v>
      </c>
      <c r="Y30" s="10">
        <f t="shared" si="0"/>
        <v>5021</v>
      </c>
      <c r="Z30" s="10" t="str">
        <f>IFERROR(VLOOKUP(H30,'[1]MW-NIFTY-50-12-Apr-2020'!$A:$A,1,FALSE),"No")</f>
        <v>No</v>
      </c>
      <c r="AA30" s="10" t="str">
        <f>IFERROR(VLOOKUP(AB30,'[2]ind_nifty500list 12th Apr20'!$F:$F,1,FALSE),"No")</f>
        <v>No</v>
      </c>
      <c r="AB30" s="9">
        <v>5021</v>
      </c>
    </row>
    <row r="31" spans="1:28" ht="15.75" customHeight="1" x14ac:dyDescent="0.3">
      <c r="A31" s="9">
        <v>1520</v>
      </c>
      <c r="B31" s="10">
        <v>768769</v>
      </c>
      <c r="C31" s="10">
        <v>3003</v>
      </c>
      <c r="D31" s="10">
        <v>136456452</v>
      </c>
      <c r="E31" s="10">
        <v>533033</v>
      </c>
      <c r="F31" s="10">
        <v>533033</v>
      </c>
      <c r="G31" s="10" t="s">
        <v>4795</v>
      </c>
      <c r="H31" s="10" t="s">
        <v>4795</v>
      </c>
      <c r="I31" s="10" t="s">
        <v>4796</v>
      </c>
      <c r="J31" s="10" t="s">
        <v>4797</v>
      </c>
      <c r="K31" s="13">
        <v>4960.72</v>
      </c>
      <c r="L31" s="19" t="s">
        <v>13176</v>
      </c>
      <c r="M31" s="11" t="s">
        <v>39</v>
      </c>
      <c r="N31" s="10" t="s">
        <v>40</v>
      </c>
      <c r="O31" s="10" t="s">
        <v>137</v>
      </c>
      <c r="P31" s="10" t="s">
        <v>138</v>
      </c>
      <c r="Q31" s="11" t="e">
        <v>#REF!</v>
      </c>
      <c r="R31" s="12"/>
      <c r="S31" s="17" t="s">
        <v>42</v>
      </c>
      <c r="T31" s="10" t="s">
        <v>43</v>
      </c>
      <c r="U31" s="10">
        <v>1769</v>
      </c>
      <c r="V31" s="10">
        <v>895</v>
      </c>
      <c r="W31" s="10">
        <v>3470</v>
      </c>
      <c r="X31" s="10">
        <v>1189</v>
      </c>
      <c r="Y31" s="10">
        <f t="shared" si="0"/>
        <v>1520</v>
      </c>
      <c r="Z31" s="10" t="str">
        <f>IFERROR(VLOOKUP(H31,'[1]MW-NIFTY-50-12-Apr-2020'!$A:$A,1,FALSE),"No")</f>
        <v>No</v>
      </c>
      <c r="AA31" s="10" t="str">
        <f>IFERROR(VLOOKUP(AB31,'[2]ind_nifty500list 12th Apr20'!$F:$F,1,FALSE),"No")</f>
        <v>No</v>
      </c>
      <c r="AB31" s="9">
        <v>1520</v>
      </c>
    </row>
    <row r="32" spans="1:28" ht="15.75" customHeight="1" x14ac:dyDescent="0.3">
      <c r="A32" s="9">
        <v>5046</v>
      </c>
      <c r="B32" s="10">
        <v>7707649</v>
      </c>
      <c r="C32" s="10">
        <v>30108</v>
      </c>
      <c r="D32" s="10">
        <v>137153284</v>
      </c>
      <c r="E32" s="10">
        <v>535755</v>
      </c>
      <c r="F32" s="10">
        <v>535755</v>
      </c>
      <c r="G32" s="10" t="s">
        <v>178</v>
      </c>
      <c r="H32" s="10" t="s">
        <v>178</v>
      </c>
      <c r="I32" s="10" t="s">
        <v>179</v>
      </c>
      <c r="J32" s="10" t="s">
        <v>180</v>
      </c>
      <c r="K32" s="13">
        <v>11628.3552</v>
      </c>
      <c r="L32" s="16" t="s">
        <v>13177</v>
      </c>
      <c r="M32" s="11" t="s">
        <v>83</v>
      </c>
      <c r="N32" s="11" t="s">
        <v>181</v>
      </c>
      <c r="O32" s="10" t="s">
        <v>182</v>
      </c>
      <c r="P32" s="10" t="s">
        <v>183</v>
      </c>
      <c r="Q32" s="12"/>
      <c r="R32" s="12"/>
      <c r="S32" s="15" t="s">
        <v>86</v>
      </c>
      <c r="T32" s="10" t="s">
        <v>43</v>
      </c>
      <c r="U32" s="10">
        <v>3512</v>
      </c>
      <c r="V32" s="10">
        <v>1031</v>
      </c>
      <c r="W32" s="10">
        <v>2704</v>
      </c>
      <c r="X32" s="10">
        <v>2999</v>
      </c>
      <c r="Y32" s="10">
        <f t="shared" si="0"/>
        <v>5046</v>
      </c>
      <c r="Z32" s="10" t="str">
        <f>IFERROR(VLOOKUP(H32,'[1]MW-NIFTY-50-12-Apr-2020'!$A:$A,1,FALSE),"No")</f>
        <v>No</v>
      </c>
      <c r="AA32" s="10" t="s">
        <v>44</v>
      </c>
      <c r="AB32" s="9">
        <v>5046</v>
      </c>
    </row>
    <row r="33" spans="1:28" ht="15.75" customHeight="1" x14ac:dyDescent="0.3">
      <c r="A33" s="9">
        <v>2496</v>
      </c>
      <c r="B33" s="10">
        <v>1793793</v>
      </c>
      <c r="C33" s="10">
        <v>7007</v>
      </c>
      <c r="D33" s="10">
        <v>136257028</v>
      </c>
      <c r="E33" s="10">
        <v>532254</v>
      </c>
      <c r="F33" s="10">
        <v>532254</v>
      </c>
      <c r="G33" s="10" t="s">
        <v>7733</v>
      </c>
      <c r="H33" s="10" t="s">
        <v>7733</v>
      </c>
      <c r="I33" s="10" t="s">
        <v>7734</v>
      </c>
      <c r="J33" s="10" t="s">
        <v>7735</v>
      </c>
      <c r="K33" s="13">
        <v>4696.6086999999998</v>
      </c>
      <c r="L33" s="19" t="s">
        <v>13176</v>
      </c>
      <c r="M33" s="11" t="s">
        <v>32</v>
      </c>
      <c r="N33" s="10" t="s">
        <v>33</v>
      </c>
      <c r="O33" s="11" t="s">
        <v>48</v>
      </c>
      <c r="P33" s="10"/>
      <c r="Q33" s="12"/>
      <c r="R33" s="12"/>
      <c r="S33" s="18" t="s">
        <v>35</v>
      </c>
      <c r="T33" s="10" t="s">
        <v>27</v>
      </c>
      <c r="U33" s="10">
        <v>3405</v>
      </c>
      <c r="V33" s="10">
        <v>4</v>
      </c>
      <c r="W33" s="10">
        <v>3862</v>
      </c>
      <c r="X33" s="10">
        <v>1491</v>
      </c>
      <c r="Y33" s="10">
        <f t="shared" si="0"/>
        <v>2496</v>
      </c>
      <c r="Z33" s="10" t="str">
        <f>IFERROR(VLOOKUP(H33,'[1]MW-NIFTY-50-12-Apr-2020'!$A:$A,1,FALSE),"No")</f>
        <v>No</v>
      </c>
      <c r="AA33" s="10" t="str">
        <f>IFERROR(VLOOKUP(AB33,'[2]ind_nifty500list 12th Apr20'!$F:$F,1,FALSE),"No")</f>
        <v>No</v>
      </c>
      <c r="AB33" s="9">
        <v>2496</v>
      </c>
    </row>
    <row r="34" spans="1:28" ht="15.75" customHeight="1" x14ac:dyDescent="0.3">
      <c r="A34" s="9">
        <v>3872</v>
      </c>
      <c r="B34" s="10">
        <v>2718209</v>
      </c>
      <c r="C34" s="10">
        <v>10618</v>
      </c>
      <c r="D34" s="10">
        <v>138072580</v>
      </c>
      <c r="E34" s="10">
        <v>539346</v>
      </c>
      <c r="F34" s="10">
        <v>539346</v>
      </c>
      <c r="G34" s="10" t="s">
        <v>11897</v>
      </c>
      <c r="H34" s="10" t="s">
        <v>11897</v>
      </c>
      <c r="I34" s="10" t="s">
        <v>11898</v>
      </c>
      <c r="J34" s="10" t="s">
        <v>11899</v>
      </c>
      <c r="K34" s="13">
        <v>4663.1015500000003</v>
      </c>
      <c r="L34" s="19" t="s">
        <v>13176</v>
      </c>
      <c r="M34" s="11" t="s">
        <v>39</v>
      </c>
      <c r="N34" s="10" t="s">
        <v>67</v>
      </c>
      <c r="O34" s="10" t="s">
        <v>149</v>
      </c>
      <c r="P34" s="10" t="e">
        <v>#REF!</v>
      </c>
      <c r="Q34" s="12"/>
      <c r="R34" s="12"/>
      <c r="S34" s="15" t="s">
        <v>69</v>
      </c>
      <c r="T34" s="10" t="s">
        <v>27</v>
      </c>
      <c r="U34" s="10">
        <v>1381</v>
      </c>
      <c r="V34" s="10">
        <v>2030</v>
      </c>
      <c r="W34" s="10">
        <v>629</v>
      </c>
      <c r="X34" s="10">
        <v>2211</v>
      </c>
      <c r="Y34" s="10">
        <f t="shared" si="0"/>
        <v>3872</v>
      </c>
      <c r="Z34" s="10" t="str">
        <f>IFERROR(VLOOKUP(H34,'[1]MW-NIFTY-50-12-Apr-2020'!$A:$A,1,FALSE),"No")</f>
        <v>No</v>
      </c>
      <c r="AA34" s="10" t="str">
        <f>IFERROR(VLOOKUP(AB34,'[2]ind_nifty500list 12th Apr20'!$F:$F,1,FALSE),"No")</f>
        <v>No</v>
      </c>
      <c r="AB34" s="9">
        <v>3872</v>
      </c>
    </row>
    <row r="35" spans="1:28" ht="15.75" customHeight="1" x14ac:dyDescent="0.3">
      <c r="A35" s="9">
        <v>1798</v>
      </c>
      <c r="B35" s="10">
        <v>1790465</v>
      </c>
      <c r="C35" s="10">
        <v>6994</v>
      </c>
      <c r="D35" s="10">
        <v>136294404</v>
      </c>
      <c r="E35" s="10">
        <v>532400</v>
      </c>
      <c r="F35" s="10">
        <v>532400</v>
      </c>
      <c r="G35" s="10" t="s">
        <v>5634</v>
      </c>
      <c r="H35" s="10" t="s">
        <v>5634</v>
      </c>
      <c r="I35" s="10" t="s">
        <v>5635</v>
      </c>
      <c r="J35" s="10" t="s">
        <v>5636</v>
      </c>
      <c r="K35" s="13">
        <v>4620.6519000000008</v>
      </c>
      <c r="L35" s="19" t="s">
        <v>13176</v>
      </c>
      <c r="M35" s="11" t="s">
        <v>32</v>
      </c>
      <c r="N35" s="10" t="s">
        <v>33</v>
      </c>
      <c r="O35" s="10" t="s">
        <v>34</v>
      </c>
      <c r="P35" s="10"/>
      <c r="Q35" s="12"/>
      <c r="R35" s="12"/>
      <c r="S35" s="18" t="s">
        <v>35</v>
      </c>
      <c r="T35" s="10" t="s">
        <v>27</v>
      </c>
      <c r="U35" s="10">
        <v>3141</v>
      </c>
      <c r="V35" s="10">
        <v>3377</v>
      </c>
      <c r="W35" s="10">
        <v>3849</v>
      </c>
      <c r="X35" s="10">
        <v>2236</v>
      </c>
      <c r="Y35" s="10">
        <f t="shared" si="0"/>
        <v>1798</v>
      </c>
      <c r="Z35" s="10" t="str">
        <f>IFERROR(VLOOKUP(H35,'[1]MW-NIFTY-50-12-Apr-2020'!$A:$A,1,FALSE),"No")</f>
        <v>No</v>
      </c>
      <c r="AA35" s="10" t="str">
        <f>IFERROR(VLOOKUP(AB35,'[2]ind_nifty500list 12th Apr20'!$F:$F,1,FALSE),"No")</f>
        <v>No</v>
      </c>
      <c r="AB35" s="9">
        <v>1798</v>
      </c>
    </row>
    <row r="36" spans="1:28" ht="15.75" customHeight="1" x14ac:dyDescent="0.3">
      <c r="A36" s="9">
        <v>2091</v>
      </c>
      <c r="B36" s="10">
        <v>1857793</v>
      </c>
      <c r="C36" s="10">
        <v>7257</v>
      </c>
      <c r="D36" s="10">
        <v>134165508</v>
      </c>
      <c r="E36" s="10">
        <v>524084</v>
      </c>
      <c r="F36" s="10">
        <v>524084</v>
      </c>
      <c r="G36" s="10" t="s">
        <v>6516</v>
      </c>
      <c r="H36" s="10" t="s">
        <v>6516</v>
      </c>
      <c r="I36" s="10" t="s">
        <v>6517</v>
      </c>
      <c r="J36" s="10" t="s">
        <v>6518</v>
      </c>
      <c r="K36" s="13">
        <v>4596.4843000000001</v>
      </c>
      <c r="L36" s="19" t="s">
        <v>13176</v>
      </c>
      <c r="M36" s="11" t="s">
        <v>23</v>
      </c>
      <c r="N36" s="10" t="s">
        <v>24</v>
      </c>
      <c r="O36" s="10" t="s">
        <v>838</v>
      </c>
      <c r="P36" s="10"/>
      <c r="Q36" s="12"/>
      <c r="R36" s="12"/>
      <c r="S36" s="15" t="s">
        <v>26</v>
      </c>
      <c r="T36" s="10" t="s">
        <v>27</v>
      </c>
      <c r="U36" s="10">
        <v>2967</v>
      </c>
      <c r="V36" s="10">
        <v>761</v>
      </c>
      <c r="W36" s="10">
        <v>2658</v>
      </c>
      <c r="X36" s="10">
        <v>2686</v>
      </c>
      <c r="Y36" s="10">
        <f t="shared" si="0"/>
        <v>2091</v>
      </c>
      <c r="Z36" s="10" t="str">
        <f>IFERROR(VLOOKUP(H36,'[1]MW-NIFTY-50-12-Apr-2020'!$A:$A,1,FALSE),"No")</f>
        <v>No</v>
      </c>
      <c r="AA36" s="10" t="str">
        <f>IFERROR(VLOOKUP(AB36,'[2]ind_nifty500list 12th Apr20'!$F:$F,1,FALSE),"No")</f>
        <v>No</v>
      </c>
      <c r="AB36" s="9">
        <v>2091</v>
      </c>
    </row>
    <row r="37" spans="1:28" ht="15.75" customHeight="1" x14ac:dyDescent="0.3">
      <c r="A37" s="9">
        <v>1013</v>
      </c>
      <c r="B37" s="10">
        <v>273921</v>
      </c>
      <c r="C37" s="10">
        <v>1070</v>
      </c>
      <c r="D37" s="10">
        <v>128733444</v>
      </c>
      <c r="E37" s="10">
        <v>502865</v>
      </c>
      <c r="F37" s="10">
        <v>502865</v>
      </c>
      <c r="G37" s="10" t="s">
        <v>3243</v>
      </c>
      <c r="H37" s="10" t="s">
        <v>3243</v>
      </c>
      <c r="I37" s="10" t="s">
        <v>3244</v>
      </c>
      <c r="J37" s="10" t="s">
        <v>3245</v>
      </c>
      <c r="K37" s="13">
        <v>4539.68</v>
      </c>
      <c r="L37" s="19" t="s">
        <v>13176</v>
      </c>
      <c r="M37" s="11" t="s">
        <v>39</v>
      </c>
      <c r="N37" s="10" t="s">
        <v>40</v>
      </c>
      <c r="O37" s="10" t="s">
        <v>137</v>
      </c>
      <c r="P37" s="10" t="s">
        <v>138</v>
      </c>
      <c r="Q37" s="12"/>
      <c r="R37" s="12"/>
      <c r="S37" s="15" t="s">
        <v>42</v>
      </c>
      <c r="T37" s="10" t="s">
        <v>27</v>
      </c>
      <c r="U37" s="10">
        <v>1765</v>
      </c>
      <c r="V37" s="10">
        <v>2293</v>
      </c>
      <c r="W37" s="10">
        <v>3689</v>
      </c>
      <c r="X37" s="10">
        <v>1466</v>
      </c>
      <c r="Y37" s="10">
        <f t="shared" si="0"/>
        <v>1013</v>
      </c>
      <c r="Z37" s="10" t="str">
        <f>IFERROR(VLOOKUP(H37,'[1]MW-NIFTY-50-12-Apr-2020'!$A:$A,1,FALSE),"No")</f>
        <v>No</v>
      </c>
      <c r="AA37" s="10" t="str">
        <f>IFERROR(VLOOKUP(AB37,'[2]ind_nifty500list 12th Apr20'!$F:$F,1,FALSE),"No")</f>
        <v>No</v>
      </c>
      <c r="AB37" s="9">
        <v>1013</v>
      </c>
    </row>
    <row r="38" spans="1:28" ht="15.75" customHeight="1" x14ac:dyDescent="0.3">
      <c r="A38" s="9">
        <v>1563</v>
      </c>
      <c r="B38" s="10">
        <v>2933761</v>
      </c>
      <c r="C38" s="10">
        <v>11460</v>
      </c>
      <c r="D38" s="10">
        <v>136328196</v>
      </c>
      <c r="E38" s="10">
        <v>532532</v>
      </c>
      <c r="F38" s="10">
        <v>532532</v>
      </c>
      <c r="G38" s="10" t="s">
        <v>4924</v>
      </c>
      <c r="H38" s="10" t="s">
        <v>4924</v>
      </c>
      <c r="I38" s="10" t="s">
        <v>4925</v>
      </c>
      <c r="J38" s="10" t="s">
        <v>4926</v>
      </c>
      <c r="K38" s="13">
        <v>4505.6386000000002</v>
      </c>
      <c r="L38" s="19" t="s">
        <v>13176</v>
      </c>
      <c r="M38" s="11" t="s">
        <v>39</v>
      </c>
      <c r="N38" s="10" t="s">
        <v>67</v>
      </c>
      <c r="O38" s="10" t="s">
        <v>68</v>
      </c>
      <c r="P38" s="10"/>
      <c r="Q38" s="12"/>
      <c r="R38" s="12"/>
      <c r="S38" s="15" t="s">
        <v>69</v>
      </c>
      <c r="T38" s="10" t="s">
        <v>27</v>
      </c>
      <c r="U38" s="10">
        <v>3426</v>
      </c>
      <c r="V38" s="10">
        <v>270</v>
      </c>
      <c r="W38" s="10">
        <v>2491</v>
      </c>
      <c r="X38" s="10">
        <v>2826</v>
      </c>
      <c r="Y38" s="10">
        <f t="shared" si="0"/>
        <v>1563</v>
      </c>
      <c r="Z38" s="10" t="str">
        <f>IFERROR(VLOOKUP(H38,'[1]MW-NIFTY-50-12-Apr-2020'!$A:$A,1,FALSE),"No")</f>
        <v>No</v>
      </c>
      <c r="AA38" s="10" t="str">
        <f>IFERROR(VLOOKUP(AB38,'[2]ind_nifty500list 12th Apr20'!$F:$F,1,FALSE),"No")</f>
        <v>No</v>
      </c>
      <c r="AB38" s="9">
        <v>1563</v>
      </c>
    </row>
    <row r="39" spans="1:28" ht="15.75" customHeight="1" x14ac:dyDescent="0.3">
      <c r="A39" s="9">
        <v>131</v>
      </c>
      <c r="B39" s="10">
        <v>2760193</v>
      </c>
      <c r="C39" s="10">
        <v>10782</v>
      </c>
      <c r="D39" s="10">
        <v>136314884</v>
      </c>
      <c r="E39" s="10">
        <v>532480</v>
      </c>
      <c r="F39" s="10">
        <v>532480</v>
      </c>
      <c r="G39" s="10" t="s">
        <v>521</v>
      </c>
      <c r="H39" s="10" t="s">
        <v>521</v>
      </c>
      <c r="I39" s="10" t="s">
        <v>522</v>
      </c>
      <c r="J39" s="10" t="s">
        <v>523</v>
      </c>
      <c r="K39" s="13">
        <v>4281.9040500000001</v>
      </c>
      <c r="L39" s="19" t="s">
        <v>13176</v>
      </c>
      <c r="M39" s="11" t="s">
        <v>55</v>
      </c>
      <c r="N39" s="10" t="s">
        <v>524</v>
      </c>
      <c r="O39" s="10" t="s">
        <v>525</v>
      </c>
      <c r="P39" s="10"/>
      <c r="Q39" s="12"/>
      <c r="R39" s="12"/>
      <c r="S39" s="10" t="s">
        <v>526</v>
      </c>
      <c r="T39" s="10" t="s">
        <v>43</v>
      </c>
      <c r="U39" s="10">
        <v>1421</v>
      </c>
      <c r="V39" s="10">
        <v>3561</v>
      </c>
      <c r="W39" s="10">
        <v>3702</v>
      </c>
      <c r="X39" s="10">
        <v>3362</v>
      </c>
      <c r="Y39" s="10">
        <f t="shared" si="0"/>
        <v>131</v>
      </c>
      <c r="Z39" s="10" t="str">
        <f>IFERROR(VLOOKUP(H39,'[1]MW-NIFTY-50-12-Apr-2020'!$A:$A,1,FALSE),"No")</f>
        <v>No</v>
      </c>
      <c r="AA39" s="10" t="str">
        <f>IFERROR(VLOOKUP(AB39,'[2]ind_nifty500list 12th Apr20'!$F:$F,1,FALSE),"No")</f>
        <v>No</v>
      </c>
      <c r="AB39" s="9">
        <v>131</v>
      </c>
    </row>
    <row r="40" spans="1:28" ht="15.75" customHeight="1" x14ac:dyDescent="0.3">
      <c r="A40" s="9">
        <v>2353</v>
      </c>
      <c r="B40" s="10">
        <v>636673</v>
      </c>
      <c r="C40" s="10">
        <v>2487</v>
      </c>
      <c r="D40" s="10">
        <v>128080644</v>
      </c>
      <c r="E40" s="10">
        <v>500315</v>
      </c>
      <c r="F40" s="10">
        <v>500315</v>
      </c>
      <c r="G40" s="10" t="s">
        <v>7310</v>
      </c>
      <c r="H40" s="10" t="s">
        <v>7310</v>
      </c>
      <c r="I40" s="10" t="s">
        <v>7311</v>
      </c>
      <c r="J40" s="10" t="s">
        <v>7312</v>
      </c>
      <c r="K40" s="13">
        <v>4217.6455000000005</v>
      </c>
      <c r="L40" s="19" t="s">
        <v>13176</v>
      </c>
      <c r="M40" s="11" t="s">
        <v>55</v>
      </c>
      <c r="N40" s="10" t="s">
        <v>524</v>
      </c>
      <c r="O40" s="10" t="s">
        <v>525</v>
      </c>
      <c r="P40" s="10"/>
      <c r="Q40" s="12"/>
      <c r="R40" s="12"/>
      <c r="S40" s="10" t="s">
        <v>526</v>
      </c>
      <c r="T40" s="10" t="s">
        <v>27</v>
      </c>
      <c r="U40" s="10">
        <v>1567</v>
      </c>
      <c r="V40" s="10">
        <v>384</v>
      </c>
      <c r="W40" s="10">
        <v>691</v>
      </c>
      <c r="X40" s="10">
        <v>3561</v>
      </c>
      <c r="Y40" s="10">
        <f t="shared" si="0"/>
        <v>2353</v>
      </c>
      <c r="Z40" s="10" t="str">
        <f>IFERROR(VLOOKUP(H40,'[1]MW-NIFTY-50-12-Apr-2020'!$A:$A,1,FALSE),"No")</f>
        <v>No</v>
      </c>
      <c r="AA40" s="10" t="str">
        <f>IFERROR(VLOOKUP(AB40,'[2]ind_nifty500list 12th Apr20'!$F:$F,1,FALSE),"No")</f>
        <v>No</v>
      </c>
      <c r="AB40" s="9">
        <v>2353</v>
      </c>
    </row>
    <row r="41" spans="1:28" ht="15.75" customHeight="1" x14ac:dyDescent="0.3">
      <c r="A41" s="9">
        <v>691</v>
      </c>
      <c r="B41" s="10">
        <v>1319425</v>
      </c>
      <c r="C41" s="10">
        <v>5154</v>
      </c>
      <c r="D41" s="10">
        <v>136237828</v>
      </c>
      <c r="E41" s="10">
        <v>532179</v>
      </c>
      <c r="F41" s="10">
        <v>532179</v>
      </c>
      <c r="G41" s="10" t="s">
        <v>2264</v>
      </c>
      <c r="H41" s="10" t="s">
        <v>2264</v>
      </c>
      <c r="I41" s="10" t="s">
        <v>2265</v>
      </c>
      <c r="J41" s="10" t="s">
        <v>2266</v>
      </c>
      <c r="K41" s="13">
        <v>4211.8022000000001</v>
      </c>
      <c r="L41" s="19" t="s">
        <v>13176</v>
      </c>
      <c r="M41" s="11" t="s">
        <v>55</v>
      </c>
      <c r="N41" s="10" t="s">
        <v>524</v>
      </c>
      <c r="O41" s="10" t="s">
        <v>525</v>
      </c>
      <c r="P41" s="10"/>
      <c r="Q41" s="12"/>
      <c r="R41" s="12"/>
      <c r="S41" s="10" t="s">
        <v>526</v>
      </c>
      <c r="T41" s="10" t="s">
        <v>27</v>
      </c>
      <c r="U41" s="10">
        <v>2353</v>
      </c>
      <c r="V41" s="10">
        <v>1567</v>
      </c>
      <c r="W41" s="10">
        <v>3561</v>
      </c>
      <c r="X41" s="10">
        <v>1421</v>
      </c>
      <c r="Y41" s="10">
        <f t="shared" si="0"/>
        <v>691</v>
      </c>
      <c r="Z41" s="10" t="str">
        <f>IFERROR(VLOOKUP(H41,'[1]MW-NIFTY-50-12-Apr-2020'!$A:$A,1,FALSE),"No")</f>
        <v>No</v>
      </c>
      <c r="AA41" s="10" t="str">
        <f>IFERROR(VLOOKUP(AB41,'[2]ind_nifty500list 12th Apr20'!$F:$F,1,FALSE),"No")</f>
        <v>No</v>
      </c>
      <c r="AB41" s="9">
        <v>691</v>
      </c>
    </row>
    <row r="42" spans="1:28" ht="15.75" customHeight="1" x14ac:dyDescent="0.3">
      <c r="A42" s="9">
        <v>3183</v>
      </c>
      <c r="B42" s="10">
        <v>836353</v>
      </c>
      <c r="C42" s="10">
        <v>3267</v>
      </c>
      <c r="D42" s="10">
        <v>134081540</v>
      </c>
      <c r="E42" s="10">
        <v>523756</v>
      </c>
      <c r="F42" s="10">
        <v>523756</v>
      </c>
      <c r="G42" s="10" t="s">
        <v>9785</v>
      </c>
      <c r="H42" s="10" t="s">
        <v>9785</v>
      </c>
      <c r="I42" s="10" t="s">
        <v>9786</v>
      </c>
      <c r="J42" s="10" t="s">
        <v>9787</v>
      </c>
      <c r="K42" s="13">
        <v>4174.3793999999998</v>
      </c>
      <c r="L42" s="19" t="s">
        <v>13176</v>
      </c>
      <c r="M42" s="11" t="s">
        <v>55</v>
      </c>
      <c r="N42" s="10" t="s">
        <v>56</v>
      </c>
      <c r="O42" s="10" t="s">
        <v>4339</v>
      </c>
      <c r="P42" s="10"/>
      <c r="Q42" s="12"/>
      <c r="R42" s="12"/>
      <c r="S42" s="18" t="s">
        <v>58</v>
      </c>
      <c r="T42" s="10" t="s">
        <v>43</v>
      </c>
      <c r="U42" s="10">
        <v>1370</v>
      </c>
      <c r="V42" s="10">
        <v>2577</v>
      </c>
      <c r="W42" s="10">
        <v>3909</v>
      </c>
      <c r="X42" s="10">
        <v>2803</v>
      </c>
      <c r="Y42" s="10">
        <f t="shared" si="0"/>
        <v>3183</v>
      </c>
      <c r="Z42" s="10" t="str">
        <f>IFERROR(VLOOKUP(H42,'[1]MW-NIFTY-50-12-Apr-2020'!$A:$A,1,FALSE),"No")</f>
        <v>No</v>
      </c>
      <c r="AA42" s="10" t="str">
        <f>IFERROR(VLOOKUP(AB42,'[2]ind_nifty500list 12th Apr20'!$F:$F,1,FALSE),"No")</f>
        <v>No</v>
      </c>
      <c r="AB42" s="9">
        <v>3183</v>
      </c>
    </row>
    <row r="43" spans="1:28" ht="15.75" customHeight="1" x14ac:dyDescent="0.3">
      <c r="A43" s="9">
        <v>178</v>
      </c>
      <c r="B43" s="10">
        <v>2524673</v>
      </c>
      <c r="C43" s="10">
        <v>9862</v>
      </c>
      <c r="D43" s="10">
        <v>136299012</v>
      </c>
      <c r="E43" s="10">
        <v>532418</v>
      </c>
      <c r="F43" s="10">
        <v>532418</v>
      </c>
      <c r="G43" s="10" t="s">
        <v>675</v>
      </c>
      <c r="H43" s="10" t="s">
        <v>675</v>
      </c>
      <c r="I43" s="10" t="s">
        <v>676</v>
      </c>
      <c r="J43" s="10" t="s">
        <v>677</v>
      </c>
      <c r="K43" s="13">
        <v>4151.3620000000001</v>
      </c>
      <c r="L43" s="19" t="s">
        <v>13176</v>
      </c>
      <c r="M43" s="11" t="s">
        <v>55</v>
      </c>
      <c r="N43" s="10" t="s">
        <v>524</v>
      </c>
      <c r="O43" s="10" t="s">
        <v>678</v>
      </c>
      <c r="P43" s="10"/>
      <c r="Q43" s="12"/>
      <c r="R43" s="12"/>
      <c r="S43" s="10" t="s">
        <v>526</v>
      </c>
      <c r="T43" s="10" t="s">
        <v>27</v>
      </c>
      <c r="U43" s="10">
        <v>1694</v>
      </c>
      <c r="V43" s="10">
        <v>1839</v>
      </c>
      <c r="W43" s="10">
        <v>746</v>
      </c>
      <c r="X43" s="10">
        <v>3147</v>
      </c>
      <c r="Y43" s="10">
        <f t="shared" si="0"/>
        <v>178</v>
      </c>
      <c r="Z43" s="10" t="str">
        <f>IFERROR(VLOOKUP(H43,'[1]MW-NIFTY-50-12-Apr-2020'!$A:$A,1,FALSE),"No")</f>
        <v>No</v>
      </c>
      <c r="AA43" s="10" t="str">
        <f>IFERROR(VLOOKUP(AB43,'[2]ind_nifty500list 12th Apr20'!$F:$F,1,FALSE),"No")</f>
        <v>No</v>
      </c>
      <c r="AB43" s="9">
        <v>178</v>
      </c>
    </row>
    <row r="44" spans="1:28" ht="15.75" customHeight="1" x14ac:dyDescent="0.3">
      <c r="A44" s="9">
        <v>700</v>
      </c>
      <c r="B44" s="10">
        <v>4558337</v>
      </c>
      <c r="C44" s="10">
        <v>17806</v>
      </c>
      <c r="D44" s="10">
        <v>136484868</v>
      </c>
      <c r="E44" s="10">
        <v>533144</v>
      </c>
      <c r="F44" s="10">
        <v>533144</v>
      </c>
      <c r="G44" s="10" t="s">
        <v>2293</v>
      </c>
      <c r="H44" s="10" t="s">
        <v>2293</v>
      </c>
      <c r="I44" s="10" t="s">
        <v>2294</v>
      </c>
      <c r="J44" s="10" t="s">
        <v>2295</v>
      </c>
      <c r="K44" s="13">
        <v>4136.9495999999999</v>
      </c>
      <c r="L44" s="19" t="s">
        <v>13176</v>
      </c>
      <c r="M44" s="11" t="s">
        <v>83</v>
      </c>
      <c r="N44" s="10" t="s">
        <v>181</v>
      </c>
      <c r="O44" s="10" t="s">
        <v>210</v>
      </c>
      <c r="P44" s="10" t="s">
        <v>211</v>
      </c>
      <c r="Q44" s="12"/>
      <c r="R44" s="12"/>
      <c r="S44" s="15" t="s">
        <v>86</v>
      </c>
      <c r="T44" s="10" t="s">
        <v>27</v>
      </c>
      <c r="U44" s="10">
        <v>1406</v>
      </c>
      <c r="V44" s="10">
        <v>1505</v>
      </c>
      <c r="W44" s="10">
        <v>3459</v>
      </c>
      <c r="X44" s="10">
        <v>3496</v>
      </c>
      <c r="Y44" s="10">
        <f t="shared" si="0"/>
        <v>700</v>
      </c>
      <c r="Z44" s="10" t="str">
        <f>IFERROR(VLOOKUP(H44,'[1]MW-NIFTY-50-12-Apr-2020'!$A:$A,1,FALSE),"No")</f>
        <v>No</v>
      </c>
      <c r="AA44" s="10" t="str">
        <f>IFERROR(VLOOKUP(AB44,'[2]ind_nifty500list 12th Apr20'!$F:$F,1,FALSE),"No")</f>
        <v>No</v>
      </c>
      <c r="AB44" s="9">
        <v>700</v>
      </c>
    </row>
    <row r="45" spans="1:28" ht="15.75" customHeight="1" x14ac:dyDescent="0.3">
      <c r="A45" s="9">
        <v>3920</v>
      </c>
      <c r="B45" s="10">
        <v>2560513</v>
      </c>
      <c r="C45" s="10">
        <v>10002</v>
      </c>
      <c r="D45" s="10">
        <v>138036996</v>
      </c>
      <c r="E45" s="10">
        <v>539207</v>
      </c>
      <c r="F45" s="10">
        <v>539207</v>
      </c>
      <c r="G45" s="10" t="s">
        <v>12058</v>
      </c>
      <c r="H45" s="10" t="s">
        <v>12058</v>
      </c>
      <c r="I45" s="10" t="s">
        <v>12059</v>
      </c>
      <c r="J45" s="10" t="s">
        <v>12060</v>
      </c>
      <c r="K45" s="13">
        <v>4118.3804</v>
      </c>
      <c r="L45" s="19" t="s">
        <v>13176</v>
      </c>
      <c r="M45" s="11" t="s">
        <v>275</v>
      </c>
      <c r="N45" s="10" t="s">
        <v>276</v>
      </c>
      <c r="O45" s="10" t="s">
        <v>277</v>
      </c>
      <c r="P45" s="10" t="s">
        <v>7294</v>
      </c>
      <c r="Q45" s="12"/>
      <c r="R45" s="12"/>
      <c r="S45" s="18" t="s">
        <v>279</v>
      </c>
      <c r="T45" s="10" t="s">
        <v>27</v>
      </c>
      <c r="U45" s="10">
        <v>1160</v>
      </c>
      <c r="V45" s="10">
        <v>1322</v>
      </c>
      <c r="W45" s="10">
        <v>3897</v>
      </c>
      <c r="X45" s="10">
        <v>169</v>
      </c>
      <c r="Y45" s="10">
        <f t="shared" si="0"/>
        <v>3920</v>
      </c>
      <c r="Z45" s="10" t="str">
        <f>IFERROR(VLOOKUP(H45,'[1]MW-NIFTY-50-12-Apr-2020'!$A:$A,1,FALSE),"No")</f>
        <v>No</v>
      </c>
      <c r="AA45" s="10" t="str">
        <f>IFERROR(VLOOKUP(AB45,'[2]ind_nifty500list 12th Apr20'!$F:$F,1,FALSE),"No")</f>
        <v>No</v>
      </c>
      <c r="AB45" s="9">
        <v>3920</v>
      </c>
    </row>
    <row r="46" spans="1:28" ht="15.75" customHeight="1" x14ac:dyDescent="0.3">
      <c r="A46" s="9">
        <v>3907</v>
      </c>
      <c r="B46" s="10">
        <v>5202177</v>
      </c>
      <c r="C46" s="10">
        <v>20321</v>
      </c>
      <c r="D46" s="10">
        <v>138348804</v>
      </c>
      <c r="E46" s="10">
        <v>540425</v>
      </c>
      <c r="F46" s="10">
        <v>540425</v>
      </c>
      <c r="G46" s="10" t="s">
        <v>12019</v>
      </c>
      <c r="H46" s="10" t="s">
        <v>12019</v>
      </c>
      <c r="I46" s="10" t="s">
        <v>12020</v>
      </c>
      <c r="J46" s="10" t="s">
        <v>12021</v>
      </c>
      <c r="K46" s="13">
        <v>4008.0933999999997</v>
      </c>
      <c r="L46" s="19" t="s">
        <v>13176</v>
      </c>
      <c r="M46" s="11" t="s">
        <v>249</v>
      </c>
      <c r="N46" s="10" t="s">
        <v>250</v>
      </c>
      <c r="O46" s="10" t="s">
        <v>762</v>
      </c>
      <c r="P46" s="10" t="s">
        <v>763</v>
      </c>
      <c r="Q46" s="12"/>
      <c r="R46" s="12"/>
      <c r="S46" s="15" t="s">
        <v>26</v>
      </c>
      <c r="T46" s="10" t="s">
        <v>27</v>
      </c>
      <c r="U46" s="10">
        <v>1930</v>
      </c>
      <c r="V46" s="10">
        <v>3194</v>
      </c>
      <c r="W46" s="10">
        <v>1611</v>
      </c>
      <c r="X46" s="10">
        <v>205</v>
      </c>
      <c r="Y46" s="10">
        <f t="shared" si="0"/>
        <v>3907</v>
      </c>
      <c r="Z46" s="10" t="str">
        <f>IFERROR(VLOOKUP(H46,'[1]MW-NIFTY-50-12-Apr-2020'!$A:$A,1,FALSE),"No")</f>
        <v>No</v>
      </c>
      <c r="AA46" s="10" t="str">
        <f>IFERROR(VLOOKUP(AB46,'[2]ind_nifty500list 12th Apr20'!$F:$F,1,FALSE),"No")</f>
        <v>No</v>
      </c>
      <c r="AB46" s="9">
        <v>3907</v>
      </c>
    </row>
    <row r="47" spans="1:28" ht="15.75" customHeight="1" x14ac:dyDescent="0.3">
      <c r="A47" s="9">
        <v>3426</v>
      </c>
      <c r="B47" s="10">
        <v>5244161</v>
      </c>
      <c r="C47" s="10">
        <v>20485</v>
      </c>
      <c r="D47" s="10">
        <v>136519940</v>
      </c>
      <c r="E47" s="10">
        <v>533281</v>
      </c>
      <c r="F47" s="10">
        <v>533281</v>
      </c>
      <c r="G47" s="10" t="s">
        <v>10514</v>
      </c>
      <c r="H47" s="10" t="s">
        <v>10514</v>
      </c>
      <c r="I47" s="10" t="s">
        <v>10515</v>
      </c>
      <c r="J47" s="10" t="s">
        <v>10516</v>
      </c>
      <c r="K47" s="13">
        <v>3931.8243499999999</v>
      </c>
      <c r="L47" s="19" t="s">
        <v>13176</v>
      </c>
      <c r="M47" s="10" t="s">
        <v>39</v>
      </c>
      <c r="N47" s="10" t="s">
        <v>67</v>
      </c>
      <c r="O47" s="10" t="s">
        <v>68</v>
      </c>
      <c r="P47" s="10"/>
      <c r="Q47" s="12"/>
      <c r="R47" s="12"/>
      <c r="S47" s="15" t="s">
        <v>69</v>
      </c>
      <c r="T47" s="10" t="s">
        <v>27</v>
      </c>
      <c r="U47" s="10">
        <v>270</v>
      </c>
      <c r="V47" s="10">
        <v>1782</v>
      </c>
      <c r="W47" s="10">
        <v>1563</v>
      </c>
      <c r="X47" s="10">
        <v>2491</v>
      </c>
      <c r="Y47" s="10">
        <f t="shared" si="0"/>
        <v>3426</v>
      </c>
      <c r="Z47" s="10" t="str">
        <f>IFERROR(VLOOKUP(H47,'[1]MW-NIFTY-50-12-Apr-2020'!$A:$A,1,FALSE),"No")</f>
        <v>No</v>
      </c>
      <c r="AA47" s="10" t="str">
        <f>IFERROR(VLOOKUP(AB47,'[2]ind_nifty500list 12th Apr20'!$F:$F,1,FALSE),"No")</f>
        <v>No</v>
      </c>
      <c r="AB47" s="9">
        <v>3426</v>
      </c>
    </row>
    <row r="48" spans="1:28" ht="15.75" customHeight="1" x14ac:dyDescent="0.3">
      <c r="A48" s="9">
        <v>1187</v>
      </c>
      <c r="B48" s="10">
        <v>1020673</v>
      </c>
      <c r="C48" s="10">
        <v>3987</v>
      </c>
      <c r="D48" s="10">
        <v>134860036</v>
      </c>
      <c r="E48" s="10">
        <v>526797</v>
      </c>
      <c r="F48" s="10">
        <v>526797</v>
      </c>
      <c r="G48" s="10" t="s">
        <v>3778</v>
      </c>
      <c r="H48" s="10" t="s">
        <v>3778</v>
      </c>
      <c r="I48" s="10" t="s">
        <v>3779</v>
      </c>
      <c r="J48" s="10" t="s">
        <v>3780</v>
      </c>
      <c r="K48" s="13">
        <v>3867.1746499999999</v>
      </c>
      <c r="L48" s="19" t="s">
        <v>13176</v>
      </c>
      <c r="M48" s="11" t="s">
        <v>249</v>
      </c>
      <c r="N48" s="10" t="s">
        <v>250</v>
      </c>
      <c r="O48" s="10" t="s">
        <v>762</v>
      </c>
      <c r="P48" s="10" t="s">
        <v>807</v>
      </c>
      <c r="Q48" s="12"/>
      <c r="R48" s="12"/>
      <c r="S48" s="15" t="s">
        <v>26</v>
      </c>
      <c r="T48" s="10" t="s">
        <v>27</v>
      </c>
      <c r="U48" s="10">
        <v>3580</v>
      </c>
      <c r="V48" s="10">
        <v>219</v>
      </c>
      <c r="W48" s="10">
        <v>586</v>
      </c>
      <c r="X48" s="10">
        <v>2895</v>
      </c>
      <c r="Y48" s="10">
        <f t="shared" si="0"/>
        <v>1187</v>
      </c>
      <c r="Z48" s="10" t="str">
        <f>IFERROR(VLOOKUP(H48,'[1]MW-NIFTY-50-12-Apr-2020'!$A:$A,1,FALSE),"No")</f>
        <v>No</v>
      </c>
      <c r="AA48" s="10" t="str">
        <f>IFERROR(VLOOKUP(AB48,'[2]ind_nifty500list 12th Apr20'!$F:$F,1,FALSE),"No")</f>
        <v>No</v>
      </c>
      <c r="AB48" s="9">
        <v>1187</v>
      </c>
    </row>
    <row r="49" spans="1:28" ht="15.75" customHeight="1" x14ac:dyDescent="0.3">
      <c r="A49" s="9">
        <v>1014</v>
      </c>
      <c r="B49" s="10">
        <v>80385</v>
      </c>
      <c r="C49" s="10">
        <v>314</v>
      </c>
      <c r="D49" s="10">
        <v>128008452</v>
      </c>
      <c r="E49" s="10">
        <v>500033</v>
      </c>
      <c r="F49" s="10">
        <v>500033</v>
      </c>
      <c r="G49" s="10" t="s">
        <v>3246</v>
      </c>
      <c r="H49" s="10" t="s">
        <v>3246</v>
      </c>
      <c r="I49" s="10" t="s">
        <v>3247</v>
      </c>
      <c r="J49" s="10" t="s">
        <v>3248</v>
      </c>
      <c r="K49" s="13">
        <v>3837.41</v>
      </c>
      <c r="L49" s="19" t="s">
        <v>13176</v>
      </c>
      <c r="M49" s="11" t="s">
        <v>83</v>
      </c>
      <c r="N49" s="10" t="s">
        <v>621</v>
      </c>
      <c r="O49" s="10" t="s">
        <v>964</v>
      </c>
      <c r="P49" s="10" t="s">
        <v>3249</v>
      </c>
      <c r="Q49" s="12"/>
      <c r="R49" s="12"/>
      <c r="S49" s="18" t="s">
        <v>623</v>
      </c>
      <c r="T49" s="10" t="s">
        <v>27</v>
      </c>
      <c r="U49" s="10">
        <v>1326</v>
      </c>
      <c r="V49" s="10">
        <v>3409</v>
      </c>
      <c r="W49" s="10">
        <v>1937</v>
      </c>
      <c r="X49" s="10">
        <v>3410</v>
      </c>
      <c r="Y49" s="10">
        <f t="shared" si="0"/>
        <v>1014</v>
      </c>
      <c r="Z49" s="10" t="str">
        <f>IFERROR(VLOOKUP(H49,'[1]MW-NIFTY-50-12-Apr-2020'!$A:$A,1,FALSE),"No")</f>
        <v>No</v>
      </c>
      <c r="AA49" s="10" t="str">
        <f>IFERROR(VLOOKUP(AB49,'[2]ind_nifty500list 12th Apr20'!$F:$F,1,FALSE),"No")</f>
        <v>No</v>
      </c>
      <c r="AB49" s="9">
        <v>1014</v>
      </c>
    </row>
    <row r="50" spans="1:28" ht="15.75" customHeight="1" x14ac:dyDescent="0.3">
      <c r="A50" s="9">
        <v>34</v>
      </c>
      <c r="B50" s="10">
        <v>5633</v>
      </c>
      <c r="C50" s="10">
        <v>22</v>
      </c>
      <c r="D50" s="10">
        <v>128104964</v>
      </c>
      <c r="E50" s="10">
        <v>500410</v>
      </c>
      <c r="F50" s="10">
        <v>500410</v>
      </c>
      <c r="G50" s="10" t="s">
        <v>246</v>
      </c>
      <c r="H50" s="10" t="s">
        <v>246</v>
      </c>
      <c r="I50" s="10" t="s">
        <v>247</v>
      </c>
      <c r="J50" s="10" t="s">
        <v>248</v>
      </c>
      <c r="K50" s="13">
        <v>29023.369250000003</v>
      </c>
      <c r="L50" s="16" t="s">
        <v>13178</v>
      </c>
      <c r="M50" s="11" t="s">
        <v>249</v>
      </c>
      <c r="N50" s="11" t="s">
        <v>250</v>
      </c>
      <c r="O50" s="11" t="s">
        <v>251</v>
      </c>
      <c r="P50" s="10"/>
      <c r="Q50" s="12"/>
      <c r="R50" s="12"/>
      <c r="S50" s="15" t="s">
        <v>26</v>
      </c>
      <c r="T50" s="10" t="s">
        <v>130</v>
      </c>
      <c r="U50" s="10">
        <v>737</v>
      </c>
      <c r="V50" s="10">
        <v>3452</v>
      </c>
      <c r="W50" s="10">
        <v>157</v>
      </c>
      <c r="X50" s="10">
        <v>1176</v>
      </c>
      <c r="Y50" s="10">
        <f t="shared" si="0"/>
        <v>34</v>
      </c>
      <c r="Z50" s="10" t="str">
        <f>IFERROR(VLOOKUP(H50,'[1]MW-NIFTY-50-12-Apr-2020'!$A:$A,1,FALSE),"No")</f>
        <v>No</v>
      </c>
      <c r="AA50" s="10" t="s">
        <v>44</v>
      </c>
      <c r="AB50" s="9">
        <v>34</v>
      </c>
    </row>
    <row r="51" spans="1:28" ht="15.75" customHeight="1" x14ac:dyDescent="0.3">
      <c r="A51" s="9">
        <v>53</v>
      </c>
      <c r="B51" s="10">
        <v>3861249</v>
      </c>
      <c r="C51" s="10">
        <v>15083</v>
      </c>
      <c r="D51" s="10">
        <v>136427780</v>
      </c>
      <c r="E51" s="10">
        <v>532921</v>
      </c>
      <c r="F51" s="10">
        <v>532921</v>
      </c>
      <c r="G51" s="10" t="s">
        <v>252</v>
      </c>
      <c r="H51" s="10" t="s">
        <v>252</v>
      </c>
      <c r="I51" s="10" t="s">
        <v>253</v>
      </c>
      <c r="J51" s="10" t="s">
        <v>254</v>
      </c>
      <c r="K51" s="13">
        <v>81503.2647</v>
      </c>
      <c r="L51" s="16" t="s">
        <v>13178</v>
      </c>
      <c r="M51" s="11" t="s">
        <v>39</v>
      </c>
      <c r="N51" s="11" t="s">
        <v>67</v>
      </c>
      <c r="O51" s="10" t="s">
        <v>149</v>
      </c>
      <c r="P51" s="10" t="s">
        <v>255</v>
      </c>
      <c r="Q51" s="12"/>
      <c r="R51" s="12"/>
      <c r="S51" s="15" t="s">
        <v>69</v>
      </c>
      <c r="T51" s="10" t="s">
        <v>130</v>
      </c>
      <c r="U51" s="10">
        <v>1228</v>
      </c>
      <c r="V51" s="10">
        <v>26</v>
      </c>
      <c r="W51" s="10">
        <v>5019</v>
      </c>
      <c r="X51" s="10">
        <v>4116</v>
      </c>
      <c r="Y51" s="10">
        <f t="shared" si="0"/>
        <v>53</v>
      </c>
      <c r="Z51" s="10" t="s">
        <v>44</v>
      </c>
      <c r="AA51" s="10" t="s">
        <v>44</v>
      </c>
      <c r="AB51" s="9">
        <v>53</v>
      </c>
    </row>
    <row r="52" spans="1:28" ht="15.75" customHeight="1" x14ac:dyDescent="0.3">
      <c r="A52" s="9">
        <v>2967</v>
      </c>
      <c r="B52" s="10">
        <v>1277953</v>
      </c>
      <c r="C52" s="10">
        <v>4992</v>
      </c>
      <c r="D52" s="10">
        <v>137898500</v>
      </c>
      <c r="E52" s="10">
        <v>538666</v>
      </c>
      <c r="F52" s="10">
        <v>538666</v>
      </c>
      <c r="G52" s="10" t="s">
        <v>9140</v>
      </c>
      <c r="H52" s="10" t="s">
        <v>9140</v>
      </c>
      <c r="I52" s="10" t="s">
        <v>9141</v>
      </c>
      <c r="J52" s="10" t="s">
        <v>9142</v>
      </c>
      <c r="K52" s="13">
        <v>3677.2076999999999</v>
      </c>
      <c r="L52" s="16" t="s">
        <v>13176</v>
      </c>
      <c r="M52" s="11" t="s">
        <v>23</v>
      </c>
      <c r="N52" s="10" t="s">
        <v>24</v>
      </c>
      <c r="O52" s="10" t="s">
        <v>838</v>
      </c>
      <c r="P52" s="10"/>
      <c r="Q52" s="12"/>
      <c r="R52" s="12"/>
      <c r="S52" s="15" t="s">
        <v>26</v>
      </c>
      <c r="T52" s="10" t="s">
        <v>27</v>
      </c>
      <c r="U52" s="10">
        <v>761</v>
      </c>
      <c r="V52" s="10">
        <v>790</v>
      </c>
      <c r="W52" s="10">
        <v>2091</v>
      </c>
      <c r="X52" s="10">
        <v>2658</v>
      </c>
      <c r="Y52" s="10">
        <f t="shared" si="0"/>
        <v>2967</v>
      </c>
      <c r="Z52" s="10" t="str">
        <f>IFERROR(VLOOKUP(H52,'[1]MW-NIFTY-50-12-Apr-2020'!$A:$A,1,FALSE),"No")</f>
        <v>No</v>
      </c>
      <c r="AA52" s="10" t="str">
        <f>IFERROR(VLOOKUP(AB52,'[2]ind_nifty500list 12th Apr20'!$F:$F,1,FALSE),"No")</f>
        <v>No</v>
      </c>
      <c r="AB52" s="9">
        <v>2967</v>
      </c>
    </row>
    <row r="53" spans="1:28" ht="15.75" customHeight="1" x14ac:dyDescent="0.3">
      <c r="A53" s="9">
        <v>4990</v>
      </c>
      <c r="B53" s="10">
        <v>5494273</v>
      </c>
      <c r="C53" s="10">
        <v>21462</v>
      </c>
      <c r="D53" s="10">
        <v>138407172</v>
      </c>
      <c r="E53" s="10">
        <v>540653</v>
      </c>
      <c r="F53" s="10">
        <v>540653</v>
      </c>
      <c r="G53" s="10" t="s">
        <v>12732</v>
      </c>
      <c r="H53" s="10" t="s">
        <v>12732</v>
      </c>
      <c r="I53" s="10" t="s">
        <v>12733</v>
      </c>
      <c r="J53" s="10" t="s">
        <v>12734</v>
      </c>
      <c r="K53" s="13">
        <v>3660.6057000000001</v>
      </c>
      <c r="L53" s="19" t="s">
        <v>13176</v>
      </c>
      <c r="M53" s="11" t="s">
        <v>23</v>
      </c>
      <c r="N53" s="10" t="s">
        <v>24</v>
      </c>
      <c r="O53" s="10" t="s">
        <v>1622</v>
      </c>
      <c r="P53" s="10"/>
      <c r="Q53" s="12"/>
      <c r="R53" s="12"/>
      <c r="S53" s="15" t="s">
        <v>26</v>
      </c>
      <c r="T53" s="10" t="s">
        <v>27</v>
      </c>
      <c r="U53" s="10">
        <v>4640</v>
      </c>
      <c r="V53" s="10">
        <v>2543</v>
      </c>
      <c r="W53" s="10">
        <v>4396</v>
      </c>
      <c r="X53" s="10">
        <v>2632</v>
      </c>
      <c r="Y53" s="10">
        <f t="shared" si="0"/>
        <v>4990</v>
      </c>
      <c r="Z53" s="10" t="str">
        <f>IFERROR(VLOOKUP(H53,'[1]MW-NIFTY-50-12-Apr-2020'!$A:$A,1,FALSE),"No")</f>
        <v>No</v>
      </c>
      <c r="AA53" s="10" t="str">
        <f>IFERROR(VLOOKUP(AB53,'[2]ind_nifty500list 12th Apr20'!$F:$F,1,FALSE),"No")</f>
        <v>No</v>
      </c>
      <c r="AB53" s="9">
        <v>4990</v>
      </c>
    </row>
    <row r="54" spans="1:28" ht="15.75" customHeight="1" x14ac:dyDescent="0.3">
      <c r="A54" s="9">
        <v>4688</v>
      </c>
      <c r="B54" s="10">
        <v>4399617</v>
      </c>
      <c r="C54" s="10">
        <v>17186</v>
      </c>
      <c r="D54" s="10"/>
      <c r="E54" s="10"/>
      <c r="F54" s="10"/>
      <c r="G54" s="10" t="s">
        <v>7022</v>
      </c>
      <c r="H54" s="10" t="s">
        <v>12578</v>
      </c>
      <c r="I54" s="10" t="s">
        <v>12579</v>
      </c>
      <c r="J54" s="10" t="s">
        <v>12580</v>
      </c>
      <c r="K54" s="13">
        <v>3639.8343</v>
      </c>
      <c r="L54" s="19" t="s">
        <v>13176</v>
      </c>
      <c r="M54" s="10" t="s">
        <v>83</v>
      </c>
      <c r="N54" s="10" t="s">
        <v>621</v>
      </c>
      <c r="O54" s="10" t="s">
        <v>622</v>
      </c>
      <c r="P54" s="10" t="s">
        <v>1717</v>
      </c>
      <c r="Q54" s="12"/>
      <c r="R54" s="12"/>
      <c r="S54" s="18" t="s">
        <v>623</v>
      </c>
      <c r="T54" s="10" t="s">
        <v>27</v>
      </c>
      <c r="U54" s="10">
        <v>517</v>
      </c>
      <c r="V54" s="10">
        <v>650</v>
      </c>
      <c r="W54" s="10">
        <v>4999</v>
      </c>
      <c r="X54" s="10">
        <v>234</v>
      </c>
      <c r="Y54" s="10">
        <f t="shared" si="0"/>
        <v>4688</v>
      </c>
      <c r="Z54" s="10" t="str">
        <f>IFERROR(VLOOKUP(H54,'[1]MW-NIFTY-50-12-Apr-2020'!$A:$A,1,FALSE),"No")</f>
        <v>No</v>
      </c>
      <c r="AA54" s="10" t="str">
        <f>IFERROR(VLOOKUP(AB54,'[2]ind_nifty500list 12th Apr20'!$F:$F,1,FALSE),"No")</f>
        <v>No</v>
      </c>
      <c r="AB54" s="9">
        <v>4688</v>
      </c>
    </row>
    <row r="55" spans="1:28" ht="15.75" customHeight="1" x14ac:dyDescent="0.3">
      <c r="A55" s="9">
        <v>961</v>
      </c>
      <c r="B55" s="10">
        <v>2935553</v>
      </c>
      <c r="C55" s="10">
        <v>11467</v>
      </c>
      <c r="D55" s="10">
        <v>136322820</v>
      </c>
      <c r="E55" s="10">
        <v>532511</v>
      </c>
      <c r="F55" s="10">
        <v>532511</v>
      </c>
      <c r="G55" s="10" t="s">
        <v>3085</v>
      </c>
      <c r="H55" s="10" t="s">
        <v>3085</v>
      </c>
      <c r="I55" s="10" t="s">
        <v>3086</v>
      </c>
      <c r="J55" s="10" t="s">
        <v>3087</v>
      </c>
      <c r="K55" s="13">
        <v>3564.9813999999997</v>
      </c>
      <c r="L55" s="19" t="s">
        <v>13176</v>
      </c>
      <c r="M55" s="11" t="s">
        <v>23</v>
      </c>
      <c r="N55" s="10" t="s">
        <v>24</v>
      </c>
      <c r="O55" s="10" t="s">
        <v>838</v>
      </c>
      <c r="P55" s="10"/>
      <c r="Q55" s="12"/>
      <c r="R55" s="12"/>
      <c r="S55" s="15" t="s">
        <v>26</v>
      </c>
      <c r="T55" s="10" t="s">
        <v>27</v>
      </c>
      <c r="U55" s="10">
        <v>1476</v>
      </c>
      <c r="V55" s="10">
        <v>444</v>
      </c>
      <c r="W55" s="10">
        <v>3854</v>
      </c>
      <c r="X55" s="10">
        <v>984</v>
      </c>
      <c r="Y55" s="10">
        <f t="shared" si="0"/>
        <v>961</v>
      </c>
      <c r="Z55" s="10" t="str">
        <f>IFERROR(VLOOKUP(H55,'[1]MW-NIFTY-50-12-Apr-2020'!$A:$A,1,FALSE),"No")</f>
        <v>No</v>
      </c>
      <c r="AA55" s="10" t="str">
        <f>IFERROR(VLOOKUP(AB55,'[2]ind_nifty500list 12th Apr20'!$F:$F,1,FALSE),"No")</f>
        <v>No</v>
      </c>
      <c r="AB55" s="9">
        <v>961</v>
      </c>
    </row>
    <row r="56" spans="1:28" ht="15.75" customHeight="1" x14ac:dyDescent="0.3">
      <c r="A56" s="9">
        <v>2679</v>
      </c>
      <c r="B56" s="10">
        <v>728065</v>
      </c>
      <c r="C56" s="10">
        <v>2844</v>
      </c>
      <c r="D56" s="10">
        <v>129484804</v>
      </c>
      <c r="E56" s="10">
        <v>505800</v>
      </c>
      <c r="F56" s="10">
        <v>505800</v>
      </c>
      <c r="G56" s="10" t="s">
        <v>8277</v>
      </c>
      <c r="H56" s="10" t="s">
        <v>8277</v>
      </c>
      <c r="I56" s="10" t="s">
        <v>8278</v>
      </c>
      <c r="J56" s="10" t="s">
        <v>8279</v>
      </c>
      <c r="K56" s="13">
        <v>3497.1745499999997</v>
      </c>
      <c r="L56" s="19" t="s">
        <v>13176</v>
      </c>
      <c r="M56" s="11" t="s">
        <v>83</v>
      </c>
      <c r="N56" s="10" t="s">
        <v>621</v>
      </c>
      <c r="O56" s="10" t="s">
        <v>622</v>
      </c>
      <c r="P56" s="10" t="s">
        <v>8280</v>
      </c>
      <c r="Q56" s="12"/>
      <c r="R56" s="12"/>
      <c r="S56" s="18" t="s">
        <v>623</v>
      </c>
      <c r="T56" s="10" t="s">
        <v>27</v>
      </c>
      <c r="U56" s="10">
        <v>3346</v>
      </c>
      <c r="V56" s="10">
        <v>1590</v>
      </c>
      <c r="W56" s="10">
        <v>1374</v>
      </c>
      <c r="X56" s="10">
        <v>981</v>
      </c>
      <c r="Y56" s="10">
        <f t="shared" si="0"/>
        <v>2679</v>
      </c>
      <c r="Z56" s="10" t="str">
        <f>IFERROR(VLOOKUP(H56,'[1]MW-NIFTY-50-12-Apr-2020'!$A:$A,1,FALSE),"No")</f>
        <v>No</v>
      </c>
      <c r="AA56" s="10" t="str">
        <f>IFERROR(VLOOKUP(AB56,'[2]ind_nifty500list 12th Apr20'!$F:$F,1,FALSE),"No")</f>
        <v>No</v>
      </c>
      <c r="AB56" s="9">
        <v>2679</v>
      </c>
    </row>
    <row r="57" spans="1:28" ht="15.75" customHeight="1" x14ac:dyDescent="0.3">
      <c r="A57" s="9">
        <v>2802</v>
      </c>
      <c r="B57" s="10">
        <v>6585345</v>
      </c>
      <c r="C57" s="10">
        <v>25724</v>
      </c>
      <c r="D57" s="10">
        <v>136589316</v>
      </c>
      <c r="E57" s="10">
        <v>533552</v>
      </c>
      <c r="F57" s="10">
        <v>533552</v>
      </c>
      <c r="G57" s="10" t="s">
        <v>8648</v>
      </c>
      <c r="H57" s="10" t="s">
        <v>8648</v>
      </c>
      <c r="I57" s="10" t="s">
        <v>8649</v>
      </c>
      <c r="J57" s="10" t="s">
        <v>8650</v>
      </c>
      <c r="K57" s="13">
        <v>3405.0671499999999</v>
      </c>
      <c r="L57" s="19" t="s">
        <v>13176</v>
      </c>
      <c r="M57" s="11" t="s">
        <v>83</v>
      </c>
      <c r="N57" s="10" t="s">
        <v>84</v>
      </c>
      <c r="O57" s="10" t="s">
        <v>108</v>
      </c>
      <c r="P57" s="10"/>
      <c r="Q57" s="12"/>
      <c r="R57" s="12"/>
      <c r="S57" s="15" t="s">
        <v>86</v>
      </c>
      <c r="T57" s="10" t="s">
        <v>27</v>
      </c>
      <c r="U57" s="10">
        <v>1733</v>
      </c>
      <c r="V57" s="10">
        <v>3636</v>
      </c>
      <c r="W57" s="10">
        <v>3922</v>
      </c>
      <c r="X57" s="10">
        <v>506</v>
      </c>
      <c r="Y57" s="10">
        <f t="shared" si="0"/>
        <v>2802</v>
      </c>
      <c r="Z57" s="10" t="str">
        <f>IFERROR(VLOOKUP(H57,'[1]MW-NIFTY-50-12-Apr-2020'!$A:$A,1,FALSE),"No")</f>
        <v>No</v>
      </c>
      <c r="AA57" s="10" t="str">
        <f>IFERROR(VLOOKUP(AB57,'[2]ind_nifty500list 12th Apr20'!$F:$F,1,FALSE),"No")</f>
        <v>No</v>
      </c>
      <c r="AB57" s="9">
        <v>2802</v>
      </c>
    </row>
    <row r="58" spans="1:28" ht="15.75" customHeight="1" x14ac:dyDescent="0.3">
      <c r="A58" s="9">
        <v>2988</v>
      </c>
      <c r="B58" s="10">
        <v>780289</v>
      </c>
      <c r="C58" s="10">
        <v>3048</v>
      </c>
      <c r="D58" s="10">
        <v>134041092</v>
      </c>
      <c r="E58" s="10">
        <v>523598</v>
      </c>
      <c r="F58" s="10">
        <v>523598</v>
      </c>
      <c r="G58" s="10" t="s">
        <v>9203</v>
      </c>
      <c r="H58" s="10" t="s">
        <v>9203</v>
      </c>
      <c r="I58" s="10" t="s">
        <v>9204</v>
      </c>
      <c r="J58" s="10" t="s">
        <v>9205</v>
      </c>
      <c r="K58" s="13">
        <v>3361.2952</v>
      </c>
      <c r="L58" s="19" t="s">
        <v>13176</v>
      </c>
      <c r="M58" s="11" t="s">
        <v>39</v>
      </c>
      <c r="N58" s="10" t="s">
        <v>145</v>
      </c>
      <c r="O58" s="10" t="s">
        <v>530</v>
      </c>
      <c r="P58" s="10" t="s">
        <v>2064</v>
      </c>
      <c r="Q58" s="12"/>
      <c r="R58" s="12"/>
      <c r="S58" s="15" t="s">
        <v>42</v>
      </c>
      <c r="T58" s="10" t="s">
        <v>27</v>
      </c>
      <c r="U58" s="10">
        <v>3036</v>
      </c>
      <c r="V58" s="10">
        <v>2344</v>
      </c>
      <c r="W58" s="10">
        <v>1182</v>
      </c>
      <c r="X58" s="10">
        <v>944</v>
      </c>
      <c r="Y58" s="10">
        <f t="shared" si="0"/>
        <v>2988</v>
      </c>
      <c r="Z58" s="10" t="str">
        <f>IFERROR(VLOOKUP(H58,'[1]MW-NIFTY-50-12-Apr-2020'!$A:$A,1,FALSE),"No")</f>
        <v>No</v>
      </c>
      <c r="AA58" s="10" t="str">
        <f>IFERROR(VLOOKUP(AB58,'[2]ind_nifty500list 12th Apr20'!$F:$F,1,FALSE),"No")</f>
        <v>No</v>
      </c>
      <c r="AB58" s="9">
        <v>2988</v>
      </c>
    </row>
    <row r="59" spans="1:28" ht="15.75" customHeight="1" x14ac:dyDescent="0.3">
      <c r="A59" s="9">
        <v>924</v>
      </c>
      <c r="B59" s="10">
        <v>3377153</v>
      </c>
      <c r="C59" s="10">
        <v>13192</v>
      </c>
      <c r="D59" s="10">
        <v>136371204</v>
      </c>
      <c r="E59" s="10">
        <v>532700</v>
      </c>
      <c r="F59" s="10">
        <v>532700</v>
      </c>
      <c r="G59" s="10" t="s">
        <v>2971</v>
      </c>
      <c r="H59" s="10" t="s">
        <v>2971</v>
      </c>
      <c r="I59" s="10" t="s">
        <v>2972</v>
      </c>
      <c r="J59" s="10" t="s">
        <v>2973</v>
      </c>
      <c r="K59" s="13">
        <v>3354.3472000000002</v>
      </c>
      <c r="L59" s="19" t="s">
        <v>13176</v>
      </c>
      <c r="M59" s="10" t="s">
        <v>83</v>
      </c>
      <c r="N59" s="10" t="s">
        <v>181</v>
      </c>
      <c r="O59" s="10" t="s">
        <v>311</v>
      </c>
      <c r="P59" s="10" t="s">
        <v>2974</v>
      </c>
      <c r="Q59" s="12"/>
      <c r="R59" s="12"/>
      <c r="S59" s="15" t="s">
        <v>313</v>
      </c>
      <c r="T59" s="10" t="s">
        <v>27</v>
      </c>
      <c r="U59" s="10">
        <v>3880</v>
      </c>
      <c r="V59" s="10">
        <v>2225</v>
      </c>
      <c r="W59" s="10">
        <v>2555</v>
      </c>
      <c r="X59" s="10">
        <v>835</v>
      </c>
      <c r="Y59" s="10">
        <f t="shared" si="0"/>
        <v>924</v>
      </c>
      <c r="Z59" s="10" t="str">
        <f>IFERROR(VLOOKUP(H59,'[1]MW-NIFTY-50-12-Apr-2020'!$A:$A,1,FALSE),"No")</f>
        <v>No</v>
      </c>
      <c r="AA59" s="10" t="str">
        <f>IFERROR(VLOOKUP(AB59,'[2]ind_nifty500list 12th Apr20'!$F:$F,1,FALSE),"No")</f>
        <v>No</v>
      </c>
      <c r="AB59" s="9">
        <v>924</v>
      </c>
    </row>
    <row r="60" spans="1:28" ht="15.75" customHeight="1" x14ac:dyDescent="0.3">
      <c r="A60" s="9">
        <v>2592</v>
      </c>
      <c r="B60" s="10">
        <v>3820033</v>
      </c>
      <c r="C60" s="10">
        <v>14922</v>
      </c>
      <c r="D60" s="10">
        <v>136420100</v>
      </c>
      <c r="E60" s="10">
        <v>532891</v>
      </c>
      <c r="F60" s="10">
        <v>532891</v>
      </c>
      <c r="G60" s="10" t="s">
        <v>8017</v>
      </c>
      <c r="H60" s="10" t="s">
        <v>8017</v>
      </c>
      <c r="I60" s="10" t="s">
        <v>8018</v>
      </c>
      <c r="J60" s="10" t="s">
        <v>8019</v>
      </c>
      <c r="K60" s="13">
        <v>3353.3353999999999</v>
      </c>
      <c r="L60" s="19" t="s">
        <v>13176</v>
      </c>
      <c r="M60" s="11" t="s">
        <v>249</v>
      </c>
      <c r="N60" s="10" t="s">
        <v>383</v>
      </c>
      <c r="O60" s="10"/>
      <c r="P60" s="10"/>
      <c r="Q60" s="12"/>
      <c r="R60" s="12"/>
      <c r="S60" s="18" t="s">
        <v>384</v>
      </c>
      <c r="T60" s="10" t="s">
        <v>27</v>
      </c>
      <c r="U60" s="10">
        <v>3293</v>
      </c>
      <c r="V60" s="10">
        <v>1940</v>
      </c>
      <c r="W60" s="10">
        <v>1348</v>
      </c>
      <c r="X60" s="10">
        <v>522</v>
      </c>
      <c r="Y60" s="10">
        <f t="shared" si="0"/>
        <v>2592</v>
      </c>
      <c r="Z60" s="10" t="str">
        <f>IFERROR(VLOOKUP(H60,'[1]MW-NIFTY-50-12-Apr-2020'!$A:$A,1,FALSE),"No")</f>
        <v>No</v>
      </c>
      <c r="AA60" s="10" t="str">
        <f>IFERROR(VLOOKUP(AB60,'[2]ind_nifty500list 12th Apr20'!$F:$F,1,FALSE),"No")</f>
        <v>No</v>
      </c>
      <c r="AB60" s="9">
        <v>2592</v>
      </c>
    </row>
    <row r="61" spans="1:28" ht="15.75" customHeight="1" x14ac:dyDescent="0.3">
      <c r="A61" s="9">
        <v>2191</v>
      </c>
      <c r="B61" s="10">
        <v>610561</v>
      </c>
      <c r="C61" s="10">
        <v>2385</v>
      </c>
      <c r="D61" s="10">
        <v>130301188</v>
      </c>
      <c r="E61" s="10">
        <v>508989</v>
      </c>
      <c r="F61" s="10">
        <v>508989</v>
      </c>
      <c r="G61" s="10" t="s">
        <v>6820</v>
      </c>
      <c r="H61" s="10" t="s">
        <v>6820</v>
      </c>
      <c r="I61" s="10" t="s">
        <v>6821</v>
      </c>
      <c r="J61" s="10" t="s">
        <v>6822</v>
      </c>
      <c r="K61" s="13">
        <v>3302.4354499999999</v>
      </c>
      <c r="L61" s="19" t="s">
        <v>13176</v>
      </c>
      <c r="M61" s="11" t="s">
        <v>83</v>
      </c>
      <c r="N61" s="10" t="s">
        <v>1069</v>
      </c>
      <c r="O61" s="10" t="s">
        <v>2270</v>
      </c>
      <c r="P61" s="10"/>
      <c r="Q61" s="12"/>
      <c r="R61" s="12"/>
      <c r="S61" s="15" t="s">
        <v>1071</v>
      </c>
      <c r="T61" s="10" t="s">
        <v>27</v>
      </c>
      <c r="U61" s="10">
        <v>1788</v>
      </c>
      <c r="V61" s="10">
        <v>2741</v>
      </c>
      <c r="W61" s="10">
        <v>1862</v>
      </c>
      <c r="X61" s="10">
        <v>3958</v>
      </c>
      <c r="Y61" s="10">
        <f t="shared" si="0"/>
        <v>2191</v>
      </c>
      <c r="Z61" s="10" t="str">
        <f>IFERROR(VLOOKUP(H61,'[1]MW-NIFTY-50-12-Apr-2020'!$A:$A,1,FALSE),"No")</f>
        <v>No</v>
      </c>
      <c r="AA61" s="10" t="str">
        <f>IFERROR(VLOOKUP(AB61,'[2]ind_nifty500list 12th Apr20'!$F:$F,1,FALSE),"No")</f>
        <v>No</v>
      </c>
      <c r="AB61" s="9">
        <v>2191</v>
      </c>
    </row>
    <row r="62" spans="1:28" ht="15.75" customHeight="1" x14ac:dyDescent="0.3">
      <c r="A62" s="9">
        <v>4902</v>
      </c>
      <c r="B62" s="10">
        <v>5563649</v>
      </c>
      <c r="C62" s="10">
        <v>21733</v>
      </c>
      <c r="D62" s="10">
        <v>138421508</v>
      </c>
      <c r="E62" s="10">
        <v>540709</v>
      </c>
      <c r="F62" s="10">
        <v>540709</v>
      </c>
      <c r="G62" s="10" t="s">
        <v>12677</v>
      </c>
      <c r="H62" s="10" t="s">
        <v>12677</v>
      </c>
      <c r="I62" s="10" t="s">
        <v>12678</v>
      </c>
      <c r="J62" s="10" t="s">
        <v>12679</v>
      </c>
      <c r="K62" s="13">
        <v>3297.2161500000002</v>
      </c>
      <c r="L62" s="19" t="s">
        <v>13176</v>
      </c>
      <c r="M62" s="11" t="s">
        <v>55</v>
      </c>
      <c r="N62" s="10" t="s">
        <v>56</v>
      </c>
      <c r="O62" s="10" t="s">
        <v>215</v>
      </c>
      <c r="P62" s="10" t="s">
        <v>454</v>
      </c>
      <c r="Q62" s="12"/>
      <c r="R62" s="12"/>
      <c r="S62" s="18" t="s">
        <v>58</v>
      </c>
      <c r="T62" s="10" t="s">
        <v>27</v>
      </c>
      <c r="U62" s="10">
        <v>3438</v>
      </c>
      <c r="V62" s="10">
        <v>3047</v>
      </c>
      <c r="W62" s="10">
        <v>4830</v>
      </c>
      <c r="X62" s="10">
        <v>4617</v>
      </c>
      <c r="Y62" s="10">
        <f t="shared" si="0"/>
        <v>4902</v>
      </c>
      <c r="Z62" s="10" t="str">
        <f>IFERROR(VLOOKUP(H62,'[1]MW-NIFTY-50-12-Apr-2020'!$A:$A,1,FALSE),"No")</f>
        <v>No</v>
      </c>
      <c r="AA62" s="10" t="str">
        <f>IFERROR(VLOOKUP(AB62,'[2]ind_nifty500list 12th Apr20'!$F:$F,1,FALSE),"No")</f>
        <v>No</v>
      </c>
      <c r="AB62" s="9">
        <v>4902</v>
      </c>
    </row>
    <row r="63" spans="1:28" ht="15.75" customHeight="1" x14ac:dyDescent="0.3">
      <c r="A63" s="9">
        <v>2281</v>
      </c>
      <c r="B63" s="10">
        <v>625153</v>
      </c>
      <c r="C63" s="10">
        <v>2442</v>
      </c>
      <c r="D63" s="10">
        <v>128186884</v>
      </c>
      <c r="E63" s="10">
        <v>500730</v>
      </c>
      <c r="F63" s="10">
        <v>500730</v>
      </c>
      <c r="G63" s="10" t="s">
        <v>7093</v>
      </c>
      <c r="H63" s="10" t="s">
        <v>7093</v>
      </c>
      <c r="I63" s="10" t="s">
        <v>7094</v>
      </c>
      <c r="J63" s="10" t="s">
        <v>7095</v>
      </c>
      <c r="K63" s="13">
        <v>3250.5992000000001</v>
      </c>
      <c r="L63" s="19" t="s">
        <v>13176</v>
      </c>
      <c r="M63" s="11" t="s">
        <v>23</v>
      </c>
      <c r="N63" s="10" t="s">
        <v>24</v>
      </c>
      <c r="O63" s="10" t="s">
        <v>376</v>
      </c>
      <c r="P63" s="10"/>
      <c r="Q63" s="12"/>
      <c r="R63" s="12"/>
      <c r="S63" s="15" t="s">
        <v>26</v>
      </c>
      <c r="T63" s="10" t="s">
        <v>27</v>
      </c>
      <c r="U63" s="10">
        <v>762</v>
      </c>
      <c r="V63" s="10">
        <v>2021</v>
      </c>
      <c r="W63" s="10">
        <v>2463</v>
      </c>
      <c r="X63" s="10">
        <v>1864</v>
      </c>
      <c r="Y63" s="10">
        <f t="shared" si="0"/>
        <v>2281</v>
      </c>
      <c r="Z63" s="10" t="str">
        <f>IFERROR(VLOOKUP(H63,'[1]MW-NIFTY-50-12-Apr-2020'!$A:$A,1,FALSE),"No")</f>
        <v>No</v>
      </c>
      <c r="AA63" s="10" t="str">
        <f>IFERROR(VLOOKUP(AB63,'[2]ind_nifty500list 12th Apr20'!$F:$F,1,FALSE),"No")</f>
        <v>No</v>
      </c>
      <c r="AB63" s="9">
        <v>2281</v>
      </c>
    </row>
    <row r="64" spans="1:28" ht="15.75" customHeight="1" x14ac:dyDescent="0.3">
      <c r="A64" s="9">
        <v>1827</v>
      </c>
      <c r="B64" s="10">
        <v>3692289</v>
      </c>
      <c r="C64" s="10">
        <v>14423</v>
      </c>
      <c r="D64" s="10">
        <v>134898436</v>
      </c>
      <c r="E64" s="10">
        <v>526947</v>
      </c>
      <c r="F64" s="10">
        <v>526947</v>
      </c>
      <c r="G64" s="10" t="s">
        <v>5722</v>
      </c>
      <c r="H64" s="10" t="s">
        <v>5722</v>
      </c>
      <c r="I64" s="10" t="s">
        <v>5723</v>
      </c>
      <c r="J64" s="10" t="s">
        <v>5724</v>
      </c>
      <c r="K64" s="13">
        <v>3246.1705000000002</v>
      </c>
      <c r="L64" s="19" t="s">
        <v>13176</v>
      </c>
      <c r="M64" s="11" t="s">
        <v>83</v>
      </c>
      <c r="N64" s="10" t="s">
        <v>1069</v>
      </c>
      <c r="O64" s="10" t="s">
        <v>3711</v>
      </c>
      <c r="P64" s="10"/>
      <c r="Q64" s="12"/>
      <c r="R64" s="12"/>
      <c r="S64" s="17" t="s">
        <v>1071</v>
      </c>
      <c r="T64" s="10" t="s">
        <v>27</v>
      </c>
      <c r="U64" s="10">
        <v>1266</v>
      </c>
      <c r="V64" s="10">
        <v>1334</v>
      </c>
      <c r="W64" s="10">
        <v>3359</v>
      </c>
      <c r="X64" s="10">
        <v>1248</v>
      </c>
      <c r="Y64" s="10">
        <f t="shared" si="0"/>
        <v>1827</v>
      </c>
      <c r="Z64" s="10" t="str">
        <f>IFERROR(VLOOKUP(H64,'[1]MW-NIFTY-50-12-Apr-2020'!$A:$A,1,FALSE),"No")</f>
        <v>No</v>
      </c>
      <c r="AA64" s="10" t="str">
        <f>IFERROR(VLOOKUP(AB64,'[2]ind_nifty500list 12th Apr20'!$F:$F,1,FALSE),"No")</f>
        <v>No</v>
      </c>
      <c r="AB64" s="9">
        <v>1827</v>
      </c>
    </row>
    <row r="65" spans="1:28" ht="15.75" customHeight="1" x14ac:dyDescent="0.3">
      <c r="A65" s="9">
        <v>3309</v>
      </c>
      <c r="B65" s="10">
        <v>860161</v>
      </c>
      <c r="C65" s="10">
        <v>3360</v>
      </c>
      <c r="D65" s="10">
        <v>128103684</v>
      </c>
      <c r="E65" s="10">
        <v>500405</v>
      </c>
      <c r="F65" s="10">
        <v>500405</v>
      </c>
      <c r="G65" s="10" t="s">
        <v>10163</v>
      </c>
      <c r="H65" s="10" t="s">
        <v>10163</v>
      </c>
      <c r="I65" s="10" t="s">
        <v>10164</v>
      </c>
      <c r="J65" s="10" t="s">
        <v>10165</v>
      </c>
      <c r="K65" s="13">
        <v>3242.7206000000001</v>
      </c>
      <c r="L65" s="19" t="s">
        <v>13176</v>
      </c>
      <c r="M65" s="11" t="s">
        <v>23</v>
      </c>
      <c r="N65" s="10" t="s">
        <v>24</v>
      </c>
      <c r="O65" s="10" t="s">
        <v>25</v>
      </c>
      <c r="P65" s="10"/>
      <c r="Q65" s="12"/>
      <c r="R65" s="12"/>
      <c r="S65" s="15" t="s">
        <v>26</v>
      </c>
      <c r="T65" s="10" t="s">
        <v>27</v>
      </c>
      <c r="U65" s="10">
        <v>1358</v>
      </c>
      <c r="V65" s="10">
        <v>366</v>
      </c>
      <c r="W65" s="10">
        <v>3875</v>
      </c>
      <c r="X65" s="10">
        <v>3711</v>
      </c>
      <c r="Y65" s="10">
        <f t="shared" si="0"/>
        <v>3309</v>
      </c>
      <c r="Z65" s="10" t="str">
        <f>IFERROR(VLOOKUP(H65,'[1]MW-NIFTY-50-12-Apr-2020'!$A:$A,1,FALSE),"No")</f>
        <v>No</v>
      </c>
      <c r="AA65" s="10" t="str">
        <f>IFERROR(VLOOKUP(AB65,'[2]ind_nifty500list 12th Apr20'!$F:$F,1,FALSE),"No")</f>
        <v>No</v>
      </c>
      <c r="AB65" s="9">
        <v>3309</v>
      </c>
    </row>
    <row r="66" spans="1:28" ht="15.75" customHeight="1" x14ac:dyDescent="0.3">
      <c r="A66" s="9">
        <v>3912</v>
      </c>
      <c r="B66" s="10">
        <v>5409537</v>
      </c>
      <c r="C66" s="10">
        <v>21131</v>
      </c>
      <c r="D66" s="10">
        <v>138392324</v>
      </c>
      <c r="E66" s="10">
        <v>540595</v>
      </c>
      <c r="F66" s="10">
        <v>540595</v>
      </c>
      <c r="G66" s="10" t="s">
        <v>12035</v>
      </c>
      <c r="H66" s="10" t="s">
        <v>12035</v>
      </c>
      <c r="I66" s="10" t="s">
        <v>12036</v>
      </c>
      <c r="J66" s="10" t="s">
        <v>12037</v>
      </c>
      <c r="K66" s="13">
        <v>3170.5565000000001</v>
      </c>
      <c r="L66" s="19" t="s">
        <v>13176</v>
      </c>
      <c r="M66" s="11" t="s">
        <v>32</v>
      </c>
      <c r="N66" s="10" t="s">
        <v>220</v>
      </c>
      <c r="O66" s="10" t="s">
        <v>458</v>
      </c>
      <c r="P66" s="10" t="s">
        <v>459</v>
      </c>
      <c r="Q66" s="12"/>
      <c r="R66" s="12"/>
      <c r="S66" s="15" t="s">
        <v>222</v>
      </c>
      <c r="T66" s="10" t="s">
        <v>27</v>
      </c>
      <c r="U66" s="10">
        <v>1297</v>
      </c>
      <c r="V66" s="10">
        <v>3713</v>
      </c>
      <c r="W66" s="10">
        <v>1530</v>
      </c>
      <c r="X66" s="10">
        <v>3238</v>
      </c>
      <c r="Y66" s="10">
        <f t="shared" ref="Y66:Y129" si="1">A66</f>
        <v>3912</v>
      </c>
      <c r="Z66" s="10" t="str">
        <f>IFERROR(VLOOKUP(H66,'[1]MW-NIFTY-50-12-Apr-2020'!$A:$A,1,FALSE),"No")</f>
        <v>No</v>
      </c>
      <c r="AA66" s="10" t="str">
        <f>IFERROR(VLOOKUP(AB66,'[2]ind_nifty500list 12th Apr20'!$F:$F,1,FALSE),"No")</f>
        <v>No</v>
      </c>
      <c r="AB66" s="9">
        <v>3912</v>
      </c>
    </row>
    <row r="67" spans="1:28" ht="15.75" customHeight="1" x14ac:dyDescent="0.3">
      <c r="A67" s="9">
        <v>790</v>
      </c>
      <c r="B67" s="10">
        <v>6248705</v>
      </c>
      <c r="C67" s="10">
        <v>24409</v>
      </c>
      <c r="D67" s="10">
        <v>129975556</v>
      </c>
      <c r="E67" s="10">
        <v>507717</v>
      </c>
      <c r="F67" s="10">
        <v>507717</v>
      </c>
      <c r="G67" s="10" t="s">
        <v>2566</v>
      </c>
      <c r="H67" s="10" t="s">
        <v>2566</v>
      </c>
      <c r="I67" s="10" t="s">
        <v>2567</v>
      </c>
      <c r="J67" s="10" t="s">
        <v>2568</v>
      </c>
      <c r="K67" s="13">
        <v>3119.7002499999999</v>
      </c>
      <c r="L67" s="19" t="s">
        <v>13176</v>
      </c>
      <c r="M67" s="11" t="s">
        <v>23</v>
      </c>
      <c r="N67" s="10" t="s">
        <v>24</v>
      </c>
      <c r="O67" s="10" t="s">
        <v>838</v>
      </c>
      <c r="P67" s="10"/>
      <c r="Q67" s="12"/>
      <c r="R67" s="12"/>
      <c r="S67" s="17" t="s">
        <v>26</v>
      </c>
      <c r="T67" s="10" t="s">
        <v>27</v>
      </c>
      <c r="U67" s="10">
        <v>2174</v>
      </c>
      <c r="V67" s="10">
        <v>984</v>
      </c>
      <c r="W67" s="10">
        <v>761</v>
      </c>
      <c r="X67" s="10">
        <v>2967</v>
      </c>
      <c r="Y67" s="10">
        <f t="shared" si="1"/>
        <v>790</v>
      </c>
      <c r="Z67" s="10" t="str">
        <f>IFERROR(VLOOKUP(H67,'[1]MW-NIFTY-50-12-Apr-2020'!$A:$A,1,FALSE),"No")</f>
        <v>No</v>
      </c>
      <c r="AA67" s="10" t="str">
        <f>IFERROR(VLOOKUP(AB67,'[2]ind_nifty500list 12th Apr20'!$F:$F,1,FALSE),"No")</f>
        <v>No</v>
      </c>
      <c r="AB67" s="9">
        <v>790</v>
      </c>
    </row>
    <row r="68" spans="1:28" ht="15.75" customHeight="1" x14ac:dyDescent="0.3">
      <c r="A68" s="9">
        <v>1564</v>
      </c>
      <c r="B68" s="10">
        <v>3011329</v>
      </c>
      <c r="C68" s="10">
        <v>11763</v>
      </c>
      <c r="D68" s="10">
        <v>136352516</v>
      </c>
      <c r="E68" s="10">
        <v>532627</v>
      </c>
      <c r="F68" s="10">
        <v>532627</v>
      </c>
      <c r="G68" s="10" t="s">
        <v>4927</v>
      </c>
      <c r="H68" s="10" t="s">
        <v>4927</v>
      </c>
      <c r="I68" s="10" t="s">
        <v>4928</v>
      </c>
      <c r="J68" s="10" t="s">
        <v>4929</v>
      </c>
      <c r="K68" s="13">
        <v>3091.18055</v>
      </c>
      <c r="L68" s="19" t="s">
        <v>13176</v>
      </c>
      <c r="M68" s="11" t="s">
        <v>335</v>
      </c>
      <c r="N68" s="10" t="s">
        <v>336</v>
      </c>
      <c r="O68" s="10" t="s">
        <v>415</v>
      </c>
      <c r="P68" s="10" t="s">
        <v>4930</v>
      </c>
      <c r="Q68" s="12"/>
      <c r="R68" s="12"/>
      <c r="S68" s="15" t="s">
        <v>339</v>
      </c>
      <c r="T68" s="10" t="s">
        <v>27</v>
      </c>
      <c r="U68" s="10">
        <v>2296</v>
      </c>
      <c r="V68" s="10">
        <v>3411</v>
      </c>
      <c r="W68" s="10">
        <v>3101</v>
      </c>
      <c r="X68" s="10">
        <v>2229</v>
      </c>
      <c r="Y68" s="10">
        <f t="shared" si="1"/>
        <v>1564</v>
      </c>
      <c r="Z68" s="10" t="str">
        <f>IFERROR(VLOOKUP(H68,'[1]MW-NIFTY-50-12-Apr-2020'!$A:$A,1,FALSE),"No")</f>
        <v>No</v>
      </c>
      <c r="AA68" s="10" t="str">
        <f>IFERROR(VLOOKUP(AB68,'[2]ind_nifty500list 12th Apr20'!$F:$F,1,FALSE),"No")</f>
        <v>No</v>
      </c>
      <c r="AB68" s="9">
        <v>1564</v>
      </c>
    </row>
    <row r="69" spans="1:28" ht="15.75" customHeight="1" x14ac:dyDescent="0.3">
      <c r="A69" s="9">
        <v>3099</v>
      </c>
      <c r="B69" s="10">
        <v>3608577</v>
      </c>
      <c r="C69" s="10">
        <v>14096</v>
      </c>
      <c r="D69" s="10">
        <v>128975620</v>
      </c>
      <c r="E69" s="10">
        <v>503811</v>
      </c>
      <c r="F69" s="10">
        <v>503811</v>
      </c>
      <c r="G69" s="10" t="s">
        <v>9535</v>
      </c>
      <c r="H69" s="10" t="s">
        <v>9535</v>
      </c>
      <c r="I69" s="10" t="s">
        <v>9536</v>
      </c>
      <c r="J69" s="10" t="s">
        <v>9537</v>
      </c>
      <c r="K69" s="13">
        <v>3079.2094999999999</v>
      </c>
      <c r="L69" s="19" t="s">
        <v>13176</v>
      </c>
      <c r="M69" s="10" t="s">
        <v>83</v>
      </c>
      <c r="N69" s="10" t="s">
        <v>84</v>
      </c>
      <c r="O69" s="10" t="s">
        <v>85</v>
      </c>
      <c r="P69" s="10"/>
      <c r="Q69" s="12"/>
      <c r="R69" s="12"/>
      <c r="S69" s="17" t="s">
        <v>86</v>
      </c>
      <c r="T69" s="10" t="s">
        <v>27</v>
      </c>
      <c r="U69" s="10">
        <v>139</v>
      </c>
      <c r="V69" s="10">
        <v>2795</v>
      </c>
      <c r="W69" s="10">
        <v>2626</v>
      </c>
      <c r="X69" s="10">
        <v>614</v>
      </c>
      <c r="Y69" s="10">
        <f t="shared" si="1"/>
        <v>3099</v>
      </c>
      <c r="Z69" s="10" t="str">
        <f>IFERROR(VLOOKUP(H69,'[1]MW-NIFTY-50-12-Apr-2020'!$A:$A,1,FALSE),"No")</f>
        <v>No</v>
      </c>
      <c r="AA69" s="10" t="str">
        <f>IFERROR(VLOOKUP(AB69,'[2]ind_nifty500list 12th Apr20'!$F:$F,1,FALSE),"No")</f>
        <v>No</v>
      </c>
      <c r="AB69" s="9">
        <v>3099</v>
      </c>
    </row>
    <row r="70" spans="1:28" ht="15.75" customHeight="1" x14ac:dyDescent="0.3">
      <c r="A70" s="9">
        <v>761</v>
      </c>
      <c r="B70" s="10">
        <v>211713</v>
      </c>
      <c r="C70" s="10">
        <v>827</v>
      </c>
      <c r="D70" s="10">
        <v>128165124</v>
      </c>
      <c r="E70" s="10">
        <v>500645</v>
      </c>
      <c r="F70" s="10">
        <v>500645</v>
      </c>
      <c r="G70" s="10" t="s">
        <v>2479</v>
      </c>
      <c r="H70" s="10" t="s">
        <v>2479</v>
      </c>
      <c r="I70" s="10" t="s">
        <v>2480</v>
      </c>
      <c r="J70" s="10" t="s">
        <v>2481</v>
      </c>
      <c r="K70" s="13">
        <v>3021.1373000000003</v>
      </c>
      <c r="L70" s="19" t="s">
        <v>13176</v>
      </c>
      <c r="M70" s="11" t="s">
        <v>23</v>
      </c>
      <c r="N70" s="10" t="s">
        <v>24</v>
      </c>
      <c r="O70" s="10" t="s">
        <v>838</v>
      </c>
      <c r="P70" s="10"/>
      <c r="Q70" s="12"/>
      <c r="R70" s="12"/>
      <c r="S70" s="15" t="s">
        <v>26</v>
      </c>
      <c r="T70" s="10" t="s">
        <v>27</v>
      </c>
      <c r="U70" s="10">
        <v>790</v>
      </c>
      <c r="V70" s="10">
        <v>2174</v>
      </c>
      <c r="W70" s="10">
        <v>2967</v>
      </c>
      <c r="X70" s="10">
        <v>2091</v>
      </c>
      <c r="Y70" s="10">
        <f t="shared" si="1"/>
        <v>761</v>
      </c>
      <c r="Z70" s="10" t="str">
        <f>IFERROR(VLOOKUP(H70,'[1]MW-NIFTY-50-12-Apr-2020'!$A:$A,1,FALSE),"No")</f>
        <v>No</v>
      </c>
      <c r="AA70" s="10" t="str">
        <f>IFERROR(VLOOKUP(AB70,'[2]ind_nifty500list 12th Apr20'!$F:$F,1,FALSE),"No")</f>
        <v>No</v>
      </c>
      <c r="AB70" s="9">
        <v>761</v>
      </c>
    </row>
    <row r="71" spans="1:28" ht="15.75" customHeight="1" x14ac:dyDescent="0.3">
      <c r="A71" s="9">
        <v>771</v>
      </c>
      <c r="B71" s="10">
        <v>1187329</v>
      </c>
      <c r="C71" s="10">
        <v>4638</v>
      </c>
      <c r="D71" s="10">
        <v>136222980</v>
      </c>
      <c r="E71" s="10">
        <v>532121</v>
      </c>
      <c r="F71" s="10">
        <v>532121</v>
      </c>
      <c r="G71" s="10" t="s">
        <v>2510</v>
      </c>
      <c r="H71" s="10" t="s">
        <v>2510</v>
      </c>
      <c r="I71" s="10" t="s">
        <v>2511</v>
      </c>
      <c r="J71" s="10" t="s">
        <v>2512</v>
      </c>
      <c r="K71" s="13">
        <v>3020.1759000000002</v>
      </c>
      <c r="L71" s="19" t="s">
        <v>13176</v>
      </c>
      <c r="M71" s="11" t="s">
        <v>55</v>
      </c>
      <c r="N71" s="10" t="s">
        <v>524</v>
      </c>
      <c r="O71" s="10" t="s">
        <v>525</v>
      </c>
      <c r="P71" s="10"/>
      <c r="Q71" s="12"/>
      <c r="R71" s="12"/>
      <c r="S71" s="10" t="s">
        <v>526</v>
      </c>
      <c r="T71" s="10" t="s">
        <v>27</v>
      </c>
      <c r="U71" s="10">
        <v>3216</v>
      </c>
      <c r="V71" s="10">
        <v>3218</v>
      </c>
      <c r="W71" s="10">
        <v>2586</v>
      </c>
      <c r="X71" s="10">
        <v>3590</v>
      </c>
      <c r="Y71" s="10">
        <f t="shared" si="1"/>
        <v>771</v>
      </c>
      <c r="Z71" s="10" t="str">
        <f>IFERROR(VLOOKUP(H71,'[1]MW-NIFTY-50-12-Apr-2020'!$A:$A,1,FALSE),"No")</f>
        <v>No</v>
      </c>
      <c r="AA71" s="10" t="str">
        <f>IFERROR(VLOOKUP(AB71,'[2]ind_nifty500list 12th Apr20'!$F:$F,1,FALSE),"No")</f>
        <v>No</v>
      </c>
      <c r="AB71" s="9">
        <v>771</v>
      </c>
    </row>
    <row r="72" spans="1:28" ht="15.75" customHeight="1" x14ac:dyDescent="0.3">
      <c r="A72" s="9">
        <v>2525</v>
      </c>
      <c r="B72" s="10">
        <v>693249</v>
      </c>
      <c r="C72" s="10">
        <v>2708</v>
      </c>
      <c r="D72" s="10">
        <v>129541636</v>
      </c>
      <c r="E72" s="10">
        <v>506022</v>
      </c>
      <c r="F72" s="10">
        <v>506022</v>
      </c>
      <c r="G72" s="10" t="s">
        <v>7820</v>
      </c>
      <c r="H72" s="10" t="s">
        <v>7820</v>
      </c>
      <c r="I72" s="10" t="s">
        <v>7821</v>
      </c>
      <c r="J72" s="10" t="s">
        <v>7822</v>
      </c>
      <c r="K72" s="13">
        <v>3010.48495</v>
      </c>
      <c r="L72" s="19" t="s">
        <v>13176</v>
      </c>
      <c r="M72" s="11" t="s">
        <v>23</v>
      </c>
      <c r="N72" s="10" t="s">
        <v>90</v>
      </c>
      <c r="O72" s="10" t="s">
        <v>283</v>
      </c>
      <c r="P72" s="10" t="e">
        <v>#REF!</v>
      </c>
      <c r="Q72" s="12"/>
      <c r="R72" s="12"/>
      <c r="S72" s="18" t="s">
        <v>91</v>
      </c>
      <c r="T72" s="10" t="s">
        <v>27</v>
      </c>
      <c r="U72" s="10">
        <v>3408</v>
      </c>
      <c r="V72" s="10">
        <v>3725</v>
      </c>
      <c r="W72" s="10">
        <v>3472</v>
      </c>
      <c r="X72" s="10">
        <v>3783</v>
      </c>
      <c r="Y72" s="10">
        <f t="shared" si="1"/>
        <v>2525</v>
      </c>
      <c r="Z72" s="10" t="str">
        <f>IFERROR(VLOOKUP(H72,'[1]MW-NIFTY-50-12-Apr-2020'!$A:$A,1,FALSE),"No")</f>
        <v>No</v>
      </c>
      <c r="AA72" s="10" t="str">
        <f>IFERROR(VLOOKUP(AB72,'[2]ind_nifty500list 12th Apr20'!$F:$F,1,FALSE),"No")</f>
        <v>No</v>
      </c>
      <c r="AB72" s="9">
        <v>2525</v>
      </c>
    </row>
    <row r="73" spans="1:28" ht="15.75" customHeight="1" x14ac:dyDescent="0.3">
      <c r="A73" s="9">
        <v>5125</v>
      </c>
      <c r="B73" s="10">
        <v>5591041</v>
      </c>
      <c r="C73" s="10">
        <v>21840</v>
      </c>
      <c r="D73" s="10">
        <v>138425348</v>
      </c>
      <c r="E73" s="10">
        <v>540724</v>
      </c>
      <c r="F73" s="10">
        <v>540724</v>
      </c>
      <c r="G73" s="10" t="s">
        <v>13070</v>
      </c>
      <c r="H73" s="10" t="s">
        <v>13070</v>
      </c>
      <c r="I73" s="10" t="s">
        <v>13071</v>
      </c>
      <c r="J73" s="10" t="s">
        <v>13072</v>
      </c>
      <c r="K73" s="13">
        <v>2949.0684000000001</v>
      </c>
      <c r="L73" s="19" t="s">
        <v>13176</v>
      </c>
      <c r="M73" s="10" t="s">
        <v>275</v>
      </c>
      <c r="N73" s="10" t="s">
        <v>276</v>
      </c>
      <c r="O73" s="10" t="s">
        <v>277</v>
      </c>
      <c r="P73" s="10" t="s">
        <v>278</v>
      </c>
      <c r="Q73" s="10"/>
      <c r="R73" s="10"/>
      <c r="S73" s="10" t="s">
        <v>279</v>
      </c>
      <c r="T73" s="10" t="s">
        <v>27</v>
      </c>
      <c r="U73" s="10">
        <v>3755</v>
      </c>
      <c r="V73" s="10">
        <v>2275</v>
      </c>
      <c r="W73" s="10">
        <v>780</v>
      </c>
      <c r="X73" s="10"/>
      <c r="Y73" s="10">
        <f t="shared" si="1"/>
        <v>5125</v>
      </c>
      <c r="Z73" s="10" t="str">
        <f>IFERROR(VLOOKUP(H73,'[1]MW-NIFTY-50-12-Apr-2020'!$A:$A,1,FALSE),"No")</f>
        <v>No</v>
      </c>
      <c r="AA73" s="10" t="str">
        <f>IFERROR(VLOOKUP(AB73,'[2]ind_nifty500list 12th Apr20'!$F:$F,1,FALSE),"No")</f>
        <v>No</v>
      </c>
      <c r="AB73" s="9">
        <v>5125</v>
      </c>
    </row>
    <row r="74" spans="1:28" ht="15.75" customHeight="1" x14ac:dyDescent="0.3">
      <c r="A74" s="9">
        <v>2033</v>
      </c>
      <c r="B74" s="10">
        <v>240641</v>
      </c>
      <c r="C74" s="10">
        <v>940</v>
      </c>
      <c r="D74" s="10">
        <v>128032260</v>
      </c>
      <c r="E74" s="10">
        <v>500126</v>
      </c>
      <c r="F74" s="10">
        <v>500126</v>
      </c>
      <c r="G74" s="10" t="s">
        <v>6340</v>
      </c>
      <c r="H74" s="10" t="s">
        <v>6340</v>
      </c>
      <c r="I74" s="10" t="s">
        <v>6341</v>
      </c>
      <c r="J74" s="10" t="s">
        <v>6342</v>
      </c>
      <c r="K74" s="13">
        <v>2941.7972500000001</v>
      </c>
      <c r="L74" s="19" t="s">
        <v>13176</v>
      </c>
      <c r="M74" s="11" t="s">
        <v>95</v>
      </c>
      <c r="N74" s="10" t="s">
        <v>96</v>
      </c>
      <c r="O74" s="10" t="s">
        <v>97</v>
      </c>
      <c r="P74" s="10"/>
      <c r="Q74" s="12"/>
      <c r="R74" s="12"/>
      <c r="S74" s="10" t="s">
        <v>98</v>
      </c>
      <c r="T74" s="10" t="s">
        <v>27</v>
      </c>
      <c r="U74" s="10">
        <v>1293</v>
      </c>
      <c r="V74" s="10">
        <v>645</v>
      </c>
      <c r="W74" s="10">
        <v>483</v>
      </c>
      <c r="X74" s="10">
        <v>2943</v>
      </c>
      <c r="Y74" s="10">
        <f t="shared" si="1"/>
        <v>2033</v>
      </c>
      <c r="Z74" s="10" t="str">
        <f>IFERROR(VLOOKUP(H74,'[1]MW-NIFTY-50-12-Apr-2020'!$A:$A,1,FALSE),"No")</f>
        <v>No</v>
      </c>
      <c r="AA74" s="10" t="str">
        <f>IFERROR(VLOOKUP(AB74,'[2]ind_nifty500list 12th Apr20'!$F:$F,1,FALSE),"No")</f>
        <v>No</v>
      </c>
      <c r="AB74" s="9">
        <v>2033</v>
      </c>
    </row>
    <row r="75" spans="1:28" ht="15.75" customHeight="1" x14ac:dyDescent="0.3">
      <c r="A75" s="9">
        <v>203</v>
      </c>
      <c r="B75" s="10">
        <v>2941697</v>
      </c>
      <c r="C75" s="10">
        <v>11491</v>
      </c>
      <c r="D75" s="10">
        <v>136258308</v>
      </c>
      <c r="E75" s="10">
        <v>532259</v>
      </c>
      <c r="F75" s="10">
        <v>532259</v>
      </c>
      <c r="G75" s="10" t="s">
        <v>753</v>
      </c>
      <c r="H75" s="10" t="s">
        <v>753</v>
      </c>
      <c r="I75" s="10" t="s">
        <v>754</v>
      </c>
      <c r="J75" s="10" t="s">
        <v>755</v>
      </c>
      <c r="K75" s="13">
        <v>2927.9939999999997</v>
      </c>
      <c r="L75" s="19" t="s">
        <v>13176</v>
      </c>
      <c r="M75" s="11" t="s">
        <v>39</v>
      </c>
      <c r="N75" s="10" t="s">
        <v>40</v>
      </c>
      <c r="O75" s="10" t="s">
        <v>128</v>
      </c>
      <c r="P75" s="10"/>
      <c r="Q75" s="12"/>
      <c r="R75" s="12"/>
      <c r="S75" s="15" t="s">
        <v>42</v>
      </c>
      <c r="T75" s="10" t="s">
        <v>27</v>
      </c>
      <c r="U75" s="10">
        <v>3894</v>
      </c>
      <c r="V75" s="10">
        <v>1154</v>
      </c>
      <c r="W75" s="10">
        <v>1279</v>
      </c>
      <c r="X75" s="10">
        <v>1175</v>
      </c>
      <c r="Y75" s="10">
        <f t="shared" si="1"/>
        <v>203</v>
      </c>
      <c r="Z75" s="10" t="str">
        <f>IFERROR(VLOOKUP(H75,'[1]MW-NIFTY-50-12-Apr-2020'!$A:$A,1,FALSE),"No")</f>
        <v>No</v>
      </c>
      <c r="AA75" s="10" t="str">
        <f>IFERROR(VLOOKUP(AB75,'[2]ind_nifty500list 12th Apr20'!$F:$F,1,FALSE),"No")</f>
        <v>No</v>
      </c>
      <c r="AB75" s="9">
        <v>203</v>
      </c>
    </row>
    <row r="76" spans="1:28" ht="15.75" customHeight="1" x14ac:dyDescent="0.3">
      <c r="A76" s="9">
        <v>1263</v>
      </c>
      <c r="B76" s="10">
        <v>4647425</v>
      </c>
      <c r="C76" s="10">
        <v>18154</v>
      </c>
      <c r="D76" s="10">
        <v>136489476</v>
      </c>
      <c r="E76" s="10">
        <v>533162</v>
      </c>
      <c r="F76" s="10">
        <v>533162</v>
      </c>
      <c r="G76" s="10" t="s">
        <v>4010</v>
      </c>
      <c r="H76" s="10" t="s">
        <v>4010</v>
      </c>
      <c r="I76" s="10" t="s">
        <v>4011</v>
      </c>
      <c r="J76" s="10" t="s">
        <v>4012</v>
      </c>
      <c r="K76" s="13">
        <v>2905.8589499999998</v>
      </c>
      <c r="L76" s="19" t="s">
        <v>13176</v>
      </c>
      <c r="M76" s="11" t="s">
        <v>83</v>
      </c>
      <c r="N76" s="10" t="s">
        <v>181</v>
      </c>
      <c r="O76" s="10" t="s">
        <v>1528</v>
      </c>
      <c r="P76" s="10" t="s">
        <v>2509</v>
      </c>
      <c r="Q76" s="12"/>
      <c r="R76" s="12"/>
      <c r="S76" s="15" t="s">
        <v>1530</v>
      </c>
      <c r="T76" s="10" t="s">
        <v>27</v>
      </c>
      <c r="U76" s="10">
        <v>5053</v>
      </c>
      <c r="V76" s="10">
        <v>770</v>
      </c>
      <c r="W76" s="10">
        <v>818</v>
      </c>
      <c r="X76" s="10">
        <v>1312</v>
      </c>
      <c r="Y76" s="10">
        <f t="shared" si="1"/>
        <v>1263</v>
      </c>
      <c r="Z76" s="10" t="str">
        <f>IFERROR(VLOOKUP(H76,'[1]MW-NIFTY-50-12-Apr-2020'!$A:$A,1,FALSE),"No")</f>
        <v>No</v>
      </c>
      <c r="AA76" s="10" t="str">
        <f>IFERROR(VLOOKUP(AB76,'[2]ind_nifty500list 12th Apr20'!$F:$F,1,FALSE),"No")</f>
        <v>No</v>
      </c>
      <c r="AB76" s="9">
        <v>1263</v>
      </c>
    </row>
    <row r="77" spans="1:28" ht="15.75" customHeight="1" x14ac:dyDescent="0.3">
      <c r="A77" s="9">
        <v>434</v>
      </c>
      <c r="B77" s="10">
        <v>107265</v>
      </c>
      <c r="C77" s="10">
        <v>419</v>
      </c>
      <c r="D77" s="10">
        <v>128013316</v>
      </c>
      <c r="E77" s="10">
        <v>500052</v>
      </c>
      <c r="F77" s="10">
        <v>500052</v>
      </c>
      <c r="G77" s="10" t="s">
        <v>1480</v>
      </c>
      <c r="H77" s="10" t="s">
        <v>1480</v>
      </c>
      <c r="I77" s="10" t="s">
        <v>1481</v>
      </c>
      <c r="J77" s="10" t="s">
        <v>1482</v>
      </c>
      <c r="K77" s="13">
        <v>2892.7937499999998</v>
      </c>
      <c r="L77" s="19" t="s">
        <v>13176</v>
      </c>
      <c r="M77" s="11" t="s">
        <v>23</v>
      </c>
      <c r="N77" s="10" t="s">
        <v>24</v>
      </c>
      <c r="O77" s="10" t="s">
        <v>376</v>
      </c>
      <c r="P77" s="10"/>
      <c r="Q77" s="12"/>
      <c r="R77" s="12"/>
      <c r="S77" s="15" t="s">
        <v>26</v>
      </c>
      <c r="T77" s="10" t="s">
        <v>27</v>
      </c>
      <c r="U77" s="10">
        <v>2920</v>
      </c>
      <c r="V77" s="10">
        <v>3458</v>
      </c>
      <c r="W77" s="10">
        <v>3461</v>
      </c>
      <c r="X77" s="10">
        <v>1102</v>
      </c>
      <c r="Y77" s="10">
        <f t="shared" si="1"/>
        <v>434</v>
      </c>
      <c r="Z77" s="10" t="str">
        <f>IFERROR(VLOOKUP(H77,'[1]MW-NIFTY-50-12-Apr-2020'!$A:$A,1,FALSE),"No")</f>
        <v>No</v>
      </c>
      <c r="AA77" s="10" t="str">
        <f>IFERROR(VLOOKUP(AB77,'[2]ind_nifty500list 12th Apr20'!$F:$F,1,FALSE),"No")</f>
        <v>No</v>
      </c>
      <c r="AB77" s="9">
        <v>434</v>
      </c>
    </row>
    <row r="78" spans="1:28" ht="15.75" customHeight="1" x14ac:dyDescent="0.3">
      <c r="A78" s="9">
        <v>2555</v>
      </c>
      <c r="B78" s="10">
        <v>3454977</v>
      </c>
      <c r="C78" s="10">
        <v>13496</v>
      </c>
      <c r="D78" s="10">
        <v>136383492</v>
      </c>
      <c r="E78" s="10">
        <v>532748</v>
      </c>
      <c r="F78" s="10">
        <v>532748</v>
      </c>
      <c r="G78" s="10" t="s">
        <v>7909</v>
      </c>
      <c r="H78" s="10" t="s">
        <v>7909</v>
      </c>
      <c r="I78" s="10" t="s">
        <v>7910</v>
      </c>
      <c r="J78" s="10" t="s">
        <v>7911</v>
      </c>
      <c r="K78" s="13">
        <v>2891.4178499999998</v>
      </c>
      <c r="L78" s="19" t="s">
        <v>13176</v>
      </c>
      <c r="M78" s="11" t="s">
        <v>83</v>
      </c>
      <c r="N78" s="10" t="s">
        <v>181</v>
      </c>
      <c r="O78" s="10" t="s">
        <v>311</v>
      </c>
      <c r="P78" s="10" t="s">
        <v>2702</v>
      </c>
      <c r="Q78" s="12"/>
      <c r="R78" s="12"/>
      <c r="S78" s="15" t="s">
        <v>313</v>
      </c>
      <c r="T78" s="10" t="s">
        <v>27</v>
      </c>
      <c r="U78" s="10">
        <v>835</v>
      </c>
      <c r="V78" s="10">
        <v>1518</v>
      </c>
      <c r="W78" s="10">
        <v>2225</v>
      </c>
      <c r="X78" s="10">
        <v>3880</v>
      </c>
      <c r="Y78" s="10">
        <f t="shared" si="1"/>
        <v>2555</v>
      </c>
      <c r="Z78" s="10" t="str">
        <f>IFERROR(VLOOKUP(H78,'[1]MW-NIFTY-50-12-Apr-2020'!$A:$A,1,FALSE),"No")</f>
        <v>No</v>
      </c>
      <c r="AA78" s="10" t="str">
        <f>IFERROR(VLOOKUP(AB78,'[2]ind_nifty500list 12th Apr20'!$F:$F,1,FALSE),"No")</f>
        <v>No</v>
      </c>
      <c r="AB78" s="9">
        <v>2555</v>
      </c>
    </row>
    <row r="79" spans="1:28" ht="15.75" customHeight="1" x14ac:dyDescent="0.3">
      <c r="A79" s="9">
        <v>1203</v>
      </c>
      <c r="B79" s="10">
        <v>2259969</v>
      </c>
      <c r="C79" s="10">
        <v>8828</v>
      </c>
      <c r="D79" s="10">
        <v>134201860</v>
      </c>
      <c r="E79" s="10">
        <v>524226</v>
      </c>
      <c r="F79" s="10">
        <v>524226</v>
      </c>
      <c r="G79" s="10" t="s">
        <v>3826</v>
      </c>
      <c r="H79" s="10" t="s">
        <v>3826</v>
      </c>
      <c r="I79" s="10" t="s">
        <v>3827</v>
      </c>
      <c r="J79" s="10" t="s">
        <v>3828</v>
      </c>
      <c r="K79" s="13">
        <v>2870.7907999999998</v>
      </c>
      <c r="L79" s="19" t="s">
        <v>13176</v>
      </c>
      <c r="M79" s="11" t="s">
        <v>275</v>
      </c>
      <c r="N79" s="10" t="s">
        <v>357</v>
      </c>
      <c r="O79" s="10" t="s">
        <v>358</v>
      </c>
      <c r="P79" s="10"/>
      <c r="Q79" s="12"/>
      <c r="R79" s="12"/>
      <c r="S79" s="18" t="s">
        <v>279</v>
      </c>
      <c r="T79" s="10" t="s">
        <v>27</v>
      </c>
      <c r="U79" s="10">
        <v>1352</v>
      </c>
      <c r="V79" s="10">
        <v>868</v>
      </c>
      <c r="W79" s="10">
        <v>2623</v>
      </c>
      <c r="X79" s="10">
        <v>90</v>
      </c>
      <c r="Y79" s="10">
        <f t="shared" si="1"/>
        <v>1203</v>
      </c>
      <c r="Z79" s="10" t="str">
        <f>IFERROR(VLOOKUP(H79,'[1]MW-NIFTY-50-12-Apr-2020'!$A:$A,1,FALSE),"No")</f>
        <v>No</v>
      </c>
      <c r="AA79" s="10" t="str">
        <f>IFERROR(VLOOKUP(AB79,'[2]ind_nifty500list 12th Apr20'!$F:$F,1,FALSE),"No")</f>
        <v>No</v>
      </c>
      <c r="AB79" s="9">
        <v>1203</v>
      </c>
    </row>
    <row r="80" spans="1:28" ht="15.75" customHeight="1" x14ac:dyDescent="0.3">
      <c r="A80" s="9">
        <v>1809</v>
      </c>
      <c r="B80" s="10">
        <v>498945</v>
      </c>
      <c r="C80" s="10">
        <v>1949</v>
      </c>
      <c r="D80" s="10">
        <v>128063748</v>
      </c>
      <c r="E80" s="10">
        <v>500249</v>
      </c>
      <c r="F80" s="10">
        <v>500249</v>
      </c>
      <c r="G80" s="10" t="s">
        <v>5667</v>
      </c>
      <c r="H80" s="10" t="s">
        <v>5667</v>
      </c>
      <c r="I80" s="10" t="s">
        <v>5668</v>
      </c>
      <c r="J80" s="10" t="s">
        <v>5669</v>
      </c>
      <c r="K80" s="13">
        <v>2859.5831500000004</v>
      </c>
      <c r="L80" s="19" t="s">
        <v>13176</v>
      </c>
      <c r="M80" s="11" t="s">
        <v>39</v>
      </c>
      <c r="N80" s="10" t="s">
        <v>40</v>
      </c>
      <c r="O80" s="10" t="s">
        <v>137</v>
      </c>
      <c r="P80" s="10" t="s">
        <v>138</v>
      </c>
      <c r="Q80" s="11" t="e">
        <v>#REF!</v>
      </c>
      <c r="R80" s="12"/>
      <c r="S80" s="15" t="s">
        <v>42</v>
      </c>
      <c r="T80" s="10" t="s">
        <v>27</v>
      </c>
      <c r="U80" s="10">
        <v>1183</v>
      </c>
      <c r="V80" s="10">
        <v>1466</v>
      </c>
      <c r="W80" s="10">
        <v>895</v>
      </c>
      <c r="X80" s="10">
        <v>1769</v>
      </c>
      <c r="Y80" s="10">
        <f t="shared" si="1"/>
        <v>1809</v>
      </c>
      <c r="Z80" s="10" t="str">
        <f>IFERROR(VLOOKUP(H80,'[1]MW-NIFTY-50-12-Apr-2020'!$A:$A,1,FALSE),"No")</f>
        <v>No</v>
      </c>
      <c r="AA80" s="10" t="str">
        <f>IFERROR(VLOOKUP(AB80,'[2]ind_nifty500list 12th Apr20'!$F:$F,1,FALSE),"No")</f>
        <v>No</v>
      </c>
      <c r="AB80" s="9">
        <v>1809</v>
      </c>
    </row>
    <row r="81" spans="1:28" ht="15.75" customHeight="1" x14ac:dyDescent="0.3">
      <c r="A81" s="9">
        <v>1820</v>
      </c>
      <c r="B81" s="10"/>
      <c r="C81" s="10"/>
      <c r="D81" s="10">
        <v>137259524</v>
      </c>
      <c r="E81" s="10">
        <v>536170</v>
      </c>
      <c r="F81" s="10">
        <v>536170</v>
      </c>
      <c r="G81" s="10" t="s">
        <v>5699</v>
      </c>
      <c r="H81" s="10" t="str">
        <f>G81</f>
        <v>KUSHAL</v>
      </c>
      <c r="I81" s="10" t="s">
        <v>5700</v>
      </c>
      <c r="J81" s="10" t="s">
        <v>5701</v>
      </c>
      <c r="K81" s="13">
        <v>2850.93</v>
      </c>
      <c r="L81" s="19" t="s">
        <v>13176</v>
      </c>
      <c r="M81" s="11" t="s">
        <v>39</v>
      </c>
      <c r="N81" s="10" t="s">
        <v>40</v>
      </c>
      <c r="O81" s="10" t="s">
        <v>76</v>
      </c>
      <c r="P81" s="10"/>
      <c r="Q81" s="12"/>
      <c r="R81" s="12"/>
      <c r="S81" s="15" t="s">
        <v>42</v>
      </c>
      <c r="T81" s="10" t="s">
        <v>27</v>
      </c>
      <c r="U81" s="10">
        <v>849</v>
      </c>
      <c r="V81" s="10">
        <v>3533</v>
      </c>
      <c r="W81" s="10">
        <v>3685</v>
      </c>
      <c r="X81" s="10">
        <v>3747</v>
      </c>
      <c r="Y81" s="10">
        <f t="shared" si="1"/>
        <v>1820</v>
      </c>
      <c r="Z81" s="10" t="str">
        <f>IFERROR(VLOOKUP(H81,'[1]MW-NIFTY-50-12-Apr-2020'!$A:$A,1,FALSE),"No")</f>
        <v>No</v>
      </c>
      <c r="AA81" s="10" t="str">
        <f>IFERROR(VLOOKUP(AB81,'[2]ind_nifty500list 12th Apr20'!$F:$F,1,FALSE),"No")</f>
        <v>No</v>
      </c>
      <c r="AB81" s="9">
        <v>1820</v>
      </c>
    </row>
    <row r="82" spans="1:28" ht="15.75" customHeight="1" x14ac:dyDescent="0.3">
      <c r="A82" s="9">
        <v>84</v>
      </c>
      <c r="B82" s="10">
        <v>10241</v>
      </c>
      <c r="C82" s="10">
        <v>40</v>
      </c>
      <c r="D82" s="10">
        <v>128000772</v>
      </c>
      <c r="E82" s="10">
        <v>500003</v>
      </c>
      <c r="F82" s="10">
        <v>500003</v>
      </c>
      <c r="G82" s="10" t="s">
        <v>366</v>
      </c>
      <c r="H82" s="10" t="s">
        <v>366</v>
      </c>
      <c r="I82" s="10" t="s">
        <v>367</v>
      </c>
      <c r="J82" s="10" t="s">
        <v>368</v>
      </c>
      <c r="K82" s="13">
        <v>8838.7032500000005</v>
      </c>
      <c r="L82" s="19" t="s">
        <v>13179</v>
      </c>
      <c r="M82" s="11" t="s">
        <v>121</v>
      </c>
      <c r="N82" s="10" t="s">
        <v>122</v>
      </c>
      <c r="O82" s="10" t="s">
        <v>369</v>
      </c>
      <c r="P82" s="10"/>
      <c r="Q82" s="12"/>
      <c r="R82" s="12"/>
      <c r="S82" s="15" t="s">
        <v>124</v>
      </c>
      <c r="T82" s="10" t="s">
        <v>43</v>
      </c>
      <c r="U82" s="10">
        <v>1445</v>
      </c>
      <c r="V82" s="10">
        <v>674</v>
      </c>
      <c r="W82" s="10">
        <v>3885</v>
      </c>
      <c r="X82" s="10">
        <v>1233</v>
      </c>
      <c r="Y82" s="10">
        <f t="shared" si="1"/>
        <v>84</v>
      </c>
      <c r="Z82" s="10" t="str">
        <f>IFERROR(VLOOKUP(H82,'[1]MW-NIFTY-50-12-Apr-2020'!$A:$A,1,FALSE),"No")</f>
        <v>No</v>
      </c>
      <c r="AA82" s="10" t="s">
        <v>44</v>
      </c>
      <c r="AB82" s="9">
        <v>84</v>
      </c>
    </row>
    <row r="83" spans="1:28" ht="15.75" customHeight="1" x14ac:dyDescent="0.3">
      <c r="A83" s="9">
        <v>1186</v>
      </c>
      <c r="B83" s="10">
        <v>1753089</v>
      </c>
      <c r="C83" s="10">
        <v>6848</v>
      </c>
      <c r="D83" s="10">
        <v>137978628</v>
      </c>
      <c r="E83" s="10">
        <v>538979</v>
      </c>
      <c r="F83" s="10">
        <v>538979</v>
      </c>
      <c r="G83" s="10" t="s">
        <v>3774</v>
      </c>
      <c r="H83" s="10" t="s">
        <v>3774</v>
      </c>
      <c r="I83" s="10" t="s">
        <v>3775</v>
      </c>
      <c r="J83" s="10" t="s">
        <v>3776</v>
      </c>
      <c r="K83" s="13">
        <v>2841.4713999999999</v>
      </c>
      <c r="L83" s="19" t="s">
        <v>13176</v>
      </c>
      <c r="M83" s="11" t="s">
        <v>249</v>
      </c>
      <c r="N83" s="10" t="s">
        <v>250</v>
      </c>
      <c r="O83" s="10" t="s">
        <v>762</v>
      </c>
      <c r="P83" s="10" t="s">
        <v>3777</v>
      </c>
      <c r="Q83" s="12"/>
      <c r="R83" s="12"/>
      <c r="S83" s="15" t="s">
        <v>26</v>
      </c>
      <c r="T83" s="10" t="s">
        <v>27</v>
      </c>
      <c r="U83" s="10">
        <v>2804</v>
      </c>
      <c r="V83" s="10">
        <v>955</v>
      </c>
      <c r="W83" s="10">
        <v>3898</v>
      </c>
      <c r="X83" s="10">
        <v>2844</v>
      </c>
      <c r="Y83" s="10">
        <f t="shared" si="1"/>
        <v>1186</v>
      </c>
      <c r="Z83" s="10" t="str">
        <f>IFERROR(VLOOKUP(H83,'[1]MW-NIFTY-50-12-Apr-2020'!$A:$A,1,FALSE),"No")</f>
        <v>No</v>
      </c>
      <c r="AA83" s="10" t="str">
        <f>IFERROR(VLOOKUP(AB83,'[2]ind_nifty500list 12th Apr20'!$F:$F,1,FALSE),"No")</f>
        <v>No</v>
      </c>
      <c r="AB83" s="9">
        <v>1186</v>
      </c>
    </row>
    <row r="84" spans="1:28" ht="15.75" customHeight="1" x14ac:dyDescent="0.3">
      <c r="A84" s="9">
        <v>3136</v>
      </c>
      <c r="B84" s="10">
        <v>993281</v>
      </c>
      <c r="C84" s="10">
        <v>3880</v>
      </c>
      <c r="D84" s="10">
        <v>136076292</v>
      </c>
      <c r="E84" s="10">
        <v>531548</v>
      </c>
      <c r="F84" s="10">
        <v>531548</v>
      </c>
      <c r="G84" s="10" t="s">
        <v>9643</v>
      </c>
      <c r="H84" s="10" t="s">
        <v>9643</v>
      </c>
      <c r="I84" s="10" t="s">
        <v>9644</v>
      </c>
      <c r="J84" s="10" t="s">
        <v>9645</v>
      </c>
      <c r="K84" s="13">
        <v>2814.2065499999999</v>
      </c>
      <c r="L84" s="19" t="s">
        <v>13176</v>
      </c>
      <c r="M84" s="11" t="s">
        <v>249</v>
      </c>
      <c r="N84" s="10" t="s">
        <v>250</v>
      </c>
      <c r="O84" s="10" t="s">
        <v>762</v>
      </c>
      <c r="P84" s="10" t="s">
        <v>1958</v>
      </c>
      <c r="Q84" s="12"/>
      <c r="R84" s="12"/>
      <c r="S84" s="15" t="s">
        <v>26</v>
      </c>
      <c r="T84" s="10" t="s">
        <v>27</v>
      </c>
      <c r="U84" s="10">
        <v>1354</v>
      </c>
      <c r="V84" s="10">
        <v>2249</v>
      </c>
      <c r="W84" s="10">
        <v>589</v>
      </c>
      <c r="X84" s="10">
        <v>1662</v>
      </c>
      <c r="Y84" s="10">
        <f t="shared" si="1"/>
        <v>3136</v>
      </c>
      <c r="Z84" s="10" t="str">
        <f>IFERROR(VLOOKUP(H84,'[1]MW-NIFTY-50-12-Apr-2020'!$A:$A,1,FALSE),"No")</f>
        <v>No</v>
      </c>
      <c r="AA84" s="10" t="str">
        <f>IFERROR(VLOOKUP(AB84,'[2]ind_nifty500list 12th Apr20'!$F:$F,1,FALSE),"No")</f>
        <v>No</v>
      </c>
      <c r="AB84" s="9">
        <v>3136</v>
      </c>
    </row>
    <row r="85" spans="1:28" ht="15.75" customHeight="1" x14ac:dyDescent="0.3">
      <c r="A85" s="9">
        <v>3080</v>
      </c>
      <c r="B85" s="10">
        <v>809473</v>
      </c>
      <c r="C85" s="10">
        <v>3162</v>
      </c>
      <c r="D85" s="10">
        <v>134102532</v>
      </c>
      <c r="E85" s="10">
        <v>523838</v>
      </c>
      <c r="F85" s="10">
        <v>523838</v>
      </c>
      <c r="G85" s="10" t="s">
        <v>9479</v>
      </c>
      <c r="H85" s="10" t="s">
        <v>9479</v>
      </c>
      <c r="I85" s="10" t="s">
        <v>9480</v>
      </c>
      <c r="J85" s="10" t="s">
        <v>9481</v>
      </c>
      <c r="K85" s="13">
        <v>2798.5560500000001</v>
      </c>
      <c r="L85" s="19" t="s">
        <v>13176</v>
      </c>
      <c r="M85" s="11" t="s">
        <v>39</v>
      </c>
      <c r="N85" s="10" t="s">
        <v>67</v>
      </c>
      <c r="O85" s="11" t="s">
        <v>68</v>
      </c>
      <c r="P85" s="10"/>
      <c r="Q85" s="12"/>
      <c r="R85" s="12"/>
      <c r="S85" s="17" t="s">
        <v>69</v>
      </c>
      <c r="T85" s="10" t="s">
        <v>27</v>
      </c>
      <c r="U85" s="10">
        <v>94</v>
      </c>
      <c r="V85" s="10">
        <v>1416</v>
      </c>
      <c r="W85" s="10">
        <v>5049</v>
      </c>
      <c r="X85" s="10">
        <v>1529</v>
      </c>
      <c r="Y85" s="10">
        <f t="shared" si="1"/>
        <v>3080</v>
      </c>
      <c r="Z85" s="10" t="str">
        <f>IFERROR(VLOOKUP(H85,'[1]MW-NIFTY-50-12-Apr-2020'!$A:$A,1,FALSE),"No")</f>
        <v>No</v>
      </c>
      <c r="AA85" s="10" t="str">
        <f>IFERROR(VLOOKUP(AB85,'[2]ind_nifty500list 12th Apr20'!$F:$F,1,FALSE),"No")</f>
        <v>No</v>
      </c>
      <c r="AB85" s="9">
        <v>3080</v>
      </c>
    </row>
    <row r="86" spans="1:28" ht="15.75" customHeight="1" x14ac:dyDescent="0.3">
      <c r="A86" s="9">
        <v>2267</v>
      </c>
      <c r="B86" s="10">
        <v>3947265</v>
      </c>
      <c r="C86" s="10">
        <v>15419</v>
      </c>
      <c r="D86" s="10"/>
      <c r="E86" s="10"/>
      <c r="F86" s="10"/>
      <c r="G86" s="10" t="s">
        <v>7022</v>
      </c>
      <c r="H86" s="10" t="s">
        <v>7050</v>
      </c>
      <c r="I86" s="10" t="s">
        <v>7051</v>
      </c>
      <c r="J86" s="10" t="s">
        <v>7052</v>
      </c>
      <c r="K86" s="13">
        <v>2775.0452426274205</v>
      </c>
      <c r="L86" s="19" t="s">
        <v>13176</v>
      </c>
      <c r="M86" s="11" t="s">
        <v>335</v>
      </c>
      <c r="N86" s="10" t="s">
        <v>336</v>
      </c>
      <c r="O86" s="10" t="s">
        <v>1776</v>
      </c>
      <c r="P86" s="10" t="s">
        <v>7053</v>
      </c>
      <c r="Q86" s="12"/>
      <c r="R86" s="12"/>
      <c r="S86" s="15" t="s">
        <v>339</v>
      </c>
      <c r="T86" s="10" t="s">
        <v>27</v>
      </c>
      <c r="U86" s="10">
        <v>2578</v>
      </c>
      <c r="V86" s="10">
        <v>1668</v>
      </c>
      <c r="W86" s="10">
        <v>529</v>
      </c>
      <c r="X86" s="10">
        <v>3103</v>
      </c>
      <c r="Y86" s="10">
        <f t="shared" si="1"/>
        <v>2267</v>
      </c>
      <c r="Z86" s="10" t="str">
        <f>IFERROR(VLOOKUP(H86,'[1]MW-NIFTY-50-12-Apr-2020'!$A:$A,1,FALSE),"No")</f>
        <v>No</v>
      </c>
      <c r="AA86" s="10" t="str">
        <f>IFERROR(VLOOKUP(AB86,'[2]ind_nifty500list 12th Apr20'!$F:$F,1,FALSE),"No")</f>
        <v>No</v>
      </c>
      <c r="AB86" s="9">
        <v>2267</v>
      </c>
    </row>
    <row r="87" spans="1:28" ht="15.75" customHeight="1" x14ac:dyDescent="0.3">
      <c r="A87" s="9">
        <v>1354</v>
      </c>
      <c r="B87" s="10">
        <v>361473</v>
      </c>
      <c r="C87" s="10">
        <v>1412</v>
      </c>
      <c r="D87" s="10">
        <v>128047876</v>
      </c>
      <c r="E87" s="10">
        <v>500187</v>
      </c>
      <c r="F87" s="10">
        <v>500187</v>
      </c>
      <c r="G87" s="10" t="s">
        <v>4288</v>
      </c>
      <c r="H87" s="10" t="s">
        <v>4288</v>
      </c>
      <c r="I87" s="10" t="s">
        <v>4289</v>
      </c>
      <c r="J87" s="10" t="s">
        <v>4290</v>
      </c>
      <c r="K87" s="13">
        <v>2771.0893500000002</v>
      </c>
      <c r="L87" s="19" t="s">
        <v>13176</v>
      </c>
      <c r="M87" s="11" t="s">
        <v>249</v>
      </c>
      <c r="N87" s="10" t="s">
        <v>250</v>
      </c>
      <c r="O87" s="10" t="s">
        <v>762</v>
      </c>
      <c r="P87" s="10" t="s">
        <v>1958</v>
      </c>
      <c r="Q87" s="12"/>
      <c r="R87" s="12"/>
      <c r="S87" s="17" t="s">
        <v>26</v>
      </c>
      <c r="T87" s="10" t="s">
        <v>27</v>
      </c>
      <c r="U87" s="10">
        <v>2249</v>
      </c>
      <c r="V87" s="10">
        <v>2346</v>
      </c>
      <c r="W87" s="10">
        <v>3136</v>
      </c>
      <c r="X87" s="10">
        <v>589</v>
      </c>
      <c r="Y87" s="10">
        <f t="shared" si="1"/>
        <v>1354</v>
      </c>
      <c r="Z87" s="10" t="str">
        <f>IFERROR(VLOOKUP(H87,'[1]MW-NIFTY-50-12-Apr-2020'!$A:$A,1,FALSE),"No")</f>
        <v>No</v>
      </c>
      <c r="AA87" s="10" t="str">
        <f>IFERROR(VLOOKUP(AB87,'[2]ind_nifty500list 12th Apr20'!$F:$F,1,FALSE),"No")</f>
        <v>No</v>
      </c>
      <c r="AB87" s="9">
        <v>1354</v>
      </c>
    </row>
    <row r="88" spans="1:28" ht="15.75" customHeight="1" x14ac:dyDescent="0.3">
      <c r="A88" s="9">
        <v>1673</v>
      </c>
      <c r="B88" s="10"/>
      <c r="C88" s="10"/>
      <c r="D88" s="10">
        <v>136311812</v>
      </c>
      <c r="E88" s="10">
        <v>532468</v>
      </c>
      <c r="F88" s="10">
        <v>532468</v>
      </c>
      <c r="G88" s="10" t="s">
        <v>5254</v>
      </c>
      <c r="H88" s="10" t="str">
        <f>G88</f>
        <v>KAMAHOLD</v>
      </c>
      <c r="I88" s="10" t="s">
        <v>5255</v>
      </c>
      <c r="J88" s="10" t="s">
        <v>5256</v>
      </c>
      <c r="K88" s="13">
        <v>2765.05</v>
      </c>
      <c r="L88" s="19" t="s">
        <v>13176</v>
      </c>
      <c r="M88" s="11" t="s">
        <v>55</v>
      </c>
      <c r="N88" s="10" t="s">
        <v>56</v>
      </c>
      <c r="O88" s="10" t="s">
        <v>154</v>
      </c>
      <c r="P88" s="10"/>
      <c r="Q88" s="12"/>
      <c r="R88" s="12"/>
      <c r="S88" s="18" t="s">
        <v>58</v>
      </c>
      <c r="T88" s="10" t="s">
        <v>27</v>
      </c>
      <c r="U88" s="10">
        <v>1768</v>
      </c>
      <c r="V88" s="10">
        <v>3655</v>
      </c>
      <c r="W88" s="10">
        <v>409</v>
      </c>
      <c r="X88" s="10">
        <v>1633</v>
      </c>
      <c r="Y88" s="10">
        <f t="shared" si="1"/>
        <v>1673</v>
      </c>
      <c r="Z88" s="10" t="str">
        <f>IFERROR(VLOOKUP(H88,'[1]MW-NIFTY-50-12-Apr-2020'!$A:$A,1,FALSE),"No")</f>
        <v>No</v>
      </c>
      <c r="AA88" s="10" t="str">
        <f>IFERROR(VLOOKUP(AB88,'[2]ind_nifty500list 12th Apr20'!$F:$F,1,FALSE),"No")</f>
        <v>No</v>
      </c>
      <c r="AB88" s="9">
        <v>1673</v>
      </c>
    </row>
    <row r="89" spans="1:28" ht="15.75" customHeight="1" x14ac:dyDescent="0.3">
      <c r="A89" s="9">
        <v>1880</v>
      </c>
      <c r="B89" s="10">
        <v>3536897</v>
      </c>
      <c r="C89" s="10">
        <v>13816</v>
      </c>
      <c r="D89" s="10">
        <v>136392452</v>
      </c>
      <c r="E89" s="10">
        <v>532783</v>
      </c>
      <c r="F89" s="10">
        <v>532783</v>
      </c>
      <c r="G89" s="10" t="s">
        <v>5882</v>
      </c>
      <c r="H89" s="10" t="s">
        <v>5882</v>
      </c>
      <c r="I89" s="10" t="s">
        <v>5883</v>
      </c>
      <c r="J89" s="10" t="s">
        <v>5884</v>
      </c>
      <c r="K89" s="13">
        <v>2743.0215500000004</v>
      </c>
      <c r="L89" s="19" t="s">
        <v>13176</v>
      </c>
      <c r="M89" s="10" t="s">
        <v>275</v>
      </c>
      <c r="N89" s="10" t="s">
        <v>357</v>
      </c>
      <c r="O89" s="10" t="s">
        <v>358</v>
      </c>
      <c r="P89" s="10" t="s">
        <v>1975</v>
      </c>
      <c r="Q89" s="11" t="s">
        <v>1975</v>
      </c>
      <c r="R89" s="11" t="s">
        <v>5885</v>
      </c>
      <c r="S89" s="18" t="s">
        <v>279</v>
      </c>
      <c r="T89" s="10" t="s">
        <v>27</v>
      </c>
      <c r="U89" s="10">
        <v>594</v>
      </c>
      <c r="V89" s="10">
        <v>1786</v>
      </c>
      <c r="W89" s="10">
        <v>1800</v>
      </c>
      <c r="X89" s="10">
        <v>2077</v>
      </c>
      <c r="Y89" s="10">
        <f t="shared" si="1"/>
        <v>1880</v>
      </c>
      <c r="Z89" s="10" t="str">
        <f>IFERROR(VLOOKUP(H89,'[1]MW-NIFTY-50-12-Apr-2020'!$A:$A,1,FALSE),"No")</f>
        <v>No</v>
      </c>
      <c r="AA89" s="10" t="str">
        <f>IFERROR(VLOOKUP(AB89,'[2]ind_nifty500list 12th Apr20'!$F:$F,1,FALSE),"No")</f>
        <v>No</v>
      </c>
      <c r="AB89" s="9">
        <v>1880</v>
      </c>
    </row>
    <row r="90" spans="1:28" ht="15.75" customHeight="1" x14ac:dyDescent="0.3">
      <c r="A90" s="9">
        <v>2876</v>
      </c>
      <c r="B90" s="10">
        <v>767233</v>
      </c>
      <c r="C90" s="10">
        <v>2997</v>
      </c>
      <c r="D90" s="10">
        <v>134789380</v>
      </c>
      <c r="E90" s="10">
        <v>526521</v>
      </c>
      <c r="F90" s="10">
        <v>526521</v>
      </c>
      <c r="G90" s="10" t="s">
        <v>8870</v>
      </c>
      <c r="H90" s="10" t="s">
        <v>8870</v>
      </c>
      <c r="I90" s="10" t="s">
        <v>8871</v>
      </c>
      <c r="J90" s="10" t="s">
        <v>8872</v>
      </c>
      <c r="K90" s="13">
        <v>2716.8474999999999</v>
      </c>
      <c r="L90" s="19" t="s">
        <v>13176</v>
      </c>
      <c r="M90" s="11" t="s">
        <v>249</v>
      </c>
      <c r="N90" s="10" t="s">
        <v>250</v>
      </c>
      <c r="O90" s="10" t="s">
        <v>251</v>
      </c>
      <c r="P90" s="10"/>
      <c r="Q90" s="12"/>
      <c r="R90" s="12"/>
      <c r="S90" s="15" t="s">
        <v>26</v>
      </c>
      <c r="T90" s="10" t="s">
        <v>27</v>
      </c>
      <c r="U90" s="10">
        <v>2666</v>
      </c>
      <c r="V90" s="10">
        <v>2352</v>
      </c>
      <c r="W90" s="10">
        <v>2348</v>
      </c>
      <c r="X90" s="10">
        <v>1280</v>
      </c>
      <c r="Y90" s="10">
        <f t="shared" si="1"/>
        <v>2876</v>
      </c>
      <c r="Z90" s="10" t="str">
        <f>IFERROR(VLOOKUP(H90,'[1]MW-NIFTY-50-12-Apr-2020'!$A:$A,1,FALSE),"No")</f>
        <v>No</v>
      </c>
      <c r="AA90" s="10" t="str">
        <f>IFERROR(VLOOKUP(AB90,'[2]ind_nifty500list 12th Apr20'!$F:$F,1,FALSE),"No")</f>
        <v>No</v>
      </c>
      <c r="AB90" s="9">
        <v>2876</v>
      </c>
    </row>
    <row r="91" spans="1:28" ht="15.75" customHeight="1" x14ac:dyDescent="0.3">
      <c r="A91" s="9">
        <v>5094</v>
      </c>
      <c r="B91" s="10">
        <v>190465</v>
      </c>
      <c r="C91" s="10">
        <v>744</v>
      </c>
      <c r="D91" s="10">
        <v>138444292</v>
      </c>
      <c r="E91" s="10">
        <v>540798</v>
      </c>
      <c r="F91" s="10">
        <v>540798</v>
      </c>
      <c r="G91" s="10" t="s">
        <v>12974</v>
      </c>
      <c r="H91" s="10" t="s">
        <v>12974</v>
      </c>
      <c r="I91" s="10" t="s">
        <v>12975</v>
      </c>
      <c r="J91" s="10" t="s">
        <v>12976</v>
      </c>
      <c r="K91" s="13">
        <v>2709.3270000000002</v>
      </c>
      <c r="L91" s="19" t="s">
        <v>13176</v>
      </c>
      <c r="M91" s="10" t="s">
        <v>39</v>
      </c>
      <c r="N91" s="10" t="s">
        <v>145</v>
      </c>
      <c r="O91" s="10" t="s">
        <v>530</v>
      </c>
      <c r="P91" s="10"/>
      <c r="Q91" s="10"/>
      <c r="R91" s="10"/>
      <c r="S91" s="10" t="s">
        <v>42</v>
      </c>
      <c r="T91" s="10" t="s">
        <v>27</v>
      </c>
      <c r="U91" s="10">
        <v>3923</v>
      </c>
      <c r="V91" s="10">
        <v>3507</v>
      </c>
      <c r="W91" s="10">
        <v>3869</v>
      </c>
      <c r="X91" s="10">
        <v>1076</v>
      </c>
      <c r="Y91" s="10">
        <f t="shared" si="1"/>
        <v>5094</v>
      </c>
      <c r="Z91" s="10" t="str">
        <f>IFERROR(VLOOKUP(H91,'[1]MW-NIFTY-50-12-Apr-2020'!$A:$A,1,FALSE),"No")</f>
        <v>No</v>
      </c>
      <c r="AA91" s="10" t="str">
        <f>IFERROR(VLOOKUP(AB91,'[2]ind_nifty500list 12th Apr20'!$F:$F,1,FALSE),"No")</f>
        <v>No</v>
      </c>
      <c r="AB91" s="9">
        <v>5094</v>
      </c>
    </row>
    <row r="92" spans="1:28" ht="15.75" customHeight="1" x14ac:dyDescent="0.3">
      <c r="A92" s="9">
        <v>1161</v>
      </c>
      <c r="B92" s="10">
        <v>308481</v>
      </c>
      <c r="C92" s="10">
        <v>1205</v>
      </c>
      <c r="D92" s="10">
        <v>128043012</v>
      </c>
      <c r="E92" s="10">
        <v>500168</v>
      </c>
      <c r="F92" s="10">
        <v>500168</v>
      </c>
      <c r="G92" s="10" t="s">
        <v>3696</v>
      </c>
      <c r="H92" s="10" t="s">
        <v>3696</v>
      </c>
      <c r="I92" s="10" t="s">
        <v>3697</v>
      </c>
      <c r="J92" s="10" t="s">
        <v>3698</v>
      </c>
      <c r="K92" s="13">
        <v>2705.95</v>
      </c>
      <c r="L92" s="19" t="s">
        <v>13176</v>
      </c>
      <c r="M92" s="11" t="s">
        <v>83</v>
      </c>
      <c r="N92" s="10" t="s">
        <v>621</v>
      </c>
      <c r="O92" s="10" t="s">
        <v>622</v>
      </c>
      <c r="P92" s="10" t="s">
        <v>1155</v>
      </c>
      <c r="Q92" s="12"/>
      <c r="R92" s="12"/>
      <c r="S92" s="18" t="s">
        <v>623</v>
      </c>
      <c r="T92" s="10" t="s">
        <v>27</v>
      </c>
      <c r="U92" s="10">
        <v>2580</v>
      </c>
      <c r="V92" s="10">
        <v>1191</v>
      </c>
      <c r="W92" s="10">
        <v>3552</v>
      </c>
      <c r="X92" s="10">
        <v>1618</v>
      </c>
      <c r="Y92" s="10">
        <f t="shared" si="1"/>
        <v>1161</v>
      </c>
      <c r="Z92" s="10" t="str">
        <f>IFERROR(VLOOKUP(H92,'[1]MW-NIFTY-50-12-Apr-2020'!$A:$A,1,FALSE),"No")</f>
        <v>No</v>
      </c>
      <c r="AA92" s="10" t="str">
        <f>IFERROR(VLOOKUP(AB92,'[2]ind_nifty500list 12th Apr20'!$F:$F,1,FALSE),"No")</f>
        <v>No</v>
      </c>
      <c r="AB92" s="9">
        <v>1161</v>
      </c>
    </row>
    <row r="93" spans="1:28" ht="15.75" customHeight="1" x14ac:dyDescent="0.3">
      <c r="A93" s="9">
        <v>1317</v>
      </c>
      <c r="B93" s="10">
        <v>352001</v>
      </c>
      <c r="C93" s="10">
        <v>1375</v>
      </c>
      <c r="D93" s="10">
        <v>128047364</v>
      </c>
      <c r="E93" s="10">
        <v>500185</v>
      </c>
      <c r="F93" s="10">
        <v>500185</v>
      </c>
      <c r="G93" s="10" t="s">
        <v>4174</v>
      </c>
      <c r="H93" s="10" t="s">
        <v>4174</v>
      </c>
      <c r="I93" s="10" t="s">
        <v>4175</v>
      </c>
      <c r="J93" s="10" t="s">
        <v>4176</v>
      </c>
      <c r="K93" s="13">
        <v>2687.0227500000001</v>
      </c>
      <c r="L93" s="19" t="s">
        <v>13176</v>
      </c>
      <c r="M93" s="11" t="s">
        <v>39</v>
      </c>
      <c r="N93" s="10" t="s">
        <v>67</v>
      </c>
      <c r="O93" s="10" t="s">
        <v>68</v>
      </c>
      <c r="P93" s="10"/>
      <c r="Q93" s="12"/>
      <c r="R93" s="12"/>
      <c r="S93" s="15" t="s">
        <v>69</v>
      </c>
      <c r="T93" s="10" t="s">
        <v>27</v>
      </c>
      <c r="U93" s="10">
        <v>1079</v>
      </c>
      <c r="V93" s="10">
        <v>1529</v>
      </c>
      <c r="W93" s="10">
        <v>1782</v>
      </c>
      <c r="X93" s="10">
        <v>270</v>
      </c>
      <c r="Y93" s="10">
        <f t="shared" si="1"/>
        <v>1317</v>
      </c>
      <c r="Z93" s="10" t="str">
        <f>IFERROR(VLOOKUP(H93,'[1]MW-NIFTY-50-12-Apr-2020'!$A:$A,1,FALSE),"No")</f>
        <v>No</v>
      </c>
      <c r="AA93" s="10" t="str">
        <f>IFERROR(VLOOKUP(AB93,'[2]ind_nifty500list 12th Apr20'!$F:$F,1,FALSE),"No")</f>
        <v>No</v>
      </c>
      <c r="AB93" s="9">
        <v>1317</v>
      </c>
    </row>
    <row r="94" spans="1:28" ht="15.75" customHeight="1" x14ac:dyDescent="0.3">
      <c r="A94" s="9">
        <v>2927</v>
      </c>
      <c r="B94" s="10">
        <v>7995905</v>
      </c>
      <c r="C94" s="10">
        <v>31234</v>
      </c>
      <c r="D94" s="10">
        <v>136739588</v>
      </c>
      <c r="E94" s="10">
        <v>534139</v>
      </c>
      <c r="F94" s="10">
        <v>534139</v>
      </c>
      <c r="G94" s="10" t="s">
        <v>9023</v>
      </c>
      <c r="H94" s="10" t="s">
        <v>9023</v>
      </c>
      <c r="I94" s="10" t="s">
        <v>9024</v>
      </c>
      <c r="J94" s="10" t="s">
        <v>9025</v>
      </c>
      <c r="K94" s="13">
        <v>2683.4967999999999</v>
      </c>
      <c r="L94" s="19" t="s">
        <v>13176</v>
      </c>
      <c r="M94" s="11" t="s">
        <v>39</v>
      </c>
      <c r="N94" s="10" t="s">
        <v>40</v>
      </c>
      <c r="O94" s="11" t="s">
        <v>128</v>
      </c>
      <c r="P94" s="10" t="s">
        <v>129</v>
      </c>
      <c r="Q94" s="12"/>
      <c r="R94" s="12"/>
      <c r="S94" s="17" t="s">
        <v>42</v>
      </c>
      <c r="T94" s="10" t="s">
        <v>27</v>
      </c>
      <c r="U94" s="10">
        <v>3752</v>
      </c>
      <c r="V94" s="10">
        <v>890</v>
      </c>
      <c r="W94" s="10">
        <v>3535</v>
      </c>
      <c r="X94" s="10">
        <v>5021</v>
      </c>
      <c r="Y94" s="10">
        <f t="shared" si="1"/>
        <v>2927</v>
      </c>
      <c r="Z94" s="10" t="str">
        <f>IFERROR(VLOOKUP(H94,'[1]MW-NIFTY-50-12-Apr-2020'!$A:$A,1,FALSE),"No")</f>
        <v>No</v>
      </c>
      <c r="AA94" s="10" t="str">
        <f>IFERROR(VLOOKUP(AB94,'[2]ind_nifty500list 12th Apr20'!$F:$F,1,FALSE),"No")</f>
        <v>No</v>
      </c>
      <c r="AB94" s="9">
        <v>2927</v>
      </c>
    </row>
    <row r="95" spans="1:28" ht="15.75" customHeight="1" x14ac:dyDescent="0.3">
      <c r="A95" s="9">
        <v>54</v>
      </c>
      <c r="B95" s="10">
        <v>4451329</v>
      </c>
      <c r="C95" s="10">
        <v>17388</v>
      </c>
      <c r="D95" s="10">
        <v>136472580</v>
      </c>
      <c r="E95" s="10">
        <v>533096</v>
      </c>
      <c r="F95" s="10">
        <v>533096</v>
      </c>
      <c r="G95" s="10" t="s">
        <v>412</v>
      </c>
      <c r="H95" s="10" t="s">
        <v>412</v>
      </c>
      <c r="I95" s="10" t="s">
        <v>413</v>
      </c>
      <c r="J95" s="10" t="s">
        <v>414</v>
      </c>
      <c r="K95" s="13">
        <v>10729.9861</v>
      </c>
      <c r="L95" s="16" t="s">
        <v>13177</v>
      </c>
      <c r="M95" s="11" t="s">
        <v>335</v>
      </c>
      <c r="N95" s="10" t="s">
        <v>336</v>
      </c>
      <c r="O95" s="10" t="s">
        <v>415</v>
      </c>
      <c r="P95" s="10" t="s">
        <v>416</v>
      </c>
      <c r="Q95" s="12"/>
      <c r="R95" s="12"/>
      <c r="S95" s="15" t="s">
        <v>339</v>
      </c>
      <c r="T95" s="10" t="s">
        <v>43</v>
      </c>
      <c r="U95" s="10">
        <v>2696</v>
      </c>
      <c r="V95" s="10">
        <v>1215</v>
      </c>
      <c r="W95" s="10">
        <v>3491</v>
      </c>
      <c r="X95" s="10">
        <v>1632</v>
      </c>
      <c r="Y95" s="10">
        <f t="shared" si="1"/>
        <v>54</v>
      </c>
      <c r="Z95" s="10" t="str">
        <f>IFERROR(VLOOKUP(H95,'[1]MW-NIFTY-50-12-Apr-2020'!$A:$A,1,FALSE),"No")</f>
        <v>No</v>
      </c>
      <c r="AA95" s="10" t="s">
        <v>44</v>
      </c>
      <c r="AB95" s="9">
        <v>54</v>
      </c>
    </row>
    <row r="96" spans="1:28" ht="15.75" customHeight="1" x14ac:dyDescent="0.3">
      <c r="A96" s="9">
        <v>3689</v>
      </c>
      <c r="B96" s="10">
        <v>941057</v>
      </c>
      <c r="C96" s="10">
        <v>3676</v>
      </c>
      <c r="D96" s="10">
        <v>133148932</v>
      </c>
      <c r="E96" s="10">
        <v>520113</v>
      </c>
      <c r="F96" s="10">
        <v>520113</v>
      </c>
      <c r="G96" s="10" t="s">
        <v>11299</v>
      </c>
      <c r="H96" s="10" t="s">
        <v>11299</v>
      </c>
      <c r="I96" s="10" t="s">
        <v>11300</v>
      </c>
      <c r="J96" s="10" t="s">
        <v>11301</v>
      </c>
      <c r="K96" s="13">
        <v>2661.4701500000001</v>
      </c>
      <c r="L96" s="19" t="s">
        <v>13176</v>
      </c>
      <c r="M96" s="11" t="s">
        <v>39</v>
      </c>
      <c r="N96" s="10" t="s">
        <v>40</v>
      </c>
      <c r="O96" s="10" t="s">
        <v>137</v>
      </c>
      <c r="P96" s="10" t="s">
        <v>138</v>
      </c>
      <c r="Q96" s="11" t="e">
        <v>#REF!</v>
      </c>
      <c r="R96" s="12"/>
      <c r="S96" s="15" t="s">
        <v>42</v>
      </c>
      <c r="T96" s="10" t="s">
        <v>27</v>
      </c>
      <c r="U96" s="10">
        <v>1013</v>
      </c>
      <c r="V96" s="10">
        <v>1765</v>
      </c>
      <c r="W96" s="10">
        <v>1466</v>
      </c>
      <c r="X96" s="10">
        <v>1183</v>
      </c>
      <c r="Y96" s="10">
        <f t="shared" si="1"/>
        <v>3689</v>
      </c>
      <c r="Z96" s="10" t="str">
        <f>IFERROR(VLOOKUP(H96,'[1]MW-NIFTY-50-12-Apr-2020'!$A:$A,1,FALSE),"No")</f>
        <v>No</v>
      </c>
      <c r="AA96" s="10" t="str">
        <f>IFERROR(VLOOKUP(AB96,'[2]ind_nifty500list 12th Apr20'!$F:$F,1,FALSE),"No")</f>
        <v>No</v>
      </c>
      <c r="AB96" s="9">
        <v>3689</v>
      </c>
    </row>
    <row r="97" spans="1:28" ht="15.75" customHeight="1" x14ac:dyDescent="0.3">
      <c r="A97" s="9">
        <v>3552</v>
      </c>
      <c r="B97" s="10">
        <v>3646721</v>
      </c>
      <c r="C97" s="10">
        <v>14245</v>
      </c>
      <c r="D97" s="10">
        <v>130366212</v>
      </c>
      <c r="E97" s="10">
        <v>509243</v>
      </c>
      <c r="F97" s="10">
        <v>509243</v>
      </c>
      <c r="G97" s="10" t="s">
        <v>10891</v>
      </c>
      <c r="H97" s="10" t="s">
        <v>10891</v>
      </c>
      <c r="I97" s="10" t="s">
        <v>10892</v>
      </c>
      <c r="J97" s="10" t="s">
        <v>10893</v>
      </c>
      <c r="K97" s="13">
        <v>2623.4177</v>
      </c>
      <c r="L97" s="19" t="s">
        <v>13176</v>
      </c>
      <c r="M97" s="11" t="s">
        <v>83</v>
      </c>
      <c r="N97" s="10" t="s">
        <v>621</v>
      </c>
      <c r="O97" s="11" t="s">
        <v>622</v>
      </c>
      <c r="P97" s="10" t="s">
        <v>1155</v>
      </c>
      <c r="Q97" s="12"/>
      <c r="R97" s="12"/>
      <c r="S97" s="18" t="s">
        <v>623</v>
      </c>
      <c r="T97" s="10" t="s">
        <v>27</v>
      </c>
      <c r="U97" s="10">
        <v>1161</v>
      </c>
      <c r="V97" s="10">
        <v>2580</v>
      </c>
      <c r="W97" s="10">
        <v>1618</v>
      </c>
      <c r="X97" s="10">
        <v>570</v>
      </c>
      <c r="Y97" s="10">
        <f t="shared" si="1"/>
        <v>3552</v>
      </c>
      <c r="Z97" s="10" t="str">
        <f>IFERROR(VLOOKUP(H97,'[1]MW-NIFTY-50-12-Apr-2020'!$A:$A,1,FALSE),"No")</f>
        <v>No</v>
      </c>
      <c r="AA97" s="10" t="str">
        <f>IFERROR(VLOOKUP(AB97,'[2]ind_nifty500list 12th Apr20'!$F:$F,1,FALSE),"No")</f>
        <v>No</v>
      </c>
      <c r="AB97" s="9">
        <v>3552</v>
      </c>
    </row>
    <row r="98" spans="1:28" ht="15.75" customHeight="1" x14ac:dyDescent="0.3">
      <c r="A98" s="9">
        <v>3882</v>
      </c>
      <c r="B98" s="10">
        <v>3982081</v>
      </c>
      <c r="C98" s="10">
        <v>15555</v>
      </c>
      <c r="D98" s="10">
        <v>138185476</v>
      </c>
      <c r="E98" s="10">
        <v>539787</v>
      </c>
      <c r="F98" s="10">
        <v>539787</v>
      </c>
      <c r="G98" s="10" t="s">
        <v>11928</v>
      </c>
      <c r="H98" s="10" t="s">
        <v>11928</v>
      </c>
      <c r="I98" s="10" t="s">
        <v>11929</v>
      </c>
      <c r="J98" s="10" t="s">
        <v>11930</v>
      </c>
      <c r="K98" s="13">
        <v>2602.3559500000001</v>
      </c>
      <c r="L98" s="19" t="s">
        <v>13176</v>
      </c>
      <c r="M98" s="11" t="s">
        <v>95</v>
      </c>
      <c r="N98" s="10" t="s">
        <v>172</v>
      </c>
      <c r="O98" s="10" t="s">
        <v>1044</v>
      </c>
      <c r="P98" s="10"/>
      <c r="Q98" s="12"/>
      <c r="R98" s="12"/>
      <c r="S98" s="15" t="s">
        <v>174</v>
      </c>
      <c r="T98" s="10" t="s">
        <v>27</v>
      </c>
      <c r="U98" s="10">
        <v>1796</v>
      </c>
      <c r="V98" s="10">
        <v>3925</v>
      </c>
      <c r="W98" s="10">
        <v>3884</v>
      </c>
      <c r="X98" s="10">
        <v>3859</v>
      </c>
      <c r="Y98" s="10">
        <f t="shared" si="1"/>
        <v>3882</v>
      </c>
      <c r="Z98" s="10" t="str">
        <f>IFERROR(VLOOKUP(H98,'[1]MW-NIFTY-50-12-Apr-2020'!$A:$A,1,FALSE),"No")</f>
        <v>No</v>
      </c>
      <c r="AA98" s="10" t="str">
        <f>IFERROR(VLOOKUP(AB98,'[2]ind_nifty500list 12th Apr20'!$F:$F,1,FALSE),"No")</f>
        <v>No</v>
      </c>
      <c r="AB98" s="9">
        <v>3882</v>
      </c>
    </row>
    <row r="99" spans="1:28" ht="15.75" customHeight="1" x14ac:dyDescent="0.3">
      <c r="A99" s="9">
        <v>4949</v>
      </c>
      <c r="B99" s="10">
        <v>2615553</v>
      </c>
      <c r="C99" s="10">
        <v>10217</v>
      </c>
      <c r="D99" s="10">
        <v>138049028</v>
      </c>
      <c r="E99" s="10">
        <v>539254</v>
      </c>
      <c r="F99" s="10">
        <v>539254</v>
      </c>
      <c r="G99" s="10" t="s">
        <v>426</v>
      </c>
      <c r="H99" s="10" t="s">
        <v>426</v>
      </c>
      <c r="I99" s="10" t="s">
        <v>427</v>
      </c>
      <c r="J99" s="10" t="s">
        <v>428</v>
      </c>
      <c r="K99" s="13">
        <v>19728.707050000001</v>
      </c>
      <c r="L99" s="16" t="s">
        <v>13178</v>
      </c>
      <c r="M99" s="11" t="s">
        <v>335</v>
      </c>
      <c r="N99" s="10" t="s">
        <v>336</v>
      </c>
      <c r="O99" s="10" t="s">
        <v>346</v>
      </c>
      <c r="P99" s="10" t="s">
        <v>347</v>
      </c>
      <c r="Q99" s="12"/>
      <c r="R99" s="12"/>
      <c r="S99" s="15" t="s">
        <v>339</v>
      </c>
      <c r="T99" s="10" t="s">
        <v>27</v>
      </c>
      <c r="U99" s="10">
        <v>1650</v>
      </c>
      <c r="V99" s="10"/>
      <c r="W99" s="10">
        <v>78</v>
      </c>
      <c r="X99" s="10">
        <v>3195</v>
      </c>
      <c r="Y99" s="10">
        <f t="shared" si="1"/>
        <v>4949</v>
      </c>
      <c r="Z99" s="10" t="str">
        <f>IFERROR(VLOOKUP(H99,'[1]MW-NIFTY-50-12-Apr-2020'!$A:$A,1,FALSE),"No")</f>
        <v>No</v>
      </c>
      <c r="AA99" s="10" t="s">
        <v>44</v>
      </c>
      <c r="AB99" s="9">
        <v>4949</v>
      </c>
    </row>
    <row r="100" spans="1:28" ht="15.75" customHeight="1" x14ac:dyDescent="0.3">
      <c r="A100" s="9">
        <v>3793</v>
      </c>
      <c r="B100" s="10">
        <v>964097</v>
      </c>
      <c r="C100" s="10">
        <v>3766</v>
      </c>
      <c r="D100" s="10">
        <v>151058692</v>
      </c>
      <c r="E100" s="10">
        <v>590073</v>
      </c>
      <c r="F100" s="10">
        <v>590073</v>
      </c>
      <c r="G100" s="10" t="s">
        <v>11628</v>
      </c>
      <c r="H100" s="10" t="s">
        <v>11628</v>
      </c>
      <c r="I100" s="10" t="s">
        <v>11629</v>
      </c>
      <c r="J100" s="10" t="s">
        <v>11630</v>
      </c>
      <c r="K100" s="13">
        <v>2593.1925499999998</v>
      </c>
      <c r="L100" s="19" t="s">
        <v>13176</v>
      </c>
      <c r="M100" s="10" t="s">
        <v>83</v>
      </c>
      <c r="N100" s="10" t="s">
        <v>621</v>
      </c>
      <c r="O100" s="10" t="s">
        <v>622</v>
      </c>
      <c r="P100" s="10" t="s">
        <v>9908</v>
      </c>
      <c r="Q100" s="12"/>
      <c r="R100" s="12"/>
      <c r="S100" s="18" t="s">
        <v>623</v>
      </c>
      <c r="T100" s="10" t="s">
        <v>27</v>
      </c>
      <c r="U100" s="10">
        <v>1884</v>
      </c>
      <c r="V100" s="10">
        <v>321</v>
      </c>
      <c r="W100" s="10">
        <v>3138</v>
      </c>
      <c r="X100" s="10">
        <v>1590</v>
      </c>
      <c r="Y100" s="10">
        <f t="shared" si="1"/>
        <v>3793</v>
      </c>
      <c r="Z100" s="10" t="str">
        <f>IFERROR(VLOOKUP(H100,'[1]MW-NIFTY-50-12-Apr-2020'!$A:$A,1,FALSE),"No")</f>
        <v>No</v>
      </c>
      <c r="AA100" s="10" t="str">
        <f>IFERROR(VLOOKUP(AB100,'[2]ind_nifty500list 12th Apr20'!$F:$F,1,FALSE),"No")</f>
        <v>No</v>
      </c>
      <c r="AB100" s="9">
        <v>3793</v>
      </c>
    </row>
    <row r="101" spans="1:28" ht="15.75" customHeight="1" x14ac:dyDescent="0.3">
      <c r="A101" s="9">
        <v>5030</v>
      </c>
      <c r="B101" s="10">
        <v>1014529</v>
      </c>
      <c r="C101" s="10">
        <v>3963</v>
      </c>
      <c r="D101" s="10">
        <v>129658884</v>
      </c>
      <c r="E101" s="10">
        <v>506480</v>
      </c>
      <c r="F101" s="10">
        <v>506480</v>
      </c>
      <c r="G101" s="10" t="s">
        <v>12795</v>
      </c>
      <c r="H101" s="10" t="s">
        <v>12795</v>
      </c>
      <c r="I101" s="10" t="s">
        <v>12796</v>
      </c>
      <c r="J101" s="10" t="s">
        <v>12797</v>
      </c>
      <c r="K101" s="13">
        <v>2583.6356000000001</v>
      </c>
      <c r="L101" s="19" t="s">
        <v>13176</v>
      </c>
      <c r="M101" s="11" t="s">
        <v>23</v>
      </c>
      <c r="N101" s="11" t="s">
        <v>24</v>
      </c>
      <c r="O101" s="10" t="s">
        <v>376</v>
      </c>
      <c r="P101" s="10"/>
      <c r="Q101" s="12"/>
      <c r="R101" s="12"/>
      <c r="S101" s="17" t="s">
        <v>26</v>
      </c>
      <c r="T101" s="10" t="s">
        <v>27</v>
      </c>
      <c r="U101" s="10">
        <v>1102</v>
      </c>
      <c r="V101" s="10">
        <v>3461</v>
      </c>
      <c r="W101" s="10">
        <v>2021</v>
      </c>
      <c r="X101" s="10">
        <v>762</v>
      </c>
      <c r="Y101" s="10">
        <f t="shared" si="1"/>
        <v>5030</v>
      </c>
      <c r="Z101" s="10" t="str">
        <f>IFERROR(VLOOKUP(H101,'[1]MW-NIFTY-50-12-Apr-2020'!$A:$A,1,FALSE),"No")</f>
        <v>No</v>
      </c>
      <c r="AA101" s="10" t="str">
        <f>IFERROR(VLOOKUP(AB101,'[2]ind_nifty500list 12th Apr20'!$F:$F,1,FALSE),"No")</f>
        <v>No</v>
      </c>
      <c r="AB101" s="9">
        <v>5030</v>
      </c>
    </row>
    <row r="102" spans="1:28" ht="15.75" customHeight="1" x14ac:dyDescent="0.3">
      <c r="A102" s="9">
        <v>2669</v>
      </c>
      <c r="B102" s="10">
        <v>2921217</v>
      </c>
      <c r="C102" s="10">
        <v>11411</v>
      </c>
      <c r="D102" s="10">
        <v>136326916</v>
      </c>
      <c r="E102" s="10">
        <v>532527</v>
      </c>
      <c r="F102" s="10">
        <v>532527</v>
      </c>
      <c r="G102" s="10" t="s">
        <v>8246</v>
      </c>
      <c r="H102" s="10" t="s">
        <v>8246</v>
      </c>
      <c r="I102" s="10" t="s">
        <v>8247</v>
      </c>
      <c r="J102" s="10" t="s">
        <v>8248</v>
      </c>
      <c r="K102" s="13">
        <v>2544.0464000000002</v>
      </c>
      <c r="L102" s="19" t="s">
        <v>13176</v>
      </c>
      <c r="M102" s="11" t="s">
        <v>39</v>
      </c>
      <c r="N102" s="10" t="s">
        <v>40</v>
      </c>
      <c r="O102" s="10" t="s">
        <v>137</v>
      </c>
      <c r="P102" s="10" t="s">
        <v>1499</v>
      </c>
      <c r="Q102" s="10"/>
      <c r="R102" s="12"/>
      <c r="S102" s="15" t="s">
        <v>42</v>
      </c>
      <c r="T102" s="10" t="s">
        <v>27</v>
      </c>
      <c r="U102" s="10">
        <v>1895</v>
      </c>
      <c r="V102" s="10">
        <v>2519</v>
      </c>
      <c r="W102" s="10">
        <v>439</v>
      </c>
      <c r="X102" s="10">
        <v>3948</v>
      </c>
      <c r="Y102" s="10">
        <f t="shared" si="1"/>
        <v>2669</v>
      </c>
      <c r="Z102" s="10" t="str">
        <f>IFERROR(VLOOKUP(H102,'[1]MW-NIFTY-50-12-Apr-2020'!$A:$A,1,FALSE),"No")</f>
        <v>No</v>
      </c>
      <c r="AA102" s="10" t="str">
        <f>IFERROR(VLOOKUP(AB102,'[2]ind_nifty500list 12th Apr20'!$F:$F,1,FALSE),"No")</f>
        <v>No</v>
      </c>
      <c r="AB102" s="9">
        <v>2669</v>
      </c>
    </row>
    <row r="103" spans="1:28" ht="15.75" customHeight="1" x14ac:dyDescent="0.3">
      <c r="A103" s="9">
        <v>1475</v>
      </c>
      <c r="B103" s="10">
        <v>2010113</v>
      </c>
      <c r="C103" s="10">
        <v>7852</v>
      </c>
      <c r="D103" s="10">
        <v>138005252</v>
      </c>
      <c r="E103" s="10">
        <v>539083</v>
      </c>
      <c r="F103" s="10">
        <v>539083</v>
      </c>
      <c r="G103" s="10" t="s">
        <v>4660</v>
      </c>
      <c r="H103" s="10" t="s">
        <v>4660</v>
      </c>
      <c r="I103" s="10" t="s">
        <v>4661</v>
      </c>
      <c r="J103" s="10" t="s">
        <v>4662</v>
      </c>
      <c r="K103" s="13">
        <v>2542.3303500000002</v>
      </c>
      <c r="L103" s="19" t="s">
        <v>13176</v>
      </c>
      <c r="M103" s="11" t="s">
        <v>121</v>
      </c>
      <c r="N103" s="10" t="s">
        <v>562</v>
      </c>
      <c r="O103" s="10" t="s">
        <v>2952</v>
      </c>
      <c r="P103" s="10" t="s">
        <v>4663</v>
      </c>
      <c r="Q103" s="12"/>
      <c r="R103" s="12"/>
      <c r="S103" s="15" t="s">
        <v>565</v>
      </c>
      <c r="T103" s="10" t="s">
        <v>27</v>
      </c>
      <c r="U103" s="10">
        <v>2349</v>
      </c>
      <c r="V103" s="10">
        <v>3941</v>
      </c>
      <c r="W103" s="10">
        <v>3334</v>
      </c>
      <c r="X103" s="10">
        <v>917</v>
      </c>
      <c r="Y103" s="10">
        <f t="shared" si="1"/>
        <v>1475</v>
      </c>
      <c r="Z103" s="10" t="str">
        <f>IFERROR(VLOOKUP(H103,'[1]MW-NIFTY-50-12-Apr-2020'!$A:$A,1,FALSE),"No")</f>
        <v>No</v>
      </c>
      <c r="AA103" s="10" t="str">
        <f>IFERROR(VLOOKUP(AB103,'[2]ind_nifty500list 12th Apr20'!$F:$F,1,FALSE),"No")</f>
        <v>No</v>
      </c>
      <c r="AB103" s="9">
        <v>1475</v>
      </c>
    </row>
    <row r="104" spans="1:28" ht="15.75" customHeight="1" x14ac:dyDescent="0.3">
      <c r="A104" s="9">
        <v>94</v>
      </c>
      <c r="B104" s="10">
        <v>4565249</v>
      </c>
      <c r="C104" s="10">
        <v>17833</v>
      </c>
      <c r="D104" s="10">
        <v>136399620</v>
      </c>
      <c r="E104" s="10">
        <v>532811</v>
      </c>
      <c r="F104" s="10">
        <v>532811</v>
      </c>
      <c r="G104" s="10" t="s">
        <v>403</v>
      </c>
      <c r="H104" s="10" t="s">
        <v>403</v>
      </c>
      <c r="I104" s="10" t="s">
        <v>404</v>
      </c>
      <c r="J104" s="10" t="s">
        <v>405</v>
      </c>
      <c r="K104" s="13">
        <v>2526.7657499999996</v>
      </c>
      <c r="L104" s="19" t="s">
        <v>13176</v>
      </c>
      <c r="M104" s="11" t="s">
        <v>39</v>
      </c>
      <c r="N104" s="10" t="s">
        <v>67</v>
      </c>
      <c r="O104" s="10" t="s">
        <v>68</v>
      </c>
      <c r="P104" s="10"/>
      <c r="Q104" s="12"/>
      <c r="R104" s="12"/>
      <c r="S104" s="15" t="s">
        <v>69</v>
      </c>
      <c r="T104" s="10" t="s">
        <v>27</v>
      </c>
      <c r="U104" s="10">
        <v>1416</v>
      </c>
      <c r="V104" s="10">
        <v>5060</v>
      </c>
      <c r="W104" s="10">
        <v>3080</v>
      </c>
      <c r="X104" s="10">
        <v>5049</v>
      </c>
      <c r="Y104" s="10">
        <f t="shared" si="1"/>
        <v>94</v>
      </c>
      <c r="Z104" s="10" t="str">
        <f>IFERROR(VLOOKUP(H104,'[1]MW-NIFTY-50-12-Apr-2020'!$A:$A,1,FALSE),"No")</f>
        <v>No</v>
      </c>
      <c r="AA104" s="10" t="str">
        <f>IFERROR(VLOOKUP(AB104,'[2]ind_nifty500list 12th Apr20'!$F:$F,1,FALSE),"No")</f>
        <v>No</v>
      </c>
      <c r="AB104" s="9">
        <v>94</v>
      </c>
    </row>
    <row r="105" spans="1:28" ht="15.75" customHeight="1" x14ac:dyDescent="0.3">
      <c r="A105" s="9">
        <v>3869</v>
      </c>
      <c r="B105" s="10">
        <v>2702593</v>
      </c>
      <c r="C105" s="10">
        <v>10557</v>
      </c>
      <c r="D105" s="10">
        <v>138068996</v>
      </c>
      <c r="E105" s="10">
        <v>539332</v>
      </c>
      <c r="F105" s="10">
        <v>539332</v>
      </c>
      <c r="G105" s="10" t="s">
        <v>11888</v>
      </c>
      <c r="H105" s="10" t="s">
        <v>11888</v>
      </c>
      <c r="I105" s="10" t="s">
        <v>11889</v>
      </c>
      <c r="J105" s="10" t="s">
        <v>11890</v>
      </c>
      <c r="K105" s="13">
        <v>2517.7470000000003</v>
      </c>
      <c r="L105" s="19" t="s">
        <v>13176</v>
      </c>
      <c r="M105" s="11" t="s">
        <v>39</v>
      </c>
      <c r="N105" s="10" t="s">
        <v>145</v>
      </c>
      <c r="O105" s="10" t="s">
        <v>530</v>
      </c>
      <c r="P105" s="10"/>
      <c r="Q105" s="12"/>
      <c r="R105" s="12"/>
      <c r="S105" s="15" t="s">
        <v>42</v>
      </c>
      <c r="T105" s="10" t="s">
        <v>27</v>
      </c>
      <c r="U105" s="10">
        <v>3507</v>
      </c>
      <c r="V105" s="10">
        <v>3923</v>
      </c>
      <c r="W105" s="10">
        <v>1076</v>
      </c>
      <c r="X105" s="10">
        <v>3755</v>
      </c>
      <c r="Y105" s="10">
        <f t="shared" si="1"/>
        <v>3869</v>
      </c>
      <c r="Z105" s="10" t="str">
        <f>IFERROR(VLOOKUP(H105,'[1]MW-NIFTY-50-12-Apr-2020'!$A:$A,1,FALSE),"No")</f>
        <v>No</v>
      </c>
      <c r="AA105" s="10" t="str">
        <f>IFERROR(VLOOKUP(AB105,'[2]ind_nifty500list 12th Apr20'!$F:$F,1,FALSE),"No")</f>
        <v>No</v>
      </c>
      <c r="AB105" s="9">
        <v>3869</v>
      </c>
    </row>
    <row r="106" spans="1:28" ht="15.75" customHeight="1" x14ac:dyDescent="0.3">
      <c r="A106" s="9">
        <v>1197</v>
      </c>
      <c r="B106" s="10">
        <v>3518721</v>
      </c>
      <c r="C106" s="10">
        <v>13745</v>
      </c>
      <c r="D106" s="10">
        <v>136390404</v>
      </c>
      <c r="E106" s="10">
        <v>532775</v>
      </c>
      <c r="F106" s="10">
        <v>532775</v>
      </c>
      <c r="G106" s="10" t="s">
        <v>3808</v>
      </c>
      <c r="H106" s="10" t="s">
        <v>3808</v>
      </c>
      <c r="I106" s="10" t="s">
        <v>3809</v>
      </c>
      <c r="J106" s="10" t="s">
        <v>3810</v>
      </c>
      <c r="K106" s="13">
        <v>2514.3525499999996</v>
      </c>
      <c r="L106" s="19" t="s">
        <v>13176</v>
      </c>
      <c r="M106" s="11" t="s">
        <v>39</v>
      </c>
      <c r="N106" s="10" t="s">
        <v>67</v>
      </c>
      <c r="O106" s="10" t="s">
        <v>1534</v>
      </c>
      <c r="P106" s="10"/>
      <c r="Q106" s="12"/>
      <c r="R106" s="12"/>
      <c r="S106" s="15" t="s">
        <v>69</v>
      </c>
      <c r="T106" s="10" t="s">
        <v>27</v>
      </c>
      <c r="U106" s="10">
        <v>3333</v>
      </c>
      <c r="V106" s="10">
        <v>1198</v>
      </c>
      <c r="W106" s="10">
        <v>449</v>
      </c>
      <c r="X106" s="10">
        <v>2297</v>
      </c>
      <c r="Y106" s="10">
        <f t="shared" si="1"/>
        <v>1197</v>
      </c>
      <c r="Z106" s="10" t="str">
        <f>IFERROR(VLOOKUP(H106,'[1]MW-NIFTY-50-12-Apr-2020'!$A:$A,1,FALSE),"No")</f>
        <v>No</v>
      </c>
      <c r="AA106" s="10" t="str">
        <f>IFERROR(VLOOKUP(AB106,'[2]ind_nifty500list 12th Apr20'!$F:$F,1,FALSE),"No")</f>
        <v>No</v>
      </c>
      <c r="AB106" s="9">
        <v>1197</v>
      </c>
    </row>
    <row r="107" spans="1:28" ht="15.75" customHeight="1" x14ac:dyDescent="0.3">
      <c r="A107" s="9">
        <v>1243</v>
      </c>
      <c r="B107" s="10">
        <v>3385857</v>
      </c>
      <c r="C107" s="10">
        <v>13226</v>
      </c>
      <c r="D107" s="10">
        <v>136373252</v>
      </c>
      <c r="E107" s="10">
        <v>532708</v>
      </c>
      <c r="F107" s="10">
        <v>532708</v>
      </c>
      <c r="G107" s="10" t="s">
        <v>3947</v>
      </c>
      <c r="H107" s="10" t="s">
        <v>3947</v>
      </c>
      <c r="I107" s="10" t="s">
        <v>3948</v>
      </c>
      <c r="J107" s="10" t="s">
        <v>3949</v>
      </c>
      <c r="K107" s="13">
        <v>2512.3127999999997</v>
      </c>
      <c r="L107" s="19" t="s">
        <v>13176</v>
      </c>
      <c r="M107" s="11" t="s">
        <v>39</v>
      </c>
      <c r="N107" s="10" t="s">
        <v>67</v>
      </c>
      <c r="O107" s="10" t="s">
        <v>149</v>
      </c>
      <c r="P107" s="10"/>
      <c r="Q107" s="12"/>
      <c r="R107" s="12"/>
      <c r="S107" s="17" t="s">
        <v>69</v>
      </c>
      <c r="T107" s="10" t="s">
        <v>27</v>
      </c>
      <c r="U107" s="10">
        <v>3387</v>
      </c>
      <c r="V107" s="10">
        <v>3441</v>
      </c>
      <c r="W107" s="10">
        <v>4899</v>
      </c>
      <c r="X107" s="10">
        <v>4116</v>
      </c>
      <c r="Y107" s="10">
        <f t="shared" si="1"/>
        <v>1243</v>
      </c>
      <c r="Z107" s="10" t="str">
        <f>IFERROR(VLOOKUP(H107,'[1]MW-NIFTY-50-12-Apr-2020'!$A:$A,1,FALSE),"No")</f>
        <v>No</v>
      </c>
      <c r="AA107" s="10" t="str">
        <f>IFERROR(VLOOKUP(AB107,'[2]ind_nifty500list 12th Apr20'!$F:$F,1,FALSE),"No")</f>
        <v>No</v>
      </c>
      <c r="AB107" s="9">
        <v>1243</v>
      </c>
    </row>
    <row r="108" spans="1:28" ht="15.75" customHeight="1" x14ac:dyDescent="0.3">
      <c r="A108" s="9">
        <v>954</v>
      </c>
      <c r="B108" s="10">
        <v>3016193</v>
      </c>
      <c r="C108" s="10">
        <v>11782</v>
      </c>
      <c r="D108" s="10">
        <v>136066052</v>
      </c>
      <c r="E108" s="10">
        <v>531508</v>
      </c>
      <c r="F108" s="10">
        <v>531508</v>
      </c>
      <c r="G108" s="10" t="s">
        <v>3063</v>
      </c>
      <c r="H108" s="10" t="s">
        <v>3063</v>
      </c>
      <c r="I108" s="10" t="s">
        <v>3064</v>
      </c>
      <c r="J108" s="10" t="s">
        <v>3065</v>
      </c>
      <c r="K108" s="13">
        <v>2509.44245</v>
      </c>
      <c r="L108" s="19" t="s">
        <v>13176</v>
      </c>
      <c r="M108" s="11" t="s">
        <v>83</v>
      </c>
      <c r="N108" s="10" t="s">
        <v>1069</v>
      </c>
      <c r="O108" s="11" t="s">
        <v>1241</v>
      </c>
      <c r="P108" s="10" t="s">
        <v>899</v>
      </c>
      <c r="Q108" s="12"/>
      <c r="R108" s="12"/>
      <c r="S108" s="17" t="s">
        <v>1071</v>
      </c>
      <c r="T108" s="10" t="s">
        <v>27</v>
      </c>
      <c r="U108" s="10">
        <v>5038</v>
      </c>
      <c r="V108" s="10">
        <v>1206</v>
      </c>
      <c r="W108" s="10">
        <v>355</v>
      </c>
      <c r="X108" s="10">
        <v>1369</v>
      </c>
      <c r="Y108" s="10">
        <f t="shared" si="1"/>
        <v>954</v>
      </c>
      <c r="Z108" s="10" t="str">
        <f>IFERROR(VLOOKUP(H108,'[1]MW-NIFTY-50-12-Apr-2020'!$A:$A,1,FALSE),"No")</f>
        <v>No</v>
      </c>
      <c r="AA108" s="10" t="str">
        <f>IFERROR(VLOOKUP(AB108,'[2]ind_nifty500list 12th Apr20'!$F:$F,1,FALSE),"No")</f>
        <v>No</v>
      </c>
      <c r="AB108" s="9">
        <v>954</v>
      </c>
    </row>
    <row r="109" spans="1:28" ht="15.75" customHeight="1" x14ac:dyDescent="0.3">
      <c r="A109" s="9">
        <v>111</v>
      </c>
      <c r="B109" s="10">
        <v>375553</v>
      </c>
      <c r="C109" s="10">
        <v>1467</v>
      </c>
      <c r="D109" s="10">
        <v>128181764</v>
      </c>
      <c r="E109" s="10">
        <v>500710</v>
      </c>
      <c r="F109" s="10">
        <v>500710</v>
      </c>
      <c r="G109" s="10" t="s">
        <v>460</v>
      </c>
      <c r="H109" s="10" t="s">
        <v>460</v>
      </c>
      <c r="I109" s="10" t="s">
        <v>461</v>
      </c>
      <c r="J109" s="10" t="s">
        <v>462</v>
      </c>
      <c r="K109" s="13">
        <v>8817.9094999999998</v>
      </c>
      <c r="L109" s="19" t="s">
        <v>13179</v>
      </c>
      <c r="M109" s="11" t="s">
        <v>23</v>
      </c>
      <c r="N109" s="10" t="s">
        <v>24</v>
      </c>
      <c r="O109" s="10" t="s">
        <v>25</v>
      </c>
      <c r="P109" s="10"/>
      <c r="Q109" s="12"/>
      <c r="R109" s="12"/>
      <c r="S109" s="17" t="s">
        <v>26</v>
      </c>
      <c r="T109" s="10" t="s">
        <v>43</v>
      </c>
      <c r="U109" s="10">
        <v>15</v>
      </c>
      <c r="V109" s="10">
        <v>3711</v>
      </c>
      <c r="W109" s="10">
        <v>1212</v>
      </c>
      <c r="X109" s="10">
        <v>3875</v>
      </c>
      <c r="Y109" s="10">
        <f t="shared" si="1"/>
        <v>111</v>
      </c>
      <c r="Z109" s="10" t="str">
        <f>IFERROR(VLOOKUP(H109,'[1]MW-NIFTY-50-12-Apr-2020'!$A:$A,1,FALSE),"No")</f>
        <v>No</v>
      </c>
      <c r="AA109" s="10" t="s">
        <v>44</v>
      </c>
      <c r="AB109" s="9">
        <v>111</v>
      </c>
    </row>
    <row r="110" spans="1:28" ht="15.75" customHeight="1" x14ac:dyDescent="0.3">
      <c r="A110" s="9">
        <v>2021</v>
      </c>
      <c r="B110" s="10">
        <v>3776001</v>
      </c>
      <c r="C110" s="10">
        <v>14750</v>
      </c>
      <c r="D110" s="10">
        <v>136413444</v>
      </c>
      <c r="E110" s="10">
        <v>532865</v>
      </c>
      <c r="F110" s="10">
        <v>532865</v>
      </c>
      <c r="G110" s="10" t="s">
        <v>6303</v>
      </c>
      <c r="H110" s="10" t="s">
        <v>6303</v>
      </c>
      <c r="I110" s="10" t="s">
        <v>6304</v>
      </c>
      <c r="J110" s="10" t="s">
        <v>6305</v>
      </c>
      <c r="K110" s="13">
        <v>2509.3802999999998</v>
      </c>
      <c r="L110" s="19" t="s">
        <v>13176</v>
      </c>
      <c r="M110" s="11" t="s">
        <v>23</v>
      </c>
      <c r="N110" s="10" t="s">
        <v>24</v>
      </c>
      <c r="O110" s="10" t="s">
        <v>376</v>
      </c>
      <c r="P110" s="10"/>
      <c r="Q110" s="12"/>
      <c r="R110" s="12"/>
      <c r="S110" s="15" t="s">
        <v>26</v>
      </c>
      <c r="T110" s="10" t="s">
        <v>27</v>
      </c>
      <c r="U110" s="10">
        <v>5030</v>
      </c>
      <c r="V110" s="10">
        <v>1102</v>
      </c>
      <c r="W110" s="10">
        <v>762</v>
      </c>
      <c r="X110" s="10">
        <v>2281</v>
      </c>
      <c r="Y110" s="10">
        <f t="shared" si="1"/>
        <v>2021</v>
      </c>
      <c r="Z110" s="10" t="str">
        <f>IFERROR(VLOOKUP(H110,'[1]MW-NIFTY-50-12-Apr-2020'!$A:$A,1,FALSE),"No")</f>
        <v>No</v>
      </c>
      <c r="AA110" s="10" t="str">
        <f>IFERROR(VLOOKUP(AB110,'[2]ind_nifty500list 12th Apr20'!$F:$F,1,FALSE),"No")</f>
        <v>No</v>
      </c>
      <c r="AB110" s="9">
        <v>2021</v>
      </c>
    </row>
    <row r="111" spans="1:28" ht="15.75" customHeight="1" x14ac:dyDescent="0.3">
      <c r="A111" s="9">
        <v>3050</v>
      </c>
      <c r="B111" s="10">
        <v>3918849</v>
      </c>
      <c r="C111" s="10">
        <v>15308</v>
      </c>
      <c r="D111" s="10">
        <v>136433924</v>
      </c>
      <c r="E111" s="10">
        <v>532945</v>
      </c>
      <c r="F111" s="10">
        <v>532945</v>
      </c>
      <c r="G111" s="10" t="s">
        <v>9389</v>
      </c>
      <c r="H111" s="10" t="s">
        <v>9389</v>
      </c>
      <c r="I111" s="10" t="s">
        <v>9390</v>
      </c>
      <c r="J111" s="10" t="s">
        <v>9391</v>
      </c>
      <c r="K111" s="13">
        <v>2508.6911</v>
      </c>
      <c r="L111" s="19" t="s">
        <v>13176</v>
      </c>
      <c r="M111" s="11" t="s">
        <v>39</v>
      </c>
      <c r="N111" s="10" t="s">
        <v>67</v>
      </c>
      <c r="O111" s="10" t="s">
        <v>68</v>
      </c>
      <c r="P111" s="10"/>
      <c r="Q111" s="12"/>
      <c r="R111" s="12"/>
      <c r="S111" s="15" t="s">
        <v>69</v>
      </c>
      <c r="T111" s="10" t="s">
        <v>27</v>
      </c>
      <c r="U111" s="10">
        <v>420</v>
      </c>
      <c r="V111" s="10">
        <v>1621</v>
      </c>
      <c r="W111" s="10">
        <v>839</v>
      </c>
      <c r="X111" s="10">
        <v>1540</v>
      </c>
      <c r="Y111" s="10">
        <f t="shared" si="1"/>
        <v>3050</v>
      </c>
      <c r="Z111" s="10" t="str">
        <f>IFERROR(VLOOKUP(H111,'[1]MW-NIFTY-50-12-Apr-2020'!$A:$A,1,FALSE),"No")</f>
        <v>No</v>
      </c>
      <c r="AA111" s="10" t="str">
        <f>IFERROR(VLOOKUP(AB111,'[2]ind_nifty500list 12th Apr20'!$F:$F,1,FALSE),"No")</f>
        <v>No</v>
      </c>
      <c r="AB111" s="9">
        <v>3050</v>
      </c>
    </row>
    <row r="112" spans="1:28" ht="15.75" customHeight="1" x14ac:dyDescent="0.3">
      <c r="A112" s="9">
        <v>1940</v>
      </c>
      <c r="B112" s="10">
        <v>2060801</v>
      </c>
      <c r="C112" s="10">
        <v>8050</v>
      </c>
      <c r="D112" s="10">
        <v>136272132</v>
      </c>
      <c r="E112" s="10">
        <v>532313</v>
      </c>
      <c r="F112" s="10">
        <v>532313</v>
      </c>
      <c r="G112" s="10" t="s">
        <v>6064</v>
      </c>
      <c r="H112" s="10" t="s">
        <v>6064</v>
      </c>
      <c r="I112" s="10" t="s">
        <v>6065</v>
      </c>
      <c r="J112" s="10" t="s">
        <v>6066</v>
      </c>
      <c r="K112" s="13">
        <v>2505.5567500000002</v>
      </c>
      <c r="L112" s="19" t="s">
        <v>13176</v>
      </c>
      <c r="M112" s="11" t="s">
        <v>249</v>
      </c>
      <c r="N112" s="10" t="s">
        <v>383</v>
      </c>
      <c r="O112" s="10"/>
      <c r="P112" s="10"/>
      <c r="Q112" s="12"/>
      <c r="R112" s="12"/>
      <c r="S112" s="18" t="s">
        <v>384</v>
      </c>
      <c r="T112" s="10" t="s">
        <v>27</v>
      </c>
      <c r="U112" s="10">
        <v>1789</v>
      </c>
      <c r="V112" s="10">
        <v>2247</v>
      </c>
      <c r="W112" s="10">
        <v>3293</v>
      </c>
      <c r="X112" s="10">
        <v>2592</v>
      </c>
      <c r="Y112" s="10">
        <f t="shared" si="1"/>
        <v>1940</v>
      </c>
      <c r="Z112" s="10" t="str">
        <f>IFERROR(VLOOKUP(H112,'[1]MW-NIFTY-50-12-Apr-2020'!$A:$A,1,FALSE),"No")</f>
        <v>No</v>
      </c>
      <c r="AA112" s="10" t="str">
        <f>IFERROR(VLOOKUP(AB112,'[2]ind_nifty500list 12th Apr20'!$F:$F,1,FALSE),"No")</f>
        <v>No</v>
      </c>
      <c r="AB112" s="9">
        <v>1940</v>
      </c>
    </row>
    <row r="113" spans="1:28" ht="15.75" customHeight="1" x14ac:dyDescent="0.3">
      <c r="A113" s="9">
        <v>3572</v>
      </c>
      <c r="B113" s="10">
        <v>916225</v>
      </c>
      <c r="C113" s="10">
        <v>3579</v>
      </c>
      <c r="D113" s="10">
        <v>129712644</v>
      </c>
      <c r="E113" s="10">
        <v>506690</v>
      </c>
      <c r="F113" s="10">
        <v>506690</v>
      </c>
      <c r="G113" s="10" t="s">
        <v>10949</v>
      </c>
      <c r="H113" s="10" t="s">
        <v>10949</v>
      </c>
      <c r="I113" s="10" t="s">
        <v>10950</v>
      </c>
      <c r="J113" s="10" t="s">
        <v>10951</v>
      </c>
      <c r="K113" s="13">
        <v>2502.8977</v>
      </c>
      <c r="L113" s="19" t="s">
        <v>13176</v>
      </c>
      <c r="M113" s="11" t="s">
        <v>95</v>
      </c>
      <c r="N113" s="10" t="s">
        <v>96</v>
      </c>
      <c r="O113" s="10" t="s">
        <v>97</v>
      </c>
      <c r="P113" s="10"/>
      <c r="Q113" s="12"/>
      <c r="R113" s="12"/>
      <c r="S113" s="10" t="s">
        <v>98</v>
      </c>
      <c r="T113" s="10" t="s">
        <v>27</v>
      </c>
      <c r="U113" s="10">
        <v>3331</v>
      </c>
      <c r="V113" s="10">
        <v>1439</v>
      </c>
      <c r="W113" s="10">
        <v>1174</v>
      </c>
      <c r="X113" s="10">
        <v>295</v>
      </c>
      <c r="Y113" s="10">
        <f t="shared" si="1"/>
        <v>3572</v>
      </c>
      <c r="Z113" s="10" t="str">
        <f>IFERROR(VLOOKUP(H113,'[1]MW-NIFTY-50-12-Apr-2020'!$A:$A,1,FALSE),"No")</f>
        <v>No</v>
      </c>
      <c r="AA113" s="10" t="str">
        <f>IFERROR(VLOOKUP(AB113,'[2]ind_nifty500list 12th Apr20'!$F:$F,1,FALSE),"No")</f>
        <v>No</v>
      </c>
      <c r="AB113" s="9">
        <v>3572</v>
      </c>
    </row>
    <row r="114" spans="1:28" ht="15.75" customHeight="1" x14ac:dyDescent="0.3">
      <c r="A114" s="9">
        <v>3921</v>
      </c>
      <c r="B114" s="10">
        <v>4542721</v>
      </c>
      <c r="C114" s="10">
        <v>17745</v>
      </c>
      <c r="D114" s="10">
        <v>138235140</v>
      </c>
      <c r="E114" s="10">
        <v>539981</v>
      </c>
      <c r="F114" s="10">
        <v>539981</v>
      </c>
      <c r="G114" s="10" t="s">
        <v>12061</v>
      </c>
      <c r="H114" s="10" t="s">
        <v>12061</v>
      </c>
      <c r="I114" s="10" t="s">
        <v>12062</v>
      </c>
      <c r="J114" s="10" t="s">
        <v>12063</v>
      </c>
      <c r="K114" s="13">
        <v>2501.4395</v>
      </c>
      <c r="L114" s="19" t="s">
        <v>13176</v>
      </c>
      <c r="M114" s="11" t="s">
        <v>55</v>
      </c>
      <c r="N114" s="10" t="s">
        <v>8122</v>
      </c>
      <c r="O114" s="10" t="s">
        <v>11670</v>
      </c>
      <c r="P114" s="10"/>
      <c r="Q114" s="12"/>
      <c r="R114" s="12"/>
      <c r="S114" s="18" t="s">
        <v>58</v>
      </c>
      <c r="T114" s="10" t="s">
        <v>27</v>
      </c>
      <c r="U114" s="10">
        <v>4275</v>
      </c>
      <c r="V114" s="10">
        <v>3893</v>
      </c>
      <c r="W114" s="10">
        <v>4932</v>
      </c>
      <c r="X114" s="10">
        <v>5040</v>
      </c>
      <c r="Y114" s="10">
        <f t="shared" si="1"/>
        <v>3921</v>
      </c>
      <c r="Z114" s="10" t="str">
        <f>IFERROR(VLOOKUP(H114,'[1]MW-NIFTY-50-12-Apr-2020'!$A:$A,1,FALSE),"No")</f>
        <v>No</v>
      </c>
      <c r="AA114" s="10" t="str">
        <f>IFERROR(VLOOKUP(AB114,'[2]ind_nifty500list 12th Apr20'!$F:$F,1,FALSE),"No")</f>
        <v>No</v>
      </c>
      <c r="AB114" s="9">
        <v>3921</v>
      </c>
    </row>
    <row r="115" spans="1:28" ht="15.75" customHeight="1" x14ac:dyDescent="0.3">
      <c r="A115" s="9">
        <v>3382</v>
      </c>
      <c r="B115" s="10">
        <v>1018881</v>
      </c>
      <c r="C115" s="10">
        <v>3980</v>
      </c>
      <c r="D115" s="10">
        <v>136045060</v>
      </c>
      <c r="E115" s="10">
        <v>531426</v>
      </c>
      <c r="F115" s="10">
        <v>531426</v>
      </c>
      <c r="G115" s="10" t="s">
        <v>10382</v>
      </c>
      <c r="H115" s="10" t="s">
        <v>10382</v>
      </c>
      <c r="I115" s="10" t="s">
        <v>10383</v>
      </c>
      <c r="J115" s="10" t="s">
        <v>10384</v>
      </c>
      <c r="K115" s="13">
        <v>2494.7508499999999</v>
      </c>
      <c r="L115" s="19" t="s">
        <v>13176</v>
      </c>
      <c r="M115" s="11" t="s">
        <v>83</v>
      </c>
      <c r="N115" s="10" t="s">
        <v>181</v>
      </c>
      <c r="O115" s="10" t="s">
        <v>311</v>
      </c>
      <c r="P115" s="10" t="s">
        <v>2370</v>
      </c>
      <c r="Q115" s="12"/>
      <c r="R115" s="12"/>
      <c r="S115" s="15" t="s">
        <v>313</v>
      </c>
      <c r="T115" s="10" t="s">
        <v>27</v>
      </c>
      <c r="U115" s="10">
        <v>1355</v>
      </c>
      <c r="V115" s="10">
        <v>1325</v>
      </c>
      <c r="W115" s="10">
        <v>1547</v>
      </c>
      <c r="X115" s="10">
        <v>729</v>
      </c>
      <c r="Y115" s="10">
        <f t="shared" si="1"/>
        <v>3382</v>
      </c>
      <c r="Z115" s="10" t="str">
        <f>IFERROR(VLOOKUP(H115,'[1]MW-NIFTY-50-12-Apr-2020'!$A:$A,1,FALSE),"No")</f>
        <v>No</v>
      </c>
      <c r="AA115" s="10" t="str">
        <f>IFERROR(VLOOKUP(AB115,'[2]ind_nifty500list 12th Apr20'!$F:$F,1,FALSE),"No")</f>
        <v>No</v>
      </c>
      <c r="AB115" s="9">
        <v>3382</v>
      </c>
    </row>
    <row r="116" spans="1:28" ht="15.75" customHeight="1" x14ac:dyDescent="0.3">
      <c r="A116" s="9">
        <v>1765</v>
      </c>
      <c r="B116" s="10">
        <v>4756737</v>
      </c>
      <c r="C116" s="10">
        <v>18581</v>
      </c>
      <c r="D116" s="10">
        <v>128061700</v>
      </c>
      <c r="E116" s="10">
        <v>500241</v>
      </c>
      <c r="F116" s="10">
        <v>500241</v>
      </c>
      <c r="G116" s="10" t="s">
        <v>5532</v>
      </c>
      <c r="H116" s="10" t="s">
        <v>5532</v>
      </c>
      <c r="I116" s="10" t="s">
        <v>5533</v>
      </c>
      <c r="J116" s="10" t="s">
        <v>5534</v>
      </c>
      <c r="K116" s="13">
        <v>2494.4889499999999</v>
      </c>
      <c r="L116" s="19" t="s">
        <v>13176</v>
      </c>
      <c r="M116" s="11" t="s">
        <v>39</v>
      </c>
      <c r="N116" s="10" t="s">
        <v>40</v>
      </c>
      <c r="O116" s="10" t="s">
        <v>137</v>
      </c>
      <c r="P116" s="10" t="s">
        <v>138</v>
      </c>
      <c r="Q116" s="10" t="e">
        <v>#REF!</v>
      </c>
      <c r="R116" s="12"/>
      <c r="S116" s="17" t="s">
        <v>42</v>
      </c>
      <c r="T116" s="10" t="s">
        <v>27</v>
      </c>
      <c r="U116" s="10">
        <v>2293</v>
      </c>
      <c r="V116" s="10">
        <v>1344</v>
      </c>
      <c r="W116" s="10">
        <v>1013</v>
      </c>
      <c r="X116" s="10">
        <v>3689</v>
      </c>
      <c r="Y116" s="10">
        <f t="shared" si="1"/>
        <v>1765</v>
      </c>
      <c r="Z116" s="10" t="str">
        <f>IFERROR(VLOOKUP(H116,'[1]MW-NIFTY-50-12-Apr-2020'!$A:$A,1,FALSE),"No")</f>
        <v>No</v>
      </c>
      <c r="AA116" s="10" t="str">
        <f>IFERROR(VLOOKUP(AB116,'[2]ind_nifty500list 12th Apr20'!$F:$F,1,FALSE),"No")</f>
        <v>No</v>
      </c>
      <c r="AB116" s="9">
        <v>1765</v>
      </c>
    </row>
    <row r="117" spans="1:28" ht="15.75" customHeight="1" x14ac:dyDescent="0.3">
      <c r="A117" s="9">
        <v>5060</v>
      </c>
      <c r="B117" s="10">
        <v>2976257</v>
      </c>
      <c r="C117" s="10">
        <v>11626</v>
      </c>
      <c r="D117" s="10">
        <v>136333572</v>
      </c>
      <c r="E117" s="10">
        <v>532553</v>
      </c>
      <c r="F117" s="10">
        <v>532553</v>
      </c>
      <c r="G117" s="10" t="s">
        <v>12886</v>
      </c>
      <c r="H117" s="10" t="s">
        <v>12886</v>
      </c>
      <c r="I117" s="10" t="s">
        <v>12887</v>
      </c>
      <c r="J117" s="10" t="s">
        <v>12888</v>
      </c>
      <c r="K117" s="13">
        <v>2479.1365000000001</v>
      </c>
      <c r="L117" s="19" t="s">
        <v>13176</v>
      </c>
      <c r="M117" s="11" t="s">
        <v>39</v>
      </c>
      <c r="N117" s="11" t="s">
        <v>67</v>
      </c>
      <c r="O117" s="11" t="s">
        <v>68</v>
      </c>
      <c r="P117" s="12"/>
      <c r="Q117" s="12"/>
      <c r="R117" s="12"/>
      <c r="S117" s="15" t="s">
        <v>69</v>
      </c>
      <c r="T117" s="10" t="s">
        <v>27</v>
      </c>
      <c r="U117" s="10">
        <v>1586</v>
      </c>
      <c r="V117" s="10">
        <v>1540</v>
      </c>
      <c r="W117" s="10">
        <v>1416</v>
      </c>
      <c r="X117" s="10">
        <v>94</v>
      </c>
      <c r="Y117" s="10">
        <f t="shared" si="1"/>
        <v>5060</v>
      </c>
      <c r="Z117" s="10" t="str">
        <f>IFERROR(VLOOKUP(H117,'[1]MW-NIFTY-50-12-Apr-2020'!$A:$A,1,FALSE),"No")</f>
        <v>No</v>
      </c>
      <c r="AA117" s="10" t="str">
        <f>IFERROR(VLOOKUP(AB117,'[2]ind_nifty500list 12th Apr20'!$F:$F,1,FALSE),"No")</f>
        <v>No</v>
      </c>
      <c r="AB117" s="9">
        <v>5060</v>
      </c>
    </row>
    <row r="118" spans="1:28" ht="15.75" customHeight="1" x14ac:dyDescent="0.3">
      <c r="A118" s="9">
        <v>120</v>
      </c>
      <c r="B118" s="10">
        <v>6483969</v>
      </c>
      <c r="C118" s="10">
        <v>25328</v>
      </c>
      <c r="D118" s="10">
        <v>136594692</v>
      </c>
      <c r="E118" s="10">
        <v>533573</v>
      </c>
      <c r="F118" s="10">
        <v>533573</v>
      </c>
      <c r="G118" s="10" t="s">
        <v>487</v>
      </c>
      <c r="H118" s="10" t="s">
        <v>487</v>
      </c>
      <c r="I118" s="10" t="s">
        <v>488</v>
      </c>
      <c r="J118" s="10" t="s">
        <v>489</v>
      </c>
      <c r="K118" s="13">
        <v>9778.2767500000009</v>
      </c>
      <c r="L118" s="19" t="s">
        <v>13177</v>
      </c>
      <c r="M118" s="11" t="s">
        <v>95</v>
      </c>
      <c r="N118" s="10" t="s">
        <v>96</v>
      </c>
      <c r="O118" s="10" t="s">
        <v>97</v>
      </c>
      <c r="P118" s="10"/>
      <c r="Q118" s="12"/>
      <c r="R118" s="12"/>
      <c r="S118" s="10" t="s">
        <v>98</v>
      </c>
      <c r="T118" s="10" t="s">
        <v>43</v>
      </c>
      <c r="U118" s="10">
        <v>3268</v>
      </c>
      <c r="V118" s="10">
        <v>2454</v>
      </c>
      <c r="W118" s="10">
        <v>2884</v>
      </c>
      <c r="X118" s="10">
        <v>22</v>
      </c>
      <c r="Y118" s="10">
        <f t="shared" si="1"/>
        <v>120</v>
      </c>
      <c r="Z118" s="10" t="str">
        <f>IFERROR(VLOOKUP(H118,'[1]MW-NIFTY-50-12-Apr-2020'!$A:$A,1,FALSE),"No")</f>
        <v>No</v>
      </c>
      <c r="AA118" s="10" t="s">
        <v>44</v>
      </c>
      <c r="AB118" s="9">
        <v>120</v>
      </c>
    </row>
    <row r="119" spans="1:28" ht="15.75" customHeight="1" x14ac:dyDescent="0.3">
      <c r="A119" s="9">
        <v>582</v>
      </c>
      <c r="B119" s="10"/>
      <c r="C119" s="10"/>
      <c r="D119" s="10">
        <v>128294404</v>
      </c>
      <c r="E119" s="10">
        <v>501150</v>
      </c>
      <c r="F119" s="10">
        <v>501150</v>
      </c>
      <c r="G119" s="10" t="s">
        <v>1933</v>
      </c>
      <c r="H119" s="10" t="str">
        <f>G119</f>
        <v>CENTRUM</v>
      </c>
      <c r="I119" s="10" t="s">
        <v>1934</v>
      </c>
      <c r="J119" s="10" t="s">
        <v>1935</v>
      </c>
      <c r="K119" s="13">
        <v>2477.2674500000003</v>
      </c>
      <c r="L119" s="19" t="s">
        <v>13176</v>
      </c>
      <c r="M119" s="11" t="s">
        <v>55</v>
      </c>
      <c r="N119" s="10" t="s">
        <v>56</v>
      </c>
      <c r="O119" s="10" t="s">
        <v>62</v>
      </c>
      <c r="P119" s="10" t="s">
        <v>293</v>
      </c>
      <c r="Q119" s="12"/>
      <c r="R119" s="12"/>
      <c r="S119" s="18" t="s">
        <v>58</v>
      </c>
      <c r="T119" s="10" t="s">
        <v>27</v>
      </c>
      <c r="U119" s="10">
        <v>5029</v>
      </c>
      <c r="V119" s="10">
        <v>1185</v>
      </c>
      <c r="W119" s="10">
        <v>5035</v>
      </c>
      <c r="X119" s="10">
        <v>1620</v>
      </c>
      <c r="Y119" s="10">
        <f t="shared" si="1"/>
        <v>582</v>
      </c>
      <c r="Z119" s="10" t="str">
        <f>IFERROR(VLOOKUP(H119,'[1]MW-NIFTY-50-12-Apr-2020'!$A:$A,1,FALSE),"No")</f>
        <v>No</v>
      </c>
      <c r="AA119" s="10" t="str">
        <f>IFERROR(VLOOKUP(AB119,'[2]ind_nifty500list 12th Apr20'!$F:$F,1,FALSE),"No")</f>
        <v>No</v>
      </c>
      <c r="AB119" s="9">
        <v>582</v>
      </c>
    </row>
    <row r="120" spans="1:28" ht="15.75" customHeight="1" x14ac:dyDescent="0.3">
      <c r="A120" s="9">
        <v>1374</v>
      </c>
      <c r="B120" s="10">
        <v>162305</v>
      </c>
      <c r="C120" s="10">
        <v>634</v>
      </c>
      <c r="D120" s="10">
        <v>132449284</v>
      </c>
      <c r="E120" s="10">
        <v>517380</v>
      </c>
      <c r="F120" s="10">
        <v>517380</v>
      </c>
      <c r="G120" s="10" t="s">
        <v>4349</v>
      </c>
      <c r="H120" s="10" t="s">
        <v>4349</v>
      </c>
      <c r="I120" s="10" t="s">
        <v>4350</v>
      </c>
      <c r="J120" s="10" t="s">
        <v>4351</v>
      </c>
      <c r="K120" s="13">
        <v>2467.8562999999999</v>
      </c>
      <c r="L120" s="19" t="s">
        <v>13176</v>
      </c>
      <c r="M120" s="10" t="s">
        <v>83</v>
      </c>
      <c r="N120" s="10" t="s">
        <v>621</v>
      </c>
      <c r="O120" s="10" t="s">
        <v>622</v>
      </c>
      <c r="P120" s="10" t="s">
        <v>4352</v>
      </c>
      <c r="Q120" s="12"/>
      <c r="R120" s="12"/>
      <c r="S120" s="18" t="s">
        <v>623</v>
      </c>
      <c r="T120" s="10" t="s">
        <v>27</v>
      </c>
      <c r="U120" s="10">
        <v>2679</v>
      </c>
      <c r="V120" s="10">
        <v>3346</v>
      </c>
      <c r="W120" s="10">
        <v>981</v>
      </c>
      <c r="X120" s="10">
        <v>1040</v>
      </c>
      <c r="Y120" s="10">
        <f t="shared" si="1"/>
        <v>1374</v>
      </c>
      <c r="Z120" s="10" t="str">
        <f>IFERROR(VLOOKUP(H120,'[1]MW-NIFTY-50-12-Apr-2020'!$A:$A,1,FALSE),"No")</f>
        <v>No</v>
      </c>
      <c r="AA120" s="10" t="str">
        <f>IFERROR(VLOOKUP(AB120,'[2]ind_nifty500list 12th Apr20'!$F:$F,1,FALSE),"No")</f>
        <v>No</v>
      </c>
      <c r="AB120" s="9">
        <v>1374</v>
      </c>
    </row>
    <row r="121" spans="1:28" ht="15.75" customHeight="1" x14ac:dyDescent="0.3">
      <c r="A121" s="9">
        <v>3331</v>
      </c>
      <c r="B121" s="10">
        <v>2875649</v>
      </c>
      <c r="C121" s="10">
        <v>11233</v>
      </c>
      <c r="D121" s="10">
        <v>135741188</v>
      </c>
      <c r="E121" s="10">
        <v>530239</v>
      </c>
      <c r="F121" s="10">
        <v>530239</v>
      </c>
      <c r="G121" s="10" t="s">
        <v>10228</v>
      </c>
      <c r="H121" s="10" t="s">
        <v>10228</v>
      </c>
      <c r="I121" s="10" t="s">
        <v>10229</v>
      </c>
      <c r="J121" s="10" t="s">
        <v>10230</v>
      </c>
      <c r="K121" s="13">
        <v>2464.1149</v>
      </c>
      <c r="L121" s="19" t="s">
        <v>13176</v>
      </c>
      <c r="M121" s="11" t="s">
        <v>95</v>
      </c>
      <c r="N121" s="10" t="s">
        <v>96</v>
      </c>
      <c r="O121" s="10" t="s">
        <v>97</v>
      </c>
      <c r="P121" s="10"/>
      <c r="Q121" s="12"/>
      <c r="R121" s="12"/>
      <c r="S121" s="10" t="s">
        <v>98</v>
      </c>
      <c r="T121" s="10" t="s">
        <v>27</v>
      </c>
      <c r="U121" s="10">
        <v>1439</v>
      </c>
      <c r="V121" s="10">
        <v>1536</v>
      </c>
      <c r="W121" s="10">
        <v>3572</v>
      </c>
      <c r="X121" s="10">
        <v>1174</v>
      </c>
      <c r="Y121" s="10">
        <f t="shared" si="1"/>
        <v>3331</v>
      </c>
      <c r="Z121" s="10" t="str">
        <f>IFERROR(VLOOKUP(H121,'[1]MW-NIFTY-50-12-Apr-2020'!$A:$A,1,FALSE),"No")</f>
        <v>No</v>
      </c>
      <c r="AA121" s="10" t="str">
        <f>IFERROR(VLOOKUP(AB121,'[2]ind_nifty500list 12th Apr20'!$F:$F,1,FALSE),"No")</f>
        <v>No</v>
      </c>
      <c r="AB121" s="9">
        <v>3331</v>
      </c>
    </row>
    <row r="122" spans="1:28" ht="15.75" customHeight="1" x14ac:dyDescent="0.3">
      <c r="A122" s="9">
        <v>1357</v>
      </c>
      <c r="B122" s="10">
        <v>655873</v>
      </c>
      <c r="C122" s="10">
        <v>2562</v>
      </c>
      <c r="D122" s="10">
        <v>130513924</v>
      </c>
      <c r="E122" s="10">
        <v>509820</v>
      </c>
      <c r="F122" s="10">
        <v>509820</v>
      </c>
      <c r="G122" s="10" t="s">
        <v>4297</v>
      </c>
      <c r="H122" s="10" t="s">
        <v>4297</v>
      </c>
      <c r="I122" s="10" t="s">
        <v>4298</v>
      </c>
      <c r="J122" s="10" t="s">
        <v>4299</v>
      </c>
      <c r="K122" s="13">
        <v>2461.9652000000001</v>
      </c>
      <c r="L122" s="19" t="s">
        <v>13176</v>
      </c>
      <c r="M122" s="11" t="s">
        <v>23</v>
      </c>
      <c r="N122" s="10" t="s">
        <v>196</v>
      </c>
      <c r="O122" s="10" t="s">
        <v>617</v>
      </c>
      <c r="P122" s="10"/>
      <c r="Q122" s="12"/>
      <c r="R122" s="12"/>
      <c r="S122" s="15" t="s">
        <v>26</v>
      </c>
      <c r="T122" s="10" t="s">
        <v>27</v>
      </c>
      <c r="U122" s="10">
        <v>1609</v>
      </c>
      <c r="V122" s="10">
        <v>695</v>
      </c>
      <c r="W122" s="10">
        <v>3563</v>
      </c>
      <c r="X122" s="10">
        <v>945</v>
      </c>
      <c r="Y122" s="10">
        <f t="shared" si="1"/>
        <v>1357</v>
      </c>
      <c r="Z122" s="10" t="str">
        <f>IFERROR(VLOOKUP(H122,'[1]MW-NIFTY-50-12-Apr-2020'!$A:$A,1,FALSE),"No")</f>
        <v>No</v>
      </c>
      <c r="AA122" s="10" t="str">
        <f>IFERROR(VLOOKUP(AB122,'[2]ind_nifty500list 12th Apr20'!$F:$F,1,FALSE),"No")</f>
        <v>No</v>
      </c>
      <c r="AB122" s="9">
        <v>1357</v>
      </c>
    </row>
    <row r="123" spans="1:28" ht="15.75" customHeight="1" x14ac:dyDescent="0.3">
      <c r="A123" s="9">
        <v>1614</v>
      </c>
      <c r="B123" s="10">
        <v>5284353</v>
      </c>
      <c r="C123" s="10">
        <v>20642</v>
      </c>
      <c r="D123" s="10">
        <v>136075012</v>
      </c>
      <c r="E123" s="10">
        <v>531543</v>
      </c>
      <c r="F123" s="10">
        <v>531543</v>
      </c>
      <c r="G123" s="10" t="s">
        <v>5078</v>
      </c>
      <c r="H123" s="10" t="s">
        <v>5078</v>
      </c>
      <c r="I123" s="10" t="s">
        <v>5079</v>
      </c>
      <c r="J123" s="10" t="s">
        <v>5080</v>
      </c>
      <c r="K123" s="13">
        <v>2455.6325999999999</v>
      </c>
      <c r="L123" s="19" t="s">
        <v>13176</v>
      </c>
      <c r="M123" s="11" t="s">
        <v>83</v>
      </c>
      <c r="N123" s="10" t="s">
        <v>84</v>
      </c>
      <c r="O123" s="10" t="s">
        <v>85</v>
      </c>
      <c r="P123" s="10"/>
      <c r="Q123" s="12"/>
      <c r="R123" s="12"/>
      <c r="S123" s="15" t="s">
        <v>86</v>
      </c>
      <c r="T123" s="10" t="s">
        <v>27</v>
      </c>
      <c r="U123" s="10">
        <v>1552</v>
      </c>
      <c r="V123" s="10">
        <v>2002</v>
      </c>
      <c r="W123" s="10">
        <v>1431</v>
      </c>
      <c r="X123" s="10">
        <v>1301</v>
      </c>
      <c r="Y123" s="10">
        <f t="shared" si="1"/>
        <v>1614</v>
      </c>
      <c r="Z123" s="10" t="str">
        <f>IFERROR(VLOOKUP(H123,'[1]MW-NIFTY-50-12-Apr-2020'!$A:$A,1,FALSE),"No")</f>
        <v>No</v>
      </c>
      <c r="AA123" s="10" t="str">
        <f>IFERROR(VLOOKUP(AB123,'[2]ind_nifty500list 12th Apr20'!$F:$F,1,FALSE),"No")</f>
        <v>No</v>
      </c>
      <c r="AB123" s="9">
        <v>1614</v>
      </c>
    </row>
    <row r="124" spans="1:28" ht="15.75" customHeight="1" x14ac:dyDescent="0.3">
      <c r="A124" s="9">
        <v>3402</v>
      </c>
      <c r="B124" s="10">
        <v>185345</v>
      </c>
      <c r="C124" s="10">
        <v>724</v>
      </c>
      <c r="D124" s="10">
        <v>136269060</v>
      </c>
      <c r="E124" s="10">
        <v>532301</v>
      </c>
      <c r="F124" s="10">
        <v>532301</v>
      </c>
      <c r="G124" s="10" t="s">
        <v>10442</v>
      </c>
      <c r="H124" s="10" t="s">
        <v>10442</v>
      </c>
      <c r="I124" s="10" t="s">
        <v>10443</v>
      </c>
      <c r="J124" s="10" t="s">
        <v>10444</v>
      </c>
      <c r="K124" s="13">
        <v>2448.8730500000001</v>
      </c>
      <c r="L124" s="19" t="s">
        <v>13176</v>
      </c>
      <c r="M124" s="11" t="s">
        <v>275</v>
      </c>
      <c r="N124" s="10" t="s">
        <v>276</v>
      </c>
      <c r="O124" s="10" t="s">
        <v>277</v>
      </c>
      <c r="P124" s="10" t="s">
        <v>826</v>
      </c>
      <c r="Q124" s="12"/>
      <c r="R124" s="12"/>
      <c r="S124" s="18" t="s">
        <v>279</v>
      </c>
      <c r="T124" s="10" t="s">
        <v>27</v>
      </c>
      <c r="U124" s="10">
        <v>2006</v>
      </c>
      <c r="V124" s="10">
        <v>2780</v>
      </c>
      <c r="W124" s="10">
        <v>569</v>
      </c>
      <c r="X124" s="10">
        <v>501</v>
      </c>
      <c r="Y124" s="10">
        <f t="shared" si="1"/>
        <v>3402</v>
      </c>
      <c r="Z124" s="10" t="str">
        <f>IFERROR(VLOOKUP(H124,'[1]MW-NIFTY-50-12-Apr-2020'!$A:$A,1,FALSE),"No")</f>
        <v>No</v>
      </c>
      <c r="AA124" s="10" t="str">
        <f>IFERROR(VLOOKUP(AB124,'[2]ind_nifty500list 12th Apr20'!$F:$F,1,FALSE),"No")</f>
        <v>No</v>
      </c>
      <c r="AB124" s="9">
        <v>3402</v>
      </c>
    </row>
    <row r="125" spans="1:28" ht="15.75" customHeight="1" x14ac:dyDescent="0.3">
      <c r="A125" s="9">
        <v>3346</v>
      </c>
      <c r="B125" s="10">
        <v>866305</v>
      </c>
      <c r="C125" s="10">
        <v>3384</v>
      </c>
      <c r="D125" s="10">
        <v>128104196</v>
      </c>
      <c r="E125" s="10">
        <v>500407</v>
      </c>
      <c r="F125" s="10">
        <v>500407</v>
      </c>
      <c r="G125" s="10" t="s">
        <v>10272</v>
      </c>
      <c r="H125" s="10" t="s">
        <v>10272</v>
      </c>
      <c r="I125" s="10" t="s">
        <v>10273</v>
      </c>
      <c r="J125" s="10" t="s">
        <v>10274</v>
      </c>
      <c r="K125" s="13">
        <v>2442.9682499999999</v>
      </c>
      <c r="L125" s="19" t="s">
        <v>13176</v>
      </c>
      <c r="M125" s="11" t="s">
        <v>83</v>
      </c>
      <c r="N125" s="10" t="s">
        <v>621</v>
      </c>
      <c r="O125" s="10" t="s">
        <v>622</v>
      </c>
      <c r="P125" s="10" t="s">
        <v>10275</v>
      </c>
      <c r="Q125" s="10" t="s">
        <v>10275</v>
      </c>
      <c r="R125" s="12"/>
      <c r="S125" s="18" t="s">
        <v>623</v>
      </c>
      <c r="T125" s="10" t="s">
        <v>27</v>
      </c>
      <c r="U125" s="10">
        <v>1590</v>
      </c>
      <c r="V125" s="10">
        <v>3138</v>
      </c>
      <c r="W125" s="10">
        <v>2679</v>
      </c>
      <c r="X125" s="10">
        <v>1374</v>
      </c>
      <c r="Y125" s="10">
        <f t="shared" si="1"/>
        <v>3346</v>
      </c>
      <c r="Z125" s="10" t="str">
        <f>IFERROR(VLOOKUP(H125,'[1]MW-NIFTY-50-12-Apr-2020'!$A:$A,1,FALSE),"No")</f>
        <v>No</v>
      </c>
      <c r="AA125" s="10" t="str">
        <f>IFERROR(VLOOKUP(AB125,'[2]ind_nifty500list 12th Apr20'!$F:$F,1,FALSE),"No")</f>
        <v>No</v>
      </c>
      <c r="AB125" s="9">
        <v>3346</v>
      </c>
    </row>
    <row r="126" spans="1:28" ht="15.75" customHeight="1" x14ac:dyDescent="0.3">
      <c r="A126" s="9">
        <v>1941</v>
      </c>
      <c r="B126" s="10">
        <v>6281729</v>
      </c>
      <c r="C126" s="10">
        <v>24538</v>
      </c>
      <c r="D126" s="10">
        <v>151059972</v>
      </c>
      <c r="E126" s="10">
        <v>590078</v>
      </c>
      <c r="F126" s="10">
        <v>590078</v>
      </c>
      <c r="G126" s="10" t="s">
        <v>6067</v>
      </c>
      <c r="H126" s="10" t="s">
        <v>6067</v>
      </c>
      <c r="I126" s="10" t="s">
        <v>6068</v>
      </c>
      <c r="J126" s="10" t="s">
        <v>6069</v>
      </c>
      <c r="K126" s="13">
        <v>2355.2366999999999</v>
      </c>
      <c r="L126" s="19" t="s">
        <v>13176</v>
      </c>
      <c r="M126" s="11" t="s">
        <v>23</v>
      </c>
      <c r="N126" s="10" t="s">
        <v>90</v>
      </c>
      <c r="O126" s="10" t="s">
        <v>283</v>
      </c>
      <c r="P126" s="10" t="e">
        <v>#REF!</v>
      </c>
      <c r="Q126" s="12"/>
      <c r="R126" s="12"/>
      <c r="S126" s="18" t="s">
        <v>91</v>
      </c>
      <c r="T126" s="10" t="s">
        <v>27</v>
      </c>
      <c r="U126" s="10">
        <v>1671</v>
      </c>
      <c r="V126" s="10">
        <v>3320</v>
      </c>
      <c r="W126" s="10">
        <v>3725</v>
      </c>
      <c r="X126" s="10">
        <v>3408</v>
      </c>
      <c r="Y126" s="10">
        <f t="shared" si="1"/>
        <v>1941</v>
      </c>
      <c r="Z126" s="10" t="str">
        <f>IFERROR(VLOOKUP(H126,'[1]MW-NIFTY-50-12-Apr-2020'!$A:$A,1,FALSE),"No")</f>
        <v>No</v>
      </c>
      <c r="AA126" s="10" t="str">
        <f>IFERROR(VLOOKUP(AB126,'[2]ind_nifty500list 12th Apr20'!$F:$F,1,FALSE),"No")</f>
        <v>No</v>
      </c>
      <c r="AB126" s="9">
        <v>1941</v>
      </c>
    </row>
    <row r="127" spans="1:28" ht="15.75" customHeight="1" x14ac:dyDescent="0.3">
      <c r="A127" s="9">
        <v>5029</v>
      </c>
      <c r="B127" s="10">
        <v>3045377</v>
      </c>
      <c r="C127" s="10">
        <v>11896</v>
      </c>
      <c r="D127" s="10">
        <v>136264964</v>
      </c>
      <c r="E127" s="10">
        <v>532285</v>
      </c>
      <c r="F127" s="10">
        <v>532285</v>
      </c>
      <c r="G127" s="10" t="s">
        <v>12792</v>
      </c>
      <c r="H127" s="10" t="s">
        <v>12792</v>
      </c>
      <c r="I127" s="10" t="s">
        <v>12793</v>
      </c>
      <c r="J127" s="10" t="s">
        <v>12794</v>
      </c>
      <c r="K127" s="13">
        <v>2348.70255</v>
      </c>
      <c r="L127" s="19" t="s">
        <v>13176</v>
      </c>
      <c r="M127" s="11" t="s">
        <v>55</v>
      </c>
      <c r="N127" s="11" t="s">
        <v>56</v>
      </c>
      <c r="O127" s="10" t="s">
        <v>62</v>
      </c>
      <c r="P127" s="10" t="s">
        <v>293</v>
      </c>
      <c r="Q127" s="12"/>
      <c r="R127" s="12"/>
      <c r="S127" s="18" t="s">
        <v>58</v>
      </c>
      <c r="T127" s="10" t="s">
        <v>27</v>
      </c>
      <c r="U127" s="10">
        <v>1185</v>
      </c>
      <c r="V127" s="10">
        <v>1017</v>
      </c>
      <c r="W127" s="10">
        <v>582</v>
      </c>
      <c r="X127" s="10">
        <v>5035</v>
      </c>
      <c r="Y127" s="10">
        <f t="shared" si="1"/>
        <v>5029</v>
      </c>
      <c r="Z127" s="10" t="str">
        <f>IFERROR(VLOOKUP(H127,'[1]MW-NIFTY-50-12-Apr-2020'!$A:$A,1,FALSE),"No")</f>
        <v>No</v>
      </c>
      <c r="AA127" s="10" t="str">
        <f>IFERROR(VLOOKUP(AB127,'[2]ind_nifty500list 12th Apr20'!$F:$F,1,FALSE),"No")</f>
        <v>No</v>
      </c>
      <c r="AB127" s="9">
        <v>5029</v>
      </c>
    </row>
    <row r="128" spans="1:28" ht="15.75" customHeight="1" x14ac:dyDescent="0.3">
      <c r="A128" s="9">
        <v>3730</v>
      </c>
      <c r="B128" s="10"/>
      <c r="C128" s="10"/>
      <c r="D128" s="10">
        <v>137881092</v>
      </c>
      <c r="E128" s="10">
        <v>137881092</v>
      </c>
      <c r="F128" s="10">
        <v>538598</v>
      </c>
      <c r="G128" s="10" t="s">
        <v>11420</v>
      </c>
      <c r="H128" s="10" t="str">
        <f>G128</f>
        <v>VISHAL</v>
      </c>
      <c r="I128" s="10" t="s">
        <v>11421</v>
      </c>
      <c r="J128" s="10" t="s">
        <v>11422</v>
      </c>
      <c r="K128" s="13">
        <v>2347.5</v>
      </c>
      <c r="L128" s="19" t="s">
        <v>13176</v>
      </c>
      <c r="M128" s="11" t="s">
        <v>83</v>
      </c>
      <c r="N128" s="10" t="s">
        <v>84</v>
      </c>
      <c r="O128" s="10" t="s">
        <v>85</v>
      </c>
      <c r="P128" s="10"/>
      <c r="Q128" s="12"/>
      <c r="R128" s="12"/>
      <c r="S128" s="15" t="s">
        <v>86</v>
      </c>
      <c r="T128" s="10" t="s">
        <v>27</v>
      </c>
      <c r="U128" s="10">
        <v>3750</v>
      </c>
      <c r="V128" s="10">
        <v>2962</v>
      </c>
      <c r="W128" s="10">
        <v>987</v>
      </c>
      <c r="X128" s="10">
        <v>2157</v>
      </c>
      <c r="Y128" s="10">
        <f t="shared" si="1"/>
        <v>3730</v>
      </c>
      <c r="Z128" s="10" t="str">
        <f>IFERROR(VLOOKUP(H128,'[1]MW-NIFTY-50-12-Apr-2020'!$A:$A,1,FALSE),"No")</f>
        <v>No</v>
      </c>
      <c r="AA128" s="10" t="str">
        <f>IFERROR(VLOOKUP(AB128,'[2]ind_nifty500list 12th Apr20'!$F:$F,1,FALSE),"No")</f>
        <v>No</v>
      </c>
      <c r="AB128" s="9">
        <v>3730</v>
      </c>
    </row>
    <row r="129" spans="1:28" ht="15.75" customHeight="1" x14ac:dyDescent="0.3">
      <c r="A129" s="9">
        <v>3472</v>
      </c>
      <c r="B129" s="10">
        <v>894209</v>
      </c>
      <c r="C129" s="10">
        <v>3493</v>
      </c>
      <c r="D129" s="10">
        <v>129271300</v>
      </c>
      <c r="E129" s="10">
        <v>504966</v>
      </c>
      <c r="F129" s="10">
        <v>504966</v>
      </c>
      <c r="G129" s="10" t="s">
        <v>10651</v>
      </c>
      <c r="H129" s="10" t="s">
        <v>10651</v>
      </c>
      <c r="I129" s="10" t="s">
        <v>10652</v>
      </c>
      <c r="J129" s="10" t="s">
        <v>10653</v>
      </c>
      <c r="K129" s="13">
        <v>2338.1725500000002</v>
      </c>
      <c r="L129" s="19" t="s">
        <v>13176</v>
      </c>
      <c r="M129" s="11" t="s">
        <v>23</v>
      </c>
      <c r="N129" s="10" t="s">
        <v>90</v>
      </c>
      <c r="O129" s="10" t="s">
        <v>283</v>
      </c>
      <c r="P129" s="10" t="e">
        <v>#REF!</v>
      </c>
      <c r="Q129" s="12"/>
      <c r="R129" s="12"/>
      <c r="S129" s="18" t="s">
        <v>91</v>
      </c>
      <c r="T129" s="10" t="s">
        <v>27</v>
      </c>
      <c r="U129" s="10">
        <v>2525</v>
      </c>
      <c r="V129" s="10">
        <v>3408</v>
      </c>
      <c r="W129" s="10">
        <v>3783</v>
      </c>
      <c r="X129" s="10">
        <v>1612</v>
      </c>
      <c r="Y129" s="10">
        <f t="shared" si="1"/>
        <v>3472</v>
      </c>
      <c r="Z129" s="10" t="str">
        <f>IFERROR(VLOOKUP(H129,'[1]MW-NIFTY-50-12-Apr-2020'!$A:$A,1,FALSE),"No")</f>
        <v>No</v>
      </c>
      <c r="AA129" s="10" t="str">
        <f>IFERROR(VLOOKUP(AB129,'[2]ind_nifty500list 12th Apr20'!$F:$F,1,FALSE),"No")</f>
        <v>No</v>
      </c>
      <c r="AB129" s="9">
        <v>3472</v>
      </c>
    </row>
    <row r="130" spans="1:28" ht="15.75" customHeight="1" x14ac:dyDescent="0.3">
      <c r="A130" s="9">
        <v>132</v>
      </c>
      <c r="B130" s="10">
        <v>3456257</v>
      </c>
      <c r="C130" s="10">
        <v>13501</v>
      </c>
      <c r="D130" s="10">
        <v>136383748</v>
      </c>
      <c r="E130" s="10">
        <v>532749</v>
      </c>
      <c r="F130" s="10">
        <v>532749</v>
      </c>
      <c r="G130" s="10" t="s">
        <v>527</v>
      </c>
      <c r="H130" s="10" t="s">
        <v>527</v>
      </c>
      <c r="I130" s="10" t="s">
        <v>528</v>
      </c>
      <c r="J130" s="10" t="s">
        <v>529</v>
      </c>
      <c r="K130" s="13">
        <v>3837.7062000000001</v>
      </c>
      <c r="L130" s="19" t="s">
        <v>13179</v>
      </c>
      <c r="M130" s="11" t="s">
        <v>39</v>
      </c>
      <c r="N130" s="10" t="s">
        <v>145</v>
      </c>
      <c r="O130" s="10" t="s">
        <v>530</v>
      </c>
      <c r="P130" s="10"/>
      <c r="Q130" s="12"/>
      <c r="R130" s="12"/>
      <c r="S130" s="15" t="s">
        <v>42</v>
      </c>
      <c r="T130" s="10" t="s">
        <v>27</v>
      </c>
      <c r="U130" s="10">
        <v>3755</v>
      </c>
      <c r="V130" s="10">
        <v>1076</v>
      </c>
      <c r="W130" s="10">
        <v>492</v>
      </c>
      <c r="X130" s="10">
        <v>677</v>
      </c>
      <c r="Y130" s="10">
        <f t="shared" ref="Y130:Y193" si="2">A130</f>
        <v>132</v>
      </c>
      <c r="Z130" s="10" t="str">
        <f>IFERROR(VLOOKUP(H130,'[1]MW-NIFTY-50-12-Apr-2020'!$A:$A,1,FALSE),"No")</f>
        <v>No</v>
      </c>
      <c r="AA130" s="10" t="s">
        <v>44</v>
      </c>
      <c r="AB130" s="9">
        <v>132</v>
      </c>
    </row>
    <row r="131" spans="1:28" ht="15.75" customHeight="1" x14ac:dyDescent="0.3">
      <c r="A131" s="9">
        <v>5119</v>
      </c>
      <c r="B131" s="10">
        <v>613633</v>
      </c>
      <c r="C131" s="10">
        <v>2397</v>
      </c>
      <c r="D131" s="10">
        <v>138537732</v>
      </c>
      <c r="E131" s="10">
        <v>541163</v>
      </c>
      <c r="F131" s="10">
        <v>541163</v>
      </c>
      <c r="G131" s="10" t="s">
        <v>13050</v>
      </c>
      <c r="H131" s="10" t="s">
        <v>13050</v>
      </c>
      <c r="I131" s="10" t="s">
        <v>13051</v>
      </c>
      <c r="J131" s="10" t="s">
        <v>13052</v>
      </c>
      <c r="K131" s="13">
        <v>2317.3254999999999</v>
      </c>
      <c r="L131" s="19" t="s">
        <v>13176</v>
      </c>
      <c r="M131" s="10" t="s">
        <v>83</v>
      </c>
      <c r="N131" s="10" t="s">
        <v>621</v>
      </c>
      <c r="O131" s="10" t="s">
        <v>622</v>
      </c>
      <c r="P131" s="10"/>
      <c r="Q131" s="10"/>
      <c r="R131" s="10"/>
      <c r="S131" s="10" t="s">
        <v>623</v>
      </c>
      <c r="T131" s="10" t="s">
        <v>27</v>
      </c>
      <c r="U131" s="10">
        <v>3860</v>
      </c>
      <c r="V131" s="10">
        <v>2055</v>
      </c>
      <c r="W131" s="10">
        <v>2131</v>
      </c>
      <c r="X131" s="10">
        <v>4999</v>
      </c>
      <c r="Y131" s="10">
        <f t="shared" si="2"/>
        <v>5119</v>
      </c>
      <c r="Z131" s="10" t="str">
        <f>IFERROR(VLOOKUP(H131,'[1]MW-NIFTY-50-12-Apr-2020'!$A:$A,1,FALSE),"No")</f>
        <v>No</v>
      </c>
      <c r="AA131" s="10" t="str">
        <f>IFERROR(VLOOKUP(AB131,'[2]ind_nifty500list 12th Apr20'!$F:$F,1,FALSE),"No")</f>
        <v>No</v>
      </c>
      <c r="AB131" s="9">
        <v>5119</v>
      </c>
    </row>
    <row r="132" spans="1:28" ht="15.75" customHeight="1" x14ac:dyDescent="0.3">
      <c r="A132" s="9">
        <v>3629</v>
      </c>
      <c r="B132" s="10">
        <v>6218753</v>
      </c>
      <c r="C132" s="10">
        <v>24292</v>
      </c>
      <c r="D132" s="10">
        <v>136004100</v>
      </c>
      <c r="E132" s="10">
        <v>531266</v>
      </c>
      <c r="F132" s="10">
        <v>531266</v>
      </c>
      <c r="G132" s="10" t="s">
        <v>11120</v>
      </c>
      <c r="H132" s="10" t="s">
        <v>11120</v>
      </c>
      <c r="I132" s="10" t="s">
        <v>11121</v>
      </c>
      <c r="J132" s="10" t="s">
        <v>11122</v>
      </c>
      <c r="K132" s="13">
        <v>2289.14545</v>
      </c>
      <c r="L132" s="19" t="s">
        <v>13176</v>
      </c>
      <c r="M132" s="10" t="s">
        <v>83</v>
      </c>
      <c r="N132" s="10" t="s">
        <v>621</v>
      </c>
      <c r="O132" s="10" t="s">
        <v>964</v>
      </c>
      <c r="P132" s="10" t="s">
        <v>3604</v>
      </c>
      <c r="Q132" s="12"/>
      <c r="R132" s="12"/>
      <c r="S132" s="18" t="s">
        <v>623</v>
      </c>
      <c r="T132" s="10" t="s">
        <v>27</v>
      </c>
      <c r="U132" s="10">
        <v>3115</v>
      </c>
      <c r="V132" s="10">
        <v>269</v>
      </c>
      <c r="W132" s="10">
        <v>1343</v>
      </c>
      <c r="X132" s="10">
        <v>937</v>
      </c>
      <c r="Y132" s="10">
        <f t="shared" si="2"/>
        <v>3629</v>
      </c>
      <c r="Z132" s="10" t="str">
        <f>IFERROR(VLOOKUP(H132,'[1]MW-NIFTY-50-12-Apr-2020'!$A:$A,1,FALSE),"No")</f>
        <v>No</v>
      </c>
      <c r="AA132" s="10" t="str">
        <f>IFERROR(VLOOKUP(AB132,'[2]ind_nifty500list 12th Apr20'!$F:$F,1,FALSE),"No")</f>
        <v>No</v>
      </c>
      <c r="AB132" s="9">
        <v>3629</v>
      </c>
    </row>
    <row r="133" spans="1:28" ht="15.75" customHeight="1" x14ac:dyDescent="0.3">
      <c r="A133" s="9">
        <v>5062</v>
      </c>
      <c r="B133" s="10">
        <v>138444036</v>
      </c>
      <c r="C133" s="10">
        <v>540797</v>
      </c>
      <c r="D133" s="10">
        <v>138444036</v>
      </c>
      <c r="E133" s="10">
        <v>540797</v>
      </c>
      <c r="F133" s="10">
        <v>540797</v>
      </c>
      <c r="G133" s="10" t="s">
        <v>12892</v>
      </c>
      <c r="H133" s="10" t="s">
        <v>12892</v>
      </c>
      <c r="I133" s="10" t="s">
        <v>12893</v>
      </c>
      <c r="J133" s="10" t="s">
        <v>12894</v>
      </c>
      <c r="K133" s="13">
        <v>2285.3420999999998</v>
      </c>
      <c r="L133" s="19" t="s">
        <v>13176</v>
      </c>
      <c r="M133" s="10" t="s">
        <v>95</v>
      </c>
      <c r="N133" s="10" t="s">
        <v>172</v>
      </c>
      <c r="O133" s="10" t="s">
        <v>1044</v>
      </c>
      <c r="P133" s="10"/>
      <c r="Q133" s="10"/>
      <c r="R133" s="10"/>
      <c r="S133" s="10" t="s">
        <v>98</v>
      </c>
      <c r="T133" s="10" t="s">
        <v>27</v>
      </c>
      <c r="U133" s="10">
        <v>1796</v>
      </c>
      <c r="V133" s="10">
        <v>3882</v>
      </c>
      <c r="W133" s="10">
        <v>3884</v>
      </c>
      <c r="X133" s="10">
        <v>3925</v>
      </c>
      <c r="Y133" s="10">
        <f t="shared" si="2"/>
        <v>5062</v>
      </c>
      <c r="Z133" s="10" t="str">
        <f>IFERROR(VLOOKUP(H133,'[1]MW-NIFTY-50-12-Apr-2020'!$A:$A,1,FALSE),"No")</f>
        <v>No</v>
      </c>
      <c r="AA133" s="10" t="str">
        <f>IFERROR(VLOOKUP(AB133,'[2]ind_nifty500list 12th Apr20'!$F:$F,1,FALSE),"No")</f>
        <v>No</v>
      </c>
      <c r="AB133" s="9">
        <v>5062</v>
      </c>
    </row>
    <row r="134" spans="1:28" ht="15.75" customHeight="1" x14ac:dyDescent="0.3">
      <c r="A134" s="9">
        <v>1040</v>
      </c>
      <c r="B134" s="10">
        <v>277761</v>
      </c>
      <c r="C134" s="10">
        <v>1085</v>
      </c>
      <c r="D134" s="10">
        <v>129462788</v>
      </c>
      <c r="E134" s="10">
        <v>505714</v>
      </c>
      <c r="F134" s="10">
        <v>505714</v>
      </c>
      <c r="G134" s="10" t="s">
        <v>3326</v>
      </c>
      <c r="H134" s="10" t="s">
        <v>3326</v>
      </c>
      <c r="I134" s="10" t="s">
        <v>3327</v>
      </c>
      <c r="J134" s="10" t="s">
        <v>3328</v>
      </c>
      <c r="K134" s="13">
        <v>2266.3334500000001</v>
      </c>
      <c r="L134" s="19" t="s">
        <v>13176</v>
      </c>
      <c r="M134" s="11" t="s">
        <v>83</v>
      </c>
      <c r="N134" s="10" t="s">
        <v>621</v>
      </c>
      <c r="O134" s="10" t="s">
        <v>622</v>
      </c>
      <c r="P134" s="10" t="s">
        <v>3329</v>
      </c>
      <c r="Q134" s="12"/>
      <c r="R134" s="12"/>
      <c r="S134" s="18" t="s">
        <v>623</v>
      </c>
      <c r="T134" s="10" t="s">
        <v>27</v>
      </c>
      <c r="U134" s="10">
        <v>981</v>
      </c>
      <c r="V134" s="10">
        <v>1374</v>
      </c>
      <c r="W134" s="10">
        <v>3305</v>
      </c>
      <c r="X134" s="10">
        <v>2055</v>
      </c>
      <c r="Y134" s="10">
        <f t="shared" si="2"/>
        <v>1040</v>
      </c>
      <c r="Z134" s="10" t="str">
        <f>IFERROR(VLOOKUP(H134,'[1]MW-NIFTY-50-12-Apr-2020'!$A:$A,1,FALSE),"No")</f>
        <v>No</v>
      </c>
      <c r="AA134" s="10" t="str">
        <f>IFERROR(VLOOKUP(AB134,'[2]ind_nifty500list 12th Apr20'!$F:$F,1,FALSE),"No")</f>
        <v>No</v>
      </c>
      <c r="AB134" s="9">
        <v>1040</v>
      </c>
    </row>
    <row r="135" spans="1:28" ht="15.75" customHeight="1" x14ac:dyDescent="0.3">
      <c r="A135" s="9">
        <v>321</v>
      </c>
      <c r="B135" s="10">
        <v>71169</v>
      </c>
      <c r="C135" s="10">
        <v>278</v>
      </c>
      <c r="D135" s="10">
        <v>129282564</v>
      </c>
      <c r="E135" s="10">
        <v>505010</v>
      </c>
      <c r="F135" s="10">
        <v>505010</v>
      </c>
      <c r="G135" s="10" t="s">
        <v>1130</v>
      </c>
      <c r="H135" s="10" t="s">
        <v>1130</v>
      </c>
      <c r="I135" s="10" t="s">
        <v>1131</v>
      </c>
      <c r="J135" s="10" t="s">
        <v>1132</v>
      </c>
      <c r="K135" s="13">
        <v>2265.6001500000002</v>
      </c>
      <c r="L135" s="19" t="s">
        <v>13176</v>
      </c>
      <c r="M135" s="11" t="s">
        <v>83</v>
      </c>
      <c r="N135" s="10" t="s">
        <v>621</v>
      </c>
      <c r="O135" s="10" t="s">
        <v>622</v>
      </c>
      <c r="P135" s="10" t="s">
        <v>1133</v>
      </c>
      <c r="Q135" s="12"/>
      <c r="R135" s="12"/>
      <c r="S135" s="18" t="s">
        <v>623</v>
      </c>
      <c r="T135" s="10" t="s">
        <v>27</v>
      </c>
      <c r="U135" s="10">
        <v>379</v>
      </c>
      <c r="V135" s="10">
        <v>3250</v>
      </c>
      <c r="W135" s="10">
        <v>1884</v>
      </c>
      <c r="X135" s="10">
        <v>3793</v>
      </c>
      <c r="Y135" s="10">
        <f t="shared" si="2"/>
        <v>321</v>
      </c>
      <c r="Z135" s="10" t="str">
        <f>IFERROR(VLOOKUP(H135,'[1]MW-NIFTY-50-12-Apr-2020'!$A:$A,1,FALSE),"No")</f>
        <v>No</v>
      </c>
      <c r="AA135" s="10" t="str">
        <f>IFERROR(VLOOKUP(AB135,'[2]ind_nifty500list 12th Apr20'!$F:$F,1,FALSE),"No")</f>
        <v>No</v>
      </c>
      <c r="AB135" s="9">
        <v>321</v>
      </c>
    </row>
    <row r="136" spans="1:28" ht="15.75" customHeight="1" x14ac:dyDescent="0.3">
      <c r="A136" s="9">
        <v>2666</v>
      </c>
      <c r="B136" s="10">
        <v>1174273</v>
      </c>
      <c r="C136" s="10">
        <v>4587</v>
      </c>
      <c r="D136" s="10">
        <v>136286468</v>
      </c>
      <c r="E136" s="10">
        <v>532369</v>
      </c>
      <c r="F136" s="10">
        <v>532369</v>
      </c>
      <c r="G136" s="10" t="s">
        <v>8237</v>
      </c>
      <c r="H136" s="10" t="s">
        <v>8237</v>
      </c>
      <c r="I136" s="10" t="s">
        <v>8238</v>
      </c>
      <c r="J136" s="10" t="s">
        <v>8239</v>
      </c>
      <c r="K136" s="13">
        <v>2260.2246999999998</v>
      </c>
      <c r="L136" s="19" t="s">
        <v>13176</v>
      </c>
      <c r="M136" s="11" t="s">
        <v>249</v>
      </c>
      <c r="N136" s="10" t="s">
        <v>250</v>
      </c>
      <c r="O136" s="10" t="s">
        <v>251</v>
      </c>
      <c r="P136" s="10"/>
      <c r="Q136" s="12"/>
      <c r="R136" s="12"/>
      <c r="S136" s="15" t="s">
        <v>26</v>
      </c>
      <c r="T136" s="10" t="s">
        <v>27</v>
      </c>
      <c r="U136" s="10">
        <v>2352</v>
      </c>
      <c r="V136" s="10">
        <v>2832</v>
      </c>
      <c r="W136" s="10">
        <v>2876</v>
      </c>
      <c r="X136" s="10">
        <v>2348</v>
      </c>
      <c r="Y136" s="10">
        <f t="shared" si="2"/>
        <v>2666</v>
      </c>
      <c r="Z136" s="10" t="str">
        <f>IFERROR(VLOOKUP(H136,'[1]MW-NIFTY-50-12-Apr-2020'!$A:$A,1,FALSE),"No")</f>
        <v>No</v>
      </c>
      <c r="AA136" s="10" t="str">
        <f>IFERROR(VLOOKUP(AB136,'[2]ind_nifty500list 12th Apr20'!$F:$F,1,FALSE),"No")</f>
        <v>No</v>
      </c>
      <c r="AB136" s="9">
        <v>2666</v>
      </c>
    </row>
    <row r="137" spans="1:28" ht="15.75" customHeight="1" x14ac:dyDescent="0.3">
      <c r="A137" s="9">
        <v>4936</v>
      </c>
      <c r="B137" s="10">
        <v>5567745</v>
      </c>
      <c r="C137" s="10">
        <v>21749</v>
      </c>
      <c r="D137" s="10">
        <v>138421764</v>
      </c>
      <c r="E137" s="10">
        <v>540710</v>
      </c>
      <c r="F137" s="10">
        <v>540710</v>
      </c>
      <c r="G137" s="10" t="s">
        <v>12702</v>
      </c>
      <c r="H137" s="10" t="s">
        <v>12702</v>
      </c>
      <c r="I137" s="10" t="s">
        <v>12703</v>
      </c>
      <c r="J137" s="10" t="s">
        <v>12704</v>
      </c>
      <c r="K137" s="13">
        <v>2258.8456000000001</v>
      </c>
      <c r="L137" s="19" t="s">
        <v>13176</v>
      </c>
      <c r="M137" s="11" t="s">
        <v>39</v>
      </c>
      <c r="N137" s="10" t="s">
        <v>10541</v>
      </c>
      <c r="O137" s="10" t="s">
        <v>68</v>
      </c>
      <c r="P137" s="10"/>
      <c r="Q137" s="12"/>
      <c r="R137" s="12"/>
      <c r="S137" s="17" t="s">
        <v>69</v>
      </c>
      <c r="T137" s="10" t="s">
        <v>27</v>
      </c>
      <c r="U137" s="10">
        <v>2016</v>
      </c>
      <c r="V137" s="10">
        <v>1554</v>
      </c>
      <c r="W137" s="10">
        <v>3746</v>
      </c>
      <c r="X137" s="10">
        <v>1703</v>
      </c>
      <c r="Y137" s="10">
        <f t="shared" si="2"/>
        <v>4936</v>
      </c>
      <c r="Z137" s="10" t="str">
        <f>IFERROR(VLOOKUP(H137,'[1]MW-NIFTY-50-12-Apr-2020'!$A:$A,1,FALSE),"No")</f>
        <v>No</v>
      </c>
      <c r="AA137" s="10" t="str">
        <f>IFERROR(VLOOKUP(AB137,'[2]ind_nifty500list 12th Apr20'!$F:$F,1,FALSE),"No")</f>
        <v>No</v>
      </c>
      <c r="AB137" s="9">
        <v>4936</v>
      </c>
    </row>
    <row r="138" spans="1:28" ht="15.75" customHeight="1" x14ac:dyDescent="0.3">
      <c r="A138" s="9">
        <v>2338</v>
      </c>
      <c r="B138" s="10">
        <v>5496065</v>
      </c>
      <c r="C138" s="10">
        <v>21469</v>
      </c>
      <c r="D138" s="10">
        <v>135714564</v>
      </c>
      <c r="E138" s="10">
        <v>530135</v>
      </c>
      <c r="F138" s="10">
        <v>530135</v>
      </c>
      <c r="G138" s="10" t="s">
        <v>7264</v>
      </c>
      <c r="H138" s="10" t="s">
        <v>7264</v>
      </c>
      <c r="I138" s="10" t="s">
        <v>7265</v>
      </c>
      <c r="J138" s="10" t="s">
        <v>7266</v>
      </c>
      <c r="K138" s="13">
        <v>2256.3099000000002</v>
      </c>
      <c r="L138" s="19" t="s">
        <v>13176</v>
      </c>
      <c r="M138" s="11" t="s">
        <v>32</v>
      </c>
      <c r="N138" s="10" t="s">
        <v>220</v>
      </c>
      <c r="O138" s="10" t="s">
        <v>221</v>
      </c>
      <c r="P138" s="10"/>
      <c r="Q138" s="12"/>
      <c r="R138" s="12"/>
      <c r="S138" s="15" t="s">
        <v>222</v>
      </c>
      <c r="T138" s="10" t="s">
        <v>27</v>
      </c>
      <c r="U138" s="10">
        <v>668</v>
      </c>
      <c r="V138" s="10">
        <v>3788</v>
      </c>
      <c r="W138" s="10">
        <v>1273</v>
      </c>
      <c r="X138" s="10">
        <v>2710</v>
      </c>
      <c r="Y138" s="10">
        <f t="shared" si="2"/>
        <v>2338</v>
      </c>
      <c r="Z138" s="10" t="str">
        <f>IFERROR(VLOOKUP(H138,'[1]MW-NIFTY-50-12-Apr-2020'!$A:$A,1,FALSE),"No")</f>
        <v>No</v>
      </c>
      <c r="AA138" s="10" t="str">
        <f>IFERROR(VLOOKUP(AB138,'[2]ind_nifty500list 12th Apr20'!$F:$F,1,FALSE),"No")</f>
        <v>No</v>
      </c>
      <c r="AB138" s="9">
        <v>2338</v>
      </c>
    </row>
    <row r="139" spans="1:28" ht="15.75" customHeight="1" x14ac:dyDescent="0.3">
      <c r="A139" s="9">
        <v>5049</v>
      </c>
      <c r="B139" s="10">
        <v>4465665</v>
      </c>
      <c r="C139" s="10">
        <v>17444</v>
      </c>
      <c r="D139" s="10">
        <v>136475396</v>
      </c>
      <c r="E139" s="10">
        <v>533107</v>
      </c>
      <c r="F139" s="10">
        <v>533107</v>
      </c>
      <c r="G139" s="10" t="s">
        <v>12853</v>
      </c>
      <c r="H139" s="10" t="s">
        <v>12853</v>
      </c>
      <c r="I139" s="10" t="s">
        <v>12854</v>
      </c>
      <c r="J139" s="10" t="s">
        <v>12855</v>
      </c>
      <c r="K139" s="13">
        <v>2255.4703</v>
      </c>
      <c r="L139" s="19" t="s">
        <v>13176</v>
      </c>
      <c r="M139" s="11" t="s">
        <v>39</v>
      </c>
      <c r="N139" s="11" t="s">
        <v>67</v>
      </c>
      <c r="O139" s="11" t="s">
        <v>68</v>
      </c>
      <c r="P139" s="12"/>
      <c r="Q139" s="12"/>
      <c r="R139" s="12"/>
      <c r="S139" s="15" t="s">
        <v>69</v>
      </c>
      <c r="T139" s="10" t="s">
        <v>27</v>
      </c>
      <c r="U139" s="10">
        <v>3080</v>
      </c>
      <c r="V139" s="10">
        <v>94</v>
      </c>
      <c r="W139" s="10">
        <v>1529</v>
      </c>
      <c r="X139" s="10">
        <v>1079</v>
      </c>
      <c r="Y139" s="10">
        <f t="shared" si="2"/>
        <v>5049</v>
      </c>
      <c r="Z139" s="10" t="str">
        <f>IFERROR(VLOOKUP(H139,'[1]MW-NIFTY-50-12-Apr-2020'!$A:$A,1,FALSE),"No")</f>
        <v>No</v>
      </c>
      <c r="AA139" s="10" t="str">
        <f>IFERROR(VLOOKUP(AB139,'[2]ind_nifty500list 12th Apr20'!$F:$F,1,FALSE),"No")</f>
        <v>No</v>
      </c>
      <c r="AB139" s="9">
        <v>5049</v>
      </c>
    </row>
    <row r="140" spans="1:28" ht="15.75" customHeight="1" x14ac:dyDescent="0.3">
      <c r="A140" s="9">
        <v>3103</v>
      </c>
      <c r="B140" s="10">
        <v>2413569</v>
      </c>
      <c r="C140" s="10">
        <v>9428</v>
      </c>
      <c r="D140" s="10">
        <v>137871876</v>
      </c>
      <c r="E140" s="10">
        <v>538562</v>
      </c>
      <c r="F140" s="10">
        <v>538562</v>
      </c>
      <c r="G140" s="10" t="s">
        <v>9547</v>
      </c>
      <c r="H140" s="10" t="s">
        <v>9547</v>
      </c>
      <c r="I140" s="10" t="s">
        <v>9548</v>
      </c>
      <c r="J140" s="10" t="s">
        <v>9549</v>
      </c>
      <c r="K140" s="13">
        <v>2240.6992500000001</v>
      </c>
      <c r="L140" s="19" t="s">
        <v>13176</v>
      </c>
      <c r="M140" s="11" t="s">
        <v>335</v>
      </c>
      <c r="N140" s="10" t="s">
        <v>336</v>
      </c>
      <c r="O140" s="10" t="s">
        <v>1776</v>
      </c>
      <c r="P140" s="10"/>
      <c r="Q140" s="12"/>
      <c r="R140" s="12"/>
      <c r="S140" s="15" t="s">
        <v>339</v>
      </c>
      <c r="T140" s="10" t="s">
        <v>27</v>
      </c>
      <c r="U140" s="10">
        <v>529</v>
      </c>
      <c r="V140" s="10">
        <v>2267</v>
      </c>
      <c r="W140" s="10">
        <v>2578</v>
      </c>
      <c r="X140" s="10">
        <v>1668</v>
      </c>
      <c r="Y140" s="10">
        <f t="shared" si="2"/>
        <v>3103</v>
      </c>
      <c r="Z140" s="10" t="str">
        <f>IFERROR(VLOOKUP(H140,'[1]MW-NIFTY-50-12-Apr-2020'!$A:$A,1,FALSE),"No")</f>
        <v>No</v>
      </c>
      <c r="AA140" s="10" t="str">
        <f>IFERROR(VLOOKUP(AB140,'[2]ind_nifty500list 12th Apr20'!$F:$F,1,FALSE),"No")</f>
        <v>No</v>
      </c>
      <c r="AB140" s="9">
        <v>3103</v>
      </c>
    </row>
    <row r="141" spans="1:28" ht="15.75" customHeight="1" x14ac:dyDescent="0.3">
      <c r="A141" s="9">
        <v>1466</v>
      </c>
      <c r="B141" s="10">
        <v>408833</v>
      </c>
      <c r="C141" s="10">
        <v>1597</v>
      </c>
      <c r="D141" s="10">
        <v>128053764</v>
      </c>
      <c r="E141" s="10">
        <v>500210</v>
      </c>
      <c r="F141" s="10">
        <v>500210</v>
      </c>
      <c r="G141" s="10" t="s">
        <v>4632</v>
      </c>
      <c r="H141" s="10" t="s">
        <v>4632</v>
      </c>
      <c r="I141" s="10" t="s">
        <v>4633</v>
      </c>
      <c r="J141" s="10" t="s">
        <v>4634</v>
      </c>
      <c r="K141" s="13">
        <v>2236.6055000000001</v>
      </c>
      <c r="L141" s="19" t="s">
        <v>13176</v>
      </c>
      <c r="M141" s="11" t="s">
        <v>39</v>
      </c>
      <c r="N141" s="10" t="s">
        <v>40</v>
      </c>
      <c r="O141" s="10" t="s">
        <v>137</v>
      </c>
      <c r="P141" s="10" t="s">
        <v>138</v>
      </c>
      <c r="Q141" s="11" t="e">
        <v>#REF!</v>
      </c>
      <c r="R141" s="12"/>
      <c r="S141" s="15" t="s">
        <v>42</v>
      </c>
      <c r="T141" s="10" t="s">
        <v>27</v>
      </c>
      <c r="U141" s="10">
        <v>3689</v>
      </c>
      <c r="V141" s="10">
        <v>1013</v>
      </c>
      <c r="W141" s="10">
        <v>1183</v>
      </c>
      <c r="X141" s="10">
        <v>1809</v>
      </c>
      <c r="Y141" s="10">
        <f t="shared" si="2"/>
        <v>1466</v>
      </c>
      <c r="Z141" s="10" t="str">
        <f>IFERROR(VLOOKUP(H141,'[1]MW-NIFTY-50-12-Apr-2020'!$A:$A,1,FALSE),"No")</f>
        <v>No</v>
      </c>
      <c r="AA141" s="10" t="str">
        <f>IFERROR(VLOOKUP(AB141,'[2]ind_nifty500list 12th Apr20'!$F:$F,1,FALSE),"No")</f>
        <v>No</v>
      </c>
      <c r="AB141" s="9">
        <v>1466</v>
      </c>
    </row>
    <row r="142" spans="1:28" ht="15.75" customHeight="1" x14ac:dyDescent="0.3">
      <c r="A142" s="9">
        <v>3461</v>
      </c>
      <c r="B142" s="10">
        <v>3588865</v>
      </c>
      <c r="C142" s="10">
        <v>14019</v>
      </c>
      <c r="D142" s="10">
        <v>151041284</v>
      </c>
      <c r="E142" s="10">
        <v>590005</v>
      </c>
      <c r="F142" s="10">
        <v>590005</v>
      </c>
      <c r="G142" s="10" t="s">
        <v>10618</v>
      </c>
      <c r="H142" s="10" t="s">
        <v>10618</v>
      </c>
      <c r="I142" s="10" t="s">
        <v>10619</v>
      </c>
      <c r="J142" s="10" t="s">
        <v>10620</v>
      </c>
      <c r="K142" s="13">
        <v>2230.5057999999999</v>
      </c>
      <c r="L142" s="19" t="s">
        <v>13176</v>
      </c>
      <c r="M142" s="11" t="s">
        <v>23</v>
      </c>
      <c r="N142" s="10" t="s">
        <v>24</v>
      </c>
      <c r="O142" s="10" t="s">
        <v>376</v>
      </c>
      <c r="P142" s="10"/>
      <c r="Q142" s="12"/>
      <c r="R142" s="12"/>
      <c r="S142" s="15" t="s">
        <v>26</v>
      </c>
      <c r="T142" s="10" t="s">
        <v>27</v>
      </c>
      <c r="U142" s="10">
        <v>434</v>
      </c>
      <c r="V142" s="10">
        <v>2920</v>
      </c>
      <c r="W142" s="10">
        <v>1102</v>
      </c>
      <c r="X142" s="10">
        <v>5030</v>
      </c>
      <c r="Y142" s="10">
        <f t="shared" si="2"/>
        <v>3461</v>
      </c>
      <c r="Z142" s="10" t="str">
        <f>IFERROR(VLOOKUP(H142,'[1]MW-NIFTY-50-12-Apr-2020'!$A:$A,1,FALSE),"No")</f>
        <v>No</v>
      </c>
      <c r="AA142" s="10" t="str">
        <f>IFERROR(VLOOKUP(AB142,'[2]ind_nifty500list 12th Apr20'!$F:$F,1,FALSE),"No")</f>
        <v>No</v>
      </c>
      <c r="AB142" s="9">
        <v>3461</v>
      </c>
    </row>
    <row r="143" spans="1:28" ht="15.75" customHeight="1" x14ac:dyDescent="0.3">
      <c r="A143" s="9">
        <v>2002</v>
      </c>
      <c r="B143" s="10">
        <v>7399937</v>
      </c>
      <c r="C143" s="10">
        <v>28906</v>
      </c>
      <c r="D143" s="10">
        <v>133695748</v>
      </c>
      <c r="E143" s="10">
        <v>522249</v>
      </c>
      <c r="F143" s="10">
        <v>522249</v>
      </c>
      <c r="G143" s="10" t="s">
        <v>6248</v>
      </c>
      <c r="H143" s="10" t="s">
        <v>6248</v>
      </c>
      <c r="I143" s="10" t="s">
        <v>6249</v>
      </c>
      <c r="J143" s="10" t="s">
        <v>6250</v>
      </c>
      <c r="K143" s="13">
        <v>2210.6527500000002</v>
      </c>
      <c r="L143" s="19" t="s">
        <v>13176</v>
      </c>
      <c r="M143" s="11" t="s">
        <v>83</v>
      </c>
      <c r="N143" s="10" t="s">
        <v>84</v>
      </c>
      <c r="O143" s="10" t="s">
        <v>85</v>
      </c>
      <c r="P143" s="10"/>
      <c r="Q143" s="12"/>
      <c r="R143" s="12"/>
      <c r="S143" s="17" t="s">
        <v>86</v>
      </c>
      <c r="T143" s="10" t="s">
        <v>27</v>
      </c>
      <c r="U143" s="10">
        <v>1075</v>
      </c>
      <c r="V143" s="10">
        <v>1589</v>
      </c>
      <c r="W143" s="10">
        <v>1552</v>
      </c>
      <c r="X143" s="10">
        <v>1614</v>
      </c>
      <c r="Y143" s="10">
        <f t="shared" si="2"/>
        <v>2002</v>
      </c>
      <c r="Z143" s="10" t="str">
        <f>IFERROR(VLOOKUP(H143,'[1]MW-NIFTY-50-12-Apr-2020'!$A:$A,1,FALSE),"No")</f>
        <v>No</v>
      </c>
      <c r="AA143" s="10" t="str">
        <f>IFERROR(VLOOKUP(AB143,'[2]ind_nifty500list 12th Apr20'!$F:$F,1,FALSE),"No")</f>
        <v>No</v>
      </c>
      <c r="AB143" s="9">
        <v>2002</v>
      </c>
    </row>
    <row r="144" spans="1:28" ht="15.75" customHeight="1" x14ac:dyDescent="0.3">
      <c r="A144" s="9">
        <v>1540</v>
      </c>
      <c r="B144" s="10">
        <v>3908097</v>
      </c>
      <c r="C144" s="10">
        <v>15266</v>
      </c>
      <c r="D144" s="10">
        <v>136432644</v>
      </c>
      <c r="E144" s="10">
        <v>532940</v>
      </c>
      <c r="F144" s="10">
        <v>532940</v>
      </c>
      <c r="G144" s="10" t="s">
        <v>4855</v>
      </c>
      <c r="H144" s="10" t="s">
        <v>4855</v>
      </c>
      <c r="I144" s="10" t="s">
        <v>4856</v>
      </c>
      <c r="J144" s="10" t="s">
        <v>4857</v>
      </c>
      <c r="K144" s="13">
        <v>2209.9872</v>
      </c>
      <c r="L144" s="19" t="s">
        <v>13176</v>
      </c>
      <c r="M144" s="11" t="s">
        <v>39</v>
      </c>
      <c r="N144" s="10" t="s">
        <v>67</v>
      </c>
      <c r="O144" s="10" t="s">
        <v>68</v>
      </c>
      <c r="P144" s="10"/>
      <c r="Q144" s="12"/>
      <c r="R144" s="12"/>
      <c r="S144" s="15" t="s">
        <v>69</v>
      </c>
      <c r="T144" s="10" t="s">
        <v>27</v>
      </c>
      <c r="U144" s="10">
        <v>839</v>
      </c>
      <c r="V144" s="10">
        <v>3050</v>
      </c>
      <c r="W144" s="10">
        <v>1586</v>
      </c>
      <c r="X144" s="10">
        <v>5060</v>
      </c>
      <c r="Y144" s="10">
        <f t="shared" si="2"/>
        <v>1540</v>
      </c>
      <c r="Z144" s="10" t="str">
        <f>IFERROR(VLOOKUP(H144,'[1]MW-NIFTY-50-12-Apr-2020'!$A:$A,1,FALSE),"No")</f>
        <v>No</v>
      </c>
      <c r="AA144" s="10" t="str">
        <f>IFERROR(VLOOKUP(AB144,'[2]ind_nifty500list 12th Apr20'!$F:$F,1,FALSE),"No")</f>
        <v>No</v>
      </c>
      <c r="AB144" s="9">
        <v>1540</v>
      </c>
    </row>
    <row r="145" spans="1:28" ht="15.75" customHeight="1" x14ac:dyDescent="0.3">
      <c r="A145" s="9">
        <v>3590</v>
      </c>
      <c r="B145" s="10">
        <v>4679169</v>
      </c>
      <c r="C145" s="10">
        <v>18278</v>
      </c>
      <c r="D145" s="10">
        <v>136491780</v>
      </c>
      <c r="E145" s="10">
        <v>533171</v>
      </c>
      <c r="F145" s="10">
        <v>533171</v>
      </c>
      <c r="G145" s="10" t="s">
        <v>11003</v>
      </c>
      <c r="H145" s="10" t="s">
        <v>11003</v>
      </c>
      <c r="I145" s="10" t="s">
        <v>11004</v>
      </c>
      <c r="J145" s="10" t="s">
        <v>11005</v>
      </c>
      <c r="K145" s="13">
        <v>2209.1640500000003</v>
      </c>
      <c r="L145" s="19" t="s">
        <v>13176</v>
      </c>
      <c r="M145" s="11" t="s">
        <v>55</v>
      </c>
      <c r="N145" s="10" t="s">
        <v>524</v>
      </c>
      <c r="O145" s="10" t="s">
        <v>525</v>
      </c>
      <c r="P145" s="10"/>
      <c r="Q145" s="12"/>
      <c r="R145" s="12"/>
      <c r="S145" s="10" t="s">
        <v>526</v>
      </c>
      <c r="T145" s="10" t="s">
        <v>27</v>
      </c>
      <c r="U145" s="10">
        <v>2586</v>
      </c>
      <c r="V145" s="10">
        <v>771</v>
      </c>
      <c r="W145" s="10">
        <v>384</v>
      </c>
      <c r="X145" s="10">
        <v>1567</v>
      </c>
      <c r="Y145" s="10">
        <f t="shared" si="2"/>
        <v>3590</v>
      </c>
      <c r="Z145" s="10" t="str">
        <f>IFERROR(VLOOKUP(H145,'[1]MW-NIFTY-50-12-Apr-2020'!$A:$A,1,FALSE),"No")</f>
        <v>No</v>
      </c>
      <c r="AA145" s="10" t="str">
        <f>IFERROR(VLOOKUP(AB145,'[2]ind_nifty500list 12th Apr20'!$F:$F,1,FALSE),"No")</f>
        <v>No</v>
      </c>
      <c r="AB145" s="9">
        <v>3590</v>
      </c>
    </row>
    <row r="146" spans="1:28" ht="15.75" customHeight="1" x14ac:dyDescent="0.3">
      <c r="A146" s="9">
        <v>2499</v>
      </c>
      <c r="B146" s="10">
        <v>6583809</v>
      </c>
      <c r="C146" s="10">
        <v>25718</v>
      </c>
      <c r="D146" s="10">
        <v>136132612</v>
      </c>
      <c r="E146" s="10">
        <v>531768</v>
      </c>
      <c r="F146" s="10">
        <v>531768</v>
      </c>
      <c r="G146" s="10" t="s">
        <v>7742</v>
      </c>
      <c r="H146" s="10" t="s">
        <v>7742</v>
      </c>
      <c r="I146" s="10" t="s">
        <v>7743</v>
      </c>
      <c r="J146" s="10" t="s">
        <v>7744</v>
      </c>
      <c r="K146" s="13">
        <v>2189.9868500000002</v>
      </c>
      <c r="L146" s="19" t="s">
        <v>13176</v>
      </c>
      <c r="M146" s="11" t="s">
        <v>95</v>
      </c>
      <c r="N146" s="10" t="s">
        <v>172</v>
      </c>
      <c r="O146" s="10" t="s">
        <v>173</v>
      </c>
      <c r="P146" s="10"/>
      <c r="Q146" s="12"/>
      <c r="R146" s="12"/>
      <c r="S146" s="15" t="s">
        <v>174</v>
      </c>
      <c r="T146" s="10" t="s">
        <v>27</v>
      </c>
      <c r="U146" s="10">
        <v>2339</v>
      </c>
      <c r="V146" s="10">
        <v>3283</v>
      </c>
      <c r="W146" s="10">
        <v>1113</v>
      </c>
      <c r="X146" s="10">
        <v>2185</v>
      </c>
      <c r="Y146" s="10">
        <f t="shared" si="2"/>
        <v>2499</v>
      </c>
      <c r="Z146" s="10" t="str">
        <f>IFERROR(VLOOKUP(H146,'[1]MW-NIFTY-50-12-Apr-2020'!$A:$A,1,FALSE),"No")</f>
        <v>No</v>
      </c>
      <c r="AA146" s="10" t="str">
        <f>IFERROR(VLOOKUP(AB146,'[2]ind_nifty500list 12th Apr20'!$F:$F,1,FALSE),"No")</f>
        <v>No</v>
      </c>
      <c r="AB146" s="9">
        <v>2499</v>
      </c>
    </row>
    <row r="147" spans="1:28" ht="15.75" customHeight="1" x14ac:dyDescent="0.3">
      <c r="A147" s="9">
        <v>1075</v>
      </c>
      <c r="B147" s="10">
        <v>281601</v>
      </c>
      <c r="C147" s="10">
        <v>1100</v>
      </c>
      <c r="D147" s="10">
        <v>130446596</v>
      </c>
      <c r="E147" s="10">
        <v>509557</v>
      </c>
      <c r="F147" s="10">
        <v>509557</v>
      </c>
      <c r="G147" s="10" t="s">
        <v>3434</v>
      </c>
      <c r="H147" s="10" t="s">
        <v>3434</v>
      </c>
      <c r="I147" s="10" t="s">
        <v>3435</v>
      </c>
      <c r="J147" s="10" t="s">
        <v>3436</v>
      </c>
      <c r="K147" s="13">
        <v>2189.5673999999999</v>
      </c>
      <c r="L147" s="19" t="s">
        <v>13176</v>
      </c>
      <c r="M147" s="11" t="s">
        <v>83</v>
      </c>
      <c r="N147" s="10" t="s">
        <v>84</v>
      </c>
      <c r="O147" s="10" t="s">
        <v>85</v>
      </c>
      <c r="P147" s="10"/>
      <c r="Q147" s="12"/>
      <c r="R147" s="12"/>
      <c r="S147" s="15" t="s">
        <v>86</v>
      </c>
      <c r="T147" s="10" t="s">
        <v>27</v>
      </c>
      <c r="U147" s="10">
        <v>1589</v>
      </c>
      <c r="V147" s="10">
        <v>990</v>
      </c>
      <c r="W147" s="10">
        <v>2002</v>
      </c>
      <c r="X147" s="10">
        <v>1552</v>
      </c>
      <c r="Y147" s="10">
        <f t="shared" si="2"/>
        <v>1075</v>
      </c>
      <c r="Z147" s="10" t="str">
        <f>IFERROR(VLOOKUP(H147,'[1]MW-NIFTY-50-12-Apr-2020'!$A:$A,1,FALSE),"No")</f>
        <v>No</v>
      </c>
      <c r="AA147" s="10" t="str">
        <f>IFERROR(VLOOKUP(AB147,'[2]ind_nifty500list 12th Apr20'!$F:$F,1,FALSE),"No")</f>
        <v>No</v>
      </c>
      <c r="AB147" s="9">
        <v>1075</v>
      </c>
    </row>
    <row r="148" spans="1:28" ht="15.75" customHeight="1" x14ac:dyDescent="0.3">
      <c r="A148" s="9">
        <v>97</v>
      </c>
      <c r="B148" s="10">
        <v>3350017</v>
      </c>
      <c r="C148" s="10">
        <v>13086</v>
      </c>
      <c r="D148" s="10">
        <v>136366852</v>
      </c>
      <c r="E148" s="10">
        <v>532683</v>
      </c>
      <c r="F148" s="10">
        <v>532683</v>
      </c>
      <c r="G148" s="10" t="s">
        <v>587</v>
      </c>
      <c r="H148" s="10" t="s">
        <v>587</v>
      </c>
      <c r="I148" s="10" t="s">
        <v>588</v>
      </c>
      <c r="J148" s="10" t="s">
        <v>589</v>
      </c>
      <c r="K148" s="13">
        <v>14029.0633</v>
      </c>
      <c r="L148" s="16" t="s">
        <v>13177</v>
      </c>
      <c r="M148" s="11" t="s">
        <v>39</v>
      </c>
      <c r="N148" s="10" t="s">
        <v>40</v>
      </c>
      <c r="O148" s="10" t="s">
        <v>137</v>
      </c>
      <c r="P148" s="10" t="s">
        <v>138</v>
      </c>
      <c r="Q148" s="12"/>
      <c r="R148" s="12"/>
      <c r="S148" s="15" t="s">
        <v>42</v>
      </c>
      <c r="T148" s="10" t="s">
        <v>43</v>
      </c>
      <c r="U148" s="10">
        <v>3454</v>
      </c>
      <c r="V148" s="10">
        <v>3102</v>
      </c>
      <c r="W148" s="10">
        <v>720</v>
      </c>
      <c r="X148" s="10">
        <v>563</v>
      </c>
      <c r="Y148" s="10">
        <f t="shared" si="2"/>
        <v>97</v>
      </c>
      <c r="Z148" s="10" t="str">
        <f>IFERROR(VLOOKUP(H148,'[1]MW-NIFTY-50-12-Apr-2020'!$A:$A,1,FALSE),"No")</f>
        <v>No</v>
      </c>
      <c r="AA148" s="10" t="s">
        <v>44</v>
      </c>
      <c r="AB148" s="9">
        <v>97</v>
      </c>
    </row>
    <row r="149" spans="1:28" ht="15.75" customHeight="1" x14ac:dyDescent="0.3">
      <c r="A149" s="9">
        <v>3862</v>
      </c>
      <c r="B149" s="10">
        <v>3357697</v>
      </c>
      <c r="C149" s="10">
        <v>13116</v>
      </c>
      <c r="D149" s="10">
        <v>138157572</v>
      </c>
      <c r="E149" s="10">
        <v>539678</v>
      </c>
      <c r="F149" s="10">
        <v>539678</v>
      </c>
      <c r="G149" s="10" t="s">
        <v>11865</v>
      </c>
      <c r="H149" s="10" t="s">
        <v>11865</v>
      </c>
      <c r="I149" s="10" t="s">
        <v>11866</v>
      </c>
      <c r="J149" s="10" t="s">
        <v>11867</v>
      </c>
      <c r="K149" s="13">
        <v>2180.3843500000003</v>
      </c>
      <c r="L149" s="19" t="s">
        <v>13176</v>
      </c>
      <c r="M149" s="11" t="s">
        <v>32</v>
      </c>
      <c r="N149" s="10" t="s">
        <v>33</v>
      </c>
      <c r="O149" s="10" t="s">
        <v>48</v>
      </c>
      <c r="P149" s="10"/>
      <c r="Q149" s="12"/>
      <c r="R149" s="12"/>
      <c r="S149" s="18" t="s">
        <v>35</v>
      </c>
      <c r="T149" s="10" t="s">
        <v>27</v>
      </c>
      <c r="U149" s="10">
        <v>1491</v>
      </c>
      <c r="V149" s="10">
        <v>2298</v>
      </c>
      <c r="W149" s="10">
        <v>4</v>
      </c>
      <c r="X149" s="10">
        <v>3405</v>
      </c>
      <c r="Y149" s="10">
        <f t="shared" si="2"/>
        <v>3862</v>
      </c>
      <c r="Z149" s="10" t="str">
        <f>IFERROR(VLOOKUP(H149,'[1]MW-NIFTY-50-12-Apr-2020'!$A:$A,1,FALSE),"No")</f>
        <v>No</v>
      </c>
      <c r="AA149" s="10" t="str">
        <f>IFERROR(VLOOKUP(AB149,'[2]ind_nifty500list 12th Apr20'!$F:$F,1,FALSE),"No")</f>
        <v>No</v>
      </c>
      <c r="AB149" s="9">
        <v>3862</v>
      </c>
    </row>
    <row r="150" spans="1:28" ht="15.75" customHeight="1" x14ac:dyDescent="0.3">
      <c r="A150" s="9">
        <v>386</v>
      </c>
      <c r="B150" s="10">
        <v>89601</v>
      </c>
      <c r="C150" s="10">
        <v>350</v>
      </c>
      <c r="D150" s="10">
        <v>128010500</v>
      </c>
      <c r="E150" s="10">
        <v>500041</v>
      </c>
      <c r="F150" s="10">
        <v>500041</v>
      </c>
      <c r="G150" s="10" t="s">
        <v>1334</v>
      </c>
      <c r="H150" s="10" t="s">
        <v>1334</v>
      </c>
      <c r="I150" s="10" t="s">
        <v>1335</v>
      </c>
      <c r="J150" s="10" t="s">
        <v>1336</v>
      </c>
      <c r="K150" s="13">
        <v>2179.7734499999997</v>
      </c>
      <c r="L150" s="19" t="s">
        <v>13176</v>
      </c>
      <c r="M150" s="11" t="s">
        <v>275</v>
      </c>
      <c r="N150" s="10" t="s">
        <v>357</v>
      </c>
      <c r="O150" s="10" t="s">
        <v>358</v>
      </c>
      <c r="P150" s="10" t="s">
        <v>1254</v>
      </c>
      <c r="Q150" s="12"/>
      <c r="R150" s="12"/>
      <c r="S150" s="18" t="s">
        <v>279</v>
      </c>
      <c r="T150" s="10" t="s">
        <v>27</v>
      </c>
      <c r="U150" s="10">
        <v>3532</v>
      </c>
      <c r="V150" s="10">
        <v>782</v>
      </c>
      <c r="W150" s="10">
        <v>373</v>
      </c>
      <c r="X150" s="10">
        <v>858</v>
      </c>
      <c r="Y150" s="10">
        <f t="shared" si="2"/>
        <v>386</v>
      </c>
      <c r="Z150" s="10" t="str">
        <f>IFERROR(VLOOKUP(H150,'[1]MW-NIFTY-50-12-Apr-2020'!$A:$A,1,FALSE),"No")</f>
        <v>No</v>
      </c>
      <c r="AA150" s="10" t="str">
        <f>IFERROR(VLOOKUP(AB150,'[2]ind_nifty500list 12th Apr20'!$F:$F,1,FALSE),"No")</f>
        <v>No</v>
      </c>
      <c r="AB150" s="9">
        <v>386</v>
      </c>
    </row>
    <row r="151" spans="1:28" ht="15.75" customHeight="1" x14ac:dyDescent="0.3">
      <c r="A151" s="9">
        <v>1104</v>
      </c>
      <c r="B151" s="10">
        <v>291585</v>
      </c>
      <c r="C151" s="10">
        <v>1139</v>
      </c>
      <c r="D151" s="10">
        <v>130989060</v>
      </c>
      <c r="E151" s="10">
        <v>511676</v>
      </c>
      <c r="F151" s="10">
        <v>511676</v>
      </c>
      <c r="G151" s="10" t="s">
        <v>3522</v>
      </c>
      <c r="H151" s="10" t="s">
        <v>3522</v>
      </c>
      <c r="I151" s="10" t="s">
        <v>3523</v>
      </c>
      <c r="J151" s="10" t="s">
        <v>3524</v>
      </c>
      <c r="K151" s="13">
        <v>2171.7825499999999</v>
      </c>
      <c r="L151" s="19" t="s">
        <v>13176</v>
      </c>
      <c r="M151" s="11" t="s">
        <v>55</v>
      </c>
      <c r="N151" s="10" t="s">
        <v>56</v>
      </c>
      <c r="O151" s="10" t="s">
        <v>215</v>
      </c>
      <c r="P151" s="10" t="s">
        <v>454</v>
      </c>
      <c r="Q151" s="12"/>
      <c r="R151" s="12"/>
      <c r="S151" s="18" t="s">
        <v>58</v>
      </c>
      <c r="T151" s="10" t="s">
        <v>27</v>
      </c>
      <c r="U151" s="10">
        <v>549</v>
      </c>
      <c r="V151" s="10">
        <v>2271</v>
      </c>
      <c r="W151" s="10">
        <v>1192</v>
      </c>
      <c r="X151" s="10">
        <v>778</v>
      </c>
      <c r="Y151" s="10">
        <f t="shared" si="2"/>
        <v>1104</v>
      </c>
      <c r="Z151" s="10" t="str">
        <f>IFERROR(VLOOKUP(H151,'[1]MW-NIFTY-50-12-Apr-2020'!$A:$A,1,FALSE),"No")</f>
        <v>No</v>
      </c>
      <c r="AA151" s="10" t="str">
        <f>IFERROR(VLOOKUP(AB151,'[2]ind_nifty500list 12th Apr20'!$F:$F,1,FALSE),"No")</f>
        <v>No</v>
      </c>
      <c r="AB151" s="9">
        <v>1104</v>
      </c>
    </row>
    <row r="152" spans="1:28" ht="15.75" customHeight="1" x14ac:dyDescent="0.3">
      <c r="A152" s="9">
        <v>4234</v>
      </c>
      <c r="B152" s="10">
        <v>5263361</v>
      </c>
      <c r="C152" s="10">
        <v>20560</v>
      </c>
      <c r="D152" s="10"/>
      <c r="E152" s="10"/>
      <c r="F152" s="10"/>
      <c r="G152" s="10" t="s">
        <v>7022</v>
      </c>
      <c r="H152" s="10" t="s">
        <v>12347</v>
      </c>
      <c r="I152" s="10" t="s">
        <v>12348</v>
      </c>
      <c r="J152" s="10" t="s">
        <v>12349</v>
      </c>
      <c r="K152" s="13">
        <v>2159.6247499999999</v>
      </c>
      <c r="L152" s="19" t="s">
        <v>13176</v>
      </c>
      <c r="M152" s="11" t="s">
        <v>83</v>
      </c>
      <c r="N152" s="10" t="s">
        <v>84</v>
      </c>
      <c r="O152" s="10" t="s">
        <v>108</v>
      </c>
      <c r="P152" s="10"/>
      <c r="Q152" s="12"/>
      <c r="R152" s="12"/>
      <c r="S152" s="15" t="s">
        <v>86</v>
      </c>
      <c r="T152" s="10" t="s">
        <v>27</v>
      </c>
      <c r="U152" s="10">
        <v>4445</v>
      </c>
      <c r="V152" s="10">
        <v>4663</v>
      </c>
      <c r="W152" s="10">
        <v>4171</v>
      </c>
      <c r="X152" s="10">
        <v>3254</v>
      </c>
      <c r="Y152" s="10">
        <f t="shared" si="2"/>
        <v>4234</v>
      </c>
      <c r="Z152" s="10" t="str">
        <f>IFERROR(VLOOKUP(H152,'[1]MW-NIFTY-50-12-Apr-2020'!$A:$A,1,FALSE),"No")</f>
        <v>No</v>
      </c>
      <c r="AA152" s="10" t="str">
        <f>IFERROR(VLOOKUP(AB152,'[2]ind_nifty500list 12th Apr20'!$F:$F,1,FALSE),"No")</f>
        <v>No</v>
      </c>
      <c r="AB152" s="9">
        <v>4234</v>
      </c>
    </row>
    <row r="153" spans="1:28" ht="15.75" customHeight="1" x14ac:dyDescent="0.3">
      <c r="A153" s="9">
        <v>4552</v>
      </c>
      <c r="B153" s="10">
        <v>2929921</v>
      </c>
      <c r="C153" s="10">
        <v>11445</v>
      </c>
      <c r="D153" s="10">
        <v>138210052</v>
      </c>
      <c r="E153" s="10">
        <v>539883</v>
      </c>
      <c r="F153" s="10">
        <v>539883</v>
      </c>
      <c r="G153" s="10" t="s">
        <v>12521</v>
      </c>
      <c r="H153" s="10" t="s">
        <v>12521</v>
      </c>
      <c r="I153" s="10" t="s">
        <v>12522</v>
      </c>
      <c r="J153" s="10" t="s">
        <v>12523</v>
      </c>
      <c r="K153" s="13">
        <v>2156.5565000000001</v>
      </c>
      <c r="L153" s="19" t="s">
        <v>13176</v>
      </c>
      <c r="M153" s="10" t="s">
        <v>55</v>
      </c>
      <c r="N153" s="10" t="s">
        <v>56</v>
      </c>
      <c r="O153" s="10" t="s">
        <v>62</v>
      </c>
      <c r="P153" s="10" t="s">
        <v>63</v>
      </c>
      <c r="Q153" s="12"/>
      <c r="R153" s="12"/>
      <c r="S153" s="18" t="s">
        <v>58</v>
      </c>
      <c r="T153" s="10" t="s">
        <v>27</v>
      </c>
      <c r="U153" s="10">
        <v>1146</v>
      </c>
      <c r="V153" s="10">
        <v>3266</v>
      </c>
      <c r="W153" s="10">
        <v>3407</v>
      </c>
      <c r="X153" s="10">
        <v>490</v>
      </c>
      <c r="Y153" s="10">
        <f t="shared" si="2"/>
        <v>4552</v>
      </c>
      <c r="Z153" s="10" t="str">
        <f>IFERROR(VLOOKUP(H153,'[1]MW-NIFTY-50-12-Apr-2020'!$A:$A,1,FALSE),"No")</f>
        <v>No</v>
      </c>
      <c r="AA153" s="10" t="str">
        <f>IFERROR(VLOOKUP(AB153,'[2]ind_nifty500list 12th Apr20'!$F:$F,1,FALSE),"No")</f>
        <v>No</v>
      </c>
      <c r="AB153" s="9">
        <v>4552</v>
      </c>
    </row>
    <row r="154" spans="1:28" ht="15.75" customHeight="1" x14ac:dyDescent="0.3">
      <c r="A154" s="9">
        <v>1381</v>
      </c>
      <c r="B154" s="10">
        <v>4696321</v>
      </c>
      <c r="C154" s="10">
        <v>18345</v>
      </c>
      <c r="D154" s="10">
        <v>136493316</v>
      </c>
      <c r="E154" s="10">
        <v>533177</v>
      </c>
      <c r="F154" s="10">
        <v>533177</v>
      </c>
      <c r="G154" s="10" t="s">
        <v>4371</v>
      </c>
      <c r="H154" s="10" t="s">
        <v>4371</v>
      </c>
      <c r="I154" s="10" t="s">
        <v>4372</v>
      </c>
      <c r="J154" s="10" t="s">
        <v>4373</v>
      </c>
      <c r="K154" s="13">
        <v>2143.5806499999999</v>
      </c>
      <c r="L154" s="19" t="s">
        <v>13176</v>
      </c>
      <c r="M154" s="11" t="s">
        <v>39</v>
      </c>
      <c r="N154" s="10" t="s">
        <v>67</v>
      </c>
      <c r="O154" s="10" t="s">
        <v>149</v>
      </c>
      <c r="P154" s="10"/>
      <c r="Q154" s="10"/>
      <c r="R154" s="12"/>
      <c r="S154" s="15" t="s">
        <v>69</v>
      </c>
      <c r="T154" s="10" t="s">
        <v>27</v>
      </c>
      <c r="U154" s="10">
        <v>2030</v>
      </c>
      <c r="V154" s="10">
        <v>2284</v>
      </c>
      <c r="W154" s="10">
        <v>3872</v>
      </c>
      <c r="X154" s="10">
        <v>629</v>
      </c>
      <c r="Y154" s="10">
        <f t="shared" si="2"/>
        <v>1381</v>
      </c>
      <c r="Z154" s="10" t="str">
        <f>IFERROR(VLOOKUP(H154,'[1]MW-NIFTY-50-12-Apr-2020'!$A:$A,1,FALSE),"No")</f>
        <v>No</v>
      </c>
      <c r="AA154" s="10" t="str">
        <f>IFERROR(VLOOKUP(AB154,'[2]ind_nifty500list 12th Apr20'!$F:$F,1,FALSE),"No")</f>
        <v>No</v>
      </c>
      <c r="AB154" s="9">
        <v>1381</v>
      </c>
    </row>
    <row r="155" spans="1:28" ht="15.75" customHeight="1" x14ac:dyDescent="0.3">
      <c r="A155" s="9">
        <v>157</v>
      </c>
      <c r="B155" s="10">
        <v>325121</v>
      </c>
      <c r="C155" s="10">
        <v>1270</v>
      </c>
      <c r="D155" s="10">
        <v>128108804</v>
      </c>
      <c r="E155" s="10">
        <v>500425</v>
      </c>
      <c r="F155" s="10">
        <v>500425</v>
      </c>
      <c r="G155" s="10" t="s">
        <v>608</v>
      </c>
      <c r="H155" s="10" t="s">
        <v>608</v>
      </c>
      <c r="I155" s="10" t="s">
        <v>609</v>
      </c>
      <c r="J155" s="10" t="s">
        <v>610</v>
      </c>
      <c r="K155" s="13">
        <v>47237.577099999995</v>
      </c>
      <c r="L155" s="16" t="s">
        <v>13178</v>
      </c>
      <c r="M155" s="11" t="s">
        <v>249</v>
      </c>
      <c r="N155" s="10" t="s">
        <v>250</v>
      </c>
      <c r="O155" s="10" t="s">
        <v>251</v>
      </c>
      <c r="P155" s="10"/>
      <c r="Q155" s="12"/>
      <c r="R155" s="12"/>
      <c r="S155" s="17" t="s">
        <v>26</v>
      </c>
      <c r="T155" s="10" t="s">
        <v>130</v>
      </c>
      <c r="U155" s="10">
        <v>34</v>
      </c>
      <c r="V155" s="10">
        <v>737</v>
      </c>
      <c r="W155" s="10">
        <v>1176</v>
      </c>
      <c r="X155" s="10">
        <v>3002</v>
      </c>
      <c r="Y155" s="10">
        <f t="shared" si="2"/>
        <v>157</v>
      </c>
      <c r="Z155" s="10" t="str">
        <f>IFERROR(VLOOKUP(H155,'[1]MW-NIFTY-50-12-Apr-2020'!$A:$A,1,FALSE),"No")</f>
        <v>No</v>
      </c>
      <c r="AA155" s="10" t="s">
        <v>44</v>
      </c>
      <c r="AB155" s="9">
        <v>157</v>
      </c>
    </row>
    <row r="156" spans="1:28" ht="15.75" customHeight="1" x14ac:dyDescent="0.3">
      <c r="A156" s="9">
        <v>3507</v>
      </c>
      <c r="B156" s="10">
        <v>2708481</v>
      </c>
      <c r="C156" s="10">
        <v>10580</v>
      </c>
      <c r="D156" s="10">
        <v>136281348</v>
      </c>
      <c r="E156" s="10">
        <v>532349</v>
      </c>
      <c r="F156" s="10">
        <v>532349</v>
      </c>
      <c r="G156" s="10" t="s">
        <v>10758</v>
      </c>
      <c r="H156" s="10" t="s">
        <v>10758</v>
      </c>
      <c r="I156" s="10" t="s">
        <v>10759</v>
      </c>
      <c r="J156" s="10" t="s">
        <v>10760</v>
      </c>
      <c r="K156" s="13">
        <v>2143.0463</v>
      </c>
      <c r="L156" s="19" t="s">
        <v>13176</v>
      </c>
      <c r="M156" s="11" t="s">
        <v>39</v>
      </c>
      <c r="N156" s="10" t="s">
        <v>145</v>
      </c>
      <c r="O156" s="10" t="s">
        <v>530</v>
      </c>
      <c r="P156" s="10"/>
      <c r="Q156" s="12"/>
      <c r="R156" s="12"/>
      <c r="S156" s="15" t="s">
        <v>42</v>
      </c>
      <c r="T156" s="10" t="s">
        <v>27</v>
      </c>
      <c r="U156" s="10">
        <v>3923</v>
      </c>
      <c r="V156" s="10">
        <v>244</v>
      </c>
      <c r="W156" s="10">
        <v>3869</v>
      </c>
      <c r="X156" s="10">
        <v>1076</v>
      </c>
      <c r="Y156" s="10">
        <f t="shared" si="2"/>
        <v>3507</v>
      </c>
      <c r="Z156" s="10" t="str">
        <f>IFERROR(VLOOKUP(H156,'[1]MW-NIFTY-50-12-Apr-2020'!$A:$A,1,FALSE),"No")</f>
        <v>No</v>
      </c>
      <c r="AA156" s="10" t="str">
        <f>IFERROR(VLOOKUP(AB156,'[2]ind_nifty500list 12th Apr20'!$F:$F,1,FALSE),"No")</f>
        <v>No</v>
      </c>
      <c r="AB156" s="9">
        <v>3507</v>
      </c>
    </row>
    <row r="157" spans="1:28" ht="15.75" customHeight="1" x14ac:dyDescent="0.3">
      <c r="A157" s="9">
        <v>444</v>
      </c>
      <c r="B157" s="10">
        <v>981505</v>
      </c>
      <c r="C157" s="10">
        <v>3834</v>
      </c>
      <c r="D157" s="10">
        <v>151045380</v>
      </c>
      <c r="E157" s="10">
        <v>590021</v>
      </c>
      <c r="F157" s="10">
        <v>590021</v>
      </c>
      <c r="G157" s="10" t="s">
        <v>1513</v>
      </c>
      <c r="H157" s="10" t="s">
        <v>1513</v>
      </c>
      <c r="I157" s="10" t="s">
        <v>1514</v>
      </c>
      <c r="J157" s="10" t="s">
        <v>1515</v>
      </c>
      <c r="K157" s="13">
        <v>2139.6824500000002</v>
      </c>
      <c r="L157" s="19" t="s">
        <v>13176</v>
      </c>
      <c r="M157" s="11" t="s">
        <v>23</v>
      </c>
      <c r="N157" s="10" t="s">
        <v>24</v>
      </c>
      <c r="O157" s="10" t="s">
        <v>838</v>
      </c>
      <c r="P157" s="10"/>
      <c r="Q157" s="12"/>
      <c r="R157" s="12"/>
      <c r="S157" s="15" t="s">
        <v>26</v>
      </c>
      <c r="T157" s="10" t="s">
        <v>27</v>
      </c>
      <c r="U157" s="10">
        <v>292</v>
      </c>
      <c r="V157" s="10">
        <v>3927</v>
      </c>
      <c r="W157" s="10">
        <v>1476</v>
      </c>
      <c r="X157" s="10">
        <v>961</v>
      </c>
      <c r="Y157" s="10">
        <f t="shared" si="2"/>
        <v>444</v>
      </c>
      <c r="Z157" s="10" t="str">
        <f>IFERROR(VLOOKUP(H157,'[1]MW-NIFTY-50-12-Apr-2020'!$A:$A,1,FALSE),"No")</f>
        <v>No</v>
      </c>
      <c r="AA157" s="10" t="str">
        <f>IFERROR(VLOOKUP(AB157,'[2]ind_nifty500list 12th Apr20'!$F:$F,1,FALSE),"No")</f>
        <v>No</v>
      </c>
      <c r="AB157" s="9">
        <v>444</v>
      </c>
    </row>
    <row r="158" spans="1:28" ht="15.75" customHeight="1" x14ac:dyDescent="0.3">
      <c r="A158" s="9">
        <v>4</v>
      </c>
      <c r="B158" s="10">
        <v>2830849</v>
      </c>
      <c r="C158" s="10">
        <v>11058</v>
      </c>
      <c r="D158" s="10">
        <v>131113220</v>
      </c>
      <c r="E158" s="10">
        <v>512161</v>
      </c>
      <c r="F158" s="10">
        <v>512161</v>
      </c>
      <c r="G158" s="10" t="s">
        <v>49</v>
      </c>
      <c r="H158" s="10" t="s">
        <v>49</v>
      </c>
      <c r="I158" s="10" t="s">
        <v>50</v>
      </c>
      <c r="J158" s="10" t="s">
        <v>51</v>
      </c>
      <c r="K158" s="13">
        <v>2132.9601000000002</v>
      </c>
      <c r="L158" s="19" t="s">
        <v>13176</v>
      </c>
      <c r="M158" s="11" t="s">
        <v>32</v>
      </c>
      <c r="N158" s="11" t="s">
        <v>33</v>
      </c>
      <c r="O158" s="10" t="s">
        <v>48</v>
      </c>
      <c r="P158" s="10"/>
      <c r="Q158" s="12"/>
      <c r="R158" s="12"/>
      <c r="S158" s="18" t="s">
        <v>35</v>
      </c>
      <c r="T158" s="10" t="s">
        <v>27</v>
      </c>
      <c r="U158" s="10">
        <v>3862</v>
      </c>
      <c r="V158" s="10">
        <v>1491</v>
      </c>
      <c r="W158" s="10">
        <v>3405</v>
      </c>
      <c r="X158" s="10">
        <v>2496</v>
      </c>
      <c r="Y158" s="10">
        <f t="shared" si="2"/>
        <v>4</v>
      </c>
      <c r="Z158" s="10" t="str">
        <f>IFERROR(VLOOKUP(H158,'[1]MW-NIFTY-50-12-Apr-2020'!$A:$A,1,FALSE),"No")</f>
        <v>No</v>
      </c>
      <c r="AA158" s="10" t="str">
        <f>IFERROR(VLOOKUP(AB158,'[2]ind_nifty500list 12th Apr20'!$F:$F,1,FALSE),"No")</f>
        <v>No</v>
      </c>
      <c r="AB158" s="9">
        <v>4</v>
      </c>
    </row>
    <row r="159" spans="1:28" ht="15.75" customHeight="1" x14ac:dyDescent="0.3">
      <c r="A159" s="9">
        <v>1076</v>
      </c>
      <c r="B159" s="10">
        <v>3004161</v>
      </c>
      <c r="C159" s="10">
        <v>11735</v>
      </c>
      <c r="D159" s="10">
        <v>136351236</v>
      </c>
      <c r="E159" s="10">
        <v>532622</v>
      </c>
      <c r="F159" s="10">
        <v>532622</v>
      </c>
      <c r="G159" s="10" t="s">
        <v>3437</v>
      </c>
      <c r="H159" s="10" t="s">
        <v>3437</v>
      </c>
      <c r="I159" s="10" t="s">
        <v>3438</v>
      </c>
      <c r="J159" s="10" t="s">
        <v>3439</v>
      </c>
      <c r="K159" s="13">
        <v>2129.5744999999997</v>
      </c>
      <c r="L159" s="19" t="s">
        <v>13176</v>
      </c>
      <c r="M159" s="11" t="s">
        <v>39</v>
      </c>
      <c r="N159" s="10" t="s">
        <v>145</v>
      </c>
      <c r="O159" s="10" t="s">
        <v>530</v>
      </c>
      <c r="P159" s="10"/>
      <c r="Q159" s="12"/>
      <c r="R159" s="12"/>
      <c r="S159" s="15" t="s">
        <v>42</v>
      </c>
      <c r="T159" s="10" t="s">
        <v>27</v>
      </c>
      <c r="U159" s="10">
        <v>3869</v>
      </c>
      <c r="V159" s="10">
        <v>3507</v>
      </c>
      <c r="W159" s="10">
        <v>3755</v>
      </c>
      <c r="X159" s="10">
        <v>132</v>
      </c>
      <c r="Y159" s="10">
        <f t="shared" si="2"/>
        <v>1076</v>
      </c>
      <c r="Z159" s="10" t="str">
        <f>IFERROR(VLOOKUP(H159,'[1]MW-NIFTY-50-12-Apr-2020'!$A:$A,1,FALSE),"No")</f>
        <v>No</v>
      </c>
      <c r="AA159" s="10" t="str">
        <f>IFERROR(VLOOKUP(AB159,'[2]ind_nifty500list 12th Apr20'!$F:$F,1,FALSE),"No")</f>
        <v>No</v>
      </c>
      <c r="AB159" s="9">
        <v>1076</v>
      </c>
    </row>
    <row r="160" spans="1:28" ht="15.75" customHeight="1" x14ac:dyDescent="0.3">
      <c r="A160" s="9">
        <v>1439</v>
      </c>
      <c r="B160" s="10">
        <v>2989313</v>
      </c>
      <c r="C160" s="10">
        <v>11677</v>
      </c>
      <c r="D160" s="10">
        <v>136348676</v>
      </c>
      <c r="E160" s="10">
        <v>532612</v>
      </c>
      <c r="F160" s="10">
        <v>532612</v>
      </c>
      <c r="G160" s="10" t="s">
        <v>4547</v>
      </c>
      <c r="H160" s="10" t="s">
        <v>4547</v>
      </c>
      <c r="I160" s="10" t="s">
        <v>4548</v>
      </c>
      <c r="J160" s="10" t="s">
        <v>4549</v>
      </c>
      <c r="K160" s="13">
        <v>2128.5437999999999</v>
      </c>
      <c r="L160" s="19" t="s">
        <v>13176</v>
      </c>
      <c r="M160" s="11" t="s">
        <v>95</v>
      </c>
      <c r="N160" s="10" t="s">
        <v>96</v>
      </c>
      <c r="O160" s="10" t="s">
        <v>97</v>
      </c>
      <c r="P160" s="10"/>
      <c r="Q160" s="12"/>
      <c r="R160" s="12"/>
      <c r="S160" s="10" t="s">
        <v>98</v>
      </c>
      <c r="T160" s="10" t="s">
        <v>27</v>
      </c>
      <c r="U160" s="10">
        <v>1536</v>
      </c>
      <c r="V160" s="10">
        <v>2943</v>
      </c>
      <c r="W160" s="10">
        <v>3331</v>
      </c>
      <c r="X160" s="10">
        <v>3572</v>
      </c>
      <c r="Y160" s="10">
        <f t="shared" si="2"/>
        <v>1439</v>
      </c>
      <c r="Z160" s="10" t="str">
        <f>IFERROR(VLOOKUP(H160,'[1]MW-NIFTY-50-12-Apr-2020'!$A:$A,1,FALSE),"No")</f>
        <v>No</v>
      </c>
      <c r="AA160" s="10" t="str">
        <f>IFERROR(VLOOKUP(AB160,'[2]ind_nifty500list 12th Apr20'!$F:$F,1,FALSE),"No")</f>
        <v>No</v>
      </c>
      <c r="AB160" s="9">
        <v>1439</v>
      </c>
    </row>
    <row r="161" spans="1:28" ht="15.75" customHeight="1" x14ac:dyDescent="0.3">
      <c r="A161" s="9">
        <v>3880</v>
      </c>
      <c r="B161" s="10">
        <v>5088513</v>
      </c>
      <c r="C161" s="10">
        <v>19877</v>
      </c>
      <c r="D161" s="10">
        <v>138333700</v>
      </c>
      <c r="E161" s="10">
        <v>540366</v>
      </c>
      <c r="F161" s="10">
        <v>540366</v>
      </c>
      <c r="G161" s="10" t="s">
        <v>11922</v>
      </c>
      <c r="H161" s="10" t="s">
        <v>11922</v>
      </c>
      <c r="I161" s="10" t="s">
        <v>11923</v>
      </c>
      <c r="J161" s="10" t="s">
        <v>11924</v>
      </c>
      <c r="K161" s="13">
        <v>2096.8303500000002</v>
      </c>
      <c r="L161" s="19" t="s">
        <v>13176</v>
      </c>
      <c r="M161" s="11" t="s">
        <v>83</v>
      </c>
      <c r="N161" s="10" t="s">
        <v>181</v>
      </c>
      <c r="O161" s="10" t="s">
        <v>311</v>
      </c>
      <c r="P161" s="10" t="s">
        <v>2974</v>
      </c>
      <c r="Q161" s="12"/>
      <c r="R161" s="12"/>
      <c r="S161" s="15" t="s">
        <v>313</v>
      </c>
      <c r="T161" s="10" t="s">
        <v>27</v>
      </c>
      <c r="U161" s="10">
        <v>2225</v>
      </c>
      <c r="V161" s="10">
        <v>2555</v>
      </c>
      <c r="W161" s="10">
        <v>924</v>
      </c>
      <c r="X161" s="10">
        <v>835</v>
      </c>
      <c r="Y161" s="10">
        <f t="shared" si="2"/>
        <v>3880</v>
      </c>
      <c r="Z161" s="10" t="str">
        <f>IFERROR(VLOOKUP(H161,'[1]MW-NIFTY-50-12-Apr-2020'!$A:$A,1,FALSE),"No")</f>
        <v>No</v>
      </c>
      <c r="AA161" s="10" t="str">
        <f>IFERROR(VLOOKUP(AB161,'[2]ind_nifty500list 12th Apr20'!$F:$F,1,FALSE),"No")</f>
        <v>No</v>
      </c>
      <c r="AB161" s="9">
        <v>3880</v>
      </c>
    </row>
    <row r="162" spans="1:28" ht="15.75" customHeight="1" x14ac:dyDescent="0.3">
      <c r="A162" s="9">
        <v>1358</v>
      </c>
      <c r="B162" s="10">
        <v>3606017</v>
      </c>
      <c r="C162" s="10">
        <v>14086</v>
      </c>
      <c r="D162" s="10">
        <v>128050948</v>
      </c>
      <c r="E162" s="10">
        <v>500199</v>
      </c>
      <c r="F162" s="10">
        <v>500199</v>
      </c>
      <c r="G162" s="10" t="s">
        <v>4300</v>
      </c>
      <c r="H162" s="10" t="s">
        <v>4300</v>
      </c>
      <c r="I162" s="10" t="s">
        <v>4301</v>
      </c>
      <c r="J162" s="10" t="s">
        <v>4302</v>
      </c>
      <c r="K162" s="13">
        <v>2094.3023499999999</v>
      </c>
      <c r="L162" s="19" t="s">
        <v>13176</v>
      </c>
      <c r="M162" s="11" t="s">
        <v>23</v>
      </c>
      <c r="N162" s="10" t="s">
        <v>24</v>
      </c>
      <c r="O162" s="10" t="s">
        <v>25</v>
      </c>
      <c r="P162" s="10"/>
      <c r="Q162" s="10"/>
      <c r="R162" s="12"/>
      <c r="S162" s="15" t="s">
        <v>26</v>
      </c>
      <c r="T162" s="10" t="s">
        <v>27</v>
      </c>
      <c r="U162" s="10">
        <v>366</v>
      </c>
      <c r="V162" s="10">
        <v>1764</v>
      </c>
      <c r="W162" s="10">
        <v>3309</v>
      </c>
      <c r="X162" s="10">
        <v>3875</v>
      </c>
      <c r="Y162" s="10">
        <f t="shared" si="2"/>
        <v>1358</v>
      </c>
      <c r="Z162" s="10" t="str">
        <f>IFERROR(VLOOKUP(H162,'[1]MW-NIFTY-50-12-Apr-2020'!$A:$A,1,FALSE),"No")</f>
        <v>No</v>
      </c>
      <c r="AA162" s="10" t="str">
        <f>IFERROR(VLOOKUP(AB162,'[2]ind_nifty500list 12th Apr20'!$F:$F,1,FALSE),"No")</f>
        <v>No</v>
      </c>
      <c r="AB162" s="9">
        <v>1358</v>
      </c>
    </row>
    <row r="163" spans="1:28" ht="15.75" customHeight="1" x14ac:dyDescent="0.3">
      <c r="A163" s="9">
        <v>3138</v>
      </c>
      <c r="B163" s="10">
        <v>828673</v>
      </c>
      <c r="C163" s="10">
        <v>3237</v>
      </c>
      <c r="D163" s="10">
        <v>133134596</v>
      </c>
      <c r="E163" s="10">
        <v>520057</v>
      </c>
      <c r="F163" s="10">
        <v>520057</v>
      </c>
      <c r="G163" s="10" t="s">
        <v>9649</v>
      </c>
      <c r="H163" s="10" t="s">
        <v>9649</v>
      </c>
      <c r="I163" s="10" t="s">
        <v>9650</v>
      </c>
      <c r="J163" s="10" t="s">
        <v>9651</v>
      </c>
      <c r="K163" s="13">
        <v>2093.9364500000001</v>
      </c>
      <c r="L163" s="19" t="s">
        <v>13176</v>
      </c>
      <c r="M163" s="11" t="s">
        <v>83</v>
      </c>
      <c r="N163" s="10" t="s">
        <v>621</v>
      </c>
      <c r="O163" s="10" t="s">
        <v>622</v>
      </c>
      <c r="P163" s="10" t="s">
        <v>8280</v>
      </c>
      <c r="Q163" s="12"/>
      <c r="R163" s="12"/>
      <c r="S163" s="18" t="s">
        <v>623</v>
      </c>
      <c r="T163" s="10" t="s">
        <v>27</v>
      </c>
      <c r="U163" s="10">
        <v>3793</v>
      </c>
      <c r="V163" s="10">
        <v>1884</v>
      </c>
      <c r="W163" s="10">
        <v>1590</v>
      </c>
      <c r="X163" s="10">
        <v>3346</v>
      </c>
      <c r="Y163" s="10">
        <f t="shared" si="2"/>
        <v>3138</v>
      </c>
      <c r="Z163" s="10" t="str">
        <f>IFERROR(VLOOKUP(H163,'[1]MW-NIFTY-50-12-Apr-2020'!$A:$A,1,FALSE),"No")</f>
        <v>No</v>
      </c>
      <c r="AA163" s="10" t="str">
        <f>IFERROR(VLOOKUP(AB163,'[2]ind_nifty500list 12th Apr20'!$F:$F,1,FALSE),"No")</f>
        <v>No</v>
      </c>
      <c r="AB163" s="9">
        <v>3138</v>
      </c>
    </row>
    <row r="164" spans="1:28" ht="15.75" customHeight="1" x14ac:dyDescent="0.3">
      <c r="A164" s="9">
        <v>5092</v>
      </c>
      <c r="B164" s="10">
        <v>828673</v>
      </c>
      <c r="C164" s="10">
        <v>3237</v>
      </c>
      <c r="D164" s="10">
        <v>133134596</v>
      </c>
      <c r="E164" s="10">
        <v>520057</v>
      </c>
      <c r="F164" s="10">
        <v>520057</v>
      </c>
      <c r="G164" s="10" t="s">
        <v>12969</v>
      </c>
      <c r="H164" s="10" t="s">
        <v>12969</v>
      </c>
      <c r="I164" s="10" t="s">
        <v>9650</v>
      </c>
      <c r="J164" s="10"/>
      <c r="K164" s="13">
        <v>2093.9364500000001</v>
      </c>
      <c r="L164" s="19" t="s">
        <v>13176</v>
      </c>
      <c r="M164" s="10" t="s">
        <v>83</v>
      </c>
      <c r="N164" s="10" t="s">
        <v>621</v>
      </c>
      <c r="O164" s="10" t="s">
        <v>622</v>
      </c>
      <c r="P164" s="10" t="s">
        <v>8280</v>
      </c>
      <c r="Q164" s="10"/>
      <c r="R164" s="10"/>
      <c r="S164" s="10" t="s">
        <v>12970</v>
      </c>
      <c r="T164" s="10" t="s">
        <v>27</v>
      </c>
      <c r="U164" s="10">
        <v>3836</v>
      </c>
      <c r="V164" s="10">
        <v>3138</v>
      </c>
      <c r="W164" s="10">
        <v>2679</v>
      </c>
      <c r="X164" s="10"/>
      <c r="Y164" s="10">
        <f t="shared" si="2"/>
        <v>5092</v>
      </c>
      <c r="Z164" s="10" t="str">
        <f>IFERROR(VLOOKUP(H164,'[1]MW-NIFTY-50-12-Apr-2020'!$A:$A,1,FALSE),"No")</f>
        <v>No</v>
      </c>
      <c r="AA164" s="10" t="str">
        <f>IFERROR(VLOOKUP(AB164,'[2]ind_nifty500list 12th Apr20'!$F:$F,1,FALSE),"No")</f>
        <v>No</v>
      </c>
      <c r="AB164" s="9">
        <v>5092</v>
      </c>
    </row>
    <row r="165" spans="1:28" ht="15.75" customHeight="1" x14ac:dyDescent="0.3">
      <c r="A165" s="9">
        <v>509</v>
      </c>
      <c r="B165" s="10"/>
      <c r="C165" s="10"/>
      <c r="D165" s="10">
        <v>128568068</v>
      </c>
      <c r="E165" s="10">
        <v>502219</v>
      </c>
      <c r="F165" s="10">
        <v>502219</v>
      </c>
      <c r="G165" s="10" t="s">
        <v>1711</v>
      </c>
      <c r="H165" s="10" t="str">
        <f>G165</f>
        <v>BOROGLASS</v>
      </c>
      <c r="I165" s="10" t="s">
        <v>1712</v>
      </c>
      <c r="J165" s="10" t="s">
        <v>1713</v>
      </c>
      <c r="K165" s="13">
        <v>2072.7156500000001</v>
      </c>
      <c r="L165" s="19" t="s">
        <v>13176</v>
      </c>
      <c r="M165" s="11" t="s">
        <v>39</v>
      </c>
      <c r="N165" s="10" t="s">
        <v>40</v>
      </c>
      <c r="O165" s="10"/>
      <c r="P165" s="10"/>
      <c r="Q165" s="10"/>
      <c r="R165" s="12"/>
      <c r="S165" s="15" t="s">
        <v>42</v>
      </c>
      <c r="T165" s="10" t="s">
        <v>27</v>
      </c>
      <c r="U165" s="10">
        <v>1806</v>
      </c>
      <c r="V165" s="10">
        <v>2617</v>
      </c>
      <c r="W165" s="10">
        <v>3594</v>
      </c>
      <c r="X165" s="10">
        <v>1514</v>
      </c>
      <c r="Y165" s="10">
        <f t="shared" si="2"/>
        <v>509</v>
      </c>
      <c r="Z165" s="10" t="str">
        <f>IFERROR(VLOOKUP(H165,'[1]MW-NIFTY-50-12-Apr-2020'!$A:$A,1,FALSE),"No")</f>
        <v>No</v>
      </c>
      <c r="AA165" s="10" t="str">
        <f>IFERROR(VLOOKUP(AB165,'[2]ind_nifty500list 12th Apr20'!$F:$F,1,FALSE),"No")</f>
        <v>No</v>
      </c>
      <c r="AB165" s="9">
        <v>509</v>
      </c>
    </row>
    <row r="166" spans="1:28" ht="15.75" customHeight="1" x14ac:dyDescent="0.3">
      <c r="A166" s="9">
        <v>1355</v>
      </c>
      <c r="B166" s="10">
        <v>3066625</v>
      </c>
      <c r="C166" s="10">
        <v>11979</v>
      </c>
      <c r="D166" s="10">
        <v>136361476</v>
      </c>
      <c r="E166" s="10">
        <v>532662</v>
      </c>
      <c r="F166" s="10">
        <v>532662</v>
      </c>
      <c r="G166" s="10" t="s">
        <v>4291</v>
      </c>
      <c r="H166" s="10" t="s">
        <v>4291</v>
      </c>
      <c r="I166" s="10" t="s">
        <v>4292</v>
      </c>
      <c r="J166" s="10" t="s">
        <v>4293</v>
      </c>
      <c r="K166" s="13">
        <v>2065.2166500000003</v>
      </c>
      <c r="L166" s="19" t="s">
        <v>13176</v>
      </c>
      <c r="M166" s="11" t="s">
        <v>83</v>
      </c>
      <c r="N166" s="10" t="s">
        <v>181</v>
      </c>
      <c r="O166" s="10" t="s">
        <v>311</v>
      </c>
      <c r="P166" s="10" t="s">
        <v>2370</v>
      </c>
      <c r="Q166" s="12"/>
      <c r="R166" s="12"/>
      <c r="S166" s="15" t="s">
        <v>313</v>
      </c>
      <c r="T166" s="10" t="s">
        <v>27</v>
      </c>
      <c r="U166" s="10">
        <v>1325</v>
      </c>
      <c r="V166" s="10">
        <v>2110</v>
      </c>
      <c r="W166" s="10">
        <v>3382</v>
      </c>
      <c r="X166" s="10">
        <v>1547</v>
      </c>
      <c r="Y166" s="10">
        <f t="shared" si="2"/>
        <v>1355</v>
      </c>
      <c r="Z166" s="10" t="str">
        <f>IFERROR(VLOOKUP(H166,'[1]MW-NIFTY-50-12-Apr-2020'!$A:$A,1,FALSE),"No")</f>
        <v>No</v>
      </c>
      <c r="AA166" s="10" t="str">
        <f>IFERROR(VLOOKUP(AB166,'[2]ind_nifty500list 12th Apr20'!$F:$F,1,FALSE),"No")</f>
        <v>No</v>
      </c>
      <c r="AB166" s="9">
        <v>1355</v>
      </c>
    </row>
    <row r="167" spans="1:28" ht="15.75" customHeight="1" x14ac:dyDescent="0.3">
      <c r="A167" s="9">
        <v>5028</v>
      </c>
      <c r="B167" s="10">
        <v>2692097</v>
      </c>
      <c r="C167" s="10">
        <v>10516</v>
      </c>
      <c r="D167" s="10">
        <v>134034948</v>
      </c>
      <c r="E167" s="10">
        <v>523574</v>
      </c>
      <c r="F167" s="10">
        <v>523574</v>
      </c>
      <c r="G167" s="10" t="s">
        <v>12789</v>
      </c>
      <c r="H167" s="10" t="s">
        <v>12789</v>
      </c>
      <c r="I167" s="10" t="s">
        <v>12790</v>
      </c>
      <c r="J167" s="10" t="s">
        <v>12791</v>
      </c>
      <c r="K167" s="13">
        <v>2060.7431999999999</v>
      </c>
      <c r="L167" s="19" t="s">
        <v>13176</v>
      </c>
      <c r="M167" s="11" t="s">
        <v>83</v>
      </c>
      <c r="N167" s="10" t="s">
        <v>181</v>
      </c>
      <c r="O167" s="10" t="s">
        <v>182</v>
      </c>
      <c r="P167" s="10"/>
      <c r="Q167" s="12"/>
      <c r="R167" s="12"/>
      <c r="S167" s="17" t="s">
        <v>86</v>
      </c>
      <c r="T167" s="10" t="s">
        <v>27</v>
      </c>
      <c r="U167" s="10">
        <v>519</v>
      </c>
      <c r="V167" s="10">
        <v>3630</v>
      </c>
      <c r="W167" s="10">
        <v>220</v>
      </c>
      <c r="X167" s="10">
        <v>3748</v>
      </c>
      <c r="Y167" s="10">
        <f t="shared" si="2"/>
        <v>5028</v>
      </c>
      <c r="Z167" s="10" t="str">
        <f>IFERROR(VLOOKUP(H167,'[1]MW-NIFTY-50-12-Apr-2020'!$A:$A,1,FALSE),"No")</f>
        <v>No</v>
      </c>
      <c r="AA167" s="10" t="str">
        <f>IFERROR(VLOOKUP(AB167,'[2]ind_nifty500list 12th Apr20'!$F:$F,1,FALSE),"No")</f>
        <v>No</v>
      </c>
      <c r="AB167" s="9">
        <v>5028</v>
      </c>
    </row>
    <row r="168" spans="1:28" ht="15.75" customHeight="1" x14ac:dyDescent="0.3">
      <c r="A168" s="9">
        <v>5106</v>
      </c>
      <c r="B168" s="10">
        <v>4352513</v>
      </c>
      <c r="C168" s="10">
        <v>17002</v>
      </c>
      <c r="D168" s="10">
        <v>145920516</v>
      </c>
      <c r="E168" s="10">
        <v>570002</v>
      </c>
      <c r="F168" s="10">
        <v>570002</v>
      </c>
      <c r="G168" s="10" t="s">
        <v>13009</v>
      </c>
      <c r="H168" s="10" t="s">
        <v>13009</v>
      </c>
      <c r="I168" s="10" t="s">
        <v>13010</v>
      </c>
      <c r="J168" s="10" t="s">
        <v>13011</v>
      </c>
      <c r="K168" s="13">
        <v>2060.7431999999999</v>
      </c>
      <c r="L168" s="19" t="s">
        <v>13176</v>
      </c>
      <c r="M168" s="10" t="s">
        <v>83</v>
      </c>
      <c r="N168" s="10" t="s">
        <v>181</v>
      </c>
      <c r="O168" s="10" t="s">
        <v>182</v>
      </c>
      <c r="P168" s="10" t="s">
        <v>3919</v>
      </c>
      <c r="Q168" s="10"/>
      <c r="R168" s="10"/>
      <c r="S168" s="10" t="s">
        <v>86</v>
      </c>
      <c r="T168" s="10" t="s">
        <v>27</v>
      </c>
      <c r="U168" s="10">
        <v>3917</v>
      </c>
      <c r="V168" s="10">
        <v>2704</v>
      </c>
      <c r="W168" s="10">
        <v>2999</v>
      </c>
      <c r="X168" s="10">
        <v>3881</v>
      </c>
      <c r="Y168" s="10">
        <f t="shared" si="2"/>
        <v>5106</v>
      </c>
      <c r="Z168" s="10" t="str">
        <f>IFERROR(VLOOKUP(H168,'[1]MW-NIFTY-50-12-Apr-2020'!$A:$A,1,FALSE),"No")</f>
        <v>No</v>
      </c>
      <c r="AA168" s="10" t="str">
        <f>IFERROR(VLOOKUP(AB168,'[2]ind_nifty500list 12th Apr20'!$F:$F,1,FALSE),"No")</f>
        <v>No</v>
      </c>
      <c r="AB168" s="9">
        <v>5106</v>
      </c>
    </row>
    <row r="169" spans="1:28" ht="15.75" customHeight="1" x14ac:dyDescent="0.3">
      <c r="A169" s="9">
        <v>366</v>
      </c>
      <c r="B169" s="10">
        <v>3712257</v>
      </c>
      <c r="C169" s="10">
        <v>14501</v>
      </c>
      <c r="D169" s="10">
        <v>135935748</v>
      </c>
      <c r="E169" s="10">
        <v>530999</v>
      </c>
      <c r="F169" s="10">
        <v>530999</v>
      </c>
      <c r="G169" s="10" t="s">
        <v>1273</v>
      </c>
      <c r="H169" s="10" t="s">
        <v>1273</v>
      </c>
      <c r="I169" s="10" t="s">
        <v>1274</v>
      </c>
      <c r="J169" s="10" t="s">
        <v>1275</v>
      </c>
      <c r="K169" s="13">
        <v>2059.7070999999996</v>
      </c>
      <c r="L169" s="19" t="s">
        <v>13176</v>
      </c>
      <c r="M169" s="11" t="s">
        <v>23</v>
      </c>
      <c r="N169" s="10" t="s">
        <v>24</v>
      </c>
      <c r="O169" s="10" t="s">
        <v>25</v>
      </c>
      <c r="P169" s="10"/>
      <c r="Q169" s="12"/>
      <c r="R169" s="12"/>
      <c r="S169" s="15" t="s">
        <v>26</v>
      </c>
      <c r="T169" s="10" t="s">
        <v>27</v>
      </c>
      <c r="U169" s="10">
        <v>1764</v>
      </c>
      <c r="V169" s="10">
        <v>5013</v>
      </c>
      <c r="W169" s="10">
        <v>1358</v>
      </c>
      <c r="X169" s="10">
        <v>3309</v>
      </c>
      <c r="Y169" s="10">
        <f t="shared" si="2"/>
        <v>366</v>
      </c>
      <c r="Z169" s="10" t="str">
        <f>IFERROR(VLOOKUP(H169,'[1]MW-NIFTY-50-12-Apr-2020'!$A:$A,1,FALSE),"No")</f>
        <v>No</v>
      </c>
      <c r="AA169" s="10" t="str">
        <f>IFERROR(VLOOKUP(AB169,'[2]ind_nifty500list 12th Apr20'!$F:$F,1,FALSE),"No")</f>
        <v>No</v>
      </c>
      <c r="AB169" s="9">
        <v>366</v>
      </c>
    </row>
    <row r="170" spans="1:28" ht="15.75" customHeight="1" x14ac:dyDescent="0.3">
      <c r="A170" s="9">
        <v>3320</v>
      </c>
      <c r="B170" s="10">
        <v>864001</v>
      </c>
      <c r="C170" s="10">
        <v>3375</v>
      </c>
      <c r="D170" s="10">
        <v>128086020</v>
      </c>
      <c r="E170" s="10">
        <v>500336</v>
      </c>
      <c r="F170" s="10">
        <v>500336</v>
      </c>
      <c r="G170" s="10" t="s">
        <v>10195</v>
      </c>
      <c r="H170" s="10" t="s">
        <v>10195</v>
      </c>
      <c r="I170" s="10" t="s">
        <v>10196</v>
      </c>
      <c r="J170" s="10" t="s">
        <v>10197</v>
      </c>
      <c r="K170" s="13">
        <v>2053.0982999999997</v>
      </c>
      <c r="L170" s="19" t="s">
        <v>13176</v>
      </c>
      <c r="M170" s="10" t="s">
        <v>23</v>
      </c>
      <c r="N170" s="10" t="s">
        <v>90</v>
      </c>
      <c r="O170" s="10" t="s">
        <v>283</v>
      </c>
      <c r="P170" s="10" t="e">
        <v>#REF!</v>
      </c>
      <c r="Q170" s="12"/>
      <c r="R170" s="12"/>
      <c r="S170" s="18" t="s">
        <v>91</v>
      </c>
      <c r="T170" s="10" t="s">
        <v>27</v>
      </c>
      <c r="U170" s="10">
        <v>1419</v>
      </c>
      <c r="V170" s="10">
        <v>2893</v>
      </c>
      <c r="W170" s="10">
        <v>1671</v>
      </c>
      <c r="X170" s="10">
        <v>1941</v>
      </c>
      <c r="Y170" s="10">
        <f t="shared" si="2"/>
        <v>3320</v>
      </c>
      <c r="Z170" s="10" t="str">
        <f>IFERROR(VLOOKUP(H170,'[1]MW-NIFTY-50-12-Apr-2020'!$A:$A,1,FALSE),"No")</f>
        <v>No</v>
      </c>
      <c r="AA170" s="10" t="str">
        <f>IFERROR(VLOOKUP(AB170,'[2]ind_nifty500list 12th Apr20'!$F:$F,1,FALSE),"No")</f>
        <v>No</v>
      </c>
      <c r="AB170" s="9">
        <v>3320</v>
      </c>
    </row>
    <row r="171" spans="1:28" ht="15.75" customHeight="1" x14ac:dyDescent="0.3">
      <c r="A171" s="9">
        <v>3813</v>
      </c>
      <c r="B171" s="10">
        <v>768513</v>
      </c>
      <c r="C171" s="10">
        <v>3002</v>
      </c>
      <c r="D171" s="10">
        <v>137796612</v>
      </c>
      <c r="E171" s="10">
        <v>538268</v>
      </c>
      <c r="F171" s="10">
        <v>538268</v>
      </c>
      <c r="G171" s="10" t="s">
        <v>11697</v>
      </c>
      <c r="H171" s="10" t="s">
        <v>11697</v>
      </c>
      <c r="I171" s="10" t="s">
        <v>11698</v>
      </c>
      <c r="J171" s="10" t="s">
        <v>11699</v>
      </c>
      <c r="K171" s="13">
        <v>2050.25765</v>
      </c>
      <c r="L171" s="19" t="s">
        <v>13176</v>
      </c>
      <c r="M171" s="11" t="s">
        <v>83</v>
      </c>
      <c r="N171" s="10" t="s">
        <v>181</v>
      </c>
      <c r="O171" s="10" t="s">
        <v>210</v>
      </c>
      <c r="P171" s="10" t="s">
        <v>2493</v>
      </c>
      <c r="Q171" s="12"/>
      <c r="R171" s="12"/>
      <c r="S171" s="17" t="s">
        <v>86</v>
      </c>
      <c r="T171" s="10" t="s">
        <v>27</v>
      </c>
      <c r="U171" s="10">
        <v>1939</v>
      </c>
      <c r="V171" s="10">
        <v>878</v>
      </c>
      <c r="W171" s="10">
        <v>765</v>
      </c>
      <c r="X171" s="10">
        <v>879</v>
      </c>
      <c r="Y171" s="10">
        <f t="shared" si="2"/>
        <v>3813</v>
      </c>
      <c r="Z171" s="10" t="str">
        <f>IFERROR(VLOOKUP(H171,'[1]MW-NIFTY-50-12-Apr-2020'!$A:$A,1,FALSE),"No")</f>
        <v>No</v>
      </c>
      <c r="AA171" s="10" t="str">
        <f>IFERROR(VLOOKUP(AB171,'[2]ind_nifty500list 12th Apr20'!$F:$F,1,FALSE),"No")</f>
        <v>No</v>
      </c>
      <c r="AB171" s="9">
        <v>3813</v>
      </c>
    </row>
    <row r="172" spans="1:28" ht="15.75" customHeight="1" x14ac:dyDescent="0.3">
      <c r="A172" s="9">
        <v>1884</v>
      </c>
      <c r="B172" s="10">
        <v>516609</v>
      </c>
      <c r="C172" s="10">
        <v>2018</v>
      </c>
      <c r="D172" s="10">
        <v>132404740</v>
      </c>
      <c r="E172" s="10">
        <v>517206</v>
      </c>
      <c r="F172" s="10">
        <v>517206</v>
      </c>
      <c r="G172" s="10" t="s">
        <v>5895</v>
      </c>
      <c r="H172" s="10" t="s">
        <v>5895</v>
      </c>
      <c r="I172" s="10" t="s">
        <v>5896</v>
      </c>
      <c r="J172" s="10" t="s">
        <v>5897</v>
      </c>
      <c r="K172" s="13">
        <v>2047.3951</v>
      </c>
      <c r="L172" s="19" t="s">
        <v>13176</v>
      </c>
      <c r="M172" s="11" t="s">
        <v>83</v>
      </c>
      <c r="N172" s="10" t="s">
        <v>621</v>
      </c>
      <c r="O172" s="10" t="s">
        <v>622</v>
      </c>
      <c r="P172" s="10" t="s">
        <v>5898</v>
      </c>
      <c r="Q172" s="12"/>
      <c r="R172" s="12"/>
      <c r="S172" s="18" t="s">
        <v>623</v>
      </c>
      <c r="T172" s="10" t="s">
        <v>27</v>
      </c>
      <c r="U172" s="10">
        <v>321</v>
      </c>
      <c r="V172" s="10">
        <v>379</v>
      </c>
      <c r="W172" s="10">
        <v>3793</v>
      </c>
      <c r="X172" s="10">
        <v>3138</v>
      </c>
      <c r="Y172" s="10">
        <f t="shared" si="2"/>
        <v>1884</v>
      </c>
      <c r="Z172" s="10" t="str">
        <f>IFERROR(VLOOKUP(H172,'[1]MW-NIFTY-50-12-Apr-2020'!$A:$A,1,FALSE),"No")</f>
        <v>No</v>
      </c>
      <c r="AA172" s="10" t="str">
        <f>IFERROR(VLOOKUP(AB172,'[2]ind_nifty500list 12th Apr20'!$F:$F,1,FALSE),"No")</f>
        <v>No</v>
      </c>
      <c r="AB172" s="9">
        <v>1884</v>
      </c>
    </row>
    <row r="173" spans="1:28" ht="15.75" customHeight="1" x14ac:dyDescent="0.3">
      <c r="A173" s="9">
        <v>409</v>
      </c>
      <c r="B173" s="10"/>
      <c r="C173" s="10"/>
      <c r="D173" s="10">
        <v>136472324</v>
      </c>
      <c r="E173" s="10">
        <v>533095</v>
      </c>
      <c r="F173" s="10">
        <v>533095</v>
      </c>
      <c r="G173" s="10" t="s">
        <v>1404</v>
      </c>
      <c r="H173" s="10" t="str">
        <f>G173</f>
        <v>BENGALASM</v>
      </c>
      <c r="I173" s="10" t="s">
        <v>1405</v>
      </c>
      <c r="J173" s="10" t="s">
        <v>1406</v>
      </c>
      <c r="K173" s="13">
        <v>2042.95</v>
      </c>
      <c r="L173" s="19" t="s">
        <v>13176</v>
      </c>
      <c r="M173" s="11" t="s">
        <v>55</v>
      </c>
      <c r="N173" s="10" t="s">
        <v>56</v>
      </c>
      <c r="O173" s="10" t="s">
        <v>154</v>
      </c>
      <c r="P173" s="10"/>
      <c r="Q173" s="12"/>
      <c r="R173" s="12"/>
      <c r="S173" s="18" t="s">
        <v>58</v>
      </c>
      <c r="T173" s="10" t="s">
        <v>27</v>
      </c>
      <c r="U173" s="10">
        <v>1673</v>
      </c>
      <c r="V173" s="10">
        <v>1768</v>
      </c>
      <c r="W173" s="10">
        <v>1633</v>
      </c>
      <c r="X173" s="10">
        <v>1120</v>
      </c>
      <c r="Y173" s="10">
        <f t="shared" si="2"/>
        <v>409</v>
      </c>
      <c r="Z173" s="10" t="str">
        <f>IFERROR(VLOOKUP(H173,'[1]MW-NIFTY-50-12-Apr-2020'!$A:$A,1,FALSE),"No")</f>
        <v>No</v>
      </c>
      <c r="AA173" s="10" t="str">
        <f>IFERROR(VLOOKUP(AB173,'[2]ind_nifty500list 12th Apr20'!$F:$F,1,FALSE),"No")</f>
        <v>No</v>
      </c>
      <c r="AB173" s="9">
        <v>409</v>
      </c>
    </row>
    <row r="174" spans="1:28" ht="15.75" customHeight="1" x14ac:dyDescent="0.3">
      <c r="A174" s="9">
        <v>2920</v>
      </c>
      <c r="B174" s="10">
        <v>773377</v>
      </c>
      <c r="C174" s="10">
        <v>3021</v>
      </c>
      <c r="D174" s="10">
        <v>134314756</v>
      </c>
      <c r="E174" s="10">
        <v>524667</v>
      </c>
      <c r="F174" s="10">
        <v>524667</v>
      </c>
      <c r="G174" s="10" t="s">
        <v>9001</v>
      </c>
      <c r="H174" s="10" t="s">
        <v>9001</v>
      </c>
      <c r="I174" s="10" t="s">
        <v>9002</v>
      </c>
      <c r="J174" s="10" t="s">
        <v>9003</v>
      </c>
      <c r="K174" s="13">
        <v>2036.6094499999999</v>
      </c>
      <c r="L174" s="19" t="s">
        <v>13176</v>
      </c>
      <c r="M174" s="11" t="s">
        <v>23</v>
      </c>
      <c r="N174" s="10" t="s">
        <v>24</v>
      </c>
      <c r="O174" s="10" t="s">
        <v>376</v>
      </c>
      <c r="P174" s="10"/>
      <c r="Q174" s="12"/>
      <c r="R174" s="12"/>
      <c r="S174" s="15" t="s">
        <v>26</v>
      </c>
      <c r="T174" s="10" t="s">
        <v>27</v>
      </c>
      <c r="U174" s="10">
        <v>3458</v>
      </c>
      <c r="V174" s="10">
        <v>499</v>
      </c>
      <c r="W174" s="10">
        <v>434</v>
      </c>
      <c r="X174" s="10">
        <v>3461</v>
      </c>
      <c r="Y174" s="10">
        <f t="shared" si="2"/>
        <v>2920</v>
      </c>
      <c r="Z174" s="10" t="str">
        <f>IFERROR(VLOOKUP(H174,'[1]MW-NIFTY-50-12-Apr-2020'!$A:$A,1,FALSE),"No")</f>
        <v>No</v>
      </c>
      <c r="AA174" s="10" t="str">
        <f>IFERROR(VLOOKUP(AB174,'[2]ind_nifty500list 12th Apr20'!$F:$F,1,FALSE),"No")</f>
        <v>No</v>
      </c>
      <c r="AB174" s="9">
        <v>2920</v>
      </c>
    </row>
    <row r="175" spans="1:28" ht="15.75" customHeight="1" x14ac:dyDescent="0.3">
      <c r="A175" s="9">
        <v>3408</v>
      </c>
      <c r="B175" s="10">
        <v>876289</v>
      </c>
      <c r="C175" s="10">
        <v>3423</v>
      </c>
      <c r="D175" s="10">
        <v>131439108</v>
      </c>
      <c r="E175" s="10">
        <v>513434</v>
      </c>
      <c r="F175" s="10">
        <v>513434</v>
      </c>
      <c r="G175" s="10" t="s">
        <v>10460</v>
      </c>
      <c r="H175" s="10" t="s">
        <v>10460</v>
      </c>
      <c r="I175" s="10" t="s">
        <v>10461</v>
      </c>
      <c r="J175" s="10" t="s">
        <v>10462</v>
      </c>
      <c r="K175" s="13">
        <v>2029.9383499999999</v>
      </c>
      <c r="L175" s="19" t="s">
        <v>13176</v>
      </c>
      <c r="M175" s="11" t="s">
        <v>23</v>
      </c>
      <c r="N175" s="10" t="s">
        <v>90</v>
      </c>
      <c r="O175" s="10" t="s">
        <v>283</v>
      </c>
      <c r="P175" s="10" t="e">
        <v>#REF!</v>
      </c>
      <c r="Q175" s="12"/>
      <c r="R175" s="12"/>
      <c r="S175" s="18" t="s">
        <v>91</v>
      </c>
      <c r="T175" s="10" t="s">
        <v>27</v>
      </c>
      <c r="U175" s="10">
        <v>3725</v>
      </c>
      <c r="V175" s="10">
        <v>1941</v>
      </c>
      <c r="W175" s="10">
        <v>2525</v>
      </c>
      <c r="X175" s="10">
        <v>3472</v>
      </c>
      <c r="Y175" s="10">
        <f t="shared" si="2"/>
        <v>3408</v>
      </c>
      <c r="Z175" s="10" t="str">
        <f>IFERROR(VLOOKUP(H175,'[1]MW-NIFTY-50-12-Apr-2020'!$A:$A,1,FALSE),"No")</f>
        <v>No</v>
      </c>
      <c r="AA175" s="10" t="str">
        <f>IFERROR(VLOOKUP(AB175,'[2]ind_nifty500list 12th Apr20'!$F:$F,1,FALSE),"No")</f>
        <v>No</v>
      </c>
      <c r="AB175" s="9">
        <v>3408</v>
      </c>
    </row>
    <row r="176" spans="1:28" ht="15.75" customHeight="1" x14ac:dyDescent="0.3">
      <c r="A176" s="9">
        <v>5120</v>
      </c>
      <c r="B176" s="10">
        <v>428033</v>
      </c>
      <c r="C176" s="10">
        <v>1672</v>
      </c>
      <c r="D176" s="10">
        <v>138500868</v>
      </c>
      <c r="E176" s="10">
        <v>541019</v>
      </c>
      <c r="F176" s="10">
        <v>541019</v>
      </c>
      <c r="G176" s="10" t="s">
        <v>13053</v>
      </c>
      <c r="H176" s="10" t="s">
        <v>13053</v>
      </c>
      <c r="I176" s="10" t="s">
        <v>13054</v>
      </c>
      <c r="J176" s="10" t="s">
        <v>13055</v>
      </c>
      <c r="K176" s="13">
        <v>2026.08215</v>
      </c>
      <c r="L176" s="19" t="s">
        <v>13176</v>
      </c>
      <c r="M176" s="10" t="s">
        <v>39</v>
      </c>
      <c r="N176" s="10" t="s">
        <v>67</v>
      </c>
      <c r="O176" s="10" t="s">
        <v>68</v>
      </c>
      <c r="P176" s="10"/>
      <c r="Q176" s="10"/>
      <c r="R176" s="10"/>
      <c r="S176" s="15" t="s">
        <v>69</v>
      </c>
      <c r="T176" s="10" t="s">
        <v>27</v>
      </c>
      <c r="U176" s="10">
        <v>3910</v>
      </c>
      <c r="V176" s="10">
        <v>1621</v>
      </c>
      <c r="W176" s="10">
        <v>1948</v>
      </c>
      <c r="X176" s="10">
        <v>2522</v>
      </c>
      <c r="Y176" s="10">
        <f t="shared" si="2"/>
        <v>5120</v>
      </c>
      <c r="Z176" s="10" t="str">
        <f>IFERROR(VLOOKUP(H176,'[1]MW-NIFTY-50-12-Apr-2020'!$A:$A,1,FALSE),"No")</f>
        <v>No</v>
      </c>
      <c r="AA176" s="10" t="str">
        <f>IFERROR(VLOOKUP(AB176,'[2]ind_nifty500list 12th Apr20'!$F:$F,1,FALSE),"No")</f>
        <v>No</v>
      </c>
      <c r="AB176" s="9">
        <v>5120</v>
      </c>
    </row>
    <row r="177" spans="1:28" ht="15.75" customHeight="1" x14ac:dyDescent="0.3">
      <c r="A177" s="9">
        <v>1633</v>
      </c>
      <c r="B177" s="10">
        <v>3041281</v>
      </c>
      <c r="C177" s="10">
        <v>11880</v>
      </c>
      <c r="D177" s="10">
        <v>136356356</v>
      </c>
      <c r="E177" s="10">
        <v>532642</v>
      </c>
      <c r="F177" s="10">
        <v>532642</v>
      </c>
      <c r="G177" s="10" t="s">
        <v>5135</v>
      </c>
      <c r="H177" s="10" t="s">
        <v>5135</v>
      </c>
      <c r="I177" s="10" t="s">
        <v>5136</v>
      </c>
      <c r="J177" s="10" t="s">
        <v>5137</v>
      </c>
      <c r="K177" s="13">
        <v>2011.0678499999999</v>
      </c>
      <c r="L177" s="19" t="s">
        <v>13176</v>
      </c>
      <c r="M177" s="11" t="s">
        <v>55</v>
      </c>
      <c r="N177" s="10" t="s">
        <v>56</v>
      </c>
      <c r="O177" s="10" t="s">
        <v>154</v>
      </c>
      <c r="P177" s="10"/>
      <c r="Q177" s="12"/>
      <c r="R177" s="12"/>
      <c r="S177" s="18" t="s">
        <v>58</v>
      </c>
      <c r="T177" s="10" t="s">
        <v>27</v>
      </c>
      <c r="U177" s="10">
        <v>409</v>
      </c>
      <c r="V177" s="10">
        <v>1673</v>
      </c>
      <c r="W177" s="10">
        <v>1120</v>
      </c>
      <c r="X177" s="10">
        <v>5058</v>
      </c>
      <c r="Y177" s="10">
        <f t="shared" si="2"/>
        <v>1633</v>
      </c>
      <c r="Z177" s="10" t="str">
        <f>IFERROR(VLOOKUP(H177,'[1]MW-NIFTY-50-12-Apr-2020'!$A:$A,1,FALSE),"No")</f>
        <v>No</v>
      </c>
      <c r="AA177" s="10" t="str">
        <f>IFERROR(VLOOKUP(AB177,'[2]ind_nifty500list 12th Apr20'!$F:$F,1,FALSE),"No")</f>
        <v>No</v>
      </c>
      <c r="AB177" s="9">
        <v>1633</v>
      </c>
    </row>
    <row r="178" spans="1:28" ht="15.75" customHeight="1" x14ac:dyDescent="0.3">
      <c r="A178" s="9">
        <v>1621</v>
      </c>
      <c r="B178" s="10">
        <v>1134081</v>
      </c>
      <c r="C178" s="10">
        <v>4430</v>
      </c>
      <c r="D178" s="10">
        <v>133699332</v>
      </c>
      <c r="E178" s="10">
        <v>522263</v>
      </c>
      <c r="F178" s="10">
        <v>522263</v>
      </c>
      <c r="G178" s="10" t="s">
        <v>5099</v>
      </c>
      <c r="H178" s="10" t="s">
        <v>5099</v>
      </c>
      <c r="I178" s="10" t="s">
        <v>5100</v>
      </c>
      <c r="J178" s="10" t="s">
        <v>5101</v>
      </c>
      <c r="K178" s="13">
        <v>2007.3851999999999</v>
      </c>
      <c r="L178" s="19" t="s">
        <v>13176</v>
      </c>
      <c r="M178" s="11" t="s">
        <v>39</v>
      </c>
      <c r="N178" s="10" t="s">
        <v>67</v>
      </c>
      <c r="O178" s="10" t="s">
        <v>68</v>
      </c>
      <c r="P178" s="10"/>
      <c r="Q178" s="12"/>
      <c r="R178" s="12"/>
      <c r="S178" s="15" t="s">
        <v>69</v>
      </c>
      <c r="T178" s="10" t="s">
        <v>27</v>
      </c>
      <c r="U178" s="10">
        <v>3910</v>
      </c>
      <c r="V178" s="10">
        <v>1948</v>
      </c>
      <c r="W178" s="10">
        <v>420</v>
      </c>
      <c r="X178" s="10">
        <v>3050</v>
      </c>
      <c r="Y178" s="10">
        <f t="shared" si="2"/>
        <v>1621</v>
      </c>
      <c r="Z178" s="10" t="str">
        <f>IFERROR(VLOOKUP(H178,'[1]MW-NIFTY-50-12-Apr-2020'!$A:$A,1,FALSE),"No")</f>
        <v>No</v>
      </c>
      <c r="AA178" s="10" t="str">
        <f>IFERROR(VLOOKUP(AB178,'[2]ind_nifty500list 12th Apr20'!$F:$F,1,FALSE),"No")</f>
        <v>No</v>
      </c>
      <c r="AB178" s="9">
        <v>1621</v>
      </c>
    </row>
    <row r="179" spans="1:28" ht="15.75" customHeight="1" x14ac:dyDescent="0.3">
      <c r="A179" s="9">
        <v>4930</v>
      </c>
      <c r="B179" s="10">
        <v>5535489</v>
      </c>
      <c r="C179" s="10">
        <v>21623</v>
      </c>
      <c r="D179" s="10">
        <v>138417156</v>
      </c>
      <c r="E179" s="10">
        <v>540692</v>
      </c>
      <c r="F179" s="10">
        <v>540692</v>
      </c>
      <c r="G179" s="10" t="s">
        <v>12698</v>
      </c>
      <c r="H179" s="10" t="s">
        <v>12698</v>
      </c>
      <c r="I179" s="10" t="s">
        <v>12699</v>
      </c>
      <c r="J179" s="10" t="s">
        <v>12700</v>
      </c>
      <c r="K179" s="13">
        <v>2006.2963500000001</v>
      </c>
      <c r="L179" s="19" t="s">
        <v>13176</v>
      </c>
      <c r="M179" s="10" t="s">
        <v>275</v>
      </c>
      <c r="N179" s="10" t="s">
        <v>357</v>
      </c>
      <c r="O179" s="10" t="s">
        <v>1415</v>
      </c>
      <c r="P179" s="10" t="s">
        <v>11782</v>
      </c>
      <c r="Q179" s="12"/>
      <c r="R179" s="12"/>
      <c r="S179" s="18" t="s">
        <v>279</v>
      </c>
      <c r="T179" s="10" t="s">
        <v>27</v>
      </c>
      <c r="U179" s="10">
        <v>3113</v>
      </c>
      <c r="V179" s="10">
        <v>4755</v>
      </c>
      <c r="W179" s="10">
        <v>655</v>
      </c>
      <c r="X179" s="10">
        <v>3942</v>
      </c>
      <c r="Y179" s="10">
        <f t="shared" si="2"/>
        <v>4930</v>
      </c>
      <c r="Z179" s="10" t="str">
        <f>IFERROR(VLOOKUP(H179,'[1]MW-NIFTY-50-12-Apr-2020'!$A:$A,1,FALSE),"No")</f>
        <v>No</v>
      </c>
      <c r="AA179" s="10" t="str">
        <f>IFERROR(VLOOKUP(AB179,'[2]ind_nifty500list 12th Apr20'!$F:$F,1,FALSE),"No")</f>
        <v>No</v>
      </c>
      <c r="AB179" s="9">
        <v>4930</v>
      </c>
    </row>
    <row r="180" spans="1:28" ht="15.75" customHeight="1" x14ac:dyDescent="0.3">
      <c r="A180" s="9">
        <v>770</v>
      </c>
      <c r="B180" s="10">
        <v>4536833</v>
      </c>
      <c r="C180" s="10">
        <v>17722</v>
      </c>
      <c r="D180" s="10">
        <v>136483076</v>
      </c>
      <c r="E180" s="10">
        <v>533137</v>
      </c>
      <c r="F180" s="10">
        <v>533137</v>
      </c>
      <c r="G180" s="10" t="s">
        <v>2506</v>
      </c>
      <c r="H180" s="10" t="s">
        <v>2506</v>
      </c>
      <c r="I180" s="10" t="s">
        <v>2507</v>
      </c>
      <c r="J180" s="10" t="s">
        <v>2508</v>
      </c>
      <c r="K180" s="13">
        <v>1994.6813499999998</v>
      </c>
      <c r="L180" s="19" t="s">
        <v>13176</v>
      </c>
      <c r="M180" s="11" t="s">
        <v>83</v>
      </c>
      <c r="N180" s="10" t="s">
        <v>181</v>
      </c>
      <c r="O180" s="10" t="s">
        <v>1528</v>
      </c>
      <c r="P180" s="10" t="s">
        <v>2509</v>
      </c>
      <c r="Q180" s="12"/>
      <c r="R180" s="12"/>
      <c r="S180" s="15" t="s">
        <v>1530</v>
      </c>
      <c r="T180" s="10" t="s">
        <v>27</v>
      </c>
      <c r="U180" s="10">
        <v>1312</v>
      </c>
      <c r="V180" s="10">
        <v>2361</v>
      </c>
      <c r="W180" s="10">
        <v>5053</v>
      </c>
      <c r="X180" s="10">
        <v>1263</v>
      </c>
      <c r="Y180" s="10">
        <f t="shared" si="2"/>
        <v>770</v>
      </c>
      <c r="Z180" s="10" t="str">
        <f>IFERROR(VLOOKUP(H180,'[1]MW-NIFTY-50-12-Apr-2020'!$A:$A,1,FALSE),"No")</f>
        <v>No</v>
      </c>
      <c r="AA180" s="10" t="str">
        <f>IFERROR(VLOOKUP(AB180,'[2]ind_nifty500list 12th Apr20'!$F:$F,1,FALSE),"No")</f>
        <v>No</v>
      </c>
      <c r="AB180" s="9">
        <v>770</v>
      </c>
    </row>
    <row r="181" spans="1:28" ht="15.75" customHeight="1" x14ac:dyDescent="0.3">
      <c r="A181" s="9">
        <v>37</v>
      </c>
      <c r="B181" s="10">
        <v>1805569</v>
      </c>
      <c r="C181" s="10">
        <v>7053</v>
      </c>
      <c r="D181" s="10">
        <v>136260612</v>
      </c>
      <c r="E181" s="10">
        <v>532268</v>
      </c>
      <c r="F181" s="10">
        <v>532268</v>
      </c>
      <c r="G181" s="10" t="s">
        <v>190</v>
      </c>
      <c r="H181" s="10" t="s">
        <v>190</v>
      </c>
      <c r="I181" s="10" t="s">
        <v>191</v>
      </c>
      <c r="J181" s="10" t="s">
        <v>192</v>
      </c>
      <c r="K181" s="13">
        <v>1991.9953</v>
      </c>
      <c r="L181" s="19" t="s">
        <v>13176</v>
      </c>
      <c r="M181" s="11" t="s">
        <v>32</v>
      </c>
      <c r="N181" s="11" t="s">
        <v>33</v>
      </c>
      <c r="O181" s="11" t="s">
        <v>34</v>
      </c>
      <c r="P181" s="10"/>
      <c r="Q181" s="12"/>
      <c r="R181" s="12"/>
      <c r="S181" s="18" t="s">
        <v>35</v>
      </c>
      <c r="T181" s="10" t="s">
        <v>27</v>
      </c>
      <c r="U181" s="10">
        <v>2667</v>
      </c>
      <c r="V181" s="10">
        <v>3915</v>
      </c>
      <c r="W181" s="10">
        <v>3377</v>
      </c>
      <c r="X181" s="10">
        <v>3141</v>
      </c>
      <c r="Y181" s="10">
        <f t="shared" si="2"/>
        <v>37</v>
      </c>
      <c r="Z181" s="10" t="str">
        <f>IFERROR(VLOOKUP(H181,'[1]MW-NIFTY-50-12-Apr-2020'!$A:$A,1,FALSE),"No")</f>
        <v>No</v>
      </c>
      <c r="AA181" s="10" t="str">
        <f>IFERROR(VLOOKUP(AB181,'[2]ind_nifty500list 12th Apr20'!$F:$F,1,FALSE),"No")</f>
        <v>No</v>
      </c>
      <c r="AB181" s="9">
        <v>37</v>
      </c>
    </row>
    <row r="182" spans="1:28" ht="15.75" customHeight="1" x14ac:dyDescent="0.3">
      <c r="A182" s="9">
        <v>3854</v>
      </c>
      <c r="B182" s="10">
        <v>7436801</v>
      </c>
      <c r="C182" s="10">
        <v>29050</v>
      </c>
      <c r="D182" s="10">
        <v>136893956</v>
      </c>
      <c r="E182" s="10">
        <v>534742</v>
      </c>
      <c r="F182" s="10">
        <v>534742</v>
      </c>
      <c r="G182" s="10" t="s">
        <v>11836</v>
      </c>
      <c r="H182" s="10" t="s">
        <v>11836</v>
      </c>
      <c r="I182" s="10" t="s">
        <v>11837</v>
      </c>
      <c r="J182" s="10" t="s">
        <v>11838</v>
      </c>
      <c r="K182" s="13">
        <v>1987.8396</v>
      </c>
      <c r="L182" s="19" t="s">
        <v>13176</v>
      </c>
      <c r="M182" s="10" t="s">
        <v>23</v>
      </c>
      <c r="N182" s="10" t="s">
        <v>24</v>
      </c>
      <c r="O182" s="10" t="s">
        <v>838</v>
      </c>
      <c r="P182" s="10"/>
      <c r="Q182" s="12"/>
      <c r="R182" s="12"/>
      <c r="S182" s="15" t="s">
        <v>26</v>
      </c>
      <c r="T182" s="10" t="s">
        <v>27</v>
      </c>
      <c r="U182" s="10">
        <v>961</v>
      </c>
      <c r="V182" s="10">
        <v>1476</v>
      </c>
      <c r="W182" s="10">
        <v>984</v>
      </c>
      <c r="X182" s="10">
        <v>2174</v>
      </c>
      <c r="Y182" s="10">
        <f t="shared" si="2"/>
        <v>3854</v>
      </c>
      <c r="Z182" s="10" t="str">
        <f>IFERROR(VLOOKUP(H182,'[1]MW-NIFTY-50-12-Apr-2020'!$A:$A,1,FALSE),"No")</f>
        <v>No</v>
      </c>
      <c r="AA182" s="10" t="str">
        <f>IFERROR(VLOOKUP(AB182,'[2]ind_nifty500list 12th Apr20'!$F:$F,1,FALSE),"No")</f>
        <v>No</v>
      </c>
      <c r="AB182" s="9">
        <v>3854</v>
      </c>
    </row>
    <row r="183" spans="1:28" ht="15.75" customHeight="1" x14ac:dyDescent="0.3">
      <c r="A183" s="9">
        <v>50</v>
      </c>
      <c r="B183" s="10">
        <v>3478273</v>
      </c>
      <c r="C183" s="10">
        <v>13587</v>
      </c>
      <c r="D183" s="10">
        <v>136387076</v>
      </c>
      <c r="E183" s="10">
        <v>532762</v>
      </c>
      <c r="F183" s="10">
        <v>532762</v>
      </c>
      <c r="G183" s="10" t="s">
        <v>239</v>
      </c>
      <c r="H183" s="10" t="s">
        <v>239</v>
      </c>
      <c r="I183" s="10" t="s">
        <v>240</v>
      </c>
      <c r="J183" s="10" t="s">
        <v>241</v>
      </c>
      <c r="K183" s="13">
        <v>1967.5084999999999</v>
      </c>
      <c r="L183" s="19" t="s">
        <v>13176</v>
      </c>
      <c r="M183" s="11" t="s">
        <v>39</v>
      </c>
      <c r="N183" s="11" t="s">
        <v>40</v>
      </c>
      <c r="O183" s="11" t="s">
        <v>137</v>
      </c>
      <c r="P183" s="10" t="s">
        <v>242</v>
      </c>
      <c r="Q183" s="12"/>
      <c r="R183" s="12"/>
      <c r="S183" s="15" t="s">
        <v>42</v>
      </c>
      <c r="T183" s="10" t="s">
        <v>27</v>
      </c>
      <c r="U183" s="10">
        <v>3464</v>
      </c>
      <c r="V183" s="10">
        <v>2747</v>
      </c>
      <c r="W183" s="10">
        <v>407</v>
      </c>
      <c r="X183" s="10">
        <v>665</v>
      </c>
      <c r="Y183" s="10">
        <f t="shared" si="2"/>
        <v>50</v>
      </c>
      <c r="Z183" s="10" t="str">
        <f>IFERROR(VLOOKUP(H183,'[1]MW-NIFTY-50-12-Apr-2020'!$A:$A,1,FALSE),"No")</f>
        <v>No</v>
      </c>
      <c r="AA183" s="10" t="str">
        <f>IFERROR(VLOOKUP(AB183,'[2]ind_nifty500list 12th Apr20'!$F:$F,1,FALSE),"No")</f>
        <v>No</v>
      </c>
      <c r="AB183" s="9">
        <v>50</v>
      </c>
    </row>
    <row r="184" spans="1:28" ht="15.75" customHeight="1" x14ac:dyDescent="0.3">
      <c r="A184" s="9">
        <v>3250</v>
      </c>
      <c r="B184" s="10">
        <v>850945</v>
      </c>
      <c r="C184" s="10">
        <v>3324</v>
      </c>
      <c r="D184" s="10">
        <v>132395012</v>
      </c>
      <c r="E184" s="10">
        <v>517168</v>
      </c>
      <c r="F184" s="10">
        <v>517168</v>
      </c>
      <c r="G184" s="10" t="s">
        <v>9984</v>
      </c>
      <c r="H184" s="10" t="s">
        <v>9984</v>
      </c>
      <c r="I184" s="10" t="s">
        <v>9985</v>
      </c>
      <c r="J184" s="10" t="s">
        <v>9986</v>
      </c>
      <c r="K184" s="13">
        <v>1966.7081000000001</v>
      </c>
      <c r="L184" s="19" t="s">
        <v>13176</v>
      </c>
      <c r="M184" s="11" t="s">
        <v>83</v>
      </c>
      <c r="N184" s="10" t="s">
        <v>621</v>
      </c>
      <c r="O184" s="10" t="s">
        <v>622</v>
      </c>
      <c r="P184" s="10" t="s">
        <v>660</v>
      </c>
      <c r="Q184" s="12"/>
      <c r="R184" s="12"/>
      <c r="S184" s="18" t="s">
        <v>623</v>
      </c>
      <c r="T184" s="10" t="s">
        <v>27</v>
      </c>
      <c r="U184" s="10">
        <v>1826</v>
      </c>
      <c r="V184" s="10">
        <v>2969</v>
      </c>
      <c r="W184" s="10">
        <v>379</v>
      </c>
      <c r="X184" s="10">
        <v>321</v>
      </c>
      <c r="Y184" s="10">
        <f t="shared" si="2"/>
        <v>3250</v>
      </c>
      <c r="Z184" s="10" t="str">
        <f>IFERROR(VLOOKUP(H184,'[1]MW-NIFTY-50-12-Apr-2020'!$A:$A,1,FALSE),"No")</f>
        <v>No</v>
      </c>
      <c r="AA184" s="10" t="str">
        <f>IFERROR(VLOOKUP(AB184,'[2]ind_nifty500list 12th Apr20'!$F:$F,1,FALSE),"No")</f>
        <v>No</v>
      </c>
      <c r="AB184" s="9">
        <v>3250</v>
      </c>
    </row>
    <row r="185" spans="1:28" ht="15.75" customHeight="1" x14ac:dyDescent="0.3">
      <c r="A185" s="9">
        <v>1733</v>
      </c>
      <c r="B185" s="10">
        <v>3425537</v>
      </c>
      <c r="C185" s="10">
        <v>13381</v>
      </c>
      <c r="D185" s="10">
        <v>136379396</v>
      </c>
      <c r="E185" s="10">
        <v>532732</v>
      </c>
      <c r="F185" s="10">
        <v>532732</v>
      </c>
      <c r="G185" s="10" t="s">
        <v>5436</v>
      </c>
      <c r="H185" s="10" t="s">
        <v>5436</v>
      </c>
      <c r="I185" s="10" t="s">
        <v>5437</v>
      </c>
      <c r="J185" s="10" t="s">
        <v>5438</v>
      </c>
      <c r="K185" s="13">
        <v>1959.2961</v>
      </c>
      <c r="L185" s="19" t="s">
        <v>13176</v>
      </c>
      <c r="M185" s="11" t="s">
        <v>83</v>
      </c>
      <c r="N185" s="10" t="s">
        <v>84</v>
      </c>
      <c r="O185" s="11" t="s">
        <v>108</v>
      </c>
      <c r="P185" s="10"/>
      <c r="Q185" s="12"/>
      <c r="R185" s="12"/>
      <c r="S185" s="15" t="s">
        <v>86</v>
      </c>
      <c r="T185" s="10" t="s">
        <v>27</v>
      </c>
      <c r="U185" s="10">
        <v>3636</v>
      </c>
      <c r="V185" s="10">
        <v>1772</v>
      </c>
      <c r="W185" s="10">
        <v>2802</v>
      </c>
      <c r="X185" s="10">
        <v>3922</v>
      </c>
      <c r="Y185" s="10">
        <f t="shared" si="2"/>
        <v>1733</v>
      </c>
      <c r="Z185" s="10" t="str">
        <f>IFERROR(VLOOKUP(H185,'[1]MW-NIFTY-50-12-Apr-2020'!$A:$A,1,FALSE),"No")</f>
        <v>No</v>
      </c>
      <c r="AA185" s="10" t="str">
        <f>IFERROR(VLOOKUP(AB185,'[2]ind_nifty500list 12th Apr20'!$F:$F,1,FALSE),"No")</f>
        <v>No</v>
      </c>
      <c r="AB185" s="9">
        <v>1733</v>
      </c>
    </row>
    <row r="186" spans="1:28" ht="15.75" customHeight="1" x14ac:dyDescent="0.3">
      <c r="A186" s="9">
        <v>4653</v>
      </c>
      <c r="B186" s="10">
        <v>2675969</v>
      </c>
      <c r="C186" s="10">
        <v>10453</v>
      </c>
      <c r="D186" s="10">
        <v>138087428</v>
      </c>
      <c r="E186" s="10">
        <v>539404</v>
      </c>
      <c r="F186" s="10">
        <v>539404</v>
      </c>
      <c r="G186" s="10" t="s">
        <v>12554</v>
      </c>
      <c r="H186" s="10" t="s">
        <v>12554</v>
      </c>
      <c r="I186" s="10" t="s">
        <v>12555</v>
      </c>
      <c r="J186" s="10" t="s">
        <v>12556</v>
      </c>
      <c r="K186" s="13">
        <v>1951.3172500000001</v>
      </c>
      <c r="L186" s="19" t="s">
        <v>13176</v>
      </c>
      <c r="M186" s="11" t="s">
        <v>55</v>
      </c>
      <c r="N186" s="10" t="s">
        <v>56</v>
      </c>
      <c r="O186" s="10" t="s">
        <v>215</v>
      </c>
      <c r="P186" s="10" t="s">
        <v>1851</v>
      </c>
      <c r="Q186" s="12"/>
      <c r="R186" s="12"/>
      <c r="S186" s="18" t="s">
        <v>58</v>
      </c>
      <c r="T186" s="10" t="s">
        <v>27</v>
      </c>
      <c r="U186" s="10">
        <v>786</v>
      </c>
      <c r="V186" s="10">
        <v>554</v>
      </c>
      <c r="W186" s="10">
        <v>3865</v>
      </c>
      <c r="X186" s="10">
        <v>3864</v>
      </c>
      <c r="Y186" s="10">
        <f t="shared" si="2"/>
        <v>4653</v>
      </c>
      <c r="Z186" s="10" t="str">
        <f>IFERROR(VLOOKUP(H186,'[1]MW-NIFTY-50-12-Apr-2020'!$A:$A,1,FALSE),"No")</f>
        <v>No</v>
      </c>
      <c r="AA186" s="10" t="str">
        <f>IFERROR(VLOOKUP(AB186,'[2]ind_nifty500list 12th Apr20'!$F:$F,1,FALSE),"No")</f>
        <v>No</v>
      </c>
      <c r="AB186" s="9">
        <v>4653</v>
      </c>
    </row>
    <row r="187" spans="1:28" ht="15.75" customHeight="1" x14ac:dyDescent="0.3">
      <c r="A187" s="9">
        <v>3458</v>
      </c>
      <c r="B187" s="10">
        <v>894977</v>
      </c>
      <c r="C187" s="10">
        <v>3496</v>
      </c>
      <c r="D187" s="10">
        <v>128105476</v>
      </c>
      <c r="E187" s="10">
        <v>500412</v>
      </c>
      <c r="F187" s="10">
        <v>500412</v>
      </c>
      <c r="G187" s="10" t="s">
        <v>10609</v>
      </c>
      <c r="H187" s="10" t="s">
        <v>10609</v>
      </c>
      <c r="I187" s="10" t="s">
        <v>10610</v>
      </c>
      <c r="J187" s="10" t="s">
        <v>10611</v>
      </c>
      <c r="K187" s="13">
        <v>1942.4742000000001</v>
      </c>
      <c r="L187" s="19" t="s">
        <v>13176</v>
      </c>
      <c r="M187" s="11" t="s">
        <v>23</v>
      </c>
      <c r="N187" s="10" t="s">
        <v>24</v>
      </c>
      <c r="O187" s="10" t="s">
        <v>376</v>
      </c>
      <c r="P187" s="10"/>
      <c r="Q187" s="12"/>
      <c r="R187" s="12"/>
      <c r="S187" s="15" t="s">
        <v>26</v>
      </c>
      <c r="T187" s="10" t="s">
        <v>27</v>
      </c>
      <c r="U187" s="10">
        <v>499</v>
      </c>
      <c r="V187" s="10">
        <v>2506</v>
      </c>
      <c r="W187" s="10">
        <v>2920</v>
      </c>
      <c r="X187" s="10">
        <v>434</v>
      </c>
      <c r="Y187" s="10">
        <f t="shared" si="2"/>
        <v>3458</v>
      </c>
      <c r="Z187" s="10" t="str">
        <f>IFERROR(VLOOKUP(H187,'[1]MW-NIFTY-50-12-Apr-2020'!$A:$A,1,FALSE),"No")</f>
        <v>No</v>
      </c>
      <c r="AA187" s="10" t="str">
        <f>IFERROR(VLOOKUP(AB187,'[2]ind_nifty500list 12th Apr20'!$F:$F,1,FALSE),"No")</f>
        <v>No</v>
      </c>
      <c r="AB187" s="9">
        <v>3458</v>
      </c>
    </row>
    <row r="188" spans="1:28" ht="15.75" customHeight="1" x14ac:dyDescent="0.3">
      <c r="A188" s="9">
        <v>3441</v>
      </c>
      <c r="B188" s="10">
        <v>5587969</v>
      </c>
      <c r="C188" s="10">
        <v>21828</v>
      </c>
      <c r="D188" s="10">
        <v>136531460</v>
      </c>
      <c r="E188" s="10">
        <v>533326</v>
      </c>
      <c r="F188" s="10">
        <v>533326</v>
      </c>
      <c r="G188" s="10" t="s">
        <v>10558</v>
      </c>
      <c r="H188" s="10" t="s">
        <v>10558</v>
      </c>
      <c r="I188" s="10" t="s">
        <v>10559</v>
      </c>
      <c r="J188" s="10" t="s">
        <v>10560</v>
      </c>
      <c r="K188" s="13">
        <v>1934.9221500000001</v>
      </c>
      <c r="L188" s="19" t="s">
        <v>13176</v>
      </c>
      <c r="M188" s="11" t="s">
        <v>39</v>
      </c>
      <c r="N188" s="10" t="s">
        <v>67</v>
      </c>
      <c r="O188" s="10" t="s">
        <v>149</v>
      </c>
      <c r="P188" s="10" t="e">
        <v>#REF!</v>
      </c>
      <c r="Q188" s="11" t="s">
        <v>2080</v>
      </c>
      <c r="R188" s="12"/>
      <c r="S188" s="15" t="s">
        <v>69</v>
      </c>
      <c r="T188" s="10" t="s">
        <v>27</v>
      </c>
      <c r="U188" s="10">
        <v>3480</v>
      </c>
      <c r="V188" s="10">
        <v>2211</v>
      </c>
      <c r="W188" s="10">
        <v>3387</v>
      </c>
      <c r="X188" s="10">
        <v>1243</v>
      </c>
      <c r="Y188" s="10">
        <f t="shared" si="2"/>
        <v>3441</v>
      </c>
      <c r="Z188" s="10" t="str">
        <f>IFERROR(VLOOKUP(H188,'[1]MW-NIFTY-50-12-Apr-2020'!$A:$A,1,FALSE),"No")</f>
        <v>No</v>
      </c>
      <c r="AA188" s="10" t="str">
        <f>IFERROR(VLOOKUP(AB188,'[2]ind_nifty500list 12th Apr20'!$F:$F,1,FALSE),"No")</f>
        <v>No</v>
      </c>
      <c r="AB188" s="9">
        <v>3441</v>
      </c>
    </row>
    <row r="189" spans="1:28" ht="15.75" customHeight="1" x14ac:dyDescent="0.3">
      <c r="A189" s="9">
        <v>1343</v>
      </c>
      <c r="B189" s="10">
        <v>367617</v>
      </c>
      <c r="C189" s="10">
        <v>1436</v>
      </c>
      <c r="D189" s="10">
        <v>128048900</v>
      </c>
      <c r="E189" s="10">
        <v>500191</v>
      </c>
      <c r="F189" s="10">
        <v>500191</v>
      </c>
      <c r="G189" s="10" t="s">
        <v>4254</v>
      </c>
      <c r="H189" s="10" t="s">
        <v>4254</v>
      </c>
      <c r="I189" s="10" t="s">
        <v>4255</v>
      </c>
      <c r="J189" s="10" t="s">
        <v>4256</v>
      </c>
      <c r="K189" s="13">
        <v>1930.6785</v>
      </c>
      <c r="L189" s="19" t="s">
        <v>13176</v>
      </c>
      <c r="M189" s="11" t="s">
        <v>83</v>
      </c>
      <c r="N189" s="10" t="s">
        <v>621</v>
      </c>
      <c r="O189" s="10" t="s">
        <v>964</v>
      </c>
      <c r="P189" s="10" t="s">
        <v>3604</v>
      </c>
      <c r="Q189" s="12"/>
      <c r="R189" s="12"/>
      <c r="S189" s="18" t="s">
        <v>623</v>
      </c>
      <c r="T189" s="10" t="s">
        <v>27</v>
      </c>
      <c r="U189" s="10">
        <v>3629</v>
      </c>
      <c r="V189" s="10">
        <v>269</v>
      </c>
      <c r="W189" s="10">
        <v>937</v>
      </c>
      <c r="X189" s="10">
        <v>3115</v>
      </c>
      <c r="Y189" s="10">
        <f t="shared" si="2"/>
        <v>1343</v>
      </c>
      <c r="Z189" s="10" t="str">
        <f>IFERROR(VLOOKUP(H189,'[1]MW-NIFTY-50-12-Apr-2020'!$A:$A,1,FALSE),"No")</f>
        <v>No</v>
      </c>
      <c r="AA189" s="10" t="str">
        <f>IFERROR(VLOOKUP(AB189,'[2]ind_nifty500list 12th Apr20'!$F:$F,1,FALSE),"No")</f>
        <v>No</v>
      </c>
      <c r="AB189" s="9">
        <v>1343</v>
      </c>
    </row>
    <row r="190" spans="1:28" ht="15.75" customHeight="1" x14ac:dyDescent="0.3">
      <c r="A190" s="9">
        <v>2832</v>
      </c>
      <c r="B190" s="10">
        <v>3601409</v>
      </c>
      <c r="C190" s="10">
        <v>14068</v>
      </c>
      <c r="D190" s="10">
        <v>128535044</v>
      </c>
      <c r="E190" s="10">
        <v>502090</v>
      </c>
      <c r="F190" s="10">
        <v>502090</v>
      </c>
      <c r="G190" s="10" t="s">
        <v>8739</v>
      </c>
      <c r="H190" s="10" t="s">
        <v>8739</v>
      </c>
      <c r="I190" s="10" t="s">
        <v>8740</v>
      </c>
      <c r="J190" s="10" t="s">
        <v>8741</v>
      </c>
      <c r="K190" s="13">
        <v>1918.7942499999999</v>
      </c>
      <c r="L190" s="19" t="s">
        <v>13176</v>
      </c>
      <c r="M190" s="11" t="s">
        <v>249</v>
      </c>
      <c r="N190" s="10" t="s">
        <v>250</v>
      </c>
      <c r="O190" s="10" t="s">
        <v>251</v>
      </c>
      <c r="P190" s="10"/>
      <c r="Q190" s="12"/>
      <c r="R190" s="12"/>
      <c r="S190" s="15" t="s">
        <v>26</v>
      </c>
      <c r="T190" s="10" t="s">
        <v>27</v>
      </c>
      <c r="U190" s="10">
        <v>1651</v>
      </c>
      <c r="V190" s="10">
        <v>1731</v>
      </c>
      <c r="W190" s="10">
        <v>2352</v>
      </c>
      <c r="X190" s="10">
        <v>2666</v>
      </c>
      <c r="Y190" s="10">
        <f t="shared" si="2"/>
        <v>2832</v>
      </c>
      <c r="Z190" s="10" t="str">
        <f>IFERROR(VLOOKUP(H190,'[1]MW-NIFTY-50-12-Apr-2020'!$A:$A,1,FALSE),"No")</f>
        <v>No</v>
      </c>
      <c r="AA190" s="10" t="str">
        <f>IFERROR(VLOOKUP(AB190,'[2]ind_nifty500list 12th Apr20'!$F:$F,1,FALSE),"No")</f>
        <v>No</v>
      </c>
      <c r="AB190" s="9">
        <v>2832</v>
      </c>
    </row>
    <row r="191" spans="1:28" ht="15.75" customHeight="1" x14ac:dyDescent="0.3">
      <c r="A191" s="9">
        <v>1293</v>
      </c>
      <c r="B191" s="10">
        <v>2475009</v>
      </c>
      <c r="C191" s="10">
        <v>9668</v>
      </c>
      <c r="D191" s="10">
        <v>134332164</v>
      </c>
      <c r="E191" s="10">
        <v>524735</v>
      </c>
      <c r="F191" s="10">
        <v>524735</v>
      </c>
      <c r="G191" s="10" t="s">
        <v>4100</v>
      </c>
      <c r="H191" s="10" t="s">
        <v>4100</v>
      </c>
      <c r="I191" s="10" t="s">
        <v>4101</v>
      </c>
      <c r="J191" s="10" t="s">
        <v>4102</v>
      </c>
      <c r="K191" s="13">
        <v>1907.8766000000001</v>
      </c>
      <c r="L191" s="19" t="s">
        <v>13176</v>
      </c>
      <c r="M191" s="11" t="s">
        <v>95</v>
      </c>
      <c r="N191" s="10" t="s">
        <v>96</v>
      </c>
      <c r="O191" s="10" t="s">
        <v>97</v>
      </c>
      <c r="P191" s="10"/>
      <c r="Q191" s="12"/>
      <c r="R191" s="12"/>
      <c r="S191" s="10" t="s">
        <v>98</v>
      </c>
      <c r="T191" s="10" t="s">
        <v>27</v>
      </c>
      <c r="U191" s="10">
        <v>645</v>
      </c>
      <c r="V191" s="10">
        <v>2291</v>
      </c>
      <c r="W191" s="10">
        <v>2033</v>
      </c>
      <c r="X191" s="10">
        <v>483</v>
      </c>
      <c r="Y191" s="10">
        <f t="shared" si="2"/>
        <v>1293</v>
      </c>
      <c r="Z191" s="10" t="str">
        <f>IFERROR(VLOOKUP(H191,'[1]MW-NIFTY-50-12-Apr-2020'!$A:$A,1,FALSE),"No")</f>
        <v>No</v>
      </c>
      <c r="AA191" s="10" t="str">
        <f>IFERROR(VLOOKUP(AB191,'[2]ind_nifty500list 12th Apr20'!$F:$F,1,FALSE),"No")</f>
        <v>No</v>
      </c>
      <c r="AB191" s="9">
        <v>1293</v>
      </c>
    </row>
    <row r="192" spans="1:28" ht="15.75" customHeight="1" x14ac:dyDescent="0.3">
      <c r="A192" s="9">
        <v>5036</v>
      </c>
      <c r="B192" s="10">
        <v>6399745</v>
      </c>
      <c r="C192" s="10">
        <v>24999</v>
      </c>
      <c r="D192" s="10">
        <v>136581124</v>
      </c>
      <c r="E192" s="10">
        <v>533520</v>
      </c>
      <c r="F192" s="10">
        <v>533520</v>
      </c>
      <c r="G192" s="10" t="s">
        <v>12813</v>
      </c>
      <c r="H192" s="10" t="s">
        <v>12813</v>
      </c>
      <c r="I192" s="10" t="s">
        <v>12814</v>
      </c>
      <c r="J192" s="10" t="s">
        <v>12815</v>
      </c>
      <c r="K192" s="13">
        <v>1867.9389000000001</v>
      </c>
      <c r="L192" s="19" t="s">
        <v>13176</v>
      </c>
      <c r="M192" s="11" t="s">
        <v>249</v>
      </c>
      <c r="N192" s="11" t="s">
        <v>383</v>
      </c>
      <c r="O192" s="10"/>
      <c r="P192" s="10"/>
      <c r="Q192" s="12"/>
      <c r="R192" s="12"/>
      <c r="S192" s="18" t="s">
        <v>384</v>
      </c>
      <c r="T192" s="10" t="s">
        <v>27</v>
      </c>
      <c r="U192" s="10">
        <v>105</v>
      </c>
      <c r="V192" s="10">
        <v>2417</v>
      </c>
      <c r="W192" s="10">
        <v>344</v>
      </c>
      <c r="X192" s="10">
        <v>1974</v>
      </c>
      <c r="Y192" s="10">
        <f t="shared" si="2"/>
        <v>5036</v>
      </c>
      <c r="Z192" s="10" t="str">
        <f>IFERROR(VLOOKUP(H192,'[1]MW-NIFTY-50-12-Apr-2020'!$A:$A,1,FALSE),"No")</f>
        <v>No</v>
      </c>
      <c r="AA192" s="10" t="str">
        <f>IFERROR(VLOOKUP(AB192,'[2]ind_nifty500list 12th Apr20'!$F:$F,1,FALSE),"No")</f>
        <v>No</v>
      </c>
      <c r="AB192" s="9">
        <v>5036</v>
      </c>
    </row>
    <row r="193" spans="1:28" ht="15.75" customHeight="1" x14ac:dyDescent="0.3">
      <c r="A193" s="9">
        <v>3910</v>
      </c>
      <c r="B193" s="10">
        <v>5344513</v>
      </c>
      <c r="C193" s="10">
        <v>20877</v>
      </c>
      <c r="D193" s="10">
        <v>138379268</v>
      </c>
      <c r="E193" s="10">
        <v>540544</v>
      </c>
      <c r="F193" s="10">
        <v>540544</v>
      </c>
      <c r="G193" s="10" t="s">
        <v>12029</v>
      </c>
      <c r="H193" s="10" t="s">
        <v>12029</v>
      </c>
      <c r="I193" s="10" t="s">
        <v>12030</v>
      </c>
      <c r="J193" s="10" t="s">
        <v>12031</v>
      </c>
      <c r="K193" s="13">
        <v>1859.0227500000001</v>
      </c>
      <c r="L193" s="19" t="s">
        <v>13176</v>
      </c>
      <c r="M193" s="11" t="s">
        <v>39</v>
      </c>
      <c r="N193" s="10" t="s">
        <v>67</v>
      </c>
      <c r="O193" s="10" t="s">
        <v>68</v>
      </c>
      <c r="P193" s="10"/>
      <c r="Q193" s="12"/>
      <c r="R193" s="12"/>
      <c r="S193" s="17" t="s">
        <v>69</v>
      </c>
      <c r="T193" s="10" t="s">
        <v>27</v>
      </c>
      <c r="U193" s="10">
        <v>1948</v>
      </c>
      <c r="V193" s="10">
        <v>2522</v>
      </c>
      <c r="W193" s="10">
        <v>1621</v>
      </c>
      <c r="X193" s="10">
        <v>420</v>
      </c>
      <c r="Y193" s="10">
        <f t="shared" si="2"/>
        <v>3910</v>
      </c>
      <c r="Z193" s="10" t="str">
        <f>IFERROR(VLOOKUP(H193,'[1]MW-NIFTY-50-12-Apr-2020'!$A:$A,1,FALSE),"No")</f>
        <v>No</v>
      </c>
      <c r="AA193" s="10" t="str">
        <f>IFERROR(VLOOKUP(AB193,'[2]ind_nifty500list 12th Apr20'!$F:$F,1,FALSE),"No")</f>
        <v>No</v>
      </c>
      <c r="AB193" s="9">
        <v>3910</v>
      </c>
    </row>
    <row r="194" spans="1:28" ht="15.75" customHeight="1" x14ac:dyDescent="0.3">
      <c r="A194" s="9">
        <v>4889</v>
      </c>
      <c r="B194" s="10">
        <v>5561857</v>
      </c>
      <c r="C194" s="10">
        <v>21726</v>
      </c>
      <c r="D194" s="10">
        <v>138420228</v>
      </c>
      <c r="E194" s="10">
        <v>540704</v>
      </c>
      <c r="F194" s="10">
        <v>540704</v>
      </c>
      <c r="G194" s="10" t="s">
        <v>12650</v>
      </c>
      <c r="H194" s="10" t="s">
        <v>12650</v>
      </c>
      <c r="I194" s="10" t="s">
        <v>12651</v>
      </c>
      <c r="J194" s="10" t="s">
        <v>12652</v>
      </c>
      <c r="K194" s="13">
        <v>1858.67795</v>
      </c>
      <c r="L194" s="19" t="s">
        <v>13176</v>
      </c>
      <c r="M194" s="11" t="s">
        <v>32</v>
      </c>
      <c r="N194" s="10" t="s">
        <v>33</v>
      </c>
      <c r="O194" s="10" t="s">
        <v>232</v>
      </c>
      <c r="P194" s="12"/>
      <c r="Q194" s="12"/>
      <c r="R194" s="12"/>
      <c r="S194" s="18" t="s">
        <v>35</v>
      </c>
      <c r="T194" s="10" t="s">
        <v>27</v>
      </c>
      <c r="U194" s="10">
        <v>4916</v>
      </c>
      <c r="V194" s="10">
        <v>3724</v>
      </c>
      <c r="W194" s="10">
        <v>2213</v>
      </c>
      <c r="X194" s="10">
        <v>47</v>
      </c>
      <c r="Y194" s="10">
        <f t="shared" ref="Y194:Y257" si="3">A194</f>
        <v>4889</v>
      </c>
      <c r="Z194" s="10" t="str">
        <f>IFERROR(VLOOKUP(H194,'[1]MW-NIFTY-50-12-Apr-2020'!$A:$A,1,FALSE),"No")</f>
        <v>No</v>
      </c>
      <c r="AA194" s="10" t="str">
        <f>IFERROR(VLOOKUP(AB194,'[2]ind_nifty500list 12th Apr20'!$F:$F,1,FALSE),"No")</f>
        <v>No</v>
      </c>
      <c r="AB194" s="9">
        <v>4889</v>
      </c>
    </row>
    <row r="195" spans="1:28" ht="15.75" customHeight="1" x14ac:dyDescent="0.3">
      <c r="A195" s="9">
        <v>1311</v>
      </c>
      <c r="B195" s="10">
        <v>3766273</v>
      </c>
      <c r="C195" s="10">
        <v>14712</v>
      </c>
      <c r="D195" s="10">
        <v>136411908</v>
      </c>
      <c r="E195" s="10">
        <v>532859</v>
      </c>
      <c r="F195" s="10">
        <v>532859</v>
      </c>
      <c r="G195" s="10" t="s">
        <v>4155</v>
      </c>
      <c r="H195" s="10" t="s">
        <v>4155</v>
      </c>
      <c r="I195" s="10" t="s">
        <v>4156</v>
      </c>
      <c r="J195" s="10" t="s">
        <v>4157</v>
      </c>
      <c r="K195" s="13">
        <v>1849.4983000000002</v>
      </c>
      <c r="L195" s="19" t="s">
        <v>13176</v>
      </c>
      <c r="M195" s="11" t="s">
        <v>39</v>
      </c>
      <c r="N195" s="10" t="s">
        <v>145</v>
      </c>
      <c r="O195" s="10" t="s">
        <v>543</v>
      </c>
      <c r="P195" s="10"/>
      <c r="Q195" s="12"/>
      <c r="R195" s="12"/>
      <c r="S195" s="15" t="s">
        <v>42</v>
      </c>
      <c r="T195" s="10" t="s">
        <v>27</v>
      </c>
      <c r="U195" s="10">
        <v>3818</v>
      </c>
      <c r="V195" s="10">
        <v>136</v>
      </c>
      <c r="W195" s="10">
        <v>3924</v>
      </c>
      <c r="X195" s="10">
        <v>1003</v>
      </c>
      <c r="Y195" s="10">
        <f t="shared" si="3"/>
        <v>1311</v>
      </c>
      <c r="Z195" s="10" t="str">
        <f>IFERROR(VLOOKUP(H195,'[1]MW-NIFTY-50-12-Apr-2020'!$A:$A,1,FALSE),"No")</f>
        <v>No</v>
      </c>
      <c r="AA195" s="10" t="str">
        <f>IFERROR(VLOOKUP(AB195,'[2]ind_nifty500list 12th Apr20'!$F:$F,1,FALSE),"No")</f>
        <v>No</v>
      </c>
      <c r="AB195" s="9">
        <v>1311</v>
      </c>
    </row>
    <row r="196" spans="1:28" ht="15.75" customHeight="1" x14ac:dyDescent="0.3">
      <c r="A196" s="9">
        <v>3789</v>
      </c>
      <c r="B196" s="10">
        <v>972545</v>
      </c>
      <c r="C196" s="10">
        <v>3799</v>
      </c>
      <c r="D196" s="10">
        <v>128113668</v>
      </c>
      <c r="E196" s="10">
        <v>500444</v>
      </c>
      <c r="F196" s="10">
        <v>500444</v>
      </c>
      <c r="G196" s="10" t="s">
        <v>11613</v>
      </c>
      <c r="H196" s="10" t="s">
        <v>11613</v>
      </c>
      <c r="I196" s="10" t="s">
        <v>11614</v>
      </c>
      <c r="J196" s="10" t="s">
        <v>11615</v>
      </c>
      <c r="K196" s="13">
        <v>1843.1171999999999</v>
      </c>
      <c r="L196" s="19" t="s">
        <v>13176</v>
      </c>
      <c r="M196" s="11" t="s">
        <v>23</v>
      </c>
      <c r="N196" s="10" t="s">
        <v>196</v>
      </c>
      <c r="O196" s="11" t="s">
        <v>388</v>
      </c>
      <c r="P196" s="10"/>
      <c r="Q196" s="12"/>
      <c r="R196" s="12"/>
      <c r="S196" s="15" t="s">
        <v>26</v>
      </c>
      <c r="T196" s="10" t="s">
        <v>27</v>
      </c>
      <c r="U196" s="10">
        <v>1504</v>
      </c>
      <c r="V196" s="10">
        <v>901</v>
      </c>
      <c r="W196" s="10">
        <v>1617</v>
      </c>
      <c r="X196" s="10">
        <v>2350</v>
      </c>
      <c r="Y196" s="10">
        <f t="shared" si="3"/>
        <v>3789</v>
      </c>
      <c r="Z196" s="10" t="str">
        <f>IFERROR(VLOOKUP(H196,'[1]MW-NIFTY-50-12-Apr-2020'!$A:$A,1,FALSE),"No")</f>
        <v>No</v>
      </c>
      <c r="AA196" s="10" t="str">
        <f>IFERROR(VLOOKUP(AB196,'[2]ind_nifty500list 12th Apr20'!$F:$F,1,FALSE),"No")</f>
        <v>No</v>
      </c>
      <c r="AB196" s="9">
        <v>3789</v>
      </c>
    </row>
    <row r="197" spans="1:28" ht="15.75" customHeight="1" x14ac:dyDescent="0.3">
      <c r="A197" s="9">
        <v>1431</v>
      </c>
      <c r="B197" s="10">
        <v>3068673</v>
      </c>
      <c r="C197" s="10">
        <v>11987</v>
      </c>
      <c r="D197" s="10">
        <v>133380100</v>
      </c>
      <c r="E197" s="10">
        <v>521016</v>
      </c>
      <c r="F197" s="10">
        <v>521016</v>
      </c>
      <c r="G197" s="10" t="s">
        <v>4523</v>
      </c>
      <c r="H197" s="10" t="s">
        <v>4523</v>
      </c>
      <c r="I197" s="10" t="s">
        <v>4524</v>
      </c>
      <c r="J197" s="10" t="s">
        <v>4525</v>
      </c>
      <c r="K197" s="13">
        <v>1838.71315</v>
      </c>
      <c r="L197" s="19" t="s">
        <v>13176</v>
      </c>
      <c r="M197" s="11" t="s">
        <v>83</v>
      </c>
      <c r="N197" s="10" t="s">
        <v>84</v>
      </c>
      <c r="O197" s="10" t="s">
        <v>85</v>
      </c>
      <c r="P197" s="10"/>
      <c r="Q197" s="12"/>
      <c r="R197" s="12"/>
      <c r="S197" s="15" t="s">
        <v>86</v>
      </c>
      <c r="T197" s="10" t="s">
        <v>27</v>
      </c>
      <c r="U197" s="10">
        <v>1614</v>
      </c>
      <c r="V197" s="10">
        <v>1552</v>
      </c>
      <c r="W197" s="10">
        <v>1301</v>
      </c>
      <c r="X197" s="10">
        <v>503</v>
      </c>
      <c r="Y197" s="10">
        <f t="shared" si="3"/>
        <v>1431</v>
      </c>
      <c r="Z197" s="10" t="str">
        <f>IFERROR(VLOOKUP(H197,'[1]MW-NIFTY-50-12-Apr-2020'!$A:$A,1,FALSE),"No")</f>
        <v>No</v>
      </c>
      <c r="AA197" s="10" t="str">
        <f>IFERROR(VLOOKUP(AB197,'[2]ind_nifty500list 12th Apr20'!$F:$F,1,FALSE),"No")</f>
        <v>No</v>
      </c>
      <c r="AB197" s="9">
        <v>1431</v>
      </c>
    </row>
    <row r="198" spans="1:28" ht="15.75" customHeight="1" x14ac:dyDescent="0.3">
      <c r="A198" s="9">
        <v>2247</v>
      </c>
      <c r="B198" s="10">
        <v>622849</v>
      </c>
      <c r="C198" s="10">
        <v>2433</v>
      </c>
      <c r="D198" s="10">
        <v>128078596</v>
      </c>
      <c r="E198" s="10">
        <v>500307</v>
      </c>
      <c r="F198" s="10">
        <v>500307</v>
      </c>
      <c r="G198" s="10" t="s">
        <v>6988</v>
      </c>
      <c r="H198" s="10" t="s">
        <v>6988</v>
      </c>
      <c r="I198" s="10" t="s">
        <v>6989</v>
      </c>
      <c r="J198" s="10" t="s">
        <v>6990</v>
      </c>
      <c r="K198" s="13">
        <v>1837.51</v>
      </c>
      <c r="L198" s="19" t="s">
        <v>13176</v>
      </c>
      <c r="M198" s="11" t="s">
        <v>249</v>
      </c>
      <c r="N198" s="10" t="s">
        <v>383</v>
      </c>
      <c r="O198" s="10"/>
      <c r="P198" s="10"/>
      <c r="Q198" s="12"/>
      <c r="R198" s="12"/>
      <c r="S198" s="18" t="s">
        <v>384</v>
      </c>
      <c r="T198" s="10" t="s">
        <v>27</v>
      </c>
      <c r="U198" s="10">
        <v>260</v>
      </c>
      <c r="V198" s="10">
        <v>3589</v>
      </c>
      <c r="W198" s="10">
        <v>1789</v>
      </c>
      <c r="X198" s="10">
        <v>1940</v>
      </c>
      <c r="Y198" s="10">
        <f t="shared" si="3"/>
        <v>2247</v>
      </c>
      <c r="Z198" s="10" t="str">
        <f>IFERROR(VLOOKUP(H198,'[1]MW-NIFTY-50-12-Apr-2020'!$A:$A,1,FALSE),"No")</f>
        <v>No</v>
      </c>
      <c r="AA198" s="10" t="str">
        <f>IFERROR(VLOOKUP(AB198,'[2]ind_nifty500list 12th Apr20'!$F:$F,1,FALSE),"No")</f>
        <v>No</v>
      </c>
      <c r="AB198" s="9">
        <v>2247</v>
      </c>
    </row>
    <row r="199" spans="1:28" ht="15.75" customHeight="1" x14ac:dyDescent="0.3">
      <c r="A199" s="9">
        <v>3224</v>
      </c>
      <c r="B199" s="10">
        <v>3028225</v>
      </c>
      <c r="C199" s="10">
        <v>11829</v>
      </c>
      <c r="D199" s="10">
        <v>131395076</v>
      </c>
      <c r="E199" s="10">
        <v>513262</v>
      </c>
      <c r="F199" s="10">
        <v>513262</v>
      </c>
      <c r="G199" s="10" t="s">
        <v>9905</v>
      </c>
      <c r="H199" s="10" t="s">
        <v>9905</v>
      </c>
      <c r="I199" s="10" t="s">
        <v>9906</v>
      </c>
      <c r="J199" s="10" t="s">
        <v>9907</v>
      </c>
      <c r="K199" s="13">
        <v>1821.9490500000002</v>
      </c>
      <c r="L199" s="19" t="s">
        <v>13176</v>
      </c>
      <c r="M199" s="11" t="s">
        <v>83</v>
      </c>
      <c r="N199" s="10" t="s">
        <v>621</v>
      </c>
      <c r="O199" s="10" t="s">
        <v>622</v>
      </c>
      <c r="P199" s="10" t="s">
        <v>9908</v>
      </c>
      <c r="Q199" s="12"/>
      <c r="R199" s="12"/>
      <c r="S199" s="18" t="s">
        <v>623</v>
      </c>
      <c r="T199" s="10" t="s">
        <v>27</v>
      </c>
      <c r="U199" s="10">
        <v>2754</v>
      </c>
      <c r="V199" s="10">
        <v>1404</v>
      </c>
      <c r="W199" s="10">
        <v>851</v>
      </c>
      <c r="X199" s="10">
        <v>2969</v>
      </c>
      <c r="Y199" s="10">
        <f t="shared" si="3"/>
        <v>3224</v>
      </c>
      <c r="Z199" s="10" t="str">
        <f>IFERROR(VLOOKUP(H199,'[1]MW-NIFTY-50-12-Apr-2020'!$A:$A,1,FALSE),"No")</f>
        <v>No</v>
      </c>
      <c r="AA199" s="10" t="str">
        <f>IFERROR(VLOOKUP(AB199,'[2]ind_nifty500list 12th Apr20'!$F:$F,1,FALSE),"No")</f>
        <v>No</v>
      </c>
      <c r="AB199" s="9">
        <v>3224</v>
      </c>
    </row>
    <row r="200" spans="1:28" ht="15.75" customHeight="1" x14ac:dyDescent="0.3">
      <c r="A200" s="9">
        <v>284</v>
      </c>
      <c r="B200" s="10"/>
      <c r="C200" s="10"/>
      <c r="D200" s="10">
        <v>136152836</v>
      </c>
      <c r="E200" s="10">
        <v>531847</v>
      </c>
      <c r="F200" s="10">
        <v>531847</v>
      </c>
      <c r="G200" s="10" t="s">
        <v>1009</v>
      </c>
      <c r="H200" s="10" t="str">
        <f>G200</f>
        <v>ASTAR</v>
      </c>
      <c r="I200" s="10" t="s">
        <v>1010</v>
      </c>
      <c r="J200" s="10" t="s">
        <v>1011</v>
      </c>
      <c r="K200" s="13">
        <v>1817.8</v>
      </c>
      <c r="L200" s="19" t="s">
        <v>13176</v>
      </c>
      <c r="M200" s="11" t="s">
        <v>83</v>
      </c>
      <c r="N200" s="10" t="s">
        <v>84</v>
      </c>
      <c r="O200" s="10" t="s">
        <v>508</v>
      </c>
      <c r="P200" s="10"/>
      <c r="Q200" s="12"/>
      <c r="R200" s="12"/>
      <c r="S200" s="15" t="s">
        <v>86</v>
      </c>
      <c r="T200" s="10" t="s">
        <v>27</v>
      </c>
      <c r="U200" s="10">
        <v>1112</v>
      </c>
      <c r="V200" s="10">
        <v>3514</v>
      </c>
      <c r="W200" s="10">
        <v>2434</v>
      </c>
      <c r="X200" s="10">
        <v>2646</v>
      </c>
      <c r="Y200" s="10">
        <f t="shared" si="3"/>
        <v>284</v>
      </c>
      <c r="Z200" s="10" t="str">
        <f>IFERROR(VLOOKUP(H200,'[1]MW-NIFTY-50-12-Apr-2020'!$A:$A,1,FALSE),"No")</f>
        <v>No</v>
      </c>
      <c r="AA200" s="10" t="str">
        <f>IFERROR(VLOOKUP(AB200,'[2]ind_nifty500list 12th Apr20'!$F:$F,1,FALSE),"No")</f>
        <v>No</v>
      </c>
      <c r="AB200" s="9">
        <v>284</v>
      </c>
    </row>
    <row r="201" spans="1:28" ht="15.75" customHeight="1" x14ac:dyDescent="0.3">
      <c r="A201" s="9">
        <v>839</v>
      </c>
      <c r="B201" s="10">
        <v>2885377</v>
      </c>
      <c r="C201" s="10">
        <v>11271</v>
      </c>
      <c r="D201" s="10">
        <v>134046212</v>
      </c>
      <c r="E201" s="10">
        <v>523618</v>
      </c>
      <c r="F201" s="10">
        <v>523618</v>
      </c>
      <c r="G201" s="10" t="s">
        <v>2712</v>
      </c>
      <c r="H201" s="10" t="s">
        <v>2712</v>
      </c>
      <c r="I201" s="10" t="s">
        <v>2713</v>
      </c>
      <c r="J201" s="10" t="s">
        <v>2714</v>
      </c>
      <c r="K201" s="13">
        <v>1817.5574999999999</v>
      </c>
      <c r="L201" s="19" t="s">
        <v>13176</v>
      </c>
      <c r="M201" s="11" t="s">
        <v>39</v>
      </c>
      <c r="N201" s="10" t="s">
        <v>67</v>
      </c>
      <c r="O201" s="10" t="s">
        <v>68</v>
      </c>
      <c r="P201" s="10" t="s">
        <v>2715</v>
      </c>
      <c r="Q201" s="12"/>
      <c r="R201" s="12"/>
      <c r="S201" s="15" t="s">
        <v>69</v>
      </c>
      <c r="T201" s="10" t="s">
        <v>27</v>
      </c>
      <c r="U201" s="10">
        <v>3050</v>
      </c>
      <c r="V201" s="10">
        <v>420</v>
      </c>
      <c r="W201" s="10">
        <v>1540</v>
      </c>
      <c r="X201" s="10">
        <v>1586</v>
      </c>
      <c r="Y201" s="10">
        <f t="shared" si="3"/>
        <v>839</v>
      </c>
      <c r="Z201" s="10" t="str">
        <f>IFERROR(VLOOKUP(H201,'[1]MW-NIFTY-50-12-Apr-2020'!$A:$A,1,FALSE),"No")</f>
        <v>No</v>
      </c>
      <c r="AA201" s="10" t="str">
        <f>IFERROR(VLOOKUP(AB201,'[2]ind_nifty500list 12th Apr20'!$F:$F,1,FALSE),"No")</f>
        <v>No</v>
      </c>
      <c r="AB201" s="9">
        <v>839</v>
      </c>
    </row>
    <row r="202" spans="1:28" ht="15.75" customHeight="1" x14ac:dyDescent="0.3">
      <c r="A202" s="9">
        <v>3924</v>
      </c>
      <c r="B202" s="10">
        <v>4423425</v>
      </c>
      <c r="C202" s="10">
        <v>17279</v>
      </c>
      <c r="D202" s="10">
        <v>138258692</v>
      </c>
      <c r="E202" s="10">
        <v>540073</v>
      </c>
      <c r="F202" s="10">
        <v>540073</v>
      </c>
      <c r="G202" s="10" t="s">
        <v>12070</v>
      </c>
      <c r="H202" s="10" t="s">
        <v>12070</v>
      </c>
      <c r="I202" s="10" t="s">
        <v>12071</v>
      </c>
      <c r="J202" s="10" t="s">
        <v>12072</v>
      </c>
      <c r="K202" s="13">
        <v>1808.3802369623656</v>
      </c>
      <c r="L202" s="19" t="s">
        <v>13176</v>
      </c>
      <c r="M202" s="11" t="s">
        <v>39</v>
      </c>
      <c r="N202" s="10" t="s">
        <v>145</v>
      </c>
      <c r="O202" s="10" t="s">
        <v>543</v>
      </c>
      <c r="P202" s="12"/>
      <c r="Q202" s="12"/>
      <c r="R202" s="12"/>
      <c r="S202" s="15" t="s">
        <v>42</v>
      </c>
      <c r="T202" s="10" t="s">
        <v>27</v>
      </c>
      <c r="U202" s="10">
        <v>1311</v>
      </c>
      <c r="V202" s="10">
        <v>3818</v>
      </c>
      <c r="W202" s="10">
        <v>1003</v>
      </c>
      <c r="X202" s="10">
        <v>867</v>
      </c>
      <c r="Y202" s="10">
        <f t="shared" si="3"/>
        <v>3924</v>
      </c>
      <c r="Z202" s="10" t="str">
        <f>IFERROR(VLOOKUP(H202,'[1]MW-NIFTY-50-12-Apr-2020'!$A:$A,1,FALSE),"No")</f>
        <v>No</v>
      </c>
      <c r="AA202" s="10" t="str">
        <f>IFERROR(VLOOKUP(AB202,'[2]ind_nifty500list 12th Apr20'!$F:$F,1,FALSE),"No")</f>
        <v>No</v>
      </c>
      <c r="AB202" s="9">
        <v>3924</v>
      </c>
    </row>
    <row r="203" spans="1:28" ht="15.75" customHeight="1" x14ac:dyDescent="0.3">
      <c r="A203" s="9">
        <v>205</v>
      </c>
      <c r="B203" s="10">
        <v>6599681</v>
      </c>
      <c r="C203" s="10">
        <v>25780</v>
      </c>
      <c r="D203" s="10">
        <v>136642052</v>
      </c>
      <c r="E203" s="10">
        <v>533758</v>
      </c>
      <c r="F203" s="10">
        <v>533758</v>
      </c>
      <c r="G203" s="10" t="s">
        <v>759</v>
      </c>
      <c r="H203" s="10" t="s">
        <v>759</v>
      </c>
      <c r="I203" s="10" t="s">
        <v>760</v>
      </c>
      <c r="J203" s="10" t="s">
        <v>761</v>
      </c>
      <c r="K203" s="13">
        <v>4854.2648499999996</v>
      </c>
      <c r="L203" s="19" t="s">
        <v>13179</v>
      </c>
      <c r="M203" s="11" t="s">
        <v>249</v>
      </c>
      <c r="N203" s="10" t="s">
        <v>250</v>
      </c>
      <c r="O203" s="10" t="s">
        <v>762</v>
      </c>
      <c r="P203" s="10" t="s">
        <v>763</v>
      </c>
      <c r="Q203" s="12"/>
      <c r="R203" s="12"/>
      <c r="S203" s="15" t="s">
        <v>26</v>
      </c>
      <c r="T203" s="10" t="s">
        <v>27</v>
      </c>
      <c r="U203" s="10">
        <v>1611</v>
      </c>
      <c r="V203" s="10">
        <v>3907</v>
      </c>
      <c r="W203" s="10">
        <v>2694</v>
      </c>
      <c r="X203" s="10">
        <v>999</v>
      </c>
      <c r="Y203" s="10">
        <f t="shared" si="3"/>
        <v>205</v>
      </c>
      <c r="Z203" s="10" t="str">
        <f>IFERROR(VLOOKUP(H203,'[1]MW-NIFTY-50-12-Apr-2020'!$A:$A,1,FALSE),"No")</f>
        <v>No</v>
      </c>
      <c r="AA203" s="10" t="s">
        <v>44</v>
      </c>
      <c r="AB203" s="9">
        <v>205</v>
      </c>
    </row>
    <row r="204" spans="1:28" ht="15.75" customHeight="1" x14ac:dyDescent="0.3">
      <c r="A204" s="9">
        <v>3840</v>
      </c>
      <c r="B204" s="10">
        <v>3584769</v>
      </c>
      <c r="C204" s="10">
        <v>14003</v>
      </c>
      <c r="D204" s="10">
        <v>136395268</v>
      </c>
      <c r="E204" s="10">
        <v>532794</v>
      </c>
      <c r="F204" s="10">
        <v>532794</v>
      </c>
      <c r="G204" s="10" t="s">
        <v>11789</v>
      </c>
      <c r="H204" s="10" t="s">
        <v>11789</v>
      </c>
      <c r="I204" s="10" t="s">
        <v>11790</v>
      </c>
      <c r="J204" s="10" t="s">
        <v>11791</v>
      </c>
      <c r="K204" s="13">
        <v>1802.80225</v>
      </c>
      <c r="L204" s="19" t="s">
        <v>13176</v>
      </c>
      <c r="M204" s="11" t="s">
        <v>83</v>
      </c>
      <c r="N204" s="10" t="s">
        <v>181</v>
      </c>
      <c r="O204" s="10" t="s">
        <v>311</v>
      </c>
      <c r="P204" s="10" t="s">
        <v>1765</v>
      </c>
      <c r="Q204" s="12"/>
      <c r="R204" s="12"/>
      <c r="S204" s="15" t="s">
        <v>313</v>
      </c>
      <c r="T204" s="10" t="s">
        <v>27</v>
      </c>
      <c r="U204" s="10">
        <v>601</v>
      </c>
      <c r="V204" s="10">
        <v>2220</v>
      </c>
      <c r="W204" s="10">
        <v>3548</v>
      </c>
      <c r="X204" s="10">
        <v>2218</v>
      </c>
      <c r="Y204" s="10">
        <f t="shared" si="3"/>
        <v>3840</v>
      </c>
      <c r="Z204" s="10" t="str">
        <f>IFERROR(VLOOKUP(H204,'[1]MW-NIFTY-50-12-Apr-2020'!$A:$A,1,FALSE),"No")</f>
        <v>No</v>
      </c>
      <c r="AA204" s="10" t="str">
        <f>IFERROR(VLOOKUP(AB204,'[2]ind_nifty500list 12th Apr20'!$F:$F,1,FALSE),"No")</f>
        <v>No</v>
      </c>
      <c r="AB204" s="9">
        <v>3840</v>
      </c>
    </row>
    <row r="205" spans="1:28" ht="15.75" customHeight="1" x14ac:dyDescent="0.3">
      <c r="A205" s="9">
        <v>984</v>
      </c>
      <c r="B205" s="10">
        <v>258049</v>
      </c>
      <c r="C205" s="10">
        <v>1008</v>
      </c>
      <c r="D205" s="10">
        <v>151046148</v>
      </c>
      <c r="E205" s="10">
        <v>590024</v>
      </c>
      <c r="F205" s="10">
        <v>590024</v>
      </c>
      <c r="G205" s="10" t="s">
        <v>3155</v>
      </c>
      <c r="H205" s="10" t="s">
        <v>3155</v>
      </c>
      <c r="I205" s="10" t="s">
        <v>3156</v>
      </c>
      <c r="J205" s="10" t="s">
        <v>3157</v>
      </c>
      <c r="K205" s="13">
        <v>1789.8951</v>
      </c>
      <c r="L205" s="19" t="s">
        <v>13176</v>
      </c>
      <c r="M205" s="11" t="s">
        <v>23</v>
      </c>
      <c r="N205" s="10" t="s">
        <v>24</v>
      </c>
      <c r="O205" s="10" t="s">
        <v>838</v>
      </c>
      <c r="P205" s="10"/>
      <c r="Q205" s="12"/>
      <c r="R205" s="12"/>
      <c r="S205" s="15" t="s">
        <v>26</v>
      </c>
      <c r="T205" s="10" t="s">
        <v>27</v>
      </c>
      <c r="U205" s="10">
        <v>3854</v>
      </c>
      <c r="V205" s="10">
        <v>961</v>
      </c>
      <c r="W205" s="10">
        <v>2174</v>
      </c>
      <c r="X205" s="10">
        <v>790</v>
      </c>
      <c r="Y205" s="10">
        <f t="shared" si="3"/>
        <v>984</v>
      </c>
      <c r="Z205" s="10" t="str">
        <f>IFERROR(VLOOKUP(H205,'[1]MW-NIFTY-50-12-Apr-2020'!$A:$A,1,FALSE),"No")</f>
        <v>No</v>
      </c>
      <c r="AA205" s="10" t="str">
        <f>IFERROR(VLOOKUP(AB205,'[2]ind_nifty500list 12th Apr20'!$F:$F,1,FALSE),"No")</f>
        <v>No</v>
      </c>
      <c r="AB205" s="9">
        <v>984</v>
      </c>
    </row>
    <row r="206" spans="1:28" ht="15.75" customHeight="1" x14ac:dyDescent="0.3">
      <c r="A206" s="9">
        <v>1348</v>
      </c>
      <c r="B206" s="10">
        <v>3789569</v>
      </c>
      <c r="C206" s="10">
        <v>14803</v>
      </c>
      <c r="D206" s="10">
        <v>136415492</v>
      </c>
      <c r="E206" s="10">
        <v>532873</v>
      </c>
      <c r="F206" s="10">
        <v>532873</v>
      </c>
      <c r="G206" s="10" t="s">
        <v>4270</v>
      </c>
      <c r="H206" s="10" t="s">
        <v>4270</v>
      </c>
      <c r="I206" s="10" t="s">
        <v>4271</v>
      </c>
      <c r="J206" s="10" t="s">
        <v>4272</v>
      </c>
      <c r="K206" s="13">
        <v>1786.3557000000001</v>
      </c>
      <c r="L206" s="19" t="s">
        <v>13176</v>
      </c>
      <c r="M206" s="11" t="s">
        <v>249</v>
      </c>
      <c r="N206" s="10" t="s">
        <v>383</v>
      </c>
      <c r="O206" s="10"/>
      <c r="P206" s="10"/>
      <c r="Q206" s="12"/>
      <c r="R206" s="12"/>
      <c r="S206" s="18" t="s">
        <v>384</v>
      </c>
      <c r="T206" s="10" t="s">
        <v>27</v>
      </c>
      <c r="U206" s="10">
        <v>2592</v>
      </c>
      <c r="V206" s="10">
        <v>3293</v>
      </c>
      <c r="W206" s="10">
        <v>522</v>
      </c>
      <c r="X206" s="10">
        <v>2325</v>
      </c>
      <c r="Y206" s="10">
        <f t="shared" si="3"/>
        <v>1348</v>
      </c>
      <c r="Z206" s="10" t="str">
        <f>IFERROR(VLOOKUP(H206,'[1]MW-NIFTY-50-12-Apr-2020'!$A:$A,1,FALSE),"No")</f>
        <v>No</v>
      </c>
      <c r="AA206" s="10" t="str">
        <f>IFERROR(VLOOKUP(AB206,'[2]ind_nifty500list 12th Apr20'!$F:$F,1,FALSE),"No")</f>
        <v>No</v>
      </c>
      <c r="AB206" s="9">
        <v>1348</v>
      </c>
    </row>
    <row r="207" spans="1:28" ht="15.75" customHeight="1" x14ac:dyDescent="0.3">
      <c r="A207" s="9">
        <v>101</v>
      </c>
      <c r="B207" s="10">
        <v>2079745</v>
      </c>
      <c r="C207" s="10">
        <v>8124</v>
      </c>
      <c r="D207" s="10">
        <v>136276740</v>
      </c>
      <c r="E207" s="10">
        <v>532331</v>
      </c>
      <c r="F207" s="10">
        <v>532331</v>
      </c>
      <c r="G207" s="10" t="s">
        <v>773</v>
      </c>
      <c r="H207" s="10" t="s">
        <v>773</v>
      </c>
      <c r="I207" s="10" t="s">
        <v>774</v>
      </c>
      <c r="J207" s="10" t="s">
        <v>775</v>
      </c>
      <c r="K207" s="13">
        <v>11292.875199999999</v>
      </c>
      <c r="L207" s="16" t="s">
        <v>13177</v>
      </c>
      <c r="M207" s="11" t="s">
        <v>95</v>
      </c>
      <c r="N207" s="10" t="s">
        <v>96</v>
      </c>
      <c r="O207" s="10" t="s">
        <v>97</v>
      </c>
      <c r="P207" s="10"/>
      <c r="Q207" s="12"/>
      <c r="R207" s="12"/>
      <c r="S207" s="10" t="s">
        <v>98</v>
      </c>
      <c r="T207" s="10" t="s">
        <v>43</v>
      </c>
      <c r="U207" s="10">
        <v>1638</v>
      </c>
      <c r="V207" s="10">
        <v>22</v>
      </c>
      <c r="W207" s="10">
        <v>2169</v>
      </c>
      <c r="X207" s="10">
        <v>1117</v>
      </c>
      <c r="Y207" s="10">
        <f t="shared" si="3"/>
        <v>101</v>
      </c>
      <c r="Z207" s="10" t="str">
        <f>IFERROR(VLOOKUP(H207,'[1]MW-NIFTY-50-12-Apr-2020'!$A:$A,1,FALSE),"No")</f>
        <v>No</v>
      </c>
      <c r="AA207" s="10" t="s">
        <v>44</v>
      </c>
      <c r="AB207" s="9">
        <v>101</v>
      </c>
    </row>
    <row r="208" spans="1:28" ht="15.75" customHeight="1" x14ac:dyDescent="0.3">
      <c r="A208" s="9">
        <v>3876</v>
      </c>
      <c r="B208" s="10">
        <v>2995969</v>
      </c>
      <c r="C208" s="10">
        <v>11703</v>
      </c>
      <c r="D208" s="10">
        <v>138117892</v>
      </c>
      <c r="E208" s="10">
        <v>539523</v>
      </c>
      <c r="F208" s="10">
        <v>539523</v>
      </c>
      <c r="G208" s="10" t="s">
        <v>776</v>
      </c>
      <c r="H208" s="10" t="s">
        <v>776</v>
      </c>
      <c r="I208" s="10" t="s">
        <v>777</v>
      </c>
      <c r="J208" s="10" t="s">
        <v>778</v>
      </c>
      <c r="K208" s="13">
        <v>24600.688849999999</v>
      </c>
      <c r="L208" s="16" t="s">
        <v>13177</v>
      </c>
      <c r="M208" s="11" t="s">
        <v>95</v>
      </c>
      <c r="N208" s="10" t="s">
        <v>96</v>
      </c>
      <c r="O208" s="10" t="s">
        <v>97</v>
      </c>
      <c r="P208" s="10"/>
      <c r="Q208" s="12"/>
      <c r="R208" s="12"/>
      <c r="S208" s="10" t="s">
        <v>98</v>
      </c>
      <c r="T208" s="10" t="s">
        <v>130</v>
      </c>
      <c r="U208" s="10">
        <v>3490</v>
      </c>
      <c r="V208" s="10">
        <v>1116</v>
      </c>
      <c r="W208" s="10">
        <v>1886</v>
      </c>
      <c r="X208" s="10">
        <v>838</v>
      </c>
      <c r="Y208" s="10">
        <f t="shared" si="3"/>
        <v>3876</v>
      </c>
      <c r="Z208" s="10" t="str">
        <f>IFERROR(VLOOKUP(H208,'[1]MW-NIFTY-50-12-Apr-2020'!$A:$A,1,FALSE),"No")</f>
        <v>No</v>
      </c>
      <c r="AA208" s="10" t="s">
        <v>44</v>
      </c>
      <c r="AB208" s="9">
        <v>3876</v>
      </c>
    </row>
    <row r="209" spans="1:28" ht="15.75" customHeight="1" x14ac:dyDescent="0.3">
      <c r="A209" s="9">
        <v>1826</v>
      </c>
      <c r="B209" s="10">
        <v>4690177</v>
      </c>
      <c r="C209" s="10">
        <v>18321</v>
      </c>
      <c r="D209" s="10">
        <v>128064004</v>
      </c>
      <c r="E209" s="10">
        <v>500250</v>
      </c>
      <c r="F209" s="10">
        <v>500250</v>
      </c>
      <c r="G209" s="10" t="s">
        <v>5717</v>
      </c>
      <c r="H209" s="10" t="s">
        <v>5717</v>
      </c>
      <c r="I209" s="10" t="s">
        <v>5718</v>
      </c>
      <c r="J209" s="10" t="s">
        <v>5719</v>
      </c>
      <c r="K209" s="13">
        <v>1780.13715</v>
      </c>
      <c r="L209" s="19" t="s">
        <v>13176</v>
      </c>
      <c r="M209" s="11" t="s">
        <v>83</v>
      </c>
      <c r="N209" s="10" t="s">
        <v>621</v>
      </c>
      <c r="O209" s="10" t="s">
        <v>622</v>
      </c>
      <c r="P209" s="10" t="s">
        <v>5720</v>
      </c>
      <c r="Q209" s="11" t="s">
        <v>5721</v>
      </c>
      <c r="R209" s="12"/>
      <c r="S209" s="18" t="s">
        <v>623</v>
      </c>
      <c r="T209" s="10" t="s">
        <v>27</v>
      </c>
      <c r="U209" s="10">
        <v>2969</v>
      </c>
      <c r="V209" s="10">
        <v>851</v>
      </c>
      <c r="W209" s="10">
        <v>3250</v>
      </c>
      <c r="X209" s="10">
        <v>379</v>
      </c>
      <c r="Y209" s="10">
        <f t="shared" si="3"/>
        <v>1826</v>
      </c>
      <c r="Z209" s="10" t="str">
        <f>IFERROR(VLOOKUP(H209,'[1]MW-NIFTY-50-12-Apr-2020'!$A:$A,1,FALSE),"No")</f>
        <v>No</v>
      </c>
      <c r="AA209" s="10" t="str">
        <f>IFERROR(VLOOKUP(AB209,'[2]ind_nifty500list 12th Apr20'!$F:$F,1,FALSE),"No")</f>
        <v>No</v>
      </c>
      <c r="AB209" s="9">
        <v>1826</v>
      </c>
    </row>
    <row r="210" spans="1:28" ht="15.75" customHeight="1" x14ac:dyDescent="0.3">
      <c r="A210" s="9">
        <v>2943</v>
      </c>
      <c r="B210" s="10">
        <v>3659777</v>
      </c>
      <c r="C210" s="10">
        <v>14296</v>
      </c>
      <c r="D210" s="10">
        <v>131207428</v>
      </c>
      <c r="E210" s="10">
        <v>512529</v>
      </c>
      <c r="F210" s="10">
        <v>512529</v>
      </c>
      <c r="G210" s="10" t="s">
        <v>9069</v>
      </c>
      <c r="H210" s="10" t="s">
        <v>9069</v>
      </c>
      <c r="I210" s="10" t="s">
        <v>9070</v>
      </c>
      <c r="J210" s="10" t="s">
        <v>9071</v>
      </c>
      <c r="K210" s="13">
        <v>1776.0499500000001</v>
      </c>
      <c r="L210" s="19" t="s">
        <v>13176</v>
      </c>
      <c r="M210" s="11" t="s">
        <v>95</v>
      </c>
      <c r="N210" s="10" t="s">
        <v>96</v>
      </c>
      <c r="O210" s="10" t="s">
        <v>97</v>
      </c>
      <c r="P210" s="10"/>
      <c r="Q210" s="12"/>
      <c r="R210" s="12"/>
      <c r="S210" s="10" t="s">
        <v>98</v>
      </c>
      <c r="T210" s="10" t="s">
        <v>27</v>
      </c>
      <c r="U210" s="10">
        <v>483</v>
      </c>
      <c r="V210" s="10">
        <v>2033</v>
      </c>
      <c r="W210" s="10">
        <v>1536</v>
      </c>
      <c r="X210" s="10">
        <v>1439</v>
      </c>
      <c r="Y210" s="10">
        <f t="shared" si="3"/>
        <v>2943</v>
      </c>
      <c r="Z210" s="10" t="str">
        <f>IFERROR(VLOOKUP(H210,'[1]MW-NIFTY-50-12-Apr-2020'!$A:$A,1,FALSE),"No")</f>
        <v>No</v>
      </c>
      <c r="AA210" s="10" t="str">
        <f>IFERROR(VLOOKUP(AB210,'[2]ind_nifty500list 12th Apr20'!$F:$F,1,FALSE),"No")</f>
        <v>No</v>
      </c>
      <c r="AB210" s="9">
        <v>2943</v>
      </c>
    </row>
    <row r="211" spans="1:28" ht="15.75" customHeight="1" x14ac:dyDescent="0.3">
      <c r="A211" s="9">
        <v>2586</v>
      </c>
      <c r="B211" s="10">
        <v>5376257</v>
      </c>
      <c r="C211" s="10">
        <v>21001</v>
      </c>
      <c r="D211" s="10">
        <v>136523524</v>
      </c>
      <c r="E211" s="10">
        <v>533295</v>
      </c>
      <c r="F211" s="10">
        <v>533295</v>
      </c>
      <c r="G211" s="10" t="s">
        <v>8002</v>
      </c>
      <c r="H211" s="10" t="s">
        <v>8002</v>
      </c>
      <c r="I211" s="10" t="s">
        <v>8003</v>
      </c>
      <c r="J211" s="10" t="s">
        <v>8004</v>
      </c>
      <c r="K211" s="13">
        <v>1772.1122500000001</v>
      </c>
      <c r="L211" s="19" t="s">
        <v>13176</v>
      </c>
      <c r="M211" s="11" t="s">
        <v>55</v>
      </c>
      <c r="N211" s="10" t="s">
        <v>524</v>
      </c>
      <c r="O211" s="10" t="s">
        <v>525</v>
      </c>
      <c r="P211" s="10"/>
      <c r="Q211" s="12"/>
      <c r="R211" s="12"/>
      <c r="S211" s="10" t="s">
        <v>526</v>
      </c>
      <c r="T211" s="10" t="s">
        <v>27</v>
      </c>
      <c r="U211" s="10">
        <v>771</v>
      </c>
      <c r="V211" s="10">
        <v>3216</v>
      </c>
      <c r="W211" s="10">
        <v>3590</v>
      </c>
      <c r="X211" s="10">
        <v>384</v>
      </c>
      <c r="Y211" s="10">
        <f t="shared" si="3"/>
        <v>2586</v>
      </c>
      <c r="Z211" s="10" t="str">
        <f>IFERROR(VLOOKUP(H211,'[1]MW-NIFTY-50-12-Apr-2020'!$A:$A,1,FALSE),"No")</f>
        <v>No</v>
      </c>
      <c r="AA211" s="10" t="str">
        <f>IFERROR(VLOOKUP(AB211,'[2]ind_nifty500list 12th Apr20'!$F:$F,1,FALSE),"No")</f>
        <v>No</v>
      </c>
      <c r="AB211" s="9">
        <v>2586</v>
      </c>
    </row>
    <row r="212" spans="1:28" ht="15.75" customHeight="1" x14ac:dyDescent="0.3">
      <c r="A212" s="9">
        <v>1590</v>
      </c>
      <c r="B212" s="10">
        <v>2983681</v>
      </c>
      <c r="C212" s="10">
        <v>11655</v>
      </c>
      <c r="D212" s="10">
        <v>136346884</v>
      </c>
      <c r="E212" s="10">
        <v>532605</v>
      </c>
      <c r="F212" s="10">
        <v>532605</v>
      </c>
      <c r="G212" s="10" t="s">
        <v>5006</v>
      </c>
      <c r="H212" s="10" t="s">
        <v>5006</v>
      </c>
      <c r="I212" s="10" t="s">
        <v>5007</v>
      </c>
      <c r="J212" s="10" t="s">
        <v>5008</v>
      </c>
      <c r="K212" s="13">
        <v>1766.6519000000001</v>
      </c>
      <c r="L212" s="19" t="s">
        <v>13176</v>
      </c>
      <c r="M212" s="11" t="s">
        <v>83</v>
      </c>
      <c r="N212" s="10" t="s">
        <v>621</v>
      </c>
      <c r="O212" s="10" t="s">
        <v>622</v>
      </c>
      <c r="P212" s="10" t="s">
        <v>1123</v>
      </c>
      <c r="Q212" s="12"/>
      <c r="R212" s="12"/>
      <c r="S212" s="18" t="s">
        <v>623</v>
      </c>
      <c r="T212" s="10" t="s">
        <v>27</v>
      </c>
      <c r="U212" s="10">
        <v>3138</v>
      </c>
      <c r="V212" s="10">
        <v>3793</v>
      </c>
      <c r="W212" s="10">
        <v>3346</v>
      </c>
      <c r="X212" s="10">
        <v>2679</v>
      </c>
      <c r="Y212" s="10">
        <f t="shared" si="3"/>
        <v>1590</v>
      </c>
      <c r="Z212" s="10" t="str">
        <f>IFERROR(VLOOKUP(H212,'[1]MW-NIFTY-50-12-Apr-2020'!$A:$A,1,FALSE),"No")</f>
        <v>No</v>
      </c>
      <c r="AA212" s="10" t="str">
        <f>IFERROR(VLOOKUP(AB212,'[2]ind_nifty500list 12th Apr20'!$F:$F,1,FALSE),"No")</f>
        <v>No</v>
      </c>
      <c r="AB212" s="9">
        <v>1590</v>
      </c>
    </row>
    <row r="213" spans="1:28" ht="15.75" customHeight="1" x14ac:dyDescent="0.3">
      <c r="A213" s="9">
        <v>3873</v>
      </c>
      <c r="B213" s="10">
        <v>2726401</v>
      </c>
      <c r="C213" s="10">
        <v>10650</v>
      </c>
      <c r="D213" s="10">
        <v>138073860</v>
      </c>
      <c r="E213" s="10">
        <v>539351</v>
      </c>
      <c r="F213" s="10">
        <v>539351</v>
      </c>
      <c r="G213" s="10" t="s">
        <v>11900</v>
      </c>
      <c r="H213" s="10" t="s">
        <v>11900</v>
      </c>
      <c r="I213" s="10" t="s">
        <v>11901</v>
      </c>
      <c r="J213" s="10" t="s">
        <v>11902</v>
      </c>
      <c r="K213" s="13">
        <v>1752.73235</v>
      </c>
      <c r="L213" s="19" t="s">
        <v>13176</v>
      </c>
      <c r="M213" s="11" t="s">
        <v>275</v>
      </c>
      <c r="N213" s="10" t="s">
        <v>276</v>
      </c>
      <c r="O213" s="10" t="s">
        <v>277</v>
      </c>
      <c r="P213" s="10" t="s">
        <v>4077</v>
      </c>
      <c r="Q213" s="11" t="s">
        <v>4077</v>
      </c>
      <c r="R213" s="12"/>
      <c r="S213" s="18" t="s">
        <v>279</v>
      </c>
      <c r="T213" s="10" t="s">
        <v>27</v>
      </c>
      <c r="U213" s="10">
        <v>3634</v>
      </c>
      <c r="V213" s="10">
        <v>2052</v>
      </c>
      <c r="W213" s="10">
        <v>1285</v>
      </c>
      <c r="X213" s="10">
        <v>3866</v>
      </c>
      <c r="Y213" s="10">
        <f t="shared" si="3"/>
        <v>3873</v>
      </c>
      <c r="Z213" s="10" t="str">
        <f>IFERROR(VLOOKUP(H213,'[1]MW-NIFTY-50-12-Apr-2020'!$A:$A,1,FALSE),"No")</f>
        <v>No</v>
      </c>
      <c r="AA213" s="10" t="str">
        <f>IFERROR(VLOOKUP(AB213,'[2]ind_nifty500list 12th Apr20'!$F:$F,1,FALSE),"No")</f>
        <v>No</v>
      </c>
      <c r="AB213" s="9">
        <v>3873</v>
      </c>
    </row>
    <row r="214" spans="1:28" ht="15.75" customHeight="1" x14ac:dyDescent="0.3">
      <c r="A214" s="9">
        <v>2006</v>
      </c>
      <c r="B214" s="10">
        <v>3057409</v>
      </c>
      <c r="C214" s="10">
        <v>11943</v>
      </c>
      <c r="D214" s="10">
        <v>136359428</v>
      </c>
      <c r="E214" s="10">
        <v>532654</v>
      </c>
      <c r="F214" s="10">
        <v>532654</v>
      </c>
      <c r="G214" s="10" t="s">
        <v>6260</v>
      </c>
      <c r="H214" s="10" t="s">
        <v>6260</v>
      </c>
      <c r="I214" s="10" t="s">
        <v>6261</v>
      </c>
      <c r="J214" s="10" t="s">
        <v>6262</v>
      </c>
      <c r="K214" s="13">
        <v>1751.9037499999999</v>
      </c>
      <c r="L214" s="19" t="s">
        <v>13176</v>
      </c>
      <c r="M214" s="11" t="s">
        <v>275</v>
      </c>
      <c r="N214" s="10" t="s">
        <v>276</v>
      </c>
      <c r="O214" s="10" t="s">
        <v>277</v>
      </c>
      <c r="P214" s="10" t="s">
        <v>826</v>
      </c>
      <c r="Q214" s="12"/>
      <c r="R214" s="12"/>
      <c r="S214" s="10" t="s">
        <v>279</v>
      </c>
      <c r="T214" s="10" t="s">
        <v>27</v>
      </c>
      <c r="U214" s="10">
        <v>2780</v>
      </c>
      <c r="V214" s="10">
        <v>1576</v>
      </c>
      <c r="W214" s="10">
        <v>3402</v>
      </c>
      <c r="X214" s="10">
        <v>569</v>
      </c>
      <c r="Y214" s="10">
        <f t="shared" si="3"/>
        <v>2006</v>
      </c>
      <c r="Z214" s="10" t="str">
        <f>IFERROR(VLOOKUP(H214,'[1]MW-NIFTY-50-12-Apr-2020'!$A:$A,1,FALSE),"No")</f>
        <v>No</v>
      </c>
      <c r="AA214" s="10" t="str">
        <f>IFERROR(VLOOKUP(AB214,'[2]ind_nifty500list 12th Apr20'!$F:$F,1,FALSE),"No")</f>
        <v>No</v>
      </c>
      <c r="AB214" s="9">
        <v>2006</v>
      </c>
    </row>
    <row r="215" spans="1:28" ht="15.75" customHeight="1" x14ac:dyDescent="0.3">
      <c r="A215" s="9">
        <v>244</v>
      </c>
      <c r="B215" s="10">
        <v>4562177</v>
      </c>
      <c r="C215" s="10">
        <v>17821</v>
      </c>
      <c r="D215" s="10">
        <v>129554948</v>
      </c>
      <c r="E215" s="10">
        <v>506074</v>
      </c>
      <c r="F215" s="10">
        <v>506074</v>
      </c>
      <c r="G215" s="10" t="s">
        <v>884</v>
      </c>
      <c r="H215" s="10" t="s">
        <v>884</v>
      </c>
      <c r="I215" s="10" t="s">
        <v>885</v>
      </c>
      <c r="J215" s="10" t="s">
        <v>886</v>
      </c>
      <c r="K215" s="13">
        <v>1748.9818</v>
      </c>
      <c r="L215" s="19" t="s">
        <v>13176</v>
      </c>
      <c r="M215" s="11" t="s">
        <v>39</v>
      </c>
      <c r="N215" s="10" t="s">
        <v>145</v>
      </c>
      <c r="O215" s="10" t="s">
        <v>530</v>
      </c>
      <c r="P215" s="10"/>
      <c r="Q215" s="12"/>
      <c r="R215" s="12"/>
      <c r="S215" s="15" t="s">
        <v>42</v>
      </c>
      <c r="T215" s="10" t="s">
        <v>27</v>
      </c>
      <c r="U215" s="10">
        <v>1077</v>
      </c>
      <c r="V215" s="10">
        <v>3061</v>
      </c>
      <c r="W215" s="10">
        <v>3923</v>
      </c>
      <c r="X215" s="10">
        <v>3507</v>
      </c>
      <c r="Y215" s="10">
        <f t="shared" si="3"/>
        <v>244</v>
      </c>
      <c r="Z215" s="10" t="str">
        <f>IFERROR(VLOOKUP(H215,'[1]MW-NIFTY-50-12-Apr-2020'!$A:$A,1,FALSE),"No")</f>
        <v>No</v>
      </c>
      <c r="AA215" s="10" t="str">
        <f>IFERROR(VLOOKUP(AB215,'[2]ind_nifty500list 12th Apr20'!$F:$F,1,FALSE),"No")</f>
        <v>No</v>
      </c>
      <c r="AB215" s="9">
        <v>244</v>
      </c>
    </row>
    <row r="216" spans="1:28" ht="15.75" customHeight="1" x14ac:dyDescent="0.3">
      <c r="A216" s="9">
        <v>370</v>
      </c>
      <c r="B216" s="10">
        <v>3937025</v>
      </c>
      <c r="C216" s="10">
        <v>15379</v>
      </c>
      <c r="D216" s="10">
        <v>128026116</v>
      </c>
      <c r="E216" s="10">
        <v>500102</v>
      </c>
      <c r="F216" s="10">
        <v>500102</v>
      </c>
      <c r="G216" s="10" t="s">
        <v>1285</v>
      </c>
      <c r="H216" s="10" t="s">
        <v>1285</v>
      </c>
      <c r="I216" s="10" t="s">
        <v>1286</v>
      </c>
      <c r="J216" s="10" t="s">
        <v>1287</v>
      </c>
      <c r="K216" s="13">
        <v>1748.0913499999999</v>
      </c>
      <c r="L216" s="19" t="s">
        <v>13176</v>
      </c>
      <c r="M216" s="11" t="s">
        <v>23</v>
      </c>
      <c r="N216" s="10" t="s">
        <v>196</v>
      </c>
      <c r="O216" s="10" t="s">
        <v>388</v>
      </c>
      <c r="P216" s="10"/>
      <c r="Q216" s="12"/>
      <c r="R216" s="12"/>
      <c r="S216" s="17" t="s">
        <v>26</v>
      </c>
      <c r="T216" s="10" t="s">
        <v>27</v>
      </c>
      <c r="U216" s="10">
        <v>1815</v>
      </c>
      <c r="V216" s="10">
        <v>3021</v>
      </c>
      <c r="W216" s="10">
        <v>2949</v>
      </c>
      <c r="X216" s="10">
        <v>901</v>
      </c>
      <c r="Y216" s="10">
        <f t="shared" si="3"/>
        <v>370</v>
      </c>
      <c r="Z216" s="10" t="str">
        <f>IFERROR(VLOOKUP(H216,'[1]MW-NIFTY-50-12-Apr-2020'!$A:$A,1,FALSE),"No")</f>
        <v>No</v>
      </c>
      <c r="AA216" s="10" t="str">
        <f>IFERROR(VLOOKUP(AB216,'[2]ind_nifty500list 12th Apr20'!$F:$F,1,FALSE),"No")</f>
        <v>No</v>
      </c>
      <c r="AB216" s="9">
        <v>370</v>
      </c>
    </row>
    <row r="217" spans="1:28" ht="15.75" customHeight="1" x14ac:dyDescent="0.3">
      <c r="A217" s="9">
        <v>1725</v>
      </c>
      <c r="B217" s="10">
        <v>964865</v>
      </c>
      <c r="C217" s="10">
        <v>3769</v>
      </c>
      <c r="D217" s="10">
        <v>129507844</v>
      </c>
      <c r="E217" s="10">
        <v>505890</v>
      </c>
      <c r="F217" s="10">
        <v>505890</v>
      </c>
      <c r="G217" s="10" t="s">
        <v>5411</v>
      </c>
      <c r="H217" s="10" t="s">
        <v>5411</v>
      </c>
      <c r="I217" s="10" t="s">
        <v>5412</v>
      </c>
      <c r="J217" s="10" t="s">
        <v>5413</v>
      </c>
      <c r="K217" s="13">
        <v>1737.42</v>
      </c>
      <c r="L217" s="19" t="s">
        <v>13176</v>
      </c>
      <c r="M217" s="11" t="s">
        <v>39</v>
      </c>
      <c r="N217" s="10" t="s">
        <v>40</v>
      </c>
      <c r="O217" s="10" t="s">
        <v>137</v>
      </c>
      <c r="P217" s="10" t="s">
        <v>5414</v>
      </c>
      <c r="Q217" s="12"/>
      <c r="R217" s="12"/>
      <c r="S217" s="15" t="s">
        <v>42</v>
      </c>
      <c r="T217" s="10" t="s">
        <v>27</v>
      </c>
      <c r="U217" s="10">
        <v>1770</v>
      </c>
      <c r="V217" s="10">
        <v>124</v>
      </c>
      <c r="W217" s="10">
        <v>3631</v>
      </c>
      <c r="X217" s="10">
        <v>1319</v>
      </c>
      <c r="Y217" s="10">
        <f t="shared" si="3"/>
        <v>1725</v>
      </c>
      <c r="Z217" s="10" t="str">
        <f>IFERROR(VLOOKUP(H217,'[1]MW-NIFTY-50-12-Apr-2020'!$A:$A,1,FALSE),"No")</f>
        <v>No</v>
      </c>
      <c r="AA217" s="10" t="str">
        <f>IFERROR(VLOOKUP(AB217,'[2]ind_nifty500list 12th Apr20'!$F:$F,1,FALSE),"No")</f>
        <v>No</v>
      </c>
      <c r="AB217" s="9">
        <v>1725</v>
      </c>
    </row>
    <row r="218" spans="1:28" ht="15.75" customHeight="1" x14ac:dyDescent="0.3">
      <c r="A218" s="9">
        <v>2577</v>
      </c>
      <c r="B218" s="10">
        <v>5786113</v>
      </c>
      <c r="C218" s="10">
        <v>22602</v>
      </c>
      <c r="D218" s="10">
        <v>136536068</v>
      </c>
      <c r="E218" s="10">
        <v>533344</v>
      </c>
      <c r="F218" s="10">
        <v>533344</v>
      </c>
      <c r="G218" s="10" t="s">
        <v>7974</v>
      </c>
      <c r="H218" s="10" t="s">
        <v>7974</v>
      </c>
      <c r="I218" s="10" t="s">
        <v>7975</v>
      </c>
      <c r="J218" s="10" t="s">
        <v>7976</v>
      </c>
      <c r="K218" s="13">
        <v>1728.327</v>
      </c>
      <c r="L218" s="19" t="s">
        <v>13176</v>
      </c>
      <c r="M218" s="11" t="s">
        <v>55</v>
      </c>
      <c r="N218" s="10" t="s">
        <v>56</v>
      </c>
      <c r="O218" s="10" t="s">
        <v>4339</v>
      </c>
      <c r="P218" s="12"/>
      <c r="Q218" s="12"/>
      <c r="R218" s="12"/>
      <c r="S218" s="18" t="s">
        <v>58</v>
      </c>
      <c r="T218" s="10" t="s">
        <v>27</v>
      </c>
      <c r="U218" s="10">
        <v>3493</v>
      </c>
      <c r="V218" s="10">
        <v>3909</v>
      </c>
      <c r="W218" s="10">
        <v>1370</v>
      </c>
      <c r="X218" s="10">
        <v>3183</v>
      </c>
      <c r="Y218" s="10">
        <f t="shared" si="3"/>
        <v>2577</v>
      </c>
      <c r="Z218" s="10" t="str">
        <f>IFERROR(VLOOKUP(H218,'[1]MW-NIFTY-50-12-Apr-2020'!$A:$A,1,FALSE),"No")</f>
        <v>No</v>
      </c>
      <c r="AA218" s="10" t="str">
        <f>IFERROR(VLOOKUP(AB218,'[2]ind_nifty500list 12th Apr20'!$F:$F,1,FALSE),"No")</f>
        <v>No</v>
      </c>
      <c r="AB218" s="9">
        <v>2577</v>
      </c>
    </row>
    <row r="219" spans="1:28" ht="15.75" customHeight="1" x14ac:dyDescent="0.3">
      <c r="A219" s="9">
        <v>1273</v>
      </c>
      <c r="B219" s="10"/>
      <c r="C219" s="10"/>
      <c r="D219" s="10">
        <v>128045828</v>
      </c>
      <c r="E219" s="10">
        <v>500179</v>
      </c>
      <c r="F219" s="10">
        <v>500179</v>
      </c>
      <c r="G219" s="10" t="s">
        <v>4040</v>
      </c>
      <c r="H219" s="10" t="s">
        <v>4040</v>
      </c>
      <c r="I219" s="10" t="s">
        <v>4041</v>
      </c>
      <c r="J219" s="10" t="s">
        <v>4042</v>
      </c>
      <c r="K219" s="13">
        <v>1700.4440500000001</v>
      </c>
      <c r="L219" s="19" t="s">
        <v>13176</v>
      </c>
      <c r="M219" s="11" t="s">
        <v>32</v>
      </c>
      <c r="N219" s="10" t="s">
        <v>220</v>
      </c>
      <c r="O219" s="10" t="s">
        <v>221</v>
      </c>
      <c r="P219" s="10" t="s">
        <v>4043</v>
      </c>
      <c r="Q219" s="12"/>
      <c r="R219" s="12"/>
      <c r="S219" s="15" t="s">
        <v>222</v>
      </c>
      <c r="T219" s="10" t="s">
        <v>27</v>
      </c>
      <c r="U219" s="10">
        <v>2338</v>
      </c>
      <c r="V219" s="10">
        <v>668</v>
      </c>
      <c r="W219" s="10">
        <v>2710</v>
      </c>
      <c r="X219" s="10">
        <v>3788</v>
      </c>
      <c r="Y219" s="10">
        <f t="shared" si="3"/>
        <v>1273</v>
      </c>
      <c r="Z219" s="10" t="str">
        <f>IFERROR(VLOOKUP(H219,'[1]MW-NIFTY-50-12-Apr-2020'!$A:$A,1,FALSE),"No")</f>
        <v>No</v>
      </c>
      <c r="AA219" s="10" t="str">
        <f>IFERROR(VLOOKUP(AB219,'[2]ind_nifty500list 12th Apr20'!$F:$F,1,FALSE),"No")</f>
        <v>No</v>
      </c>
      <c r="AB219" s="9">
        <v>1273</v>
      </c>
    </row>
    <row r="220" spans="1:28" ht="15.75" customHeight="1" x14ac:dyDescent="0.3">
      <c r="A220" s="9">
        <v>1133</v>
      </c>
      <c r="B220" s="10">
        <v>3432705</v>
      </c>
      <c r="C220" s="10">
        <v>13409</v>
      </c>
      <c r="D220" s="10">
        <v>136379908</v>
      </c>
      <c r="E220" s="10">
        <v>532734</v>
      </c>
      <c r="F220" s="10">
        <v>532734</v>
      </c>
      <c r="G220" s="10" t="s">
        <v>3611</v>
      </c>
      <c r="H220" s="10" t="s">
        <v>3611</v>
      </c>
      <c r="I220" s="10" t="s">
        <v>3612</v>
      </c>
      <c r="J220" s="10" t="s">
        <v>3613</v>
      </c>
      <c r="K220" s="13">
        <v>1697.4591</v>
      </c>
      <c r="L220" s="19" t="s">
        <v>13176</v>
      </c>
      <c r="M220" s="11" t="s">
        <v>23</v>
      </c>
      <c r="N220" s="10" t="s">
        <v>90</v>
      </c>
      <c r="O220" s="10" t="s">
        <v>283</v>
      </c>
      <c r="P220" s="10"/>
      <c r="Q220" s="12"/>
      <c r="R220" s="12"/>
      <c r="S220" s="18" t="s">
        <v>91</v>
      </c>
      <c r="T220" s="10" t="s">
        <v>27</v>
      </c>
      <c r="U220" s="10">
        <v>1581</v>
      </c>
      <c r="V220" s="10">
        <v>3863</v>
      </c>
      <c r="W220" s="10">
        <v>3658</v>
      </c>
      <c r="X220" s="10">
        <v>2088</v>
      </c>
      <c r="Y220" s="10">
        <f t="shared" si="3"/>
        <v>1133</v>
      </c>
      <c r="Z220" s="10" t="str">
        <f>IFERROR(VLOOKUP(H220,'[1]MW-NIFTY-50-12-Apr-2020'!$A:$A,1,FALSE),"No")</f>
        <v>No</v>
      </c>
      <c r="AA220" s="10" t="str">
        <f>IFERROR(VLOOKUP(AB220,'[2]ind_nifty500list 12th Apr20'!$F:$F,1,FALSE),"No")</f>
        <v>No</v>
      </c>
      <c r="AB220" s="9">
        <v>1133</v>
      </c>
    </row>
    <row r="221" spans="1:28" ht="15.75" customHeight="1" x14ac:dyDescent="0.3">
      <c r="A221" s="9">
        <v>2389</v>
      </c>
      <c r="B221" s="10">
        <v>1038081</v>
      </c>
      <c r="C221" s="10">
        <v>4055</v>
      </c>
      <c r="D221" s="10">
        <v>136025348</v>
      </c>
      <c r="E221" s="10">
        <v>531349</v>
      </c>
      <c r="F221" s="10">
        <v>531349</v>
      </c>
      <c r="G221" s="10" t="s">
        <v>7418</v>
      </c>
      <c r="H221" s="10" t="s">
        <v>7418</v>
      </c>
      <c r="I221" s="10" t="s">
        <v>7419</v>
      </c>
      <c r="J221" s="10" t="s">
        <v>7420</v>
      </c>
      <c r="K221" s="13">
        <v>1694.97595</v>
      </c>
      <c r="L221" s="19" t="s">
        <v>13176</v>
      </c>
      <c r="M221" s="11" t="s">
        <v>95</v>
      </c>
      <c r="N221" s="10" t="s">
        <v>96</v>
      </c>
      <c r="O221" s="11" t="s">
        <v>1591</v>
      </c>
      <c r="P221" s="10"/>
      <c r="Q221" s="12"/>
      <c r="R221" s="12"/>
      <c r="S221" s="10" t="s">
        <v>98</v>
      </c>
      <c r="T221" s="10" t="s">
        <v>27</v>
      </c>
      <c r="U221" s="10">
        <v>1287</v>
      </c>
      <c r="V221" s="10">
        <v>2011</v>
      </c>
      <c r="W221" s="10">
        <v>468</v>
      </c>
      <c r="X221" s="10">
        <v>2309</v>
      </c>
      <c r="Y221" s="10">
        <f t="shared" si="3"/>
        <v>2389</v>
      </c>
      <c r="Z221" s="10" t="str">
        <f>IFERROR(VLOOKUP(H221,'[1]MW-NIFTY-50-12-Apr-2020'!$A:$A,1,FALSE),"No")</f>
        <v>No</v>
      </c>
      <c r="AA221" s="10" t="str">
        <f>IFERROR(VLOOKUP(AB221,'[2]ind_nifty500list 12th Apr20'!$F:$F,1,FALSE),"No")</f>
        <v>No</v>
      </c>
      <c r="AB221" s="9">
        <v>2389</v>
      </c>
    </row>
    <row r="222" spans="1:28" ht="15.75" customHeight="1" x14ac:dyDescent="0.3">
      <c r="A222" s="9">
        <v>2235</v>
      </c>
      <c r="B222" s="10">
        <v>2949633</v>
      </c>
      <c r="C222" s="10">
        <v>11522</v>
      </c>
      <c r="D222" s="10">
        <v>128077828</v>
      </c>
      <c r="E222" s="10">
        <v>500304</v>
      </c>
      <c r="F222" s="10">
        <v>500304</v>
      </c>
      <c r="G222" s="10" t="s">
        <v>6952</v>
      </c>
      <c r="H222" s="10" t="s">
        <v>6952</v>
      </c>
      <c r="I222" s="10" t="s">
        <v>6953</v>
      </c>
      <c r="J222" s="10" t="s">
        <v>6954</v>
      </c>
      <c r="K222" s="13">
        <v>1692.9848499999998</v>
      </c>
      <c r="L222" s="19" t="s">
        <v>13176</v>
      </c>
      <c r="M222" s="11" t="s">
        <v>83</v>
      </c>
      <c r="N222" s="10" t="s">
        <v>181</v>
      </c>
      <c r="O222" s="10" t="s">
        <v>203</v>
      </c>
      <c r="P222" s="10"/>
      <c r="Q222" s="12"/>
      <c r="R222" s="12"/>
      <c r="S222" s="15" t="s">
        <v>86</v>
      </c>
      <c r="T222" s="10" t="s">
        <v>27</v>
      </c>
      <c r="U222" s="10">
        <v>3839</v>
      </c>
      <c r="V222" s="10">
        <v>213</v>
      </c>
      <c r="W222" s="10">
        <v>3908</v>
      </c>
      <c r="X222" s="10">
        <v>3905</v>
      </c>
      <c r="Y222" s="10">
        <f t="shared" si="3"/>
        <v>2235</v>
      </c>
      <c r="Z222" s="10" t="str">
        <f>IFERROR(VLOOKUP(H222,'[1]MW-NIFTY-50-12-Apr-2020'!$A:$A,1,FALSE),"No")</f>
        <v>No</v>
      </c>
      <c r="AA222" s="10" t="str">
        <f>IFERROR(VLOOKUP(AB222,'[2]ind_nifty500list 12th Apr20'!$F:$F,1,FALSE),"No")</f>
        <v>No</v>
      </c>
      <c r="AB222" s="9">
        <v>2235</v>
      </c>
    </row>
    <row r="223" spans="1:28" ht="15.75" customHeight="1" x14ac:dyDescent="0.3">
      <c r="A223" s="9">
        <v>2893</v>
      </c>
      <c r="B223" s="10">
        <v>4546049</v>
      </c>
      <c r="C223" s="10">
        <v>17758</v>
      </c>
      <c r="D223" s="10">
        <v>129181188</v>
      </c>
      <c r="E223" s="10">
        <v>504614</v>
      </c>
      <c r="F223" s="10">
        <v>504614</v>
      </c>
      <c r="G223" s="10" t="s">
        <v>8921</v>
      </c>
      <c r="H223" s="10" t="s">
        <v>8921</v>
      </c>
      <c r="I223" s="10" t="s">
        <v>8922</v>
      </c>
      <c r="J223" s="10" t="s">
        <v>8923</v>
      </c>
      <c r="K223" s="13">
        <v>1692.4283</v>
      </c>
      <c r="L223" s="19" t="s">
        <v>13176</v>
      </c>
      <c r="M223" s="11" t="s">
        <v>23</v>
      </c>
      <c r="N223" s="10" t="s">
        <v>90</v>
      </c>
      <c r="O223" s="10" t="s">
        <v>283</v>
      </c>
      <c r="P223" s="10" t="e">
        <v>#REF!</v>
      </c>
      <c r="Q223" s="12"/>
      <c r="R223" s="12"/>
      <c r="S223" s="18" t="s">
        <v>91</v>
      </c>
      <c r="T223" s="10" t="s">
        <v>27</v>
      </c>
      <c r="U223" s="10">
        <v>454</v>
      </c>
      <c r="V223" s="10">
        <v>3412</v>
      </c>
      <c r="W223" s="10">
        <v>1419</v>
      </c>
      <c r="X223" s="10">
        <v>3320</v>
      </c>
      <c r="Y223" s="10">
        <f t="shared" si="3"/>
        <v>2893</v>
      </c>
      <c r="Z223" s="10" t="str">
        <f>IFERROR(VLOOKUP(H223,'[1]MW-NIFTY-50-12-Apr-2020'!$A:$A,1,FALSE),"No")</f>
        <v>No</v>
      </c>
      <c r="AA223" s="10" t="str">
        <f>IFERROR(VLOOKUP(AB223,'[2]ind_nifty500list 12th Apr20'!$F:$F,1,FALSE),"No")</f>
        <v>No</v>
      </c>
      <c r="AB223" s="9">
        <v>2893</v>
      </c>
    </row>
    <row r="224" spans="1:28" ht="15.75" customHeight="1" x14ac:dyDescent="0.3">
      <c r="A224" s="9">
        <v>5108</v>
      </c>
      <c r="B224" s="10">
        <v>297985</v>
      </c>
      <c r="C224" s="10">
        <v>1164</v>
      </c>
      <c r="D224" s="10">
        <v>138470404</v>
      </c>
      <c r="E224" s="10">
        <v>540900</v>
      </c>
      <c r="F224" s="10">
        <v>540900</v>
      </c>
      <c r="G224" s="10" t="s">
        <v>13015</v>
      </c>
      <c r="H224" s="10" t="s">
        <v>13015</v>
      </c>
      <c r="I224" s="10" t="s">
        <v>13016</v>
      </c>
      <c r="J224" s="10" t="s">
        <v>13017</v>
      </c>
      <c r="K224" s="13">
        <v>1690.2144499999999</v>
      </c>
      <c r="L224" s="19" t="s">
        <v>13176</v>
      </c>
      <c r="M224" s="10" t="s">
        <v>32</v>
      </c>
      <c r="N224" s="10" t="s">
        <v>33</v>
      </c>
      <c r="O224" s="10" t="s">
        <v>34</v>
      </c>
      <c r="P224" s="10"/>
      <c r="Q224" s="10"/>
      <c r="R224" s="10"/>
      <c r="S224" s="10" t="s">
        <v>35</v>
      </c>
      <c r="T224" s="10" t="s">
        <v>27</v>
      </c>
      <c r="U224" s="10"/>
      <c r="V224" s="10">
        <v>3915</v>
      </c>
      <c r="W224" s="10">
        <v>2667</v>
      </c>
      <c r="X224" s="10">
        <v>37</v>
      </c>
      <c r="Y224" s="10">
        <f t="shared" si="3"/>
        <v>5108</v>
      </c>
      <c r="Z224" s="10" t="str">
        <f>IFERROR(VLOOKUP(H224,'[1]MW-NIFTY-50-12-Apr-2020'!$A:$A,1,FALSE),"No")</f>
        <v>No</v>
      </c>
      <c r="AA224" s="10" t="str">
        <f>IFERROR(VLOOKUP(AB224,'[2]ind_nifty500list 12th Apr20'!$F:$F,1,FALSE),"No")</f>
        <v>No</v>
      </c>
      <c r="AB224" s="9">
        <v>5108</v>
      </c>
    </row>
    <row r="225" spans="1:28" ht="15.75" customHeight="1" x14ac:dyDescent="0.3">
      <c r="A225" s="9">
        <v>3589</v>
      </c>
      <c r="B225" s="10">
        <v>920065</v>
      </c>
      <c r="C225" s="10">
        <v>3594</v>
      </c>
      <c r="D225" s="10">
        <v>130016772</v>
      </c>
      <c r="E225" s="10">
        <v>507878</v>
      </c>
      <c r="F225" s="10">
        <v>507878</v>
      </c>
      <c r="G225" s="10" t="s">
        <v>11000</v>
      </c>
      <c r="H225" s="10" t="s">
        <v>11000</v>
      </c>
      <c r="I225" s="10" t="s">
        <v>11001</v>
      </c>
      <c r="J225" s="10" t="s">
        <v>11002</v>
      </c>
      <c r="K225" s="13">
        <v>1687.6815999999999</v>
      </c>
      <c r="L225" s="19" t="s">
        <v>13176</v>
      </c>
      <c r="M225" s="11" t="s">
        <v>249</v>
      </c>
      <c r="N225" s="10" t="s">
        <v>383</v>
      </c>
      <c r="O225" s="10"/>
      <c r="P225" s="10"/>
      <c r="Q225" s="12"/>
      <c r="R225" s="12"/>
      <c r="S225" s="18" t="s">
        <v>384</v>
      </c>
      <c r="T225" s="10" t="s">
        <v>27</v>
      </c>
      <c r="U225" s="10">
        <v>175</v>
      </c>
      <c r="V225" s="10">
        <v>1974</v>
      </c>
      <c r="W225" s="10">
        <v>260</v>
      </c>
      <c r="X225" s="10">
        <v>2247</v>
      </c>
      <c r="Y225" s="10">
        <f t="shared" si="3"/>
        <v>3589</v>
      </c>
      <c r="Z225" s="10" t="str">
        <f>IFERROR(VLOOKUP(H225,'[1]MW-NIFTY-50-12-Apr-2020'!$A:$A,1,FALSE),"No")</f>
        <v>No</v>
      </c>
      <c r="AA225" s="10" t="str">
        <f>IFERROR(VLOOKUP(AB225,'[2]ind_nifty500list 12th Apr20'!$F:$F,1,FALSE),"No")</f>
        <v>No</v>
      </c>
      <c r="AB225" s="9">
        <v>3589</v>
      </c>
    </row>
    <row r="226" spans="1:28" ht="15.75" customHeight="1" x14ac:dyDescent="0.3">
      <c r="A226" s="9">
        <v>499</v>
      </c>
      <c r="B226" s="10">
        <v>6404353</v>
      </c>
      <c r="C226" s="10">
        <v>25017</v>
      </c>
      <c r="D226" s="10">
        <v>134238724</v>
      </c>
      <c r="E226" s="10">
        <v>524370</v>
      </c>
      <c r="F226" s="10">
        <v>524370</v>
      </c>
      <c r="G226" s="10" t="s">
        <v>1683</v>
      </c>
      <c r="H226" s="10" t="s">
        <v>1683</v>
      </c>
      <c r="I226" s="10" t="s">
        <v>1684</v>
      </c>
      <c r="J226" s="10" t="s">
        <v>1685</v>
      </c>
      <c r="K226" s="13">
        <v>1685.9940000000001</v>
      </c>
      <c r="L226" s="19" t="s">
        <v>13176</v>
      </c>
      <c r="M226" s="11" t="s">
        <v>23</v>
      </c>
      <c r="N226" s="10" t="s">
        <v>24</v>
      </c>
      <c r="O226" s="10" t="s">
        <v>376</v>
      </c>
      <c r="P226" s="10"/>
      <c r="Q226" s="12"/>
      <c r="R226" s="12"/>
      <c r="S226" s="15" t="s">
        <v>26</v>
      </c>
      <c r="T226" s="10" t="s">
        <v>27</v>
      </c>
      <c r="U226" s="10">
        <v>2506</v>
      </c>
      <c r="V226" s="10">
        <v>5056</v>
      </c>
      <c r="W226" s="10">
        <v>3458</v>
      </c>
      <c r="X226" s="10">
        <v>2920</v>
      </c>
      <c r="Y226" s="10">
        <f t="shared" si="3"/>
        <v>499</v>
      </c>
      <c r="Z226" s="10" t="str">
        <f>IFERROR(VLOOKUP(H226,'[1]MW-NIFTY-50-12-Apr-2020'!$A:$A,1,FALSE),"No")</f>
        <v>No</v>
      </c>
      <c r="AA226" s="10" t="str">
        <f>IFERROR(VLOOKUP(AB226,'[2]ind_nifty500list 12th Apr20'!$F:$F,1,FALSE),"No")</f>
        <v>No</v>
      </c>
      <c r="AB226" s="9">
        <v>499</v>
      </c>
    </row>
    <row r="227" spans="1:28" ht="15.75" customHeight="1" x14ac:dyDescent="0.3">
      <c r="A227" s="9">
        <v>1325</v>
      </c>
      <c r="B227" s="10">
        <v>4918017</v>
      </c>
      <c r="C227" s="10">
        <v>19211</v>
      </c>
      <c r="D227" s="10">
        <v>136503556</v>
      </c>
      <c r="E227" s="10">
        <v>533217</v>
      </c>
      <c r="F227" s="10">
        <v>533217</v>
      </c>
      <c r="G227" s="10" t="s">
        <v>4199</v>
      </c>
      <c r="H227" s="10" t="s">
        <v>4199</v>
      </c>
      <c r="I227" s="10" t="s">
        <v>4200</v>
      </c>
      <c r="J227" s="10" t="s">
        <v>4201</v>
      </c>
      <c r="K227" s="13">
        <v>1680.8366000000001</v>
      </c>
      <c r="L227" s="19" t="s">
        <v>13176</v>
      </c>
      <c r="M227" s="11" t="s">
        <v>83</v>
      </c>
      <c r="N227" s="10" t="s">
        <v>181</v>
      </c>
      <c r="O227" s="10" t="s">
        <v>311</v>
      </c>
      <c r="P227" s="10" t="s">
        <v>2370</v>
      </c>
      <c r="Q227" s="12"/>
      <c r="R227" s="12"/>
      <c r="S227" s="15" t="s">
        <v>313</v>
      </c>
      <c r="T227" s="10" t="s">
        <v>27</v>
      </c>
      <c r="U227" s="10">
        <v>2110</v>
      </c>
      <c r="V227" s="10">
        <v>2869</v>
      </c>
      <c r="W227" s="10">
        <v>1355</v>
      </c>
      <c r="X227" s="10">
        <v>3382</v>
      </c>
      <c r="Y227" s="10">
        <f t="shared" si="3"/>
        <v>1325</v>
      </c>
      <c r="Z227" s="10" t="str">
        <f>IFERROR(VLOOKUP(H227,'[1]MW-NIFTY-50-12-Apr-2020'!$A:$A,1,FALSE),"No")</f>
        <v>No</v>
      </c>
      <c r="AA227" s="10" t="str">
        <f>IFERROR(VLOOKUP(AB227,'[2]ind_nifty500list 12th Apr20'!$F:$F,1,FALSE),"No")</f>
        <v>No</v>
      </c>
      <c r="AB227" s="9">
        <v>1325</v>
      </c>
    </row>
    <row r="228" spans="1:28" ht="15.75" customHeight="1" x14ac:dyDescent="0.3">
      <c r="A228" s="9">
        <v>260</v>
      </c>
      <c r="B228" s="10">
        <v>6247169</v>
      </c>
      <c r="C228" s="10">
        <v>24403</v>
      </c>
      <c r="D228" s="10">
        <v>134071300</v>
      </c>
      <c r="E228" s="10">
        <v>523716</v>
      </c>
      <c r="F228" s="10">
        <v>523716</v>
      </c>
      <c r="G228" s="10" t="s">
        <v>934</v>
      </c>
      <c r="H228" s="10" t="s">
        <v>934</v>
      </c>
      <c r="I228" s="10" t="s">
        <v>935</v>
      </c>
      <c r="J228" s="10" t="s">
        <v>936</v>
      </c>
      <c r="K228" s="13">
        <v>1680.1936499999999</v>
      </c>
      <c r="L228" s="19" t="s">
        <v>13176</v>
      </c>
      <c r="M228" s="11" t="s">
        <v>249</v>
      </c>
      <c r="N228" s="10" t="s">
        <v>383</v>
      </c>
      <c r="O228" s="10"/>
      <c r="P228" s="10"/>
      <c r="Q228" s="12"/>
      <c r="R228" s="12"/>
      <c r="S228" s="18" t="s">
        <v>384</v>
      </c>
      <c r="T228" s="10" t="s">
        <v>27</v>
      </c>
      <c r="U228" s="10">
        <v>3589</v>
      </c>
      <c r="V228" s="10">
        <v>175</v>
      </c>
      <c r="W228" s="10">
        <v>2247</v>
      </c>
      <c r="X228" s="10">
        <v>1789</v>
      </c>
      <c r="Y228" s="10">
        <f t="shared" si="3"/>
        <v>260</v>
      </c>
      <c r="Z228" s="10" t="str">
        <f>IFERROR(VLOOKUP(H228,'[1]MW-NIFTY-50-12-Apr-2020'!$A:$A,1,FALSE),"No")</f>
        <v>No</v>
      </c>
      <c r="AA228" s="10" t="str">
        <f>IFERROR(VLOOKUP(AB228,'[2]ind_nifty500list 12th Apr20'!$F:$F,1,FALSE),"No")</f>
        <v>No</v>
      </c>
      <c r="AB228" s="9">
        <v>260</v>
      </c>
    </row>
    <row r="229" spans="1:28" ht="15.75" customHeight="1" x14ac:dyDescent="0.3">
      <c r="A229" s="9">
        <v>1416</v>
      </c>
      <c r="B229" s="10">
        <v>391681</v>
      </c>
      <c r="C229" s="10">
        <v>1530</v>
      </c>
      <c r="D229" s="10">
        <v>129213700</v>
      </c>
      <c r="E229" s="10">
        <v>504741</v>
      </c>
      <c r="F229" s="10">
        <v>504741</v>
      </c>
      <c r="G229" s="10" t="s">
        <v>4478</v>
      </c>
      <c r="H229" s="10" t="s">
        <v>4478</v>
      </c>
      <c r="I229" s="10" t="s">
        <v>4479</v>
      </c>
      <c r="J229" s="10" t="s">
        <v>4480</v>
      </c>
      <c r="K229" s="13">
        <v>1678.1068500000001</v>
      </c>
      <c r="L229" s="19" t="s">
        <v>13176</v>
      </c>
      <c r="M229" s="11" t="s">
        <v>39</v>
      </c>
      <c r="N229" s="10" t="s">
        <v>67</v>
      </c>
      <c r="O229" s="10" t="s">
        <v>68</v>
      </c>
      <c r="P229" s="10"/>
      <c r="Q229" s="12"/>
      <c r="R229" s="12"/>
      <c r="S229" s="15" t="s">
        <v>69</v>
      </c>
      <c r="T229" s="10" t="s">
        <v>27</v>
      </c>
      <c r="U229" s="10">
        <v>5060</v>
      </c>
      <c r="V229" s="10">
        <v>1586</v>
      </c>
      <c r="W229" s="10">
        <v>94</v>
      </c>
      <c r="X229" s="10">
        <v>3080</v>
      </c>
      <c r="Y229" s="10">
        <f t="shared" si="3"/>
        <v>1416</v>
      </c>
      <c r="Z229" s="10" t="str">
        <f>IFERROR(VLOOKUP(H229,'[1]MW-NIFTY-50-12-Apr-2020'!$A:$A,1,FALSE),"No")</f>
        <v>No</v>
      </c>
      <c r="AA229" s="10" t="str">
        <f>IFERROR(VLOOKUP(AB229,'[2]ind_nifty500list 12th Apr20'!$F:$F,1,FALSE),"No")</f>
        <v>No</v>
      </c>
      <c r="AB229" s="9">
        <v>1416</v>
      </c>
    </row>
    <row r="230" spans="1:28" ht="15.75" customHeight="1" x14ac:dyDescent="0.3">
      <c r="A230" s="9">
        <v>884</v>
      </c>
      <c r="B230" s="10">
        <v>224001</v>
      </c>
      <c r="C230" s="10">
        <v>875</v>
      </c>
      <c r="D230" s="10">
        <v>128031492</v>
      </c>
      <c r="E230" s="10">
        <v>500123</v>
      </c>
      <c r="F230" s="10">
        <v>500123</v>
      </c>
      <c r="G230" s="10" t="s">
        <v>2849</v>
      </c>
      <c r="H230" s="10" t="s">
        <v>2849</v>
      </c>
      <c r="I230" s="10" t="s">
        <v>2850</v>
      </c>
      <c r="J230" s="10" t="s">
        <v>2851</v>
      </c>
      <c r="K230" s="13">
        <v>1676.38</v>
      </c>
      <c r="L230" s="19" t="s">
        <v>13176</v>
      </c>
      <c r="M230" s="11" t="s">
        <v>23</v>
      </c>
      <c r="N230" s="10" t="s">
        <v>24</v>
      </c>
      <c r="O230" s="10" t="s">
        <v>376</v>
      </c>
      <c r="P230" s="10"/>
      <c r="Q230" s="12"/>
      <c r="R230" s="12"/>
      <c r="S230" s="15" t="s">
        <v>26</v>
      </c>
      <c r="T230" s="10" t="s">
        <v>27</v>
      </c>
      <c r="U230" s="10">
        <v>1178</v>
      </c>
      <c r="V230" s="10">
        <v>2354</v>
      </c>
      <c r="W230" s="10">
        <v>181</v>
      </c>
      <c r="X230" s="10">
        <v>5056</v>
      </c>
      <c r="Y230" s="10">
        <f t="shared" si="3"/>
        <v>884</v>
      </c>
      <c r="Z230" s="10" t="str">
        <f>IFERROR(VLOOKUP(H230,'[1]MW-NIFTY-50-12-Apr-2020'!$A:$A,1,FALSE),"No")</f>
        <v>No</v>
      </c>
      <c r="AA230" s="10" t="str">
        <f>IFERROR(VLOOKUP(AB230,'[2]ind_nifty500list 12th Apr20'!$F:$F,1,FALSE),"No")</f>
        <v>No</v>
      </c>
      <c r="AB230" s="9">
        <v>884</v>
      </c>
    </row>
    <row r="231" spans="1:28" ht="15.75" customHeight="1" x14ac:dyDescent="0.3">
      <c r="A231" s="9">
        <v>3914</v>
      </c>
      <c r="B231" s="10">
        <v>5425921</v>
      </c>
      <c r="C231" s="10">
        <v>21195</v>
      </c>
      <c r="D231" s="10">
        <v>138394116</v>
      </c>
      <c r="E231" s="10">
        <v>540602</v>
      </c>
      <c r="F231" s="10">
        <v>540602</v>
      </c>
      <c r="G231" s="10" t="s">
        <v>12042</v>
      </c>
      <c r="H231" s="10" t="s">
        <v>12042</v>
      </c>
      <c r="I231" s="10" t="s">
        <v>12043</v>
      </c>
      <c r="J231" s="10" t="s">
        <v>12044</v>
      </c>
      <c r="K231" s="13">
        <v>1671.8376499999999</v>
      </c>
      <c r="L231" s="19" t="s">
        <v>13176</v>
      </c>
      <c r="M231" s="11" t="s">
        <v>83</v>
      </c>
      <c r="N231" s="10" t="s">
        <v>181</v>
      </c>
      <c r="O231" s="10" t="s">
        <v>1528</v>
      </c>
      <c r="P231" s="10" t="s">
        <v>2117</v>
      </c>
      <c r="Q231" s="12"/>
      <c r="R231" s="12"/>
      <c r="S231" s="15" t="s">
        <v>1530</v>
      </c>
      <c r="T231" s="10" t="s">
        <v>27</v>
      </c>
      <c r="U231" s="10">
        <v>2600</v>
      </c>
      <c r="V231" s="10">
        <v>3151</v>
      </c>
      <c r="W231" s="10">
        <v>641</v>
      </c>
      <c r="X231" s="10">
        <v>0</v>
      </c>
      <c r="Y231" s="10">
        <f t="shared" si="3"/>
        <v>3914</v>
      </c>
      <c r="Z231" s="10" t="str">
        <f>IFERROR(VLOOKUP(H231,'[1]MW-NIFTY-50-12-Apr-2020'!$A:$A,1,FALSE),"No")</f>
        <v>No</v>
      </c>
      <c r="AA231" s="10" t="str">
        <f>IFERROR(VLOOKUP(AB231,'[2]ind_nifty500list 12th Apr20'!$F:$F,1,FALSE),"No")</f>
        <v>No</v>
      </c>
      <c r="AB231" s="9">
        <v>3914</v>
      </c>
    </row>
    <row r="232" spans="1:28" ht="15.75" customHeight="1" x14ac:dyDescent="0.3">
      <c r="A232" s="9">
        <v>932</v>
      </c>
      <c r="B232" s="10">
        <v>5140481</v>
      </c>
      <c r="C232" s="10">
        <v>20080</v>
      </c>
      <c r="D232" s="10">
        <v>136514820</v>
      </c>
      <c r="E232" s="10">
        <v>533261</v>
      </c>
      <c r="F232" s="10">
        <v>533261</v>
      </c>
      <c r="G232" s="10" t="s">
        <v>2996</v>
      </c>
      <c r="H232" s="10" t="s">
        <v>2996</v>
      </c>
      <c r="I232" s="10" t="s">
        <v>2997</v>
      </c>
      <c r="J232" s="10" t="s">
        <v>2998</v>
      </c>
      <c r="K232" s="13">
        <v>1668.3060500000001</v>
      </c>
      <c r="L232" s="19" t="s">
        <v>13176</v>
      </c>
      <c r="M232" s="11" t="s">
        <v>83</v>
      </c>
      <c r="N232" s="10" t="s">
        <v>181</v>
      </c>
      <c r="O232" s="10" t="s">
        <v>311</v>
      </c>
      <c r="P232" s="10" t="s">
        <v>1199</v>
      </c>
      <c r="Q232" s="12"/>
      <c r="R232" s="12"/>
      <c r="S232" s="15" t="s">
        <v>313</v>
      </c>
      <c r="T232" s="10" t="s">
        <v>27</v>
      </c>
      <c r="U232" s="10">
        <v>2897</v>
      </c>
      <c r="V232" s="10">
        <v>3564</v>
      </c>
      <c r="W232" s="10">
        <v>2978</v>
      </c>
      <c r="X232" s="10">
        <v>367</v>
      </c>
      <c r="Y232" s="10">
        <f t="shared" si="3"/>
        <v>932</v>
      </c>
      <c r="Z232" s="10" t="str">
        <f>IFERROR(VLOOKUP(H232,'[1]MW-NIFTY-50-12-Apr-2020'!$A:$A,1,FALSE),"No")</f>
        <v>No</v>
      </c>
      <c r="AA232" s="10" t="str">
        <f>IFERROR(VLOOKUP(AB232,'[2]ind_nifty500list 12th Apr20'!$F:$F,1,FALSE),"No")</f>
        <v>No</v>
      </c>
      <c r="AB232" s="9">
        <v>932</v>
      </c>
    </row>
    <row r="233" spans="1:28" ht="15.75" customHeight="1" x14ac:dyDescent="0.3">
      <c r="A233" s="9">
        <v>1651</v>
      </c>
      <c r="B233" s="10">
        <v>471297</v>
      </c>
      <c r="C233" s="10">
        <v>1841</v>
      </c>
      <c r="D233" s="10">
        <v>151056900</v>
      </c>
      <c r="E233" s="10">
        <v>590066</v>
      </c>
      <c r="F233" s="10">
        <v>590066</v>
      </c>
      <c r="G233" s="10" t="s">
        <v>5189</v>
      </c>
      <c r="H233" s="10" t="s">
        <v>5189</v>
      </c>
      <c r="I233" s="10" t="s">
        <v>5190</v>
      </c>
      <c r="J233" s="10" t="s">
        <v>5191</v>
      </c>
      <c r="K233" s="13">
        <v>1658.4223499999998</v>
      </c>
      <c r="L233" s="19" t="s">
        <v>13176</v>
      </c>
      <c r="M233" s="11" t="s">
        <v>249</v>
      </c>
      <c r="N233" s="10" t="s">
        <v>250</v>
      </c>
      <c r="O233" s="10" t="s">
        <v>251</v>
      </c>
      <c r="P233" s="10"/>
      <c r="Q233" s="12"/>
      <c r="R233" s="12"/>
      <c r="S233" s="15" t="s">
        <v>26</v>
      </c>
      <c r="T233" s="10" t="s">
        <v>27</v>
      </c>
      <c r="U233" s="10">
        <v>1731</v>
      </c>
      <c r="V233" s="10">
        <v>1371</v>
      </c>
      <c r="W233" s="10">
        <v>2832</v>
      </c>
      <c r="X233" s="10">
        <v>2352</v>
      </c>
      <c r="Y233" s="10">
        <f t="shared" si="3"/>
        <v>1651</v>
      </c>
      <c r="Z233" s="10" t="str">
        <f>IFERROR(VLOOKUP(H233,'[1]MW-NIFTY-50-12-Apr-2020'!$A:$A,1,FALSE),"No")</f>
        <v>No</v>
      </c>
      <c r="AA233" s="10" t="str">
        <f>IFERROR(VLOOKUP(AB233,'[2]ind_nifty500list 12th Apr20'!$F:$F,1,FALSE),"No")</f>
        <v>No</v>
      </c>
      <c r="AB233" s="9">
        <v>1651</v>
      </c>
    </row>
    <row r="234" spans="1:28" ht="15.75" customHeight="1" x14ac:dyDescent="0.3">
      <c r="A234" s="9">
        <v>93</v>
      </c>
      <c r="B234" s="10">
        <v>425729</v>
      </c>
      <c r="C234" s="10">
        <v>1663</v>
      </c>
      <c r="D234" s="10">
        <v>128055044</v>
      </c>
      <c r="E234" s="10">
        <v>500215</v>
      </c>
      <c r="F234" s="10">
        <v>500215</v>
      </c>
      <c r="G234" s="10" t="s">
        <v>399</v>
      </c>
      <c r="H234" s="10" t="s">
        <v>399</v>
      </c>
      <c r="I234" s="10" t="s">
        <v>400</v>
      </c>
      <c r="J234" s="10" t="s">
        <v>401</v>
      </c>
      <c r="K234" s="13">
        <v>1655.7029499999999</v>
      </c>
      <c r="L234" s="19" t="s">
        <v>13176</v>
      </c>
      <c r="M234" s="11" t="s">
        <v>275</v>
      </c>
      <c r="N234" s="10" t="s">
        <v>357</v>
      </c>
      <c r="O234" s="10" t="s">
        <v>358</v>
      </c>
      <c r="P234" s="10" t="s">
        <v>359</v>
      </c>
      <c r="Q234" s="11" t="s">
        <v>359</v>
      </c>
      <c r="R234" s="11" t="s">
        <v>402</v>
      </c>
      <c r="S234" s="18" t="s">
        <v>279</v>
      </c>
      <c r="T234" s="10" t="s">
        <v>27</v>
      </c>
      <c r="U234" s="10">
        <v>2888</v>
      </c>
      <c r="V234" s="10">
        <v>2797</v>
      </c>
      <c r="W234" s="10">
        <v>1644</v>
      </c>
      <c r="X234" s="10">
        <v>2688</v>
      </c>
      <c r="Y234" s="10">
        <f t="shared" si="3"/>
        <v>93</v>
      </c>
      <c r="Z234" s="10" t="str">
        <f>IFERROR(VLOOKUP(H234,'[1]MW-NIFTY-50-12-Apr-2020'!$A:$A,1,FALSE),"No")</f>
        <v>No</v>
      </c>
      <c r="AA234" s="10" t="str">
        <f>IFERROR(VLOOKUP(AB234,'[2]ind_nifty500list 12th Apr20'!$F:$F,1,FALSE),"No")</f>
        <v>No</v>
      </c>
      <c r="AB234" s="9">
        <v>93</v>
      </c>
    </row>
    <row r="235" spans="1:28" ht="15.75" customHeight="1" x14ac:dyDescent="0.3">
      <c r="A235" s="9">
        <v>2291</v>
      </c>
      <c r="B235" s="10">
        <v>2305793</v>
      </c>
      <c r="C235" s="10">
        <v>9007</v>
      </c>
      <c r="D235" s="10">
        <v>128172036</v>
      </c>
      <c r="E235" s="10">
        <v>500672</v>
      </c>
      <c r="F235" s="10">
        <v>500672</v>
      </c>
      <c r="G235" s="10" t="s">
        <v>7123</v>
      </c>
      <c r="H235" s="10" t="s">
        <v>7123</v>
      </c>
      <c r="I235" s="10" t="s">
        <v>7124</v>
      </c>
      <c r="J235" s="10" t="s">
        <v>7125</v>
      </c>
      <c r="K235" s="13">
        <v>1646.68</v>
      </c>
      <c r="L235" s="19" t="s">
        <v>13176</v>
      </c>
      <c r="M235" s="11" t="s">
        <v>4773</v>
      </c>
      <c r="N235" s="10" t="s">
        <v>96</v>
      </c>
      <c r="O235" s="10" t="s">
        <v>97</v>
      </c>
      <c r="P235" s="10"/>
      <c r="Q235" s="12"/>
      <c r="R235" s="12"/>
      <c r="S235" s="10" t="s">
        <v>98</v>
      </c>
      <c r="T235" s="10" t="s">
        <v>27</v>
      </c>
      <c r="U235" s="10">
        <v>1981</v>
      </c>
      <c r="V235" s="10">
        <v>14</v>
      </c>
      <c r="W235" s="10">
        <v>645</v>
      </c>
      <c r="X235" s="10">
        <v>1293</v>
      </c>
      <c r="Y235" s="10">
        <f t="shared" si="3"/>
        <v>2291</v>
      </c>
      <c r="Z235" s="10" t="str">
        <f>IFERROR(VLOOKUP(H235,'[1]MW-NIFTY-50-12-Apr-2020'!$A:$A,1,FALSE),"No")</f>
        <v>No</v>
      </c>
      <c r="AA235" s="10" t="str">
        <f>IFERROR(VLOOKUP(AB235,'[2]ind_nifty500list 12th Apr20'!$F:$F,1,FALSE),"No")</f>
        <v>No</v>
      </c>
      <c r="AB235" s="9">
        <v>2291</v>
      </c>
    </row>
    <row r="236" spans="1:28" ht="15.75" customHeight="1" x14ac:dyDescent="0.3">
      <c r="A236" s="9">
        <v>2696</v>
      </c>
      <c r="B236" s="10">
        <v>4485121</v>
      </c>
      <c r="C236" s="10">
        <v>17520</v>
      </c>
      <c r="D236" s="10">
        <v>136479236</v>
      </c>
      <c r="E236" s="10">
        <v>533122</v>
      </c>
      <c r="F236" s="10">
        <v>533122</v>
      </c>
      <c r="G236" s="10" t="s">
        <v>8330</v>
      </c>
      <c r="H236" s="10" t="s">
        <v>8330</v>
      </c>
      <c r="I236" s="10" t="s">
        <v>8331</v>
      </c>
      <c r="J236" s="10" t="s">
        <v>8332</v>
      </c>
      <c r="K236" s="13">
        <v>1639.9131</v>
      </c>
      <c r="L236" s="19" t="s">
        <v>13176</v>
      </c>
      <c r="M236" s="11" t="s">
        <v>335</v>
      </c>
      <c r="N236" s="10" t="s">
        <v>336</v>
      </c>
      <c r="O236" s="10" t="s">
        <v>415</v>
      </c>
      <c r="P236" s="10" t="s">
        <v>416</v>
      </c>
      <c r="Q236" s="11" t="s">
        <v>2342</v>
      </c>
      <c r="R236" s="12"/>
      <c r="S236" s="15" t="s">
        <v>339</v>
      </c>
      <c r="T236" s="10" t="s">
        <v>27</v>
      </c>
      <c r="U236" s="10">
        <v>1215</v>
      </c>
      <c r="V236" s="10">
        <v>2695</v>
      </c>
      <c r="W236" s="10">
        <v>2729</v>
      </c>
      <c r="X236" s="10">
        <v>3491</v>
      </c>
      <c r="Y236" s="10">
        <f t="shared" si="3"/>
        <v>2696</v>
      </c>
      <c r="Z236" s="10" t="str">
        <f>IFERROR(VLOOKUP(H236,'[1]MW-NIFTY-50-12-Apr-2020'!$A:$A,1,FALSE),"No")</f>
        <v>No</v>
      </c>
      <c r="AA236" s="10" t="str">
        <f>IFERROR(VLOOKUP(AB236,'[2]ind_nifty500list 12th Apr20'!$F:$F,1,FALSE),"No")</f>
        <v>No</v>
      </c>
      <c r="AB236" s="9">
        <v>2696</v>
      </c>
    </row>
    <row r="237" spans="1:28" ht="15.75" customHeight="1" x14ac:dyDescent="0.3">
      <c r="A237" s="9">
        <v>3412</v>
      </c>
      <c r="B237" s="10">
        <v>419585</v>
      </c>
      <c r="C237" s="10">
        <v>1639</v>
      </c>
      <c r="D237" s="10">
        <v>131330564</v>
      </c>
      <c r="E237" s="10">
        <v>513010</v>
      </c>
      <c r="F237" s="10">
        <v>513010</v>
      </c>
      <c r="G237" s="10" t="s">
        <v>10472</v>
      </c>
      <c r="H237" s="10" t="s">
        <v>10472</v>
      </c>
      <c r="I237" s="10" t="s">
        <v>10473</v>
      </c>
      <c r="J237" s="10" t="s">
        <v>10474</v>
      </c>
      <c r="K237" s="13">
        <v>1637.9311499999999</v>
      </c>
      <c r="L237" s="19" t="s">
        <v>13176</v>
      </c>
      <c r="M237" s="11" t="s">
        <v>23</v>
      </c>
      <c r="N237" s="10" t="s">
        <v>90</v>
      </c>
      <c r="O237" s="10" t="s">
        <v>283</v>
      </c>
      <c r="P237" s="10" t="e">
        <v>#REF!</v>
      </c>
      <c r="Q237" s="12"/>
      <c r="R237" s="12"/>
      <c r="S237" s="18" t="s">
        <v>91</v>
      </c>
      <c r="T237" s="10" t="s">
        <v>27</v>
      </c>
      <c r="U237" s="10">
        <v>3281</v>
      </c>
      <c r="V237" s="10">
        <v>892</v>
      </c>
      <c r="W237" s="10">
        <v>454</v>
      </c>
      <c r="X237" s="10">
        <v>2893</v>
      </c>
      <c r="Y237" s="10">
        <f t="shared" si="3"/>
        <v>3412</v>
      </c>
      <c r="Z237" s="10" t="str">
        <f>IFERROR(VLOOKUP(H237,'[1]MW-NIFTY-50-12-Apr-2020'!$A:$A,1,FALSE),"No")</f>
        <v>No</v>
      </c>
      <c r="AA237" s="10" t="str">
        <f>IFERROR(VLOOKUP(AB237,'[2]ind_nifty500list 12th Apr20'!$F:$F,1,FALSE),"No")</f>
        <v>No</v>
      </c>
      <c r="AB237" s="9">
        <v>3412</v>
      </c>
    </row>
    <row r="238" spans="1:28" ht="15.75" customHeight="1" x14ac:dyDescent="0.3">
      <c r="A238" s="9">
        <v>1823</v>
      </c>
      <c r="B238" s="10">
        <v>4581633</v>
      </c>
      <c r="C238" s="10">
        <v>17897</v>
      </c>
      <c r="D238" s="10">
        <v>136161796</v>
      </c>
      <c r="E238" s="10">
        <v>531882</v>
      </c>
      <c r="F238" s="10">
        <v>531882</v>
      </c>
      <c r="G238" s="10" t="s">
        <v>5708</v>
      </c>
      <c r="H238" s="10" t="s">
        <v>5708</v>
      </c>
      <c r="I238" s="10" t="s">
        <v>5709</v>
      </c>
      <c r="J238" s="10" t="s">
        <v>5710</v>
      </c>
      <c r="K238" s="13">
        <v>1636.7379500000002</v>
      </c>
      <c r="L238" s="19" t="s">
        <v>13176</v>
      </c>
      <c r="M238" s="11" t="s">
        <v>275</v>
      </c>
      <c r="N238" s="10" t="s">
        <v>276</v>
      </c>
      <c r="O238" s="10" t="s">
        <v>277</v>
      </c>
      <c r="P238" s="10" t="s">
        <v>4077</v>
      </c>
      <c r="Q238" s="10" t="s">
        <v>4077</v>
      </c>
      <c r="R238" s="12"/>
      <c r="S238" s="18" t="s">
        <v>279</v>
      </c>
      <c r="T238" s="10" t="s">
        <v>27</v>
      </c>
      <c r="U238" s="10">
        <v>3866</v>
      </c>
      <c r="V238" s="10">
        <v>1285</v>
      </c>
      <c r="W238" s="10">
        <v>1264</v>
      </c>
      <c r="X238" s="10">
        <v>3873</v>
      </c>
      <c r="Y238" s="10">
        <f t="shared" si="3"/>
        <v>1823</v>
      </c>
      <c r="Z238" s="10" t="str">
        <f>IFERROR(VLOOKUP(H238,'[1]MW-NIFTY-50-12-Apr-2020'!$A:$A,1,FALSE),"No")</f>
        <v>No</v>
      </c>
      <c r="AA238" s="10" t="str">
        <f>IFERROR(VLOOKUP(AB238,'[2]ind_nifty500list 12th Apr20'!$F:$F,1,FALSE),"No")</f>
        <v>No</v>
      </c>
      <c r="AB238" s="9">
        <v>1823</v>
      </c>
    </row>
    <row r="239" spans="1:28" ht="15.75" customHeight="1" x14ac:dyDescent="0.3">
      <c r="A239" s="9">
        <v>379</v>
      </c>
      <c r="B239" s="10">
        <v>3553281</v>
      </c>
      <c r="C239" s="10">
        <v>13880</v>
      </c>
      <c r="D239" s="10">
        <v>128009988</v>
      </c>
      <c r="E239" s="10">
        <v>500039</v>
      </c>
      <c r="F239" s="10">
        <v>500039</v>
      </c>
      <c r="G239" s="10" t="s">
        <v>1312</v>
      </c>
      <c r="H239" s="10" t="s">
        <v>1312</v>
      </c>
      <c r="I239" s="10" t="s">
        <v>1313</v>
      </c>
      <c r="J239" s="10" t="s">
        <v>1314</v>
      </c>
      <c r="K239" s="13">
        <v>1628.6533999999999</v>
      </c>
      <c r="L239" s="19" t="s">
        <v>13176</v>
      </c>
      <c r="M239" s="11" t="s">
        <v>83</v>
      </c>
      <c r="N239" s="10" t="s">
        <v>621</v>
      </c>
      <c r="O239" s="10" t="s">
        <v>622</v>
      </c>
      <c r="P239" s="10" t="s">
        <v>1315</v>
      </c>
      <c r="Q239" s="12"/>
      <c r="R239" s="12"/>
      <c r="S239" s="18" t="s">
        <v>623</v>
      </c>
      <c r="T239" s="10" t="s">
        <v>27</v>
      </c>
      <c r="U239" s="10">
        <v>3250</v>
      </c>
      <c r="V239" s="10">
        <v>1826</v>
      </c>
      <c r="W239" s="10">
        <v>321</v>
      </c>
      <c r="X239" s="10">
        <v>1884</v>
      </c>
      <c r="Y239" s="10">
        <f t="shared" si="3"/>
        <v>379</v>
      </c>
      <c r="Z239" s="10" t="str">
        <f>IFERROR(VLOOKUP(H239,'[1]MW-NIFTY-50-12-Apr-2020'!$A:$A,1,FALSE),"No")</f>
        <v>No</v>
      </c>
      <c r="AA239" s="10" t="str">
        <f>IFERROR(VLOOKUP(AB239,'[2]ind_nifty500list 12th Apr20'!$F:$F,1,FALSE),"No")</f>
        <v>No</v>
      </c>
      <c r="AB239" s="9">
        <v>379</v>
      </c>
    </row>
    <row r="240" spans="1:28" ht="15.75" customHeight="1" x14ac:dyDescent="0.3">
      <c r="A240" s="9">
        <v>1215</v>
      </c>
      <c r="B240" s="10">
        <v>293121</v>
      </c>
      <c r="C240" s="10">
        <v>1145</v>
      </c>
      <c r="D240" s="10">
        <v>132428804</v>
      </c>
      <c r="E240" s="10">
        <v>517300</v>
      </c>
      <c r="F240" s="10">
        <v>517300</v>
      </c>
      <c r="G240" s="10" t="s">
        <v>3862</v>
      </c>
      <c r="H240" s="10" t="s">
        <v>3862</v>
      </c>
      <c r="I240" s="10" t="s">
        <v>3863</v>
      </c>
      <c r="J240" s="10" t="s">
        <v>3864</v>
      </c>
      <c r="K240" s="13">
        <v>1624.8398999999999</v>
      </c>
      <c r="L240" s="19" t="s">
        <v>13176</v>
      </c>
      <c r="M240" s="11" t="s">
        <v>335</v>
      </c>
      <c r="N240" s="10" t="s">
        <v>336</v>
      </c>
      <c r="O240" s="10" t="s">
        <v>415</v>
      </c>
      <c r="P240" s="10" t="s">
        <v>416</v>
      </c>
      <c r="Q240" s="11" t="s">
        <v>3865</v>
      </c>
      <c r="R240" s="12"/>
      <c r="S240" s="15" t="s">
        <v>339</v>
      </c>
      <c r="T240" s="10" t="s">
        <v>27</v>
      </c>
      <c r="U240" s="10">
        <v>2695</v>
      </c>
      <c r="V240" s="10">
        <v>1812</v>
      </c>
      <c r="W240" s="10">
        <v>2696</v>
      </c>
      <c r="X240" s="10">
        <v>2729</v>
      </c>
      <c r="Y240" s="10">
        <f t="shared" si="3"/>
        <v>1215</v>
      </c>
      <c r="Z240" s="10" t="str">
        <f>IFERROR(VLOOKUP(H240,'[1]MW-NIFTY-50-12-Apr-2020'!$A:$A,1,FALSE),"No")</f>
        <v>No</v>
      </c>
      <c r="AA240" s="10" t="str">
        <f>IFERROR(VLOOKUP(AB240,'[2]ind_nifty500list 12th Apr20'!$F:$F,1,FALSE),"No")</f>
        <v>No</v>
      </c>
      <c r="AB240" s="9">
        <v>1215</v>
      </c>
    </row>
    <row r="241" spans="1:28" ht="15.75" customHeight="1" x14ac:dyDescent="0.3">
      <c r="A241" s="9">
        <v>1327</v>
      </c>
      <c r="B241" s="10">
        <v>359169</v>
      </c>
      <c r="C241" s="10">
        <v>1403</v>
      </c>
      <c r="D241" s="10">
        <v>128047620</v>
      </c>
      <c r="E241" s="10">
        <v>500186</v>
      </c>
      <c r="F241" s="10">
        <v>500186</v>
      </c>
      <c r="G241" s="10" t="s">
        <v>4205</v>
      </c>
      <c r="H241" s="10" t="s">
        <v>4205</v>
      </c>
      <c r="I241" s="10" t="s">
        <v>4206</v>
      </c>
      <c r="J241" s="10" t="s">
        <v>4207</v>
      </c>
      <c r="K241" s="13">
        <v>1624.4375</v>
      </c>
      <c r="L241" s="19" t="s">
        <v>13176</v>
      </c>
      <c r="M241" s="11" t="s">
        <v>121</v>
      </c>
      <c r="N241" s="10" t="s">
        <v>122</v>
      </c>
      <c r="O241" s="10" t="s">
        <v>1808</v>
      </c>
      <c r="P241" s="10"/>
      <c r="Q241" s="12"/>
      <c r="R241" s="12"/>
      <c r="S241" s="15" t="s">
        <v>124</v>
      </c>
      <c r="T241" s="10" t="s">
        <v>27</v>
      </c>
      <c r="U241" s="10">
        <v>2938</v>
      </c>
      <c r="V241" s="10">
        <v>3234</v>
      </c>
      <c r="W241" s="10">
        <v>2317</v>
      </c>
      <c r="X241" s="10">
        <v>2315</v>
      </c>
      <c r="Y241" s="10">
        <f t="shared" si="3"/>
        <v>1327</v>
      </c>
      <c r="Z241" s="10" t="str">
        <f>IFERROR(VLOOKUP(H241,'[1]MW-NIFTY-50-12-Apr-2020'!$A:$A,1,FALSE),"No")</f>
        <v>No</v>
      </c>
      <c r="AA241" s="10" t="str">
        <f>IFERROR(VLOOKUP(AB241,'[2]ind_nifty500list 12th Apr20'!$F:$F,1,FALSE),"No")</f>
        <v>No</v>
      </c>
      <c r="AB241" s="9">
        <v>1327</v>
      </c>
    </row>
    <row r="242" spans="1:28" ht="15.75" customHeight="1" x14ac:dyDescent="0.3">
      <c r="A242" s="9">
        <v>2293</v>
      </c>
      <c r="B242" s="10">
        <v>1933569</v>
      </c>
      <c r="C242" s="10">
        <v>7553</v>
      </c>
      <c r="D242" s="10">
        <v>135773956</v>
      </c>
      <c r="E242" s="10">
        <v>530367</v>
      </c>
      <c r="F242" s="10">
        <v>530367</v>
      </c>
      <c r="G242" s="10" t="s">
        <v>7129</v>
      </c>
      <c r="H242" s="10" t="s">
        <v>7129</v>
      </c>
      <c r="I242" s="10" t="s">
        <v>7130</v>
      </c>
      <c r="J242" s="10" t="s">
        <v>7131</v>
      </c>
      <c r="K242" s="13">
        <v>1602.1566</v>
      </c>
      <c r="L242" s="19" t="s">
        <v>13176</v>
      </c>
      <c r="M242" s="11" t="s">
        <v>39</v>
      </c>
      <c r="N242" s="10" t="s">
        <v>40</v>
      </c>
      <c r="O242" s="10" t="s">
        <v>137</v>
      </c>
      <c r="P242" s="10" t="s">
        <v>138</v>
      </c>
      <c r="Q242" s="11" t="e">
        <v>#REF!</v>
      </c>
      <c r="R242" s="12"/>
      <c r="S242" s="15" t="s">
        <v>42</v>
      </c>
      <c r="T242" s="10" t="s">
        <v>27</v>
      </c>
      <c r="U242" s="10">
        <v>1344</v>
      </c>
      <c r="V242" s="10">
        <v>935</v>
      </c>
      <c r="W242" s="10">
        <v>1765</v>
      </c>
      <c r="X242" s="10">
        <v>1013</v>
      </c>
      <c r="Y242" s="10">
        <f t="shared" si="3"/>
        <v>2293</v>
      </c>
      <c r="Z242" s="10" t="str">
        <f>IFERROR(VLOOKUP(H242,'[1]MW-NIFTY-50-12-Apr-2020'!$A:$A,1,FALSE),"No")</f>
        <v>No</v>
      </c>
      <c r="AA242" s="10" t="str">
        <f>IFERROR(VLOOKUP(AB242,'[2]ind_nifty500list 12th Apr20'!$F:$F,1,FALSE),"No")</f>
        <v>No</v>
      </c>
      <c r="AB242" s="9">
        <v>2293</v>
      </c>
    </row>
    <row r="243" spans="1:28" ht="15.75" customHeight="1" x14ac:dyDescent="0.3">
      <c r="A243" s="9">
        <v>5056</v>
      </c>
      <c r="B243" s="10">
        <v>4865</v>
      </c>
      <c r="C243" s="10">
        <v>19</v>
      </c>
      <c r="D243" s="10">
        <v>129592836</v>
      </c>
      <c r="E243" s="10">
        <v>506222</v>
      </c>
      <c r="F243" s="10">
        <v>506222</v>
      </c>
      <c r="G243" s="10" t="s">
        <v>12874</v>
      </c>
      <c r="H243" s="10" t="s">
        <v>12874</v>
      </c>
      <c r="I243" s="10" t="s">
        <v>12875</v>
      </c>
      <c r="J243" s="10" t="s">
        <v>12876</v>
      </c>
      <c r="K243" s="13">
        <v>1594.9002500000001</v>
      </c>
      <c r="L243" s="19" t="s">
        <v>13176</v>
      </c>
      <c r="M243" s="10" t="s">
        <v>23</v>
      </c>
      <c r="N243" s="10" t="s">
        <v>24</v>
      </c>
      <c r="O243" s="10" t="s">
        <v>376</v>
      </c>
      <c r="P243" s="12"/>
      <c r="Q243" s="12"/>
      <c r="R243" s="12"/>
      <c r="S243" s="15" t="s">
        <v>26</v>
      </c>
      <c r="T243" s="10" t="s">
        <v>27</v>
      </c>
      <c r="U243" s="10">
        <v>181</v>
      </c>
      <c r="V243" s="10">
        <v>884</v>
      </c>
      <c r="W243" s="10">
        <v>2506</v>
      </c>
      <c r="X243" s="10">
        <v>499</v>
      </c>
      <c r="Y243" s="10">
        <f t="shared" si="3"/>
        <v>5056</v>
      </c>
      <c r="Z243" s="10" t="str">
        <f>IFERROR(VLOOKUP(H243,'[1]MW-NIFTY-50-12-Apr-2020'!$A:$A,1,FALSE),"No")</f>
        <v>No</v>
      </c>
      <c r="AA243" s="10" t="str">
        <f>IFERROR(VLOOKUP(AB243,'[2]ind_nifty500list 12th Apr20'!$F:$F,1,FALSE),"No")</f>
        <v>No</v>
      </c>
      <c r="AB243" s="9">
        <v>5056</v>
      </c>
    </row>
    <row r="244" spans="1:28" ht="15.75" customHeight="1" x14ac:dyDescent="0.3">
      <c r="A244" s="9">
        <v>3194</v>
      </c>
      <c r="B244" s="10">
        <v>3821313</v>
      </c>
      <c r="C244" s="10">
        <v>14927</v>
      </c>
      <c r="D244" s="10">
        <v>131482884</v>
      </c>
      <c r="E244" s="10">
        <v>513605</v>
      </c>
      <c r="F244" s="10">
        <v>513605</v>
      </c>
      <c r="G244" s="10" t="s">
        <v>9817</v>
      </c>
      <c r="H244" s="10" t="s">
        <v>9817</v>
      </c>
      <c r="I244" s="10" t="s">
        <v>9818</v>
      </c>
      <c r="J244" s="10" t="s">
        <v>9819</v>
      </c>
      <c r="K244" s="13">
        <v>1585.86295</v>
      </c>
      <c r="L244" s="19" t="s">
        <v>13176</v>
      </c>
      <c r="M244" s="11" t="s">
        <v>249</v>
      </c>
      <c r="N244" s="10" t="s">
        <v>250</v>
      </c>
      <c r="O244" s="10" t="s">
        <v>762</v>
      </c>
      <c r="P244" s="10" t="s">
        <v>763</v>
      </c>
      <c r="Q244" s="12"/>
      <c r="R244" s="12"/>
      <c r="S244" s="15" t="s">
        <v>26</v>
      </c>
      <c r="T244" s="10" t="s">
        <v>27</v>
      </c>
      <c r="U244" s="10">
        <v>891</v>
      </c>
      <c r="V244" s="10">
        <v>1947</v>
      </c>
      <c r="W244" s="10">
        <v>1930</v>
      </c>
      <c r="X244" s="10">
        <v>3907</v>
      </c>
      <c r="Y244" s="10">
        <f t="shared" si="3"/>
        <v>3194</v>
      </c>
      <c r="Z244" s="10" t="str">
        <f>IFERROR(VLOOKUP(H244,'[1]MW-NIFTY-50-12-Apr-2020'!$A:$A,1,FALSE),"No")</f>
        <v>No</v>
      </c>
      <c r="AA244" s="10" t="str">
        <f>IFERROR(VLOOKUP(AB244,'[2]ind_nifty500list 12th Apr20'!$F:$F,1,FALSE),"No")</f>
        <v>No</v>
      </c>
      <c r="AB244" s="9">
        <v>3194</v>
      </c>
    </row>
    <row r="245" spans="1:28" ht="15.75" customHeight="1" x14ac:dyDescent="0.3">
      <c r="A245" s="9">
        <v>2065</v>
      </c>
      <c r="B245" s="10">
        <v>1124865</v>
      </c>
      <c r="C245" s="10">
        <v>4394</v>
      </c>
      <c r="D245" s="10">
        <v>134820356</v>
      </c>
      <c r="E245" s="10">
        <v>526642</v>
      </c>
      <c r="F245" s="10">
        <v>526642</v>
      </c>
      <c r="G245" s="10" t="s">
        <v>6436</v>
      </c>
      <c r="H245" s="10" t="s">
        <v>6436</v>
      </c>
      <c r="I245" s="10" t="s">
        <v>6437</v>
      </c>
      <c r="J245" s="10" t="s">
        <v>6438</v>
      </c>
      <c r="K245" s="13">
        <v>1585.8061</v>
      </c>
      <c r="L245" s="19" t="s">
        <v>13176</v>
      </c>
      <c r="M245" s="11" t="s">
        <v>83</v>
      </c>
      <c r="N245" s="10" t="s">
        <v>84</v>
      </c>
      <c r="O245" s="10" t="s">
        <v>716</v>
      </c>
      <c r="P245" s="10"/>
      <c r="Q245" s="12"/>
      <c r="R245" s="12"/>
      <c r="S245" s="17" t="s">
        <v>86</v>
      </c>
      <c r="T245" s="10" t="s">
        <v>27</v>
      </c>
      <c r="U245" s="10">
        <v>3182</v>
      </c>
      <c r="V245" s="10">
        <v>1855</v>
      </c>
      <c r="W245" s="10">
        <v>2721</v>
      </c>
      <c r="X245" s="10">
        <v>396</v>
      </c>
      <c r="Y245" s="10">
        <f t="shared" si="3"/>
        <v>2065</v>
      </c>
      <c r="Z245" s="10" t="str">
        <f>IFERROR(VLOOKUP(H245,'[1]MW-NIFTY-50-12-Apr-2020'!$A:$A,1,FALSE),"No")</f>
        <v>No</v>
      </c>
      <c r="AA245" s="10" t="str">
        <f>IFERROR(VLOOKUP(AB245,'[2]ind_nifty500list 12th Apr20'!$F:$F,1,FALSE),"No")</f>
        <v>No</v>
      </c>
      <c r="AB245" s="9">
        <v>2065</v>
      </c>
    </row>
    <row r="246" spans="1:28" ht="15.75" customHeight="1" x14ac:dyDescent="0.3">
      <c r="A246" s="9">
        <v>150</v>
      </c>
      <c r="B246" s="10">
        <v>25601</v>
      </c>
      <c r="C246" s="10">
        <v>100</v>
      </c>
      <c r="D246" s="10">
        <v>128002052</v>
      </c>
      <c r="E246" s="10">
        <v>500008</v>
      </c>
      <c r="F246" s="10">
        <v>500008</v>
      </c>
      <c r="G246" s="10" t="s">
        <v>896</v>
      </c>
      <c r="H246" s="10" t="s">
        <v>896</v>
      </c>
      <c r="I246" s="10" t="s">
        <v>897</v>
      </c>
      <c r="J246" s="10" t="s">
        <v>898</v>
      </c>
      <c r="K246" s="13">
        <v>13870.725849999999</v>
      </c>
      <c r="L246" s="16" t="s">
        <v>13177</v>
      </c>
      <c r="M246" s="11" t="s">
        <v>83</v>
      </c>
      <c r="N246" s="10" t="s">
        <v>621</v>
      </c>
      <c r="O246" s="11" t="s">
        <v>622</v>
      </c>
      <c r="P246" s="10" t="s">
        <v>899</v>
      </c>
      <c r="Q246" s="12"/>
      <c r="R246" s="12"/>
      <c r="S246" s="18" t="s">
        <v>623</v>
      </c>
      <c r="T246" s="10" t="s">
        <v>43</v>
      </c>
      <c r="U246" s="10">
        <v>1272</v>
      </c>
      <c r="V246" s="10">
        <v>2381</v>
      </c>
      <c r="W246" s="10">
        <v>964</v>
      </c>
      <c r="X246" s="10">
        <v>0</v>
      </c>
      <c r="Y246" s="10">
        <f t="shared" si="3"/>
        <v>150</v>
      </c>
      <c r="Z246" s="10" t="str">
        <f>IFERROR(VLOOKUP(H246,'[1]MW-NIFTY-50-12-Apr-2020'!$A:$A,1,FALSE),"No")</f>
        <v>No</v>
      </c>
      <c r="AA246" s="10" t="s">
        <v>44</v>
      </c>
      <c r="AB246" s="9">
        <v>150</v>
      </c>
    </row>
    <row r="247" spans="1:28" ht="15.75" customHeight="1" x14ac:dyDescent="0.3">
      <c r="A247" s="9">
        <v>420</v>
      </c>
      <c r="B247" s="10">
        <v>3729153</v>
      </c>
      <c r="C247" s="10">
        <v>14567</v>
      </c>
      <c r="D247" s="10">
        <v>136302084</v>
      </c>
      <c r="E247" s="10">
        <v>532430</v>
      </c>
      <c r="F247" s="10">
        <v>532430</v>
      </c>
      <c r="G247" s="10" t="s">
        <v>1438</v>
      </c>
      <c r="H247" s="10" t="s">
        <v>1438</v>
      </c>
      <c r="I247" s="10" t="s">
        <v>1439</v>
      </c>
      <c r="J247" s="10" t="s">
        <v>1440</v>
      </c>
      <c r="K247" s="13">
        <v>1585.4488999999999</v>
      </c>
      <c r="L247" s="19" t="s">
        <v>13176</v>
      </c>
      <c r="M247" s="11" t="s">
        <v>39</v>
      </c>
      <c r="N247" s="10" t="s">
        <v>67</v>
      </c>
      <c r="O247" s="10" t="s">
        <v>68</v>
      </c>
      <c r="P247" s="10"/>
      <c r="Q247" s="12"/>
      <c r="R247" s="12"/>
      <c r="S247" s="15" t="s">
        <v>69</v>
      </c>
      <c r="T247" s="10" t="s">
        <v>27</v>
      </c>
      <c r="U247" s="10">
        <v>1621</v>
      </c>
      <c r="V247" s="10">
        <v>3910</v>
      </c>
      <c r="W247" s="10">
        <v>3050</v>
      </c>
      <c r="X247" s="10">
        <v>839</v>
      </c>
      <c r="Y247" s="10">
        <f t="shared" si="3"/>
        <v>420</v>
      </c>
      <c r="Z247" s="10" t="str">
        <f>IFERROR(VLOOKUP(H247,'[1]MW-NIFTY-50-12-Apr-2020'!$A:$A,1,FALSE),"No")</f>
        <v>No</v>
      </c>
      <c r="AA247" s="10" t="str">
        <f>IFERROR(VLOOKUP(AB247,'[2]ind_nifty500list 12th Apr20'!$F:$F,1,FALSE),"No")</f>
        <v>No</v>
      </c>
      <c r="AB247" s="9">
        <v>420</v>
      </c>
    </row>
    <row r="248" spans="1:28" ht="15.75" customHeight="1" x14ac:dyDescent="0.3">
      <c r="A248" s="9">
        <v>2506</v>
      </c>
      <c r="B248" s="10">
        <v>687873</v>
      </c>
      <c r="C248" s="10">
        <v>2687</v>
      </c>
      <c r="D248" s="10">
        <v>134157060</v>
      </c>
      <c r="E248" s="10">
        <v>524051</v>
      </c>
      <c r="F248" s="10">
        <v>524051</v>
      </c>
      <c r="G248" s="10" t="s">
        <v>7763</v>
      </c>
      <c r="H248" s="10" t="s">
        <v>7763</v>
      </c>
      <c r="I248" s="10" t="s">
        <v>7764</v>
      </c>
      <c r="J248" s="10" t="s">
        <v>7765</v>
      </c>
      <c r="K248" s="13">
        <v>1564.2627500000001</v>
      </c>
      <c r="L248" s="19" t="s">
        <v>13176</v>
      </c>
      <c r="M248" s="11" t="s">
        <v>23</v>
      </c>
      <c r="N248" s="10" t="s">
        <v>24</v>
      </c>
      <c r="O248" s="10" t="s">
        <v>376</v>
      </c>
      <c r="P248" s="10"/>
      <c r="Q248" s="12"/>
      <c r="R248" s="12"/>
      <c r="S248" s="15" t="s">
        <v>26</v>
      </c>
      <c r="T248" s="10" t="s">
        <v>27</v>
      </c>
      <c r="U248" s="10">
        <v>5056</v>
      </c>
      <c r="V248" s="10">
        <v>181</v>
      </c>
      <c r="W248" s="10">
        <v>499</v>
      </c>
      <c r="X248" s="10">
        <v>3458</v>
      </c>
      <c r="Y248" s="10">
        <f t="shared" si="3"/>
        <v>2506</v>
      </c>
      <c r="Z248" s="10" t="str">
        <f>IFERROR(VLOOKUP(H248,'[1]MW-NIFTY-50-12-Apr-2020'!$A:$A,1,FALSE),"No")</f>
        <v>No</v>
      </c>
      <c r="AA248" s="10" t="str">
        <f>IFERROR(VLOOKUP(AB248,'[2]ind_nifty500list 12th Apr20'!$F:$F,1,FALSE),"No")</f>
        <v>No</v>
      </c>
      <c r="AB248" s="9">
        <v>2506</v>
      </c>
    </row>
    <row r="249" spans="1:28" ht="15.75" customHeight="1" x14ac:dyDescent="0.3">
      <c r="A249" s="9">
        <v>1476</v>
      </c>
      <c r="B249" s="10">
        <v>3752193</v>
      </c>
      <c r="C249" s="10">
        <v>14657</v>
      </c>
      <c r="D249" s="10">
        <v>136409860</v>
      </c>
      <c r="E249" s="10">
        <v>532851</v>
      </c>
      <c r="F249" s="10">
        <v>532851</v>
      </c>
      <c r="G249" s="10" t="s">
        <v>4664</v>
      </c>
      <c r="H249" s="10" t="s">
        <v>4664</v>
      </c>
      <c r="I249" s="10" t="s">
        <v>4665</v>
      </c>
      <c r="J249" s="10" t="s">
        <v>4666</v>
      </c>
      <c r="K249" s="13">
        <v>1564.0594000000001</v>
      </c>
      <c r="L249" s="19" t="s">
        <v>13176</v>
      </c>
      <c r="M249" s="11" t="s">
        <v>23</v>
      </c>
      <c r="N249" s="10" t="s">
        <v>24</v>
      </c>
      <c r="O249" s="10" t="s">
        <v>838</v>
      </c>
      <c r="P249" s="12"/>
      <c r="Q249" s="12"/>
      <c r="R249" s="12"/>
      <c r="S249" s="15" t="s">
        <v>26</v>
      </c>
      <c r="T249" s="10" t="s">
        <v>27</v>
      </c>
      <c r="U249" s="10">
        <v>444</v>
      </c>
      <c r="V249" s="10">
        <v>292</v>
      </c>
      <c r="W249" s="10">
        <v>961</v>
      </c>
      <c r="X249" s="10">
        <v>3854</v>
      </c>
      <c r="Y249" s="10">
        <f t="shared" si="3"/>
        <v>1476</v>
      </c>
      <c r="Z249" s="10" t="str">
        <f>IFERROR(VLOOKUP(H249,'[1]MW-NIFTY-50-12-Apr-2020'!$A:$A,1,FALSE),"No")</f>
        <v>No</v>
      </c>
      <c r="AA249" s="10" t="str">
        <f>IFERROR(VLOOKUP(AB249,'[2]ind_nifty500list 12th Apr20'!$F:$F,1,FALSE),"No")</f>
        <v>No</v>
      </c>
      <c r="AB249" s="9">
        <v>1476</v>
      </c>
    </row>
    <row r="250" spans="1:28" ht="15.75" customHeight="1" x14ac:dyDescent="0.3">
      <c r="A250" s="9">
        <v>252</v>
      </c>
      <c r="B250" s="10">
        <v>1376769</v>
      </c>
      <c r="C250" s="10">
        <v>5378</v>
      </c>
      <c r="D250" s="10">
        <v>131847684</v>
      </c>
      <c r="E250" s="10">
        <v>515030</v>
      </c>
      <c r="F250" s="10">
        <v>515030</v>
      </c>
      <c r="G250" s="10" t="s">
        <v>909</v>
      </c>
      <c r="H250" s="10" t="s">
        <v>909</v>
      </c>
      <c r="I250" s="10" t="s">
        <v>910</v>
      </c>
      <c r="J250" s="10" t="s">
        <v>911</v>
      </c>
      <c r="K250" s="13">
        <v>8513.4985000000015</v>
      </c>
      <c r="L250" s="19" t="s">
        <v>13179</v>
      </c>
      <c r="M250" s="11" t="s">
        <v>83</v>
      </c>
      <c r="N250" s="10" t="s">
        <v>621</v>
      </c>
      <c r="O250" s="10" t="s">
        <v>622</v>
      </c>
      <c r="P250" s="10" t="s">
        <v>912</v>
      </c>
      <c r="Q250" s="12"/>
      <c r="R250" s="12"/>
      <c r="S250" s="18" t="s">
        <v>623</v>
      </c>
      <c r="T250" s="10" t="s">
        <v>43</v>
      </c>
      <c r="U250" s="10">
        <v>5024</v>
      </c>
      <c r="V250" s="10">
        <v>2055</v>
      </c>
      <c r="W250" s="10">
        <v>1938</v>
      </c>
      <c r="X250" s="10">
        <v>2056</v>
      </c>
      <c r="Y250" s="10">
        <f t="shared" si="3"/>
        <v>252</v>
      </c>
      <c r="Z250" s="10" t="str">
        <f>IFERROR(VLOOKUP(H250,'[1]MW-NIFTY-50-12-Apr-2020'!$A:$A,1,FALSE),"No")</f>
        <v>No</v>
      </c>
      <c r="AA250" s="10" t="s">
        <v>44</v>
      </c>
      <c r="AB250" s="9">
        <v>252</v>
      </c>
    </row>
    <row r="251" spans="1:28" ht="15.75" customHeight="1" x14ac:dyDescent="0.3">
      <c r="A251" s="9">
        <v>175</v>
      </c>
      <c r="B251" s="10">
        <v>3486721</v>
      </c>
      <c r="C251" s="10">
        <v>13620</v>
      </c>
      <c r="D251" s="10">
        <v>131854084</v>
      </c>
      <c r="E251" s="10">
        <v>515055</v>
      </c>
      <c r="F251" s="10">
        <v>515055</v>
      </c>
      <c r="G251" s="10" t="s">
        <v>666</v>
      </c>
      <c r="H251" s="10" t="s">
        <v>666</v>
      </c>
      <c r="I251" s="10" t="s">
        <v>667</v>
      </c>
      <c r="J251" s="10" t="s">
        <v>668</v>
      </c>
      <c r="K251" s="13">
        <v>1561.05735</v>
      </c>
      <c r="L251" s="19" t="s">
        <v>13176</v>
      </c>
      <c r="M251" s="11" t="s">
        <v>249</v>
      </c>
      <c r="N251" s="10" t="s">
        <v>383</v>
      </c>
      <c r="O251" s="10"/>
      <c r="P251" s="10"/>
      <c r="Q251" s="12"/>
      <c r="R251" s="12"/>
      <c r="S251" s="18" t="s">
        <v>384</v>
      </c>
      <c r="T251" s="10" t="s">
        <v>27</v>
      </c>
      <c r="U251" s="10">
        <v>1974</v>
      </c>
      <c r="V251" s="10">
        <v>344</v>
      </c>
      <c r="W251" s="10">
        <v>3589</v>
      </c>
      <c r="X251" s="10">
        <v>260</v>
      </c>
      <c r="Y251" s="10">
        <f t="shared" si="3"/>
        <v>175</v>
      </c>
      <c r="Z251" s="10" t="str">
        <f>IFERROR(VLOOKUP(H251,'[1]MW-NIFTY-50-12-Apr-2020'!$A:$A,1,FALSE),"No")</f>
        <v>No</v>
      </c>
      <c r="AA251" s="10" t="str">
        <f>IFERROR(VLOOKUP(AB251,'[2]ind_nifty500list 12th Apr20'!$F:$F,1,FALSE),"No")</f>
        <v>No</v>
      </c>
      <c r="AB251" s="9">
        <v>175</v>
      </c>
    </row>
    <row r="252" spans="1:28" ht="15.75" customHeight="1" x14ac:dyDescent="0.3">
      <c r="A252" s="9">
        <v>1772</v>
      </c>
      <c r="B252" s="10">
        <v>7398145</v>
      </c>
      <c r="C252" s="10">
        <v>28899</v>
      </c>
      <c r="D252" s="10">
        <v>133439492</v>
      </c>
      <c r="E252" s="10">
        <v>521248</v>
      </c>
      <c r="F252" s="10">
        <v>521248</v>
      </c>
      <c r="G252" s="10" t="s">
        <v>5554</v>
      </c>
      <c r="H252" s="10" t="s">
        <v>5554</v>
      </c>
      <c r="I252" s="10" t="s">
        <v>5555</v>
      </c>
      <c r="J252" s="10" t="s">
        <v>5556</v>
      </c>
      <c r="K252" s="13">
        <v>1560.143</v>
      </c>
      <c r="L252" s="19" t="s">
        <v>13176</v>
      </c>
      <c r="M252" s="10" t="s">
        <v>83</v>
      </c>
      <c r="N252" s="10" t="s">
        <v>84</v>
      </c>
      <c r="O252" s="10" t="s">
        <v>108</v>
      </c>
      <c r="P252" s="10"/>
      <c r="Q252" s="12"/>
      <c r="R252" s="12"/>
      <c r="S252" s="15" t="s">
        <v>86</v>
      </c>
      <c r="T252" s="10" t="s">
        <v>27</v>
      </c>
      <c r="U252" s="10">
        <v>2092</v>
      </c>
      <c r="V252" s="10">
        <v>257</v>
      </c>
      <c r="W252" s="10">
        <v>3636</v>
      </c>
      <c r="X252" s="10">
        <v>1733</v>
      </c>
      <c r="Y252" s="10">
        <f t="shared" si="3"/>
        <v>1772</v>
      </c>
      <c r="Z252" s="10" t="str">
        <f>IFERROR(VLOOKUP(H252,'[1]MW-NIFTY-50-12-Apr-2020'!$A:$A,1,FALSE),"No")</f>
        <v>No</v>
      </c>
      <c r="AA252" s="10" t="str">
        <f>IFERROR(VLOOKUP(AB252,'[2]ind_nifty500list 12th Apr20'!$F:$F,1,FALSE),"No")</f>
        <v>No</v>
      </c>
      <c r="AB252" s="9">
        <v>1772</v>
      </c>
    </row>
    <row r="253" spans="1:28" ht="15.75" customHeight="1" x14ac:dyDescent="0.3">
      <c r="A253" s="9">
        <v>1399</v>
      </c>
      <c r="B253" s="10">
        <v>389377</v>
      </c>
      <c r="C253" s="10">
        <v>1521</v>
      </c>
      <c r="D253" s="10">
        <v>128051460</v>
      </c>
      <c r="E253" s="10">
        <v>500201</v>
      </c>
      <c r="F253" s="10">
        <v>500201</v>
      </c>
      <c r="G253" s="10" t="s">
        <v>4425</v>
      </c>
      <c r="H253" s="10" t="s">
        <v>4425</v>
      </c>
      <c r="I253" s="10" t="s">
        <v>4426</v>
      </c>
      <c r="J253" s="10" t="s">
        <v>4427</v>
      </c>
      <c r="K253" s="13">
        <v>1555.2543499999999</v>
      </c>
      <c r="L253" s="19" t="s">
        <v>13176</v>
      </c>
      <c r="M253" s="11" t="s">
        <v>23</v>
      </c>
      <c r="N253" s="10" t="s">
        <v>24</v>
      </c>
      <c r="O253" s="10" t="s">
        <v>376</v>
      </c>
      <c r="P253" s="10"/>
      <c r="Q253" s="12"/>
      <c r="R253" s="12"/>
      <c r="S253" s="15" t="s">
        <v>26</v>
      </c>
      <c r="T253" s="10" t="s">
        <v>27</v>
      </c>
      <c r="U253" s="10">
        <v>2744</v>
      </c>
      <c r="V253" s="10">
        <v>751</v>
      </c>
      <c r="W253" s="10">
        <v>2178</v>
      </c>
      <c r="X253" s="10">
        <v>2354</v>
      </c>
      <c r="Y253" s="10">
        <f t="shared" si="3"/>
        <v>1399</v>
      </c>
      <c r="Z253" s="10" t="str">
        <f>IFERROR(VLOOKUP(H253,'[1]MW-NIFTY-50-12-Apr-2020'!$A:$A,1,FALSE),"No")</f>
        <v>No</v>
      </c>
      <c r="AA253" s="10" t="str">
        <f>IFERROR(VLOOKUP(AB253,'[2]ind_nifty500list 12th Apr20'!$F:$F,1,FALSE),"No")</f>
        <v>No</v>
      </c>
      <c r="AB253" s="9">
        <v>1399</v>
      </c>
    </row>
    <row r="254" spans="1:28" ht="15.75" customHeight="1" x14ac:dyDescent="0.3">
      <c r="A254" s="9">
        <v>5013</v>
      </c>
      <c r="B254" s="10">
        <v>2259201</v>
      </c>
      <c r="C254" s="10">
        <v>8825</v>
      </c>
      <c r="D254" s="10">
        <v>135709956</v>
      </c>
      <c r="E254" s="10">
        <v>530117</v>
      </c>
      <c r="F254" s="10">
        <v>530117</v>
      </c>
      <c r="G254" s="10" t="s">
        <v>12744</v>
      </c>
      <c r="H254" s="10" t="s">
        <v>12744</v>
      </c>
      <c r="I254" s="10" t="s">
        <v>12745</v>
      </c>
      <c r="J254" s="10" t="s">
        <v>12746</v>
      </c>
      <c r="K254" s="13">
        <v>1550.1112000000001</v>
      </c>
      <c r="L254" s="19" t="s">
        <v>13176</v>
      </c>
      <c r="M254" s="11" t="s">
        <v>23</v>
      </c>
      <c r="N254" s="10" t="s">
        <v>24</v>
      </c>
      <c r="O254" s="10" t="s">
        <v>25</v>
      </c>
      <c r="P254" s="10"/>
      <c r="Q254" s="12"/>
      <c r="R254" s="12"/>
      <c r="S254" s="17" t="s">
        <v>26</v>
      </c>
      <c r="T254" s="10" t="s">
        <v>27</v>
      </c>
      <c r="U254" s="10">
        <v>644</v>
      </c>
      <c r="V254" s="10">
        <v>130</v>
      </c>
      <c r="W254" s="10">
        <v>1764</v>
      </c>
      <c r="X254" s="10">
        <v>366</v>
      </c>
      <c r="Y254" s="10">
        <f t="shared" si="3"/>
        <v>5013</v>
      </c>
      <c r="Z254" s="10" t="str">
        <f>IFERROR(VLOOKUP(H254,'[1]MW-NIFTY-50-12-Apr-2020'!$A:$A,1,FALSE),"No")</f>
        <v>No</v>
      </c>
      <c r="AA254" s="10" t="str">
        <f>IFERROR(VLOOKUP(AB254,'[2]ind_nifty500list 12th Apr20'!$F:$F,1,FALSE),"No")</f>
        <v>No</v>
      </c>
      <c r="AB254" s="9">
        <v>5013</v>
      </c>
    </row>
    <row r="255" spans="1:28" ht="15.75" customHeight="1" x14ac:dyDescent="0.3">
      <c r="A255" s="9">
        <v>878</v>
      </c>
      <c r="B255" s="10">
        <v>3942145</v>
      </c>
      <c r="C255" s="10">
        <v>15399</v>
      </c>
      <c r="D255" s="10">
        <v>133920516</v>
      </c>
      <c r="E255" s="10">
        <v>523127</v>
      </c>
      <c r="F255" s="10">
        <v>523127</v>
      </c>
      <c r="G255" s="10" t="s">
        <v>2831</v>
      </c>
      <c r="H255" s="10" t="s">
        <v>2831</v>
      </c>
      <c r="I255" s="10" t="s">
        <v>2832</v>
      </c>
      <c r="J255" s="10" t="s">
        <v>2833</v>
      </c>
      <c r="K255" s="13">
        <v>1548.8578499999999</v>
      </c>
      <c r="L255" s="19" t="s">
        <v>13176</v>
      </c>
      <c r="M255" s="11" t="s">
        <v>83</v>
      </c>
      <c r="N255" s="10" t="s">
        <v>181</v>
      </c>
      <c r="O255" s="10" t="s">
        <v>210</v>
      </c>
      <c r="P255" s="10" t="s">
        <v>354</v>
      </c>
      <c r="Q255" s="12"/>
      <c r="R255" s="12"/>
      <c r="S255" s="17" t="s">
        <v>86</v>
      </c>
      <c r="T255" s="10" t="s">
        <v>27</v>
      </c>
      <c r="U255" s="10">
        <v>3376</v>
      </c>
      <c r="V255" s="10">
        <v>1346</v>
      </c>
      <c r="W255" s="10">
        <v>1939</v>
      </c>
      <c r="X255" s="10">
        <v>3813</v>
      </c>
      <c r="Y255" s="10">
        <f t="shared" si="3"/>
        <v>878</v>
      </c>
      <c r="Z255" s="10" t="str">
        <f>IFERROR(VLOOKUP(H255,'[1]MW-NIFTY-50-12-Apr-2020'!$A:$A,1,FALSE),"No")</f>
        <v>No</v>
      </c>
      <c r="AA255" s="10" t="str">
        <f>IFERROR(VLOOKUP(AB255,'[2]ind_nifty500list 12th Apr20'!$F:$F,1,FALSE),"No")</f>
        <v>No</v>
      </c>
      <c r="AB255" s="9">
        <v>878</v>
      </c>
    </row>
    <row r="256" spans="1:28" ht="15.75" customHeight="1" x14ac:dyDescent="0.3">
      <c r="A256" s="9">
        <v>1312</v>
      </c>
      <c r="B256" s="10">
        <v>3724033</v>
      </c>
      <c r="C256" s="10">
        <v>14547</v>
      </c>
      <c r="D256" s="10">
        <v>128048388</v>
      </c>
      <c r="E256" s="10">
        <v>500189</v>
      </c>
      <c r="F256" s="10">
        <v>500189</v>
      </c>
      <c r="G256" s="10" t="s">
        <v>4158</v>
      </c>
      <c r="H256" s="10" t="s">
        <v>4158</v>
      </c>
      <c r="I256" s="10" t="s">
        <v>4159</v>
      </c>
      <c r="J256" s="10" t="s">
        <v>4160</v>
      </c>
      <c r="K256" s="13">
        <v>1546.6379999999999</v>
      </c>
      <c r="L256" s="19" t="s">
        <v>13176</v>
      </c>
      <c r="M256" s="11" t="s">
        <v>83</v>
      </c>
      <c r="N256" s="10" t="s">
        <v>181</v>
      </c>
      <c r="O256" s="10" t="s">
        <v>1528</v>
      </c>
      <c r="P256" s="10" t="s">
        <v>2509</v>
      </c>
      <c r="Q256" s="12"/>
      <c r="R256" s="12"/>
      <c r="S256" s="15" t="s">
        <v>1530</v>
      </c>
      <c r="T256" s="10" t="s">
        <v>27</v>
      </c>
      <c r="U256" s="10">
        <v>2361</v>
      </c>
      <c r="V256" s="10">
        <v>1262</v>
      </c>
      <c r="W256" s="10">
        <v>770</v>
      </c>
      <c r="X256" s="10">
        <v>5053</v>
      </c>
      <c r="Y256" s="10">
        <f t="shared" si="3"/>
        <v>1312</v>
      </c>
      <c r="Z256" s="10" t="str">
        <f>IFERROR(VLOOKUP(H256,'[1]MW-NIFTY-50-12-Apr-2020'!$A:$A,1,FALSE),"No")</f>
        <v>No</v>
      </c>
      <c r="AA256" s="10" t="str">
        <f>IFERROR(VLOOKUP(AB256,'[2]ind_nifty500list 12th Apr20'!$F:$F,1,FALSE),"No")</f>
        <v>No</v>
      </c>
      <c r="AB256" s="9">
        <v>1312</v>
      </c>
    </row>
    <row r="257" spans="1:28" ht="15.75" customHeight="1" x14ac:dyDescent="0.3">
      <c r="A257" s="9">
        <v>1266</v>
      </c>
      <c r="B257" s="10">
        <v>1137665</v>
      </c>
      <c r="C257" s="10">
        <v>4444</v>
      </c>
      <c r="D257" s="10">
        <v>130172420</v>
      </c>
      <c r="E257" s="10">
        <v>508486</v>
      </c>
      <c r="F257" s="10">
        <v>508486</v>
      </c>
      <c r="G257" s="10" t="s">
        <v>4019</v>
      </c>
      <c r="H257" s="10" t="s">
        <v>4019</v>
      </c>
      <c r="I257" s="10" t="s">
        <v>4020</v>
      </c>
      <c r="J257" s="10" t="s">
        <v>4021</v>
      </c>
      <c r="K257" s="13">
        <v>1536.89</v>
      </c>
      <c r="L257" s="19" t="s">
        <v>13176</v>
      </c>
      <c r="M257" s="11" t="s">
        <v>83</v>
      </c>
      <c r="N257" s="10" t="s">
        <v>1069</v>
      </c>
      <c r="O257" s="10" t="s">
        <v>3711</v>
      </c>
      <c r="P257" s="10"/>
      <c r="Q257" s="12"/>
      <c r="R257" s="12"/>
      <c r="S257" s="15" t="s">
        <v>1071</v>
      </c>
      <c r="T257" s="10" t="s">
        <v>27</v>
      </c>
      <c r="U257" s="10">
        <v>1334</v>
      </c>
      <c r="V257" s="10">
        <v>1248</v>
      </c>
      <c r="W257" s="10">
        <v>1827</v>
      </c>
      <c r="X257" s="10">
        <v>3359</v>
      </c>
      <c r="Y257" s="10">
        <f t="shared" si="3"/>
        <v>1266</v>
      </c>
      <c r="Z257" s="10" t="str">
        <f>IFERROR(VLOOKUP(H257,'[1]MW-NIFTY-50-12-Apr-2020'!$A:$A,1,FALSE),"No")</f>
        <v>No</v>
      </c>
      <c r="AA257" s="10" t="str">
        <f>IFERROR(VLOOKUP(AB257,'[2]ind_nifty500list 12th Apr20'!$F:$F,1,FALSE),"No")</f>
        <v>No</v>
      </c>
      <c r="AB257" s="9">
        <v>1266</v>
      </c>
    </row>
    <row r="258" spans="1:28" ht="15.75" customHeight="1" x14ac:dyDescent="0.3">
      <c r="A258" s="9">
        <v>780</v>
      </c>
      <c r="B258" s="10">
        <v>4933377</v>
      </c>
      <c r="C258" s="10">
        <v>19271</v>
      </c>
      <c r="D258" s="10">
        <v>133014532</v>
      </c>
      <c r="E258" s="10">
        <v>519588</v>
      </c>
      <c r="F258" s="10">
        <v>519588</v>
      </c>
      <c r="G258" s="10" t="s">
        <v>2536</v>
      </c>
      <c r="H258" s="10" t="s">
        <v>2536</v>
      </c>
      <c r="I258" s="10" t="s">
        <v>2537</v>
      </c>
      <c r="J258" s="10" t="s">
        <v>2538</v>
      </c>
      <c r="K258" s="13">
        <v>1534.7078999999999</v>
      </c>
      <c r="L258" s="19" t="s">
        <v>13176</v>
      </c>
      <c r="M258" s="11" t="s">
        <v>275</v>
      </c>
      <c r="N258" s="10" t="s">
        <v>276</v>
      </c>
      <c r="O258" s="10" t="s">
        <v>277</v>
      </c>
      <c r="P258" s="10" t="s">
        <v>278</v>
      </c>
      <c r="Q258" s="12"/>
      <c r="R258" s="12"/>
      <c r="S258" s="18" t="s">
        <v>279</v>
      </c>
      <c r="T258" s="10" t="s">
        <v>27</v>
      </c>
      <c r="U258" s="10">
        <v>2275</v>
      </c>
      <c r="V258" s="10">
        <v>59</v>
      </c>
      <c r="W258" s="10">
        <v>3857</v>
      </c>
      <c r="X258" s="10">
        <v>5027</v>
      </c>
      <c r="Y258" s="10">
        <f t="shared" ref="Y258:Y321" si="4">A258</f>
        <v>780</v>
      </c>
      <c r="Z258" s="10" t="str">
        <f>IFERROR(VLOOKUP(H258,'[1]MW-NIFTY-50-12-Apr-2020'!$A:$A,1,FALSE),"No")</f>
        <v>No</v>
      </c>
      <c r="AA258" s="10" t="str">
        <f>IFERROR(VLOOKUP(AB258,'[2]ind_nifty500list 12th Apr20'!$F:$F,1,FALSE),"No")</f>
        <v>No</v>
      </c>
      <c r="AB258" s="9">
        <v>780</v>
      </c>
    </row>
    <row r="259" spans="1:28" ht="15.75" customHeight="1" x14ac:dyDescent="0.3">
      <c r="A259" s="9">
        <v>5053</v>
      </c>
      <c r="B259" s="10">
        <v>3583489</v>
      </c>
      <c r="C259" s="10">
        <v>13998</v>
      </c>
      <c r="D259" s="10">
        <v>136395524</v>
      </c>
      <c r="E259" s="10">
        <v>532795</v>
      </c>
      <c r="F259" s="10">
        <v>532795</v>
      </c>
      <c r="G259" s="10" t="s">
        <v>12865</v>
      </c>
      <c r="H259" s="10" t="s">
        <v>12865</v>
      </c>
      <c r="I259" s="10" t="s">
        <v>12866</v>
      </c>
      <c r="J259" s="10" t="s">
        <v>12867</v>
      </c>
      <c r="K259" s="13">
        <v>1534.1273999999999</v>
      </c>
      <c r="L259" s="19" t="s">
        <v>13176</v>
      </c>
      <c r="M259" s="10" t="s">
        <v>83</v>
      </c>
      <c r="N259" s="11" t="s">
        <v>181</v>
      </c>
      <c r="O259" s="10" t="s">
        <v>1528</v>
      </c>
      <c r="P259" s="11" t="s">
        <v>2509</v>
      </c>
      <c r="Q259" s="12"/>
      <c r="R259" s="12"/>
      <c r="S259" s="15" t="s">
        <v>1530</v>
      </c>
      <c r="T259" s="10" t="s">
        <v>27</v>
      </c>
      <c r="U259" s="10">
        <v>770</v>
      </c>
      <c r="V259" s="10">
        <v>1312</v>
      </c>
      <c r="W259" s="10">
        <v>1263</v>
      </c>
      <c r="X259" s="10">
        <v>818</v>
      </c>
      <c r="Y259" s="10">
        <f t="shared" si="4"/>
        <v>5053</v>
      </c>
      <c r="Z259" s="10" t="str">
        <f>IFERROR(VLOOKUP(H259,'[1]MW-NIFTY-50-12-Apr-2020'!$A:$A,1,FALSE),"No")</f>
        <v>No</v>
      </c>
      <c r="AA259" s="10" t="str">
        <f>IFERROR(VLOOKUP(AB259,'[2]ind_nifty500list 12th Apr20'!$F:$F,1,FALSE),"No")</f>
        <v>No</v>
      </c>
      <c r="AB259" s="9">
        <v>5053</v>
      </c>
    </row>
    <row r="260" spans="1:28" ht="15.75" customHeight="1" x14ac:dyDescent="0.3">
      <c r="A260" s="9">
        <v>2098</v>
      </c>
      <c r="B260" s="10">
        <v>578305</v>
      </c>
      <c r="C260" s="10">
        <v>2259</v>
      </c>
      <c r="D260" s="10">
        <v>128073732</v>
      </c>
      <c r="E260" s="10">
        <v>500288</v>
      </c>
      <c r="F260" s="10">
        <v>500288</v>
      </c>
      <c r="G260" s="10" t="s">
        <v>6537</v>
      </c>
      <c r="H260" s="10" t="s">
        <v>6537</v>
      </c>
      <c r="I260" s="10" t="s">
        <v>6538</v>
      </c>
      <c r="J260" s="10" t="s">
        <v>6539</v>
      </c>
      <c r="K260" s="13">
        <v>1530.9490500000002</v>
      </c>
      <c r="L260" s="19" t="s">
        <v>13176</v>
      </c>
      <c r="M260" s="11" t="s">
        <v>95</v>
      </c>
      <c r="N260" s="10" t="s">
        <v>96</v>
      </c>
      <c r="O260" s="10" t="s">
        <v>97</v>
      </c>
      <c r="P260" s="10"/>
      <c r="Q260" s="12"/>
      <c r="R260" s="12"/>
      <c r="S260" s="10" t="s">
        <v>98</v>
      </c>
      <c r="T260" s="10" t="s">
        <v>27</v>
      </c>
      <c r="U260" s="10">
        <v>3116</v>
      </c>
      <c r="V260" s="10">
        <v>1201</v>
      </c>
      <c r="W260" s="10">
        <v>170</v>
      </c>
      <c r="X260" s="10">
        <v>3741</v>
      </c>
      <c r="Y260" s="10">
        <f t="shared" si="4"/>
        <v>2098</v>
      </c>
      <c r="Z260" s="10" t="str">
        <f>IFERROR(VLOOKUP(H260,'[1]MW-NIFTY-50-12-Apr-2020'!$A:$A,1,FALSE),"No")</f>
        <v>No</v>
      </c>
      <c r="AA260" s="10" t="str">
        <f>IFERROR(VLOOKUP(AB260,'[2]ind_nifty500list 12th Apr20'!$F:$F,1,FALSE),"No")</f>
        <v>No</v>
      </c>
      <c r="AB260" s="9">
        <v>2098</v>
      </c>
    </row>
    <row r="261" spans="1:28" ht="15.75" customHeight="1" x14ac:dyDescent="0.3">
      <c r="A261" s="9">
        <v>506</v>
      </c>
      <c r="B261" s="10">
        <v>3344897</v>
      </c>
      <c r="C261" s="10">
        <v>13066</v>
      </c>
      <c r="D261" s="10">
        <v>136365572</v>
      </c>
      <c r="E261" s="10">
        <v>532678</v>
      </c>
      <c r="F261" s="10">
        <v>532678</v>
      </c>
      <c r="G261" s="10" t="s">
        <v>1702</v>
      </c>
      <c r="H261" s="10" t="s">
        <v>1702</v>
      </c>
      <c r="I261" s="10" t="s">
        <v>1703</v>
      </c>
      <c r="J261" s="10" t="s">
        <v>1704</v>
      </c>
      <c r="K261" s="13">
        <v>1517.6723499999998</v>
      </c>
      <c r="L261" s="19" t="s">
        <v>13176</v>
      </c>
      <c r="M261" s="11" t="s">
        <v>83</v>
      </c>
      <c r="N261" s="10" t="s">
        <v>84</v>
      </c>
      <c r="O261" s="10" t="s">
        <v>108</v>
      </c>
      <c r="P261" s="10"/>
      <c r="Q261" s="12"/>
      <c r="R261" s="12"/>
      <c r="S261" s="15" t="s">
        <v>86</v>
      </c>
      <c r="T261" s="10" t="s">
        <v>27</v>
      </c>
      <c r="U261" s="10">
        <v>3922</v>
      </c>
      <c r="V261" s="10">
        <v>2802</v>
      </c>
      <c r="W261" s="10">
        <v>2700</v>
      </c>
      <c r="X261" s="10">
        <v>248</v>
      </c>
      <c r="Y261" s="10">
        <f t="shared" si="4"/>
        <v>506</v>
      </c>
      <c r="Z261" s="10" t="str">
        <f>IFERROR(VLOOKUP(H261,'[1]MW-NIFTY-50-12-Apr-2020'!$A:$A,1,FALSE),"No")</f>
        <v>No</v>
      </c>
      <c r="AA261" s="10" t="str">
        <f>IFERROR(VLOOKUP(AB261,'[2]ind_nifty500list 12th Apr20'!$F:$F,1,FALSE),"No")</f>
        <v>No</v>
      </c>
      <c r="AB261" s="9">
        <v>506</v>
      </c>
    </row>
    <row r="262" spans="1:28" ht="15.75" customHeight="1" x14ac:dyDescent="0.3">
      <c r="A262" s="9">
        <v>1458</v>
      </c>
      <c r="B262" s="10">
        <v>4627969</v>
      </c>
      <c r="C262" s="10">
        <v>18078</v>
      </c>
      <c r="D262" s="10">
        <v>136487428</v>
      </c>
      <c r="E262" s="10">
        <v>533154</v>
      </c>
      <c r="F262" s="10">
        <v>533154</v>
      </c>
      <c r="G262" s="10" t="s">
        <v>4608</v>
      </c>
      <c r="H262" s="10" t="s">
        <v>4608</v>
      </c>
      <c r="I262" s="10" t="s">
        <v>4609</v>
      </c>
      <c r="J262" s="10" t="s">
        <v>4610</v>
      </c>
      <c r="K262" s="13">
        <v>1512.6483499999999</v>
      </c>
      <c r="L262" s="19" t="s">
        <v>13176</v>
      </c>
      <c r="M262" s="11" t="s">
        <v>32</v>
      </c>
      <c r="N262" s="10" t="s">
        <v>33</v>
      </c>
      <c r="O262" s="11" t="s">
        <v>34</v>
      </c>
      <c r="P262" s="10"/>
      <c r="Q262" s="10"/>
      <c r="R262" s="12"/>
      <c r="S262" s="18" t="s">
        <v>35</v>
      </c>
      <c r="T262" s="10" t="s">
        <v>27</v>
      </c>
      <c r="U262" s="10">
        <v>626</v>
      </c>
      <c r="V262" s="10">
        <v>2607</v>
      </c>
      <c r="W262" s="10">
        <v>2905</v>
      </c>
      <c r="X262" s="10">
        <v>3915</v>
      </c>
      <c r="Y262" s="10">
        <f t="shared" si="4"/>
        <v>1458</v>
      </c>
      <c r="Z262" s="10" t="str">
        <f>IFERROR(VLOOKUP(H262,'[1]MW-NIFTY-50-12-Apr-2020'!$A:$A,1,FALSE),"No")</f>
        <v>No</v>
      </c>
      <c r="AA262" s="10" t="str">
        <f>IFERROR(VLOOKUP(AB262,'[2]ind_nifty500list 12th Apr20'!$F:$F,1,FALSE),"No")</f>
        <v>No</v>
      </c>
      <c r="AB262" s="9">
        <v>1458</v>
      </c>
    </row>
    <row r="263" spans="1:28" ht="15.75" customHeight="1" x14ac:dyDescent="0.3">
      <c r="A263" s="9">
        <v>4948</v>
      </c>
      <c r="B263" s="10">
        <v>5550849</v>
      </c>
      <c r="C263" s="10">
        <v>21683</v>
      </c>
      <c r="D263" s="10">
        <v>138419204</v>
      </c>
      <c r="E263" s="10">
        <v>540700</v>
      </c>
      <c r="F263" s="10">
        <v>540700</v>
      </c>
      <c r="G263" s="10" t="s">
        <v>12705</v>
      </c>
      <c r="H263" s="10" t="s">
        <v>12705</v>
      </c>
      <c r="I263" s="10" t="s">
        <v>12706</v>
      </c>
      <c r="J263" s="10" t="s">
        <v>12707</v>
      </c>
      <c r="K263" s="13">
        <v>1505.1069499999999</v>
      </c>
      <c r="L263" s="19" t="s">
        <v>13176</v>
      </c>
      <c r="M263" s="10" t="s">
        <v>39</v>
      </c>
      <c r="N263" s="10" t="s">
        <v>67</v>
      </c>
      <c r="O263" s="10" t="s">
        <v>149</v>
      </c>
      <c r="P263" s="10" t="e">
        <v>#REF!</v>
      </c>
      <c r="Q263" s="12"/>
      <c r="R263" s="12"/>
      <c r="S263" s="17" t="s">
        <v>69</v>
      </c>
      <c r="T263" s="10" t="s">
        <v>27</v>
      </c>
      <c r="U263" s="10">
        <v>1381</v>
      </c>
      <c r="V263" s="10">
        <v>3872</v>
      </c>
      <c r="W263" s="10">
        <v>2284</v>
      </c>
      <c r="X263" s="10">
        <v>2030</v>
      </c>
      <c r="Y263" s="10">
        <f t="shared" si="4"/>
        <v>4948</v>
      </c>
      <c r="Z263" s="10" t="str">
        <f>IFERROR(VLOOKUP(H263,'[1]MW-NIFTY-50-12-Apr-2020'!$A:$A,1,FALSE),"No")</f>
        <v>No</v>
      </c>
      <c r="AA263" s="10" t="str">
        <f>IFERROR(VLOOKUP(AB263,'[2]ind_nifty500list 12th Apr20'!$F:$F,1,FALSE),"No")</f>
        <v>No</v>
      </c>
      <c r="AB263" s="9">
        <v>4948</v>
      </c>
    </row>
    <row r="264" spans="1:28" ht="15.75" customHeight="1" x14ac:dyDescent="0.3">
      <c r="A264" s="9">
        <v>1764</v>
      </c>
      <c r="B264" s="10">
        <v>4259585</v>
      </c>
      <c r="C264" s="10">
        <v>16639</v>
      </c>
      <c r="D264" s="10">
        <v>136439556</v>
      </c>
      <c r="E264" s="10">
        <v>532967</v>
      </c>
      <c r="F264" s="10">
        <v>532967</v>
      </c>
      <c r="G264" s="10" t="s">
        <v>5529</v>
      </c>
      <c r="H264" s="10" t="s">
        <v>5529</v>
      </c>
      <c r="I264" s="10" t="s">
        <v>5530</v>
      </c>
      <c r="J264" s="10" t="s">
        <v>5531</v>
      </c>
      <c r="K264" s="13">
        <v>1502.3149000000001</v>
      </c>
      <c r="L264" s="19" t="s">
        <v>13176</v>
      </c>
      <c r="M264" s="11" t="s">
        <v>23</v>
      </c>
      <c r="N264" s="10" t="s">
        <v>24</v>
      </c>
      <c r="O264" s="10" t="s">
        <v>25</v>
      </c>
      <c r="P264" s="10"/>
      <c r="Q264" s="12"/>
      <c r="R264" s="12"/>
      <c r="S264" s="17" t="s">
        <v>26</v>
      </c>
      <c r="T264" s="10" t="s">
        <v>27</v>
      </c>
      <c r="U264" s="10">
        <v>5013</v>
      </c>
      <c r="V264" s="10">
        <v>644</v>
      </c>
      <c r="W264" s="10">
        <v>366</v>
      </c>
      <c r="X264" s="10">
        <v>1358</v>
      </c>
      <c r="Y264" s="10">
        <f t="shared" si="4"/>
        <v>1764</v>
      </c>
      <c r="Z264" s="10" t="str">
        <f>IFERROR(VLOOKUP(H264,'[1]MW-NIFTY-50-12-Apr-2020'!$A:$A,1,FALSE),"No")</f>
        <v>No</v>
      </c>
      <c r="AA264" s="10" t="str">
        <f>IFERROR(VLOOKUP(AB264,'[2]ind_nifty500list 12th Apr20'!$F:$F,1,FALSE),"No")</f>
        <v>No</v>
      </c>
      <c r="AB264" s="9">
        <v>1764</v>
      </c>
    </row>
    <row r="265" spans="1:28" ht="15.75" customHeight="1" x14ac:dyDescent="0.3">
      <c r="A265" s="9">
        <v>2178</v>
      </c>
      <c r="B265" s="10"/>
      <c r="C265" s="10"/>
      <c r="D265" s="10">
        <v>128076292</v>
      </c>
      <c r="E265" s="10">
        <v>500298</v>
      </c>
      <c r="F265" s="10">
        <v>500298</v>
      </c>
      <c r="G265" s="10" t="s">
        <v>6782</v>
      </c>
      <c r="H265" s="10" t="str">
        <f>G265</f>
        <v>NATPEROXID</v>
      </c>
      <c r="I265" s="10" t="s">
        <v>6783</v>
      </c>
      <c r="J265" s="10" t="s">
        <v>6784</v>
      </c>
      <c r="K265" s="13">
        <v>1493.77</v>
      </c>
      <c r="L265" s="19" t="s">
        <v>13176</v>
      </c>
      <c r="M265" s="11" t="s">
        <v>23</v>
      </c>
      <c r="N265" s="10" t="s">
        <v>24</v>
      </c>
      <c r="O265" s="10" t="s">
        <v>376</v>
      </c>
      <c r="P265" s="10"/>
      <c r="Q265" s="12"/>
      <c r="R265" s="12"/>
      <c r="S265" s="15" t="s">
        <v>26</v>
      </c>
      <c r="T265" s="10" t="s">
        <v>27</v>
      </c>
      <c r="U265" s="10">
        <v>1399</v>
      </c>
      <c r="V265" s="10">
        <v>2744</v>
      </c>
      <c r="W265" s="10">
        <v>2354</v>
      </c>
      <c r="X265" s="10">
        <v>1178</v>
      </c>
      <c r="Y265" s="10">
        <f t="shared" si="4"/>
        <v>2178</v>
      </c>
      <c r="Z265" s="10" t="str">
        <f>IFERROR(VLOOKUP(H265,'[1]MW-NIFTY-50-12-Apr-2020'!$A:$A,1,FALSE),"No")</f>
        <v>No</v>
      </c>
      <c r="AA265" s="10" t="str">
        <f>IFERROR(VLOOKUP(AB265,'[2]ind_nifty500list 12th Apr20'!$F:$F,1,FALSE),"No")</f>
        <v>No</v>
      </c>
      <c r="AB265" s="9">
        <v>2178</v>
      </c>
    </row>
    <row r="266" spans="1:28" ht="15.75" customHeight="1" x14ac:dyDescent="0.3">
      <c r="A266" s="9">
        <v>1100</v>
      </c>
      <c r="B266" s="10">
        <v>3047681</v>
      </c>
      <c r="C266" s="10">
        <v>11905</v>
      </c>
      <c r="D266" s="10">
        <v>135767812</v>
      </c>
      <c r="E266" s="10">
        <v>530343</v>
      </c>
      <c r="F266" s="10">
        <v>530343</v>
      </c>
      <c r="G266" s="10" t="s">
        <v>3510</v>
      </c>
      <c r="H266" s="10" t="s">
        <v>3510</v>
      </c>
      <c r="I266" s="10" t="s">
        <v>3511</v>
      </c>
      <c r="J266" s="10" t="s">
        <v>3512</v>
      </c>
      <c r="K266" s="13">
        <v>1491.2923500000002</v>
      </c>
      <c r="L266" s="19" t="s">
        <v>13176</v>
      </c>
      <c r="M266" s="11" t="s">
        <v>32</v>
      </c>
      <c r="N266" s="10" t="s">
        <v>220</v>
      </c>
      <c r="O266" s="10" t="s">
        <v>458</v>
      </c>
      <c r="P266" s="10" t="s">
        <v>1495</v>
      </c>
      <c r="Q266" s="12"/>
      <c r="R266" s="12"/>
      <c r="S266" s="15" t="s">
        <v>222</v>
      </c>
      <c r="T266" s="10" t="s">
        <v>27</v>
      </c>
      <c r="U266" s="10">
        <v>3550</v>
      </c>
      <c r="V266" s="10">
        <v>3841</v>
      </c>
      <c r="W266" s="10">
        <v>1345</v>
      </c>
      <c r="X266" s="10">
        <v>438</v>
      </c>
      <c r="Y266" s="10">
        <f t="shared" si="4"/>
        <v>1100</v>
      </c>
      <c r="Z266" s="10" t="str">
        <f>IFERROR(VLOOKUP(H266,'[1]MW-NIFTY-50-12-Apr-2020'!$A:$A,1,FALSE),"No")</f>
        <v>No</v>
      </c>
      <c r="AA266" s="10" t="str">
        <f>IFERROR(VLOOKUP(AB266,'[2]ind_nifty500list 12th Apr20'!$F:$F,1,FALSE),"No")</f>
        <v>No</v>
      </c>
      <c r="AB266" s="9">
        <v>1100</v>
      </c>
    </row>
    <row r="267" spans="1:28" ht="15.75" customHeight="1" x14ac:dyDescent="0.3">
      <c r="A267" s="9">
        <v>269</v>
      </c>
      <c r="B267" s="10">
        <v>54273</v>
      </c>
      <c r="C267" s="10">
        <v>212</v>
      </c>
      <c r="D267" s="10">
        <v>128122116</v>
      </c>
      <c r="E267" s="10">
        <v>500477</v>
      </c>
      <c r="F267" s="10">
        <v>500477</v>
      </c>
      <c r="G267" s="10" t="s">
        <v>961</v>
      </c>
      <c r="H267" s="10" t="s">
        <v>961</v>
      </c>
      <c r="I267" s="10" t="s">
        <v>962</v>
      </c>
      <c r="J267" s="10" t="s">
        <v>963</v>
      </c>
      <c r="K267" s="13">
        <v>41371.639150000003</v>
      </c>
      <c r="L267" s="16" t="s">
        <v>13178</v>
      </c>
      <c r="M267" s="11" t="s">
        <v>83</v>
      </c>
      <c r="N267" s="10" t="s">
        <v>621</v>
      </c>
      <c r="O267" s="10" t="s">
        <v>964</v>
      </c>
      <c r="P267" s="10" t="s">
        <v>965</v>
      </c>
      <c r="Q267" s="12"/>
      <c r="R267" s="12"/>
      <c r="S267" s="10" t="s">
        <v>623</v>
      </c>
      <c r="T267" s="10" t="s">
        <v>130</v>
      </c>
      <c r="U267" s="10">
        <v>3629</v>
      </c>
      <c r="V267" s="10">
        <v>1343</v>
      </c>
      <c r="W267" s="10">
        <v>937</v>
      </c>
      <c r="X267" s="10">
        <v>3115</v>
      </c>
      <c r="Y267" s="10">
        <f t="shared" si="4"/>
        <v>269</v>
      </c>
      <c r="Z267" s="10" t="str">
        <f>IFERROR(VLOOKUP(H267,'[1]MW-NIFTY-50-12-Apr-2020'!$A:$A,1,FALSE),"No")</f>
        <v>No</v>
      </c>
      <c r="AA267" s="10" t="s">
        <v>44</v>
      </c>
      <c r="AB267" s="9">
        <v>269</v>
      </c>
    </row>
    <row r="268" spans="1:28" ht="15.75" customHeight="1" x14ac:dyDescent="0.3">
      <c r="A268" s="9">
        <v>270</v>
      </c>
      <c r="B268" s="10">
        <v>5166593</v>
      </c>
      <c r="C268" s="10">
        <v>20182</v>
      </c>
      <c r="D268" s="10">
        <v>136517380</v>
      </c>
      <c r="E268" s="10">
        <v>533271</v>
      </c>
      <c r="F268" s="10">
        <v>533271</v>
      </c>
      <c r="G268" s="10" t="s">
        <v>966</v>
      </c>
      <c r="H268" s="10" t="s">
        <v>966</v>
      </c>
      <c r="I268" s="10" t="s">
        <v>967</v>
      </c>
      <c r="J268" s="10" t="s">
        <v>968</v>
      </c>
      <c r="K268" s="13">
        <v>4566.6489000000001</v>
      </c>
      <c r="L268" s="19" t="s">
        <v>13179</v>
      </c>
      <c r="M268" s="11" t="s">
        <v>39</v>
      </c>
      <c r="N268" s="10" t="s">
        <v>67</v>
      </c>
      <c r="O268" s="10" t="s">
        <v>68</v>
      </c>
      <c r="P268" s="10"/>
      <c r="Q268" s="12"/>
      <c r="R268" s="12"/>
      <c r="S268" s="15" t="s">
        <v>69</v>
      </c>
      <c r="T268" s="10" t="s">
        <v>27</v>
      </c>
      <c r="U268" s="10">
        <v>1782</v>
      </c>
      <c r="V268" s="10">
        <v>1317</v>
      </c>
      <c r="W268" s="10">
        <v>3426</v>
      </c>
      <c r="X268" s="10">
        <v>1563</v>
      </c>
      <c r="Y268" s="10">
        <f t="shared" si="4"/>
        <v>270</v>
      </c>
      <c r="Z268" s="10" t="str">
        <f>IFERROR(VLOOKUP(H268,'[1]MW-NIFTY-50-12-Apr-2020'!$A:$A,1,FALSE),"No")</f>
        <v>No</v>
      </c>
      <c r="AA268" s="10" t="s">
        <v>44</v>
      </c>
      <c r="AB268" s="9">
        <v>270</v>
      </c>
    </row>
    <row r="269" spans="1:28" ht="15.75" customHeight="1" x14ac:dyDescent="0.3">
      <c r="A269" s="9">
        <v>1731</v>
      </c>
      <c r="B269" s="10">
        <v>475905</v>
      </c>
      <c r="C269" s="10">
        <v>1859</v>
      </c>
      <c r="D269" s="10">
        <v>128751876</v>
      </c>
      <c r="E269" s="10">
        <v>502937</v>
      </c>
      <c r="F269" s="10">
        <v>502937</v>
      </c>
      <c r="G269" s="10" t="s">
        <v>5430</v>
      </c>
      <c r="H269" s="10" t="s">
        <v>5430</v>
      </c>
      <c r="I269" s="10" t="s">
        <v>5431</v>
      </c>
      <c r="J269" s="10" t="s">
        <v>5432</v>
      </c>
      <c r="K269" s="13">
        <v>1489.8877499999999</v>
      </c>
      <c r="L269" s="19" t="s">
        <v>13176</v>
      </c>
      <c r="M269" s="11" t="s">
        <v>249</v>
      </c>
      <c r="N269" s="10" t="s">
        <v>250</v>
      </c>
      <c r="O269" s="10" t="s">
        <v>251</v>
      </c>
      <c r="P269" s="10"/>
      <c r="Q269" s="12"/>
      <c r="R269" s="12"/>
      <c r="S269" s="15" t="s">
        <v>26</v>
      </c>
      <c r="T269" s="10" t="s">
        <v>27</v>
      </c>
      <c r="U269" s="10">
        <v>1371</v>
      </c>
      <c r="V269" s="10">
        <v>3728</v>
      </c>
      <c r="W269" s="10">
        <v>1651</v>
      </c>
      <c r="X269" s="10">
        <v>2832</v>
      </c>
      <c r="Y269" s="10">
        <f t="shared" si="4"/>
        <v>1731</v>
      </c>
      <c r="Z269" s="10" t="str">
        <f>IFERROR(VLOOKUP(H269,'[1]MW-NIFTY-50-12-Apr-2020'!$A:$A,1,FALSE),"No")</f>
        <v>No</v>
      </c>
      <c r="AA269" s="10" t="str">
        <f>IFERROR(VLOOKUP(AB269,'[2]ind_nifty500list 12th Apr20'!$F:$F,1,FALSE),"No")</f>
        <v>No</v>
      </c>
      <c r="AB269" s="9">
        <v>1731</v>
      </c>
    </row>
    <row r="270" spans="1:28" ht="15.75" customHeight="1" x14ac:dyDescent="0.3">
      <c r="A270" s="9">
        <v>119</v>
      </c>
      <c r="B270" s="10">
        <v>20225</v>
      </c>
      <c r="C270" s="10">
        <v>79</v>
      </c>
      <c r="D270" s="10">
        <v>129596164</v>
      </c>
      <c r="E270" s="10">
        <v>506235</v>
      </c>
      <c r="F270" s="10">
        <v>506235</v>
      </c>
      <c r="G270" s="10" t="s">
        <v>484</v>
      </c>
      <c r="H270" s="10" t="s">
        <v>484</v>
      </c>
      <c r="I270" s="10" t="s">
        <v>485</v>
      </c>
      <c r="J270" s="10" t="s">
        <v>486</v>
      </c>
      <c r="K270" s="13">
        <v>1478.5336</v>
      </c>
      <c r="L270" s="19" t="s">
        <v>13176</v>
      </c>
      <c r="M270" s="11" t="s">
        <v>95</v>
      </c>
      <c r="N270" s="10" t="s">
        <v>96</v>
      </c>
      <c r="O270" s="10" t="s">
        <v>97</v>
      </c>
      <c r="P270" s="10"/>
      <c r="Q270" s="12"/>
      <c r="R270" s="12"/>
      <c r="S270" s="10" t="s">
        <v>98</v>
      </c>
      <c r="T270" s="10" t="s">
        <v>27</v>
      </c>
      <c r="U270" s="10">
        <v>2219</v>
      </c>
      <c r="V270" s="10">
        <v>3741</v>
      </c>
      <c r="W270" s="10">
        <v>14</v>
      </c>
      <c r="X270" s="10">
        <v>1981</v>
      </c>
      <c r="Y270" s="10">
        <f t="shared" si="4"/>
        <v>119</v>
      </c>
      <c r="Z270" s="10" t="str">
        <f>IFERROR(VLOOKUP(H270,'[1]MW-NIFTY-50-12-Apr-2020'!$A:$A,1,FALSE),"No")</f>
        <v>No</v>
      </c>
      <c r="AA270" s="10" t="str">
        <f>IFERROR(VLOOKUP(AB270,'[2]ind_nifty500list 12th Apr20'!$F:$F,1,FALSE),"No")</f>
        <v>No</v>
      </c>
      <c r="AB270" s="9">
        <v>119</v>
      </c>
    </row>
    <row r="271" spans="1:28" ht="15.75" customHeight="1" x14ac:dyDescent="0.3">
      <c r="A271" s="9">
        <v>1038</v>
      </c>
      <c r="B271" s="10">
        <v>299009</v>
      </c>
      <c r="C271" s="10">
        <v>1168</v>
      </c>
      <c r="D271" s="10">
        <v>129916932</v>
      </c>
      <c r="E271" s="10">
        <v>507488</v>
      </c>
      <c r="F271" s="10">
        <v>507488</v>
      </c>
      <c r="G271" s="10" t="s">
        <v>3320</v>
      </c>
      <c r="H271" s="10" t="s">
        <v>3320</v>
      </c>
      <c r="I271" s="10" t="s">
        <v>3321</v>
      </c>
      <c r="J271" s="10" t="s">
        <v>3322</v>
      </c>
      <c r="K271" s="13">
        <v>1478.25485</v>
      </c>
      <c r="L271" s="19" t="s">
        <v>13176</v>
      </c>
      <c r="M271" s="11" t="s">
        <v>275</v>
      </c>
      <c r="N271" s="10" t="s">
        <v>276</v>
      </c>
      <c r="O271" s="10" t="s">
        <v>277</v>
      </c>
      <c r="P271" s="10" t="s">
        <v>1030</v>
      </c>
      <c r="Q271" s="12"/>
      <c r="R271" s="12"/>
      <c r="S271" s="18" t="s">
        <v>279</v>
      </c>
      <c r="T271" s="10" t="s">
        <v>27</v>
      </c>
      <c r="U271" s="10">
        <v>1368</v>
      </c>
      <c r="V271" s="10">
        <v>3133</v>
      </c>
      <c r="W271" s="10">
        <v>2619</v>
      </c>
      <c r="X271" s="10">
        <v>3592</v>
      </c>
      <c r="Y271" s="10">
        <f t="shared" si="4"/>
        <v>1038</v>
      </c>
      <c r="Z271" s="10" t="str">
        <f>IFERROR(VLOOKUP(H271,'[1]MW-NIFTY-50-12-Apr-2020'!$A:$A,1,FALSE),"No")</f>
        <v>No</v>
      </c>
      <c r="AA271" s="10" t="str">
        <f>IFERROR(VLOOKUP(AB271,'[2]ind_nifty500list 12th Apr20'!$F:$F,1,FALSE),"No")</f>
        <v>No</v>
      </c>
      <c r="AB271" s="9">
        <v>1038</v>
      </c>
    </row>
    <row r="272" spans="1:28" ht="15.75" customHeight="1" x14ac:dyDescent="0.3">
      <c r="A272" s="9">
        <v>182</v>
      </c>
      <c r="B272" s="10"/>
      <c r="C272" s="10"/>
      <c r="D272" s="10">
        <v>134700292</v>
      </c>
      <c r="E272" s="10">
        <v>526173</v>
      </c>
      <c r="F272" s="10">
        <v>526173</v>
      </c>
      <c r="G272" s="10" t="s">
        <v>688</v>
      </c>
      <c r="H272" s="10" t="str">
        <f>G272</f>
        <v>ANDREWYULE</v>
      </c>
      <c r="I272" s="10" t="s">
        <v>689</v>
      </c>
      <c r="J272" s="10" t="s">
        <v>690</v>
      </c>
      <c r="K272" s="13">
        <v>1474.23</v>
      </c>
      <c r="L272" s="19" t="s">
        <v>13176</v>
      </c>
      <c r="M272" s="11" t="s">
        <v>39</v>
      </c>
      <c r="N272" s="10" t="s">
        <v>40</v>
      </c>
      <c r="O272" s="10" t="s">
        <v>41</v>
      </c>
      <c r="P272" s="10"/>
      <c r="Q272" s="12"/>
      <c r="R272" s="12"/>
      <c r="S272" s="15" t="s">
        <v>42</v>
      </c>
      <c r="T272" s="10" t="s">
        <v>27</v>
      </c>
      <c r="U272" s="10">
        <v>912</v>
      </c>
      <c r="V272" s="10">
        <v>693</v>
      </c>
      <c r="W272" s="10">
        <v>2187</v>
      </c>
      <c r="X272" s="10">
        <v>371</v>
      </c>
      <c r="Y272" s="10">
        <f t="shared" si="4"/>
        <v>182</v>
      </c>
      <c r="Z272" s="10" t="str">
        <f>IFERROR(VLOOKUP(H272,'[1]MW-NIFTY-50-12-Apr-2020'!$A:$A,1,FALSE),"No")</f>
        <v>No</v>
      </c>
      <c r="AA272" s="10" t="str">
        <f>IFERROR(VLOOKUP(AB272,'[2]ind_nifty500list 12th Apr20'!$F:$F,1,FALSE),"No")</f>
        <v>No</v>
      </c>
      <c r="AB272" s="9">
        <v>182</v>
      </c>
    </row>
    <row r="273" spans="1:28" ht="15.75" customHeight="1" x14ac:dyDescent="0.3">
      <c r="A273" s="9">
        <v>3908</v>
      </c>
      <c r="B273" s="10">
        <v>5298689</v>
      </c>
      <c r="C273" s="10">
        <v>20698</v>
      </c>
      <c r="D273" s="10">
        <v>138367236</v>
      </c>
      <c r="E273" s="10">
        <v>540497</v>
      </c>
      <c r="F273" s="10">
        <v>540497</v>
      </c>
      <c r="G273" s="10" t="s">
        <v>12022</v>
      </c>
      <c r="H273" s="10" t="s">
        <v>12022</v>
      </c>
      <c r="I273" s="10" t="s">
        <v>12023</v>
      </c>
      <c r="J273" s="10" t="s">
        <v>12024</v>
      </c>
      <c r="K273" s="13">
        <v>1472.8009499999998</v>
      </c>
      <c r="L273" s="19" t="s">
        <v>13176</v>
      </c>
      <c r="M273" s="11" t="s">
        <v>83</v>
      </c>
      <c r="N273" s="10" t="s">
        <v>181</v>
      </c>
      <c r="O273" s="10" t="s">
        <v>203</v>
      </c>
      <c r="P273" s="10"/>
      <c r="Q273" s="12"/>
      <c r="R273" s="12"/>
      <c r="S273" s="15" t="s">
        <v>86</v>
      </c>
      <c r="T273" s="10" t="s">
        <v>27</v>
      </c>
      <c r="U273" s="10">
        <v>2235</v>
      </c>
      <c r="V273" s="10">
        <v>3839</v>
      </c>
      <c r="W273" s="10">
        <v>213</v>
      </c>
      <c r="X273" s="10">
        <v>3905</v>
      </c>
      <c r="Y273" s="10">
        <f t="shared" si="4"/>
        <v>3908</v>
      </c>
      <c r="Z273" s="10" t="str">
        <f>IFERROR(VLOOKUP(H273,'[1]MW-NIFTY-50-12-Apr-2020'!$A:$A,1,FALSE),"No")</f>
        <v>No</v>
      </c>
      <c r="AA273" s="10" t="str">
        <f>IFERROR(VLOOKUP(AB273,'[2]ind_nifty500list 12th Apr20'!$F:$F,1,FALSE),"No")</f>
        <v>No</v>
      </c>
      <c r="AB273" s="9">
        <v>3908</v>
      </c>
    </row>
    <row r="274" spans="1:28" ht="15.75" customHeight="1" x14ac:dyDescent="0.3">
      <c r="A274" s="9">
        <v>3281</v>
      </c>
      <c r="B274" s="10">
        <v>857089</v>
      </c>
      <c r="C274" s="10">
        <v>3348</v>
      </c>
      <c r="D274" s="10">
        <v>128103428</v>
      </c>
      <c r="E274" s="10">
        <v>500404</v>
      </c>
      <c r="F274" s="10">
        <v>500404</v>
      </c>
      <c r="G274" s="10" t="s">
        <v>10079</v>
      </c>
      <c r="H274" s="10" t="s">
        <v>10079</v>
      </c>
      <c r="I274" s="10" t="s">
        <v>10080</v>
      </c>
      <c r="J274" s="10" t="s">
        <v>10081</v>
      </c>
      <c r="K274" s="13">
        <v>1458.1183999999998</v>
      </c>
      <c r="L274" s="19" t="s">
        <v>13176</v>
      </c>
      <c r="M274" s="11" t="s">
        <v>23</v>
      </c>
      <c r="N274" s="10" t="s">
        <v>90</v>
      </c>
      <c r="O274" s="10" t="s">
        <v>283</v>
      </c>
      <c r="P274" s="10" t="e">
        <v>#REF!</v>
      </c>
      <c r="Q274" s="12"/>
      <c r="R274" s="12"/>
      <c r="S274" s="18" t="s">
        <v>91</v>
      </c>
      <c r="T274" s="10" t="s">
        <v>27</v>
      </c>
      <c r="U274" s="10">
        <v>892</v>
      </c>
      <c r="V274" s="10">
        <v>2120</v>
      </c>
      <c r="W274" s="10">
        <v>3412</v>
      </c>
      <c r="X274" s="10">
        <v>454</v>
      </c>
      <c r="Y274" s="10">
        <f t="shared" si="4"/>
        <v>3281</v>
      </c>
      <c r="Z274" s="10" t="str">
        <f>IFERROR(VLOOKUP(H274,'[1]MW-NIFTY-50-12-Apr-2020'!$A:$A,1,FALSE),"No")</f>
        <v>No</v>
      </c>
      <c r="AA274" s="10" t="str">
        <f>IFERROR(VLOOKUP(AB274,'[2]ind_nifty500list 12th Apr20'!$F:$F,1,FALSE),"No")</f>
        <v>No</v>
      </c>
      <c r="AB274" s="9">
        <v>3281</v>
      </c>
    </row>
    <row r="275" spans="1:28" ht="15.75" customHeight="1" x14ac:dyDescent="0.3">
      <c r="A275" s="9">
        <v>3630</v>
      </c>
      <c r="B275" s="10">
        <v>3780097</v>
      </c>
      <c r="C275" s="10">
        <v>14766</v>
      </c>
      <c r="D275" s="10">
        <v>136413956</v>
      </c>
      <c r="E275" s="10">
        <v>532867</v>
      </c>
      <c r="F275" s="10">
        <v>532867</v>
      </c>
      <c r="G275" s="10" t="s">
        <v>11123</v>
      </c>
      <c r="H275" s="10" t="s">
        <v>11123</v>
      </c>
      <c r="I275" s="10" t="s">
        <v>11124</v>
      </c>
      <c r="J275" s="10" t="s">
        <v>11125</v>
      </c>
      <c r="K275" s="13">
        <v>1451.28395</v>
      </c>
      <c r="L275" s="19" t="s">
        <v>13176</v>
      </c>
      <c r="M275" s="11" t="s">
        <v>83</v>
      </c>
      <c r="N275" s="10" t="s">
        <v>181</v>
      </c>
      <c r="O275" s="10" t="s">
        <v>182</v>
      </c>
      <c r="P275" s="10" t="s">
        <v>183</v>
      </c>
      <c r="Q275" s="12"/>
      <c r="R275" s="12"/>
      <c r="S275" s="17" t="s">
        <v>86</v>
      </c>
      <c r="T275" s="10" t="s">
        <v>27</v>
      </c>
      <c r="U275" s="10">
        <v>3748</v>
      </c>
      <c r="V275" s="10">
        <v>220</v>
      </c>
      <c r="W275" s="10">
        <v>1031</v>
      </c>
      <c r="X275" s="10">
        <v>3512</v>
      </c>
      <c r="Y275" s="10">
        <f t="shared" si="4"/>
        <v>3630</v>
      </c>
      <c r="Z275" s="10" t="str">
        <f>IFERROR(VLOOKUP(H275,'[1]MW-NIFTY-50-12-Apr-2020'!$A:$A,1,FALSE),"No")</f>
        <v>No</v>
      </c>
      <c r="AA275" s="10" t="str">
        <f>IFERROR(VLOOKUP(AB275,'[2]ind_nifty500list 12th Apr20'!$F:$F,1,FALSE),"No")</f>
        <v>No</v>
      </c>
      <c r="AB275" s="9">
        <v>3630</v>
      </c>
    </row>
    <row r="276" spans="1:28" ht="15.75" customHeight="1" x14ac:dyDescent="0.3">
      <c r="A276" s="9">
        <v>1586</v>
      </c>
      <c r="B276" s="10">
        <v>4837121</v>
      </c>
      <c r="C276" s="10">
        <v>18895</v>
      </c>
      <c r="D276" s="10">
        <v>136500996</v>
      </c>
      <c r="E276" s="10">
        <v>533207</v>
      </c>
      <c r="F276" s="10">
        <v>533207</v>
      </c>
      <c r="G276" s="10" t="s">
        <v>4994</v>
      </c>
      <c r="H276" s="10" t="s">
        <v>4994</v>
      </c>
      <c r="I276" s="10" t="s">
        <v>4995</v>
      </c>
      <c r="J276" s="10" t="s">
        <v>4996</v>
      </c>
      <c r="K276" s="13">
        <v>1442.2412999999999</v>
      </c>
      <c r="L276" s="19" t="s">
        <v>13176</v>
      </c>
      <c r="M276" s="10" t="s">
        <v>39</v>
      </c>
      <c r="N276" s="10" t="s">
        <v>67</v>
      </c>
      <c r="O276" s="10" t="s">
        <v>68</v>
      </c>
      <c r="P276" s="10"/>
      <c r="Q276" s="12"/>
      <c r="R276" s="12"/>
      <c r="S276" s="15" t="s">
        <v>69</v>
      </c>
      <c r="T276" s="10" t="s">
        <v>27</v>
      </c>
      <c r="U276" s="10">
        <v>1540</v>
      </c>
      <c r="V276" s="10">
        <v>839</v>
      </c>
      <c r="W276" s="10">
        <v>5060</v>
      </c>
      <c r="X276" s="10">
        <v>1416</v>
      </c>
      <c r="Y276" s="10">
        <f t="shared" si="4"/>
        <v>1586</v>
      </c>
      <c r="Z276" s="10" t="str">
        <f>IFERROR(VLOOKUP(H276,'[1]MW-NIFTY-50-12-Apr-2020'!$A:$A,1,FALSE),"No")</f>
        <v>No</v>
      </c>
      <c r="AA276" s="10" t="str">
        <f>IFERROR(VLOOKUP(AB276,'[2]ind_nifty500list 12th Apr20'!$F:$F,1,FALSE),"No")</f>
        <v>No</v>
      </c>
      <c r="AB276" s="9">
        <v>1586</v>
      </c>
    </row>
    <row r="277" spans="1:28" ht="15.75" customHeight="1" x14ac:dyDescent="0.3">
      <c r="A277" s="9">
        <v>2905</v>
      </c>
      <c r="B277" s="10">
        <v>3067649</v>
      </c>
      <c r="C277" s="10">
        <v>11983</v>
      </c>
      <c r="D277" s="10">
        <v>136361732</v>
      </c>
      <c r="E277" s="10">
        <v>532663</v>
      </c>
      <c r="F277" s="10">
        <v>532663</v>
      </c>
      <c r="G277" s="10" t="s">
        <v>8957</v>
      </c>
      <c r="H277" s="10" t="s">
        <v>8957</v>
      </c>
      <c r="I277" s="10" t="s">
        <v>8958</v>
      </c>
      <c r="J277" s="10" t="s">
        <v>8959</v>
      </c>
      <c r="K277" s="13">
        <v>1441.7712000000001</v>
      </c>
      <c r="L277" s="19" t="s">
        <v>13176</v>
      </c>
      <c r="M277" s="11" t="s">
        <v>32</v>
      </c>
      <c r="N277" s="10" t="s">
        <v>33</v>
      </c>
      <c r="O277" s="10" t="s">
        <v>34</v>
      </c>
      <c r="P277" s="10"/>
      <c r="Q277" s="12"/>
      <c r="R277" s="12"/>
      <c r="S277" s="18" t="s">
        <v>35</v>
      </c>
      <c r="T277" s="10" t="s">
        <v>27</v>
      </c>
      <c r="U277" s="10">
        <v>1458</v>
      </c>
      <c r="V277" s="10">
        <v>626</v>
      </c>
      <c r="W277" s="10">
        <v>3915</v>
      </c>
      <c r="X277" s="10">
        <v>2667</v>
      </c>
      <c r="Y277" s="10">
        <f t="shared" si="4"/>
        <v>2905</v>
      </c>
      <c r="Z277" s="10" t="str">
        <f>IFERROR(VLOOKUP(H277,'[1]MW-NIFTY-50-12-Apr-2020'!$A:$A,1,FALSE),"No")</f>
        <v>No</v>
      </c>
      <c r="AA277" s="10" t="str">
        <f>IFERROR(VLOOKUP(AB277,'[2]ind_nifty500list 12th Apr20'!$F:$F,1,FALSE),"No")</f>
        <v>No</v>
      </c>
      <c r="AB277" s="9">
        <v>2905</v>
      </c>
    </row>
    <row r="278" spans="1:28" ht="15.75" customHeight="1" x14ac:dyDescent="0.3">
      <c r="A278" s="9">
        <v>3926</v>
      </c>
      <c r="B278" s="10"/>
      <c r="C278" s="10"/>
      <c r="D278" s="10">
        <v>134226948</v>
      </c>
      <c r="E278" s="10">
        <v>524324</v>
      </c>
      <c r="F278" s="10">
        <v>524324</v>
      </c>
      <c r="G278" s="10" t="s">
        <v>12076</v>
      </c>
      <c r="H278" s="10" t="str">
        <f>G278</f>
        <v>SRIMANORG</v>
      </c>
      <c r="I278" s="10" t="s">
        <v>12077</v>
      </c>
      <c r="J278" s="10" t="s">
        <v>12078</v>
      </c>
      <c r="K278" s="13">
        <v>1438.2</v>
      </c>
      <c r="L278" s="19" t="s">
        <v>13176</v>
      </c>
      <c r="M278" s="11" t="s">
        <v>23</v>
      </c>
      <c r="N278" s="10" t="s">
        <v>24</v>
      </c>
      <c r="O278" s="10" t="s">
        <v>25</v>
      </c>
      <c r="P278" s="10"/>
      <c r="Q278" s="12"/>
      <c r="R278" s="12"/>
      <c r="S278" s="15" t="s">
        <v>26</v>
      </c>
      <c r="T278" s="10" t="s">
        <v>27</v>
      </c>
      <c r="U278" s="10">
        <v>204</v>
      </c>
      <c r="V278" s="10">
        <v>546</v>
      </c>
      <c r="W278" s="10">
        <v>130</v>
      </c>
      <c r="X278" s="10">
        <v>644</v>
      </c>
      <c r="Y278" s="10">
        <f t="shared" si="4"/>
        <v>3926</v>
      </c>
      <c r="Z278" s="10" t="str">
        <f>IFERROR(VLOOKUP(H278,'[1]MW-NIFTY-50-12-Apr-2020'!$A:$A,1,FALSE),"No")</f>
        <v>No</v>
      </c>
      <c r="AA278" s="10" t="str">
        <f>IFERROR(VLOOKUP(AB278,'[2]ind_nifty500list 12th Apr20'!$F:$F,1,FALSE),"No")</f>
        <v>No</v>
      </c>
      <c r="AB278" s="9">
        <v>3926</v>
      </c>
    </row>
    <row r="279" spans="1:28" ht="15.75" customHeight="1" x14ac:dyDescent="0.3">
      <c r="A279" s="9">
        <v>1344</v>
      </c>
      <c r="B279" s="10">
        <v>803329</v>
      </c>
      <c r="C279" s="10">
        <v>3138</v>
      </c>
      <c r="D279" s="10">
        <v>133648388</v>
      </c>
      <c r="E279" s="10">
        <v>522064</v>
      </c>
      <c r="F279" s="10">
        <v>522064</v>
      </c>
      <c r="G279" s="10" t="s">
        <v>4257</v>
      </c>
      <c r="H279" s="10" t="s">
        <v>4257</v>
      </c>
      <c r="I279" s="10" t="s">
        <v>4258</v>
      </c>
      <c r="J279" s="10" t="s">
        <v>4259</v>
      </c>
      <c r="K279" s="13">
        <v>1433.7408</v>
      </c>
      <c r="L279" s="19" t="s">
        <v>13176</v>
      </c>
      <c r="M279" s="11" t="s">
        <v>39</v>
      </c>
      <c r="N279" s="10" t="s">
        <v>40</v>
      </c>
      <c r="O279" s="10" t="s">
        <v>137</v>
      </c>
      <c r="P279" s="10" t="s">
        <v>138</v>
      </c>
      <c r="Q279" s="12"/>
      <c r="R279" s="12"/>
      <c r="S279" s="17" t="s">
        <v>42</v>
      </c>
      <c r="T279" s="10" t="s">
        <v>27</v>
      </c>
      <c r="U279" s="10">
        <v>935</v>
      </c>
      <c r="V279" s="10">
        <v>3428</v>
      </c>
      <c r="W279" s="10">
        <v>2293</v>
      </c>
      <c r="X279" s="10">
        <v>1765</v>
      </c>
      <c r="Y279" s="10">
        <f t="shared" si="4"/>
        <v>1344</v>
      </c>
      <c r="Z279" s="10" t="str">
        <f>IFERROR(VLOOKUP(H279,'[1]MW-NIFTY-50-12-Apr-2020'!$A:$A,1,FALSE),"No")</f>
        <v>No</v>
      </c>
      <c r="AA279" s="10" t="str">
        <f>IFERROR(VLOOKUP(AB279,'[2]ind_nifty500list 12th Apr20'!$F:$F,1,FALSE),"No")</f>
        <v>No</v>
      </c>
      <c r="AB279" s="9">
        <v>1344</v>
      </c>
    </row>
    <row r="280" spans="1:28" ht="15.75" customHeight="1" x14ac:dyDescent="0.3">
      <c r="A280" s="9">
        <v>282</v>
      </c>
      <c r="B280" s="10">
        <v>60417</v>
      </c>
      <c r="C280" s="10">
        <v>236</v>
      </c>
      <c r="D280" s="10">
        <v>128209924</v>
      </c>
      <c r="E280" s="10">
        <v>500820</v>
      </c>
      <c r="F280" s="10">
        <v>500820</v>
      </c>
      <c r="G280" s="10" t="s">
        <v>1002</v>
      </c>
      <c r="H280" s="10" t="s">
        <v>1002</v>
      </c>
      <c r="I280" s="10" t="s">
        <v>1003</v>
      </c>
      <c r="J280" s="10" t="s">
        <v>1004</v>
      </c>
      <c r="K280" s="13">
        <v>114186.25294999999</v>
      </c>
      <c r="L280" s="16" t="s">
        <v>13178</v>
      </c>
      <c r="M280" s="11" t="s">
        <v>23</v>
      </c>
      <c r="N280" s="10" t="s">
        <v>24</v>
      </c>
      <c r="O280" s="10" t="s">
        <v>1005</v>
      </c>
      <c r="P280" s="10"/>
      <c r="Q280" s="12"/>
      <c r="R280" s="12"/>
      <c r="S280" s="15" t="s">
        <v>26</v>
      </c>
      <c r="T280" s="10" t="s">
        <v>130</v>
      </c>
      <c r="U280" s="10">
        <v>1687</v>
      </c>
      <c r="V280" s="10">
        <v>412</v>
      </c>
      <c r="W280" s="10">
        <v>2691</v>
      </c>
      <c r="X280" s="10">
        <v>1913</v>
      </c>
      <c r="Y280" s="10">
        <f t="shared" si="4"/>
        <v>282</v>
      </c>
      <c r="Z280" s="10" t="s">
        <v>44</v>
      </c>
      <c r="AA280" s="10" t="s">
        <v>44</v>
      </c>
      <c r="AB280" s="9">
        <v>282</v>
      </c>
    </row>
    <row r="281" spans="1:28" ht="15.75" customHeight="1" x14ac:dyDescent="0.3">
      <c r="A281" s="9">
        <v>1981</v>
      </c>
      <c r="B281" s="10">
        <v>2708225</v>
      </c>
      <c r="C281" s="10">
        <v>10579</v>
      </c>
      <c r="D281" s="10">
        <v>134247428</v>
      </c>
      <c r="E281" s="10">
        <v>524404</v>
      </c>
      <c r="F281" s="10">
        <v>524404</v>
      </c>
      <c r="G281" s="10" t="s">
        <v>6186</v>
      </c>
      <c r="H281" s="10" t="s">
        <v>6186</v>
      </c>
      <c r="I281" s="10" t="s">
        <v>6187</v>
      </c>
      <c r="J281" s="10" t="s">
        <v>6188</v>
      </c>
      <c r="K281" s="13">
        <v>1428.3568500000001</v>
      </c>
      <c r="L281" s="19" t="s">
        <v>13176</v>
      </c>
      <c r="M281" s="11" t="s">
        <v>95</v>
      </c>
      <c r="N281" s="10" t="s">
        <v>96</v>
      </c>
      <c r="O281" s="10" t="s">
        <v>97</v>
      </c>
      <c r="P281" s="10"/>
      <c r="Q281" s="12"/>
      <c r="R281" s="12"/>
      <c r="S281" s="10" t="s">
        <v>98</v>
      </c>
      <c r="T281" s="10" t="s">
        <v>27</v>
      </c>
      <c r="U281" s="10">
        <v>14</v>
      </c>
      <c r="V281" s="10">
        <v>119</v>
      </c>
      <c r="W281" s="10">
        <v>2291</v>
      </c>
      <c r="X281" s="10">
        <v>645</v>
      </c>
      <c r="Y281" s="10">
        <f t="shared" si="4"/>
        <v>1981</v>
      </c>
      <c r="Z281" s="10" t="str">
        <f>IFERROR(VLOOKUP(H281,'[1]MW-NIFTY-50-12-Apr-2020'!$A:$A,1,FALSE),"No")</f>
        <v>No</v>
      </c>
      <c r="AA281" s="10" t="str">
        <f>IFERROR(VLOOKUP(AB281,'[2]ind_nifty500list 12th Apr20'!$F:$F,1,FALSE),"No")</f>
        <v>No</v>
      </c>
      <c r="AB281" s="9">
        <v>1981</v>
      </c>
    </row>
    <row r="282" spans="1:28" ht="15.75" customHeight="1" x14ac:dyDescent="0.3">
      <c r="A282" s="9">
        <v>3480</v>
      </c>
      <c r="B282" s="10">
        <v>3945985</v>
      </c>
      <c r="C282" s="10">
        <v>15414</v>
      </c>
      <c r="D282" s="10">
        <v>136439300</v>
      </c>
      <c r="E282" s="10">
        <v>532966</v>
      </c>
      <c r="F282" s="10">
        <v>532966</v>
      </c>
      <c r="G282" s="10" t="s">
        <v>10676</v>
      </c>
      <c r="H282" s="10" t="s">
        <v>10676</v>
      </c>
      <c r="I282" s="10" t="s">
        <v>10677</v>
      </c>
      <c r="J282" s="10" t="s">
        <v>10678</v>
      </c>
      <c r="K282" s="13">
        <v>1427.6669499999998</v>
      </c>
      <c r="L282" s="19" t="s">
        <v>13176</v>
      </c>
      <c r="M282" s="11" t="s">
        <v>39</v>
      </c>
      <c r="N282" s="10" t="s">
        <v>67</v>
      </c>
      <c r="O282" s="10" t="s">
        <v>149</v>
      </c>
      <c r="P282" s="10" t="s">
        <v>6883</v>
      </c>
      <c r="Q282" s="11" t="s">
        <v>2080</v>
      </c>
      <c r="R282" s="12"/>
      <c r="S282" s="15" t="s">
        <v>69</v>
      </c>
      <c r="T282" s="10" t="s">
        <v>27</v>
      </c>
      <c r="U282" s="10">
        <v>2211</v>
      </c>
      <c r="V282" s="10">
        <v>629</v>
      </c>
      <c r="W282" s="10">
        <v>3441</v>
      </c>
      <c r="X282" s="10">
        <v>3387</v>
      </c>
      <c r="Y282" s="10">
        <f t="shared" si="4"/>
        <v>3480</v>
      </c>
      <c r="Z282" s="10" t="str">
        <f>IFERROR(VLOOKUP(H282,'[1]MW-NIFTY-50-12-Apr-2020'!$A:$A,1,FALSE),"No")</f>
        <v>No</v>
      </c>
      <c r="AA282" s="10" t="str">
        <f>IFERROR(VLOOKUP(AB282,'[2]ind_nifty500list 12th Apr20'!$F:$F,1,FALSE),"No")</f>
        <v>No</v>
      </c>
      <c r="AB282" s="9">
        <v>3480</v>
      </c>
    </row>
    <row r="283" spans="1:28" ht="15.75" customHeight="1" x14ac:dyDescent="0.3">
      <c r="A283" s="9">
        <v>2888</v>
      </c>
      <c r="B283" s="10">
        <v>3410433</v>
      </c>
      <c r="C283" s="10">
        <v>13322</v>
      </c>
      <c r="D283" s="10">
        <v>132930564</v>
      </c>
      <c r="E283" s="10">
        <v>519260</v>
      </c>
      <c r="F283" s="10">
        <v>519260</v>
      </c>
      <c r="G283" s="10" t="s">
        <v>8906</v>
      </c>
      <c r="H283" s="10" t="s">
        <v>8906</v>
      </c>
      <c r="I283" s="10" t="s">
        <v>8907</v>
      </c>
      <c r="J283" s="10" t="s">
        <v>8908</v>
      </c>
      <c r="K283" s="13">
        <v>1426.0736499999998</v>
      </c>
      <c r="L283" s="19" t="s">
        <v>13176</v>
      </c>
      <c r="M283" s="11" t="s">
        <v>275</v>
      </c>
      <c r="N283" s="10" t="s">
        <v>357</v>
      </c>
      <c r="O283" s="10" t="s">
        <v>358</v>
      </c>
      <c r="P283" s="10" t="s">
        <v>359</v>
      </c>
      <c r="Q283" s="10" t="s">
        <v>6475</v>
      </c>
      <c r="R283" s="12"/>
      <c r="S283" s="18" t="s">
        <v>279</v>
      </c>
      <c r="T283" s="10" t="s">
        <v>27</v>
      </c>
      <c r="U283" s="10">
        <v>2797</v>
      </c>
      <c r="V283" s="10">
        <v>1644</v>
      </c>
      <c r="W283" s="10">
        <v>93</v>
      </c>
      <c r="X283" s="10">
        <v>2688</v>
      </c>
      <c r="Y283" s="10">
        <f t="shared" si="4"/>
        <v>2888</v>
      </c>
      <c r="Z283" s="10" t="str">
        <f>IFERROR(VLOOKUP(H283,'[1]MW-NIFTY-50-12-Apr-2020'!$A:$A,1,FALSE),"No")</f>
        <v>No</v>
      </c>
      <c r="AA283" s="10" t="str">
        <f>IFERROR(VLOOKUP(AB283,'[2]ind_nifty500list 12th Apr20'!$F:$F,1,FALSE),"No")</f>
        <v>No</v>
      </c>
      <c r="AB283" s="9">
        <v>2888</v>
      </c>
    </row>
    <row r="284" spans="1:28" ht="15.75" customHeight="1" x14ac:dyDescent="0.3">
      <c r="A284" s="9">
        <v>277</v>
      </c>
      <c r="B284" s="10">
        <v>3811585</v>
      </c>
      <c r="C284" s="10">
        <v>14889</v>
      </c>
      <c r="D284" s="10">
        <v>136419332</v>
      </c>
      <c r="E284" s="10">
        <v>532888</v>
      </c>
      <c r="F284" s="10">
        <v>532888</v>
      </c>
      <c r="G284" s="10" t="s">
        <v>987</v>
      </c>
      <c r="H284" s="10" t="s">
        <v>987</v>
      </c>
      <c r="I284" s="10" t="s">
        <v>988</v>
      </c>
      <c r="J284" s="10" t="s">
        <v>989</v>
      </c>
      <c r="K284" s="13">
        <v>1425.4508000000001</v>
      </c>
      <c r="L284" s="19" t="s">
        <v>13176</v>
      </c>
      <c r="M284" s="11" t="s">
        <v>249</v>
      </c>
      <c r="N284" s="10" t="s">
        <v>250</v>
      </c>
      <c r="O284" s="10" t="s">
        <v>762</v>
      </c>
      <c r="P284" s="10" t="s">
        <v>875</v>
      </c>
      <c r="Q284" s="12"/>
      <c r="R284" s="12"/>
      <c r="S284" s="15" t="s">
        <v>26</v>
      </c>
      <c r="T284" s="10" t="s">
        <v>27</v>
      </c>
      <c r="U284" s="10">
        <v>3947</v>
      </c>
      <c r="V284" s="10">
        <v>824</v>
      </c>
      <c r="W284" s="10">
        <v>240</v>
      </c>
      <c r="X284" s="10">
        <v>894</v>
      </c>
      <c r="Y284" s="10">
        <f t="shared" si="4"/>
        <v>277</v>
      </c>
      <c r="Z284" s="10" t="str">
        <f>IFERROR(VLOOKUP(H284,'[1]MW-NIFTY-50-12-Apr-2020'!$A:$A,1,FALSE),"No")</f>
        <v>No</v>
      </c>
      <c r="AA284" s="10" t="str">
        <f>IFERROR(VLOOKUP(AB284,'[2]ind_nifty500list 12th Apr20'!$F:$F,1,FALSE),"No")</f>
        <v>No</v>
      </c>
      <c r="AB284" s="9">
        <v>277</v>
      </c>
    </row>
    <row r="285" spans="1:28" ht="15.75" customHeight="1" x14ac:dyDescent="0.3">
      <c r="A285" s="9">
        <v>1178</v>
      </c>
      <c r="B285" s="10"/>
      <c r="C285" s="10"/>
      <c r="D285" s="10">
        <v>129461764</v>
      </c>
      <c r="E285" s="10">
        <v>505710</v>
      </c>
      <c r="F285" s="10">
        <v>505710</v>
      </c>
      <c r="G285" s="10" t="s">
        <v>3749</v>
      </c>
      <c r="H285" s="10" t="str">
        <f>G285</f>
        <v>GRAUWEIL</v>
      </c>
      <c r="I285" s="10" t="s">
        <v>3750</v>
      </c>
      <c r="J285" s="10" t="s">
        <v>3751</v>
      </c>
      <c r="K285" s="13">
        <v>1419.58</v>
      </c>
      <c r="L285" s="19" t="s">
        <v>13176</v>
      </c>
      <c r="M285" s="11" t="s">
        <v>23</v>
      </c>
      <c r="N285" s="10" t="s">
        <v>24</v>
      </c>
      <c r="O285" s="10" t="s">
        <v>376</v>
      </c>
      <c r="P285" s="10"/>
      <c r="Q285" s="12"/>
      <c r="R285" s="12"/>
      <c r="S285" s="15" t="s">
        <v>26</v>
      </c>
      <c r="T285" s="10" t="s">
        <v>27</v>
      </c>
      <c r="U285" s="10">
        <v>2354</v>
      </c>
      <c r="V285" s="10">
        <v>2178</v>
      </c>
      <c r="W285" s="10">
        <v>884</v>
      </c>
      <c r="X285" s="10">
        <v>181</v>
      </c>
      <c r="Y285" s="10">
        <f t="shared" si="4"/>
        <v>1178</v>
      </c>
      <c r="Z285" s="10" t="str">
        <f>IFERROR(VLOOKUP(H285,'[1]MW-NIFTY-50-12-Apr-2020'!$A:$A,1,FALSE),"No")</f>
        <v>No</v>
      </c>
      <c r="AA285" s="10" t="str">
        <f>IFERROR(VLOOKUP(AB285,'[2]ind_nifty500list 12th Apr20'!$F:$F,1,FALSE),"No")</f>
        <v>No</v>
      </c>
      <c r="AB285" s="9">
        <v>1178</v>
      </c>
    </row>
    <row r="286" spans="1:28" ht="15.75" customHeight="1" x14ac:dyDescent="0.3">
      <c r="A286" s="9">
        <v>3236</v>
      </c>
      <c r="B286" s="10">
        <v>1100545</v>
      </c>
      <c r="C286" s="10">
        <v>4299</v>
      </c>
      <c r="D286" s="10">
        <v>135874308</v>
      </c>
      <c r="E286" s="10">
        <v>530759</v>
      </c>
      <c r="F286" s="10">
        <v>530759</v>
      </c>
      <c r="G286" s="10" t="s">
        <v>9942</v>
      </c>
      <c r="H286" s="10" t="s">
        <v>9942</v>
      </c>
      <c r="I286" s="10" t="s">
        <v>9943</v>
      </c>
      <c r="J286" s="10" t="s">
        <v>9944</v>
      </c>
      <c r="K286" s="13">
        <v>1405.9621999999999</v>
      </c>
      <c r="L286" s="19" t="s">
        <v>13176</v>
      </c>
      <c r="M286" s="11" t="s">
        <v>39</v>
      </c>
      <c r="N286" s="10" t="s">
        <v>40</v>
      </c>
      <c r="O286" s="10" t="s">
        <v>137</v>
      </c>
      <c r="P286" s="10" t="s">
        <v>138</v>
      </c>
      <c r="Q286" s="11" t="e">
        <v>#REF!</v>
      </c>
      <c r="R286" s="12"/>
      <c r="S286" s="17" t="s">
        <v>42</v>
      </c>
      <c r="T286" s="10" t="s">
        <v>27</v>
      </c>
      <c r="U286" s="10">
        <v>817</v>
      </c>
      <c r="V286" s="10">
        <v>1129</v>
      </c>
      <c r="W286" s="10">
        <v>3428</v>
      </c>
      <c r="X286" s="10">
        <v>935</v>
      </c>
      <c r="Y286" s="10">
        <f t="shared" si="4"/>
        <v>3236</v>
      </c>
      <c r="Z286" s="10" t="str">
        <f>IFERROR(VLOOKUP(H286,'[1]MW-NIFTY-50-12-Apr-2020'!$A:$A,1,FALSE),"No")</f>
        <v>No</v>
      </c>
      <c r="AA286" s="10" t="str">
        <f>IFERROR(VLOOKUP(AB286,'[2]ind_nifty500list 12th Apr20'!$F:$F,1,FALSE),"No")</f>
        <v>No</v>
      </c>
      <c r="AB286" s="9">
        <v>3236</v>
      </c>
    </row>
    <row r="287" spans="1:28" ht="15.75" customHeight="1" x14ac:dyDescent="0.3">
      <c r="A287" s="9">
        <v>14</v>
      </c>
      <c r="B287" s="10">
        <v>1147137</v>
      </c>
      <c r="C287" s="10">
        <v>4481</v>
      </c>
      <c r="D287" s="10">
        <v>134233092</v>
      </c>
      <c r="E287" s="10">
        <v>524348</v>
      </c>
      <c r="F287" s="10">
        <v>524348</v>
      </c>
      <c r="G287" s="10" t="s">
        <v>99</v>
      </c>
      <c r="H287" s="10" t="s">
        <v>99</v>
      </c>
      <c r="I287" s="10" t="s">
        <v>100</v>
      </c>
      <c r="J287" s="10" t="s">
        <v>101</v>
      </c>
      <c r="K287" s="13">
        <v>1404.78415</v>
      </c>
      <c r="L287" s="19" t="s">
        <v>13176</v>
      </c>
      <c r="M287" s="11" t="s">
        <v>95</v>
      </c>
      <c r="N287" s="11" t="s">
        <v>96</v>
      </c>
      <c r="O287" s="10" t="s">
        <v>97</v>
      </c>
      <c r="P287" s="10"/>
      <c r="Q287" s="10"/>
      <c r="R287" s="12"/>
      <c r="S287" s="10" t="s">
        <v>98</v>
      </c>
      <c r="T287" s="10" t="s">
        <v>27</v>
      </c>
      <c r="U287" s="10">
        <v>119</v>
      </c>
      <c r="V287" s="10">
        <v>2219</v>
      </c>
      <c r="W287" s="10">
        <v>1981</v>
      </c>
      <c r="X287" s="10">
        <v>2291</v>
      </c>
      <c r="Y287" s="10">
        <f t="shared" si="4"/>
        <v>14</v>
      </c>
      <c r="Z287" s="10" t="str">
        <f>IFERROR(VLOOKUP(H287,'[1]MW-NIFTY-50-12-Apr-2020'!$A:$A,1,FALSE),"No")</f>
        <v>No</v>
      </c>
      <c r="AA287" s="10" t="str">
        <f>IFERROR(VLOOKUP(AB287,'[2]ind_nifty500list 12th Apr20'!$F:$F,1,FALSE),"No")</f>
        <v>No</v>
      </c>
      <c r="AB287" s="9">
        <v>14</v>
      </c>
    </row>
    <row r="288" spans="1:28" ht="15.75" customHeight="1" x14ac:dyDescent="0.3">
      <c r="A288" s="9">
        <v>2030</v>
      </c>
      <c r="B288" s="10">
        <v>2245377</v>
      </c>
      <c r="C288" s="10">
        <v>8771</v>
      </c>
      <c r="D288" s="10">
        <v>138016260</v>
      </c>
      <c r="E288" s="10">
        <v>539126</v>
      </c>
      <c r="F288" s="10">
        <v>539126</v>
      </c>
      <c r="G288" s="10" t="s">
        <v>6331</v>
      </c>
      <c r="H288" s="10" t="s">
        <v>6331</v>
      </c>
      <c r="I288" s="10" t="s">
        <v>6332</v>
      </c>
      <c r="J288" s="10" t="s">
        <v>6333</v>
      </c>
      <c r="K288" s="13">
        <v>1402.16695</v>
      </c>
      <c r="L288" s="19" t="s">
        <v>13176</v>
      </c>
      <c r="M288" s="11" t="s">
        <v>39</v>
      </c>
      <c r="N288" s="10" t="s">
        <v>67</v>
      </c>
      <c r="O288" s="10" t="s">
        <v>149</v>
      </c>
      <c r="P288" s="10" t="e">
        <v>#REF!</v>
      </c>
      <c r="Q288" s="12"/>
      <c r="R288" s="12"/>
      <c r="S288" s="15" t="s">
        <v>69</v>
      </c>
      <c r="T288" s="10" t="s">
        <v>27</v>
      </c>
      <c r="U288" s="10">
        <v>2284</v>
      </c>
      <c r="V288" s="10">
        <v>4948</v>
      </c>
      <c r="W288" s="10">
        <v>1381</v>
      </c>
      <c r="X288" s="10">
        <v>3872</v>
      </c>
      <c r="Y288" s="10">
        <f t="shared" si="4"/>
        <v>2030</v>
      </c>
      <c r="Z288" s="10" t="str">
        <f>IFERROR(VLOOKUP(H288,'[1]MW-NIFTY-50-12-Apr-2020'!$A:$A,1,FALSE),"No")</f>
        <v>No</v>
      </c>
      <c r="AA288" s="10" t="str">
        <f>IFERROR(VLOOKUP(AB288,'[2]ind_nifty500list 12th Apr20'!$F:$F,1,FALSE),"No")</f>
        <v>No</v>
      </c>
      <c r="AB288" s="9">
        <v>2030</v>
      </c>
    </row>
    <row r="289" spans="1:28" ht="15.75" customHeight="1" x14ac:dyDescent="0.3">
      <c r="A289" s="9">
        <v>2138</v>
      </c>
      <c r="B289" s="10">
        <v>2666241</v>
      </c>
      <c r="C289" s="10">
        <v>10415</v>
      </c>
      <c r="D289" s="10">
        <v>131012100</v>
      </c>
      <c r="E289" s="10">
        <v>511766</v>
      </c>
      <c r="F289" s="10">
        <v>511766</v>
      </c>
      <c r="G289" s="10" t="s">
        <v>6659</v>
      </c>
      <c r="H289" s="10" t="s">
        <v>6659</v>
      </c>
      <c r="I289" s="10" t="s">
        <v>6660</v>
      </c>
      <c r="J289" s="10" t="s">
        <v>6661</v>
      </c>
      <c r="K289" s="13">
        <v>1390.2058999999999</v>
      </c>
      <c r="L289" s="19" t="s">
        <v>13176</v>
      </c>
      <c r="M289" s="11" t="s">
        <v>55</v>
      </c>
      <c r="N289" s="10" t="s">
        <v>56</v>
      </c>
      <c r="O289" s="10" t="s">
        <v>215</v>
      </c>
      <c r="P289" s="10" t="s">
        <v>216</v>
      </c>
      <c r="Q289" s="12"/>
      <c r="R289" s="12"/>
      <c r="S289" s="18" t="s">
        <v>58</v>
      </c>
      <c r="T289" s="10" t="s">
        <v>27</v>
      </c>
      <c r="U289" s="10">
        <v>997</v>
      </c>
      <c r="V289" s="10">
        <v>146</v>
      </c>
      <c r="W289" s="10">
        <v>2846</v>
      </c>
      <c r="X289" s="10">
        <v>2105</v>
      </c>
      <c r="Y289" s="10">
        <f t="shared" si="4"/>
        <v>2138</v>
      </c>
      <c r="Z289" s="10" t="str">
        <f>IFERROR(VLOOKUP(H289,'[1]MW-NIFTY-50-12-Apr-2020'!$A:$A,1,FALSE),"No")</f>
        <v>No</v>
      </c>
      <c r="AA289" s="10" t="str">
        <f>IFERROR(VLOOKUP(AB289,'[2]ind_nifty500list 12th Apr20'!$F:$F,1,FALSE),"No")</f>
        <v>No</v>
      </c>
      <c r="AB289" s="9">
        <v>2138</v>
      </c>
    </row>
    <row r="290" spans="1:28" ht="15.75" customHeight="1" x14ac:dyDescent="0.3">
      <c r="A290" s="9">
        <v>1419</v>
      </c>
      <c r="B290" s="10">
        <v>4924161</v>
      </c>
      <c r="C290" s="10">
        <v>19235</v>
      </c>
      <c r="D290" s="10">
        <v>136460036</v>
      </c>
      <c r="E290" s="10">
        <v>533047</v>
      </c>
      <c r="F290" s="10">
        <v>533047</v>
      </c>
      <c r="G290" s="10" t="s">
        <v>4487</v>
      </c>
      <c r="H290" s="10" t="s">
        <v>4487</v>
      </c>
      <c r="I290" s="10" t="s">
        <v>4488</v>
      </c>
      <c r="J290" s="10" t="s">
        <v>4489</v>
      </c>
      <c r="K290" s="13">
        <v>1383.69075</v>
      </c>
      <c r="L290" s="19" t="s">
        <v>13176</v>
      </c>
      <c r="M290" s="11" t="s">
        <v>23</v>
      </c>
      <c r="N290" s="10" t="s">
        <v>90</v>
      </c>
      <c r="O290" s="10" t="s">
        <v>283</v>
      </c>
      <c r="P290" s="10" t="e">
        <v>#REF!</v>
      </c>
      <c r="Q290" s="12"/>
      <c r="R290" s="12"/>
      <c r="S290" s="18" t="s">
        <v>91</v>
      </c>
      <c r="T290" s="10" t="s">
        <v>27</v>
      </c>
      <c r="U290" s="10">
        <v>2893</v>
      </c>
      <c r="V290" s="10">
        <v>454</v>
      </c>
      <c r="W290" s="10">
        <v>3320</v>
      </c>
      <c r="X290" s="10">
        <v>1671</v>
      </c>
      <c r="Y290" s="10">
        <f t="shared" si="4"/>
        <v>1419</v>
      </c>
      <c r="Z290" s="10" t="str">
        <f>IFERROR(VLOOKUP(H290,'[1]MW-NIFTY-50-12-Apr-2020'!$A:$A,1,FALSE),"No")</f>
        <v>No</v>
      </c>
      <c r="AA290" s="10" t="str">
        <f>IFERROR(VLOOKUP(AB290,'[2]ind_nifty500list 12th Apr20'!$F:$F,1,FALSE),"No")</f>
        <v>No</v>
      </c>
      <c r="AB290" s="9">
        <v>1419</v>
      </c>
    </row>
    <row r="291" spans="1:28" ht="15.75" customHeight="1" x14ac:dyDescent="0.3">
      <c r="A291" s="9">
        <v>1294</v>
      </c>
      <c r="B291" s="10">
        <v>372481</v>
      </c>
      <c r="C291" s="10">
        <v>1455</v>
      </c>
      <c r="D291" s="10">
        <v>130476804</v>
      </c>
      <c r="E291" s="10">
        <v>509675</v>
      </c>
      <c r="F291" s="10">
        <v>509675</v>
      </c>
      <c r="G291" s="10" t="s">
        <v>4103</v>
      </c>
      <c r="H291" s="10" t="s">
        <v>4103</v>
      </c>
      <c r="I291" s="10" t="s">
        <v>4104</v>
      </c>
      <c r="J291" s="10" t="s">
        <v>4105</v>
      </c>
      <c r="K291" s="13">
        <v>1381.4909</v>
      </c>
      <c r="L291" s="19" t="s">
        <v>13176</v>
      </c>
      <c r="M291" s="11" t="s">
        <v>249</v>
      </c>
      <c r="N291" s="10" t="s">
        <v>250</v>
      </c>
      <c r="O291" s="10" t="s">
        <v>251</v>
      </c>
      <c r="P291" s="10"/>
      <c r="Q291" s="12"/>
      <c r="R291" s="12"/>
      <c r="S291" s="15" t="s">
        <v>26</v>
      </c>
      <c r="T291" s="10" t="s">
        <v>27</v>
      </c>
      <c r="U291" s="10">
        <v>2196</v>
      </c>
      <c r="V291" s="10">
        <v>3562</v>
      </c>
      <c r="W291" s="10">
        <v>1958</v>
      </c>
      <c r="X291" s="10">
        <v>3728</v>
      </c>
      <c r="Y291" s="10">
        <f t="shared" si="4"/>
        <v>1294</v>
      </c>
      <c r="Z291" s="10" t="str">
        <f>IFERROR(VLOOKUP(H291,'[1]MW-NIFTY-50-12-Apr-2020'!$A:$A,1,FALSE),"No")</f>
        <v>No</v>
      </c>
      <c r="AA291" s="10" t="str">
        <f>IFERROR(VLOOKUP(AB291,'[2]ind_nifty500list 12th Apr20'!$F:$F,1,FALSE),"No")</f>
        <v>No</v>
      </c>
      <c r="AB291" s="9">
        <v>1294</v>
      </c>
    </row>
    <row r="292" spans="1:28" ht="15.75" customHeight="1" x14ac:dyDescent="0.3">
      <c r="A292" s="9">
        <v>209</v>
      </c>
      <c r="B292" s="10">
        <v>40193</v>
      </c>
      <c r="C292" s="10">
        <v>157</v>
      </c>
      <c r="D292" s="10">
        <v>130270468</v>
      </c>
      <c r="E292" s="10">
        <v>508869</v>
      </c>
      <c r="F292" s="10">
        <v>508869</v>
      </c>
      <c r="G292" s="10" t="s">
        <v>1041</v>
      </c>
      <c r="H292" s="10" t="s">
        <v>1041</v>
      </c>
      <c r="I292" s="10" t="s">
        <v>1042</v>
      </c>
      <c r="J292" s="10" t="s">
        <v>1043</v>
      </c>
      <c r="K292" s="13">
        <v>15149.91735</v>
      </c>
      <c r="L292" s="16" t="s">
        <v>13177</v>
      </c>
      <c r="M292" s="11" t="s">
        <v>95</v>
      </c>
      <c r="N292" s="10" t="s">
        <v>172</v>
      </c>
      <c r="O292" s="10" t="s">
        <v>1044</v>
      </c>
      <c r="P292" s="10"/>
      <c r="Q292" s="12"/>
      <c r="R292" s="12"/>
      <c r="S292" s="15" t="s">
        <v>174</v>
      </c>
      <c r="T292" s="10" t="s">
        <v>43</v>
      </c>
      <c r="U292" s="10">
        <v>3877</v>
      </c>
      <c r="V292" s="10">
        <v>1015</v>
      </c>
      <c r="W292" s="10">
        <v>3859</v>
      </c>
      <c r="X292" s="10">
        <v>3884</v>
      </c>
      <c r="Y292" s="10">
        <f t="shared" si="4"/>
        <v>209</v>
      </c>
      <c r="Z292" s="10" t="str">
        <f>IFERROR(VLOOKUP(H292,'[1]MW-NIFTY-50-12-Apr-2020'!$A:$A,1,FALSE),"No")</f>
        <v>No</v>
      </c>
      <c r="AA292" s="10" t="s">
        <v>44</v>
      </c>
      <c r="AB292" s="9">
        <v>209</v>
      </c>
    </row>
    <row r="293" spans="1:28" ht="15.75" customHeight="1" x14ac:dyDescent="0.3">
      <c r="A293" s="9">
        <v>295</v>
      </c>
      <c r="B293" s="10">
        <v>1436161</v>
      </c>
      <c r="C293" s="10">
        <v>5610</v>
      </c>
      <c r="D293" s="10">
        <v>129745924</v>
      </c>
      <c r="E293" s="10">
        <v>506820</v>
      </c>
      <c r="F293" s="10">
        <v>506820</v>
      </c>
      <c r="G293" s="10" t="s">
        <v>1045</v>
      </c>
      <c r="H293" s="10" t="s">
        <v>1045</v>
      </c>
      <c r="I293" s="10" t="s">
        <v>1046</v>
      </c>
      <c r="J293" s="10" t="s">
        <v>1047</v>
      </c>
      <c r="K293" s="13">
        <v>2771.2380999999996</v>
      </c>
      <c r="L293" s="19" t="s">
        <v>13179</v>
      </c>
      <c r="M293" s="11" t="s">
        <v>95</v>
      </c>
      <c r="N293" s="10" t="s">
        <v>96</v>
      </c>
      <c r="O293" s="10" t="s">
        <v>97</v>
      </c>
      <c r="P293" s="10"/>
      <c r="Q293" s="12"/>
      <c r="R293" s="12"/>
      <c r="S293" s="10" t="s">
        <v>98</v>
      </c>
      <c r="T293" s="10" t="s">
        <v>27</v>
      </c>
      <c r="U293" s="10">
        <v>1174</v>
      </c>
      <c r="V293" s="10">
        <v>3572</v>
      </c>
      <c r="W293" s="10">
        <v>978</v>
      </c>
      <c r="X293" s="10">
        <v>2986</v>
      </c>
      <c r="Y293" s="10">
        <f t="shared" si="4"/>
        <v>295</v>
      </c>
      <c r="Z293" s="10" t="str">
        <f>IFERROR(VLOOKUP(H293,'[1]MW-NIFTY-50-12-Apr-2020'!$A:$A,1,FALSE),"No")</f>
        <v>No</v>
      </c>
      <c r="AA293" s="10" t="s">
        <v>44</v>
      </c>
      <c r="AB293" s="9">
        <v>295</v>
      </c>
    </row>
    <row r="294" spans="1:28" ht="15.75" customHeight="1" x14ac:dyDescent="0.3">
      <c r="A294" s="9">
        <v>367</v>
      </c>
      <c r="B294" s="10">
        <v>2344449</v>
      </c>
      <c r="C294" s="10">
        <v>9158</v>
      </c>
      <c r="D294" s="10">
        <v>136289796</v>
      </c>
      <c r="E294" s="10">
        <v>532382</v>
      </c>
      <c r="F294" s="10">
        <v>532382</v>
      </c>
      <c r="G294" s="10" t="s">
        <v>1276</v>
      </c>
      <c r="H294" s="10" t="s">
        <v>1276</v>
      </c>
      <c r="I294" s="10" t="s">
        <v>1277</v>
      </c>
      <c r="J294" s="10" t="s">
        <v>1278</v>
      </c>
      <c r="K294" s="13">
        <v>1378.0205000000001</v>
      </c>
      <c r="L294" s="19" t="s">
        <v>13176</v>
      </c>
      <c r="M294" s="11" t="s">
        <v>83</v>
      </c>
      <c r="N294" s="10" t="s">
        <v>181</v>
      </c>
      <c r="O294" s="10" t="s">
        <v>311</v>
      </c>
      <c r="P294" s="10" t="s">
        <v>1199</v>
      </c>
      <c r="Q294" s="12"/>
      <c r="R294" s="12"/>
      <c r="S294" s="15" t="s">
        <v>313</v>
      </c>
      <c r="T294" s="10" t="s">
        <v>27</v>
      </c>
      <c r="U294" s="10">
        <v>3929</v>
      </c>
      <c r="V294" s="10">
        <v>2009</v>
      </c>
      <c r="W294" s="10">
        <v>2978</v>
      </c>
      <c r="X294" s="10">
        <v>3564</v>
      </c>
      <c r="Y294" s="10">
        <f t="shared" si="4"/>
        <v>367</v>
      </c>
      <c r="Z294" s="10" t="str">
        <f>IFERROR(VLOOKUP(H294,'[1]MW-NIFTY-50-12-Apr-2020'!$A:$A,1,FALSE),"No")</f>
        <v>No</v>
      </c>
      <c r="AA294" s="10" t="str">
        <f>IFERROR(VLOOKUP(AB294,'[2]ind_nifty500list 12th Apr20'!$F:$F,1,FALSE),"No")</f>
        <v>No</v>
      </c>
      <c r="AB294" s="9">
        <v>367</v>
      </c>
    </row>
    <row r="295" spans="1:28" ht="15.75" customHeight="1" x14ac:dyDescent="0.3">
      <c r="A295" s="9">
        <v>1671</v>
      </c>
      <c r="B295" s="10">
        <v>4835585</v>
      </c>
      <c r="C295" s="10">
        <v>18889</v>
      </c>
      <c r="D295" s="10">
        <v>128060164</v>
      </c>
      <c r="E295" s="10">
        <v>500235</v>
      </c>
      <c r="F295" s="10">
        <v>500235</v>
      </c>
      <c r="G295" s="10" t="s">
        <v>5248</v>
      </c>
      <c r="H295" s="10" t="s">
        <v>5248</v>
      </c>
      <c r="I295" s="10" t="s">
        <v>5249</v>
      </c>
      <c r="J295" s="10" t="s">
        <v>5250</v>
      </c>
      <c r="K295" s="13">
        <v>1374.5744500000001</v>
      </c>
      <c r="L295" s="19" t="s">
        <v>13176</v>
      </c>
      <c r="M295" s="11" t="s">
        <v>23</v>
      </c>
      <c r="N295" s="10" t="s">
        <v>90</v>
      </c>
      <c r="O295" s="10" t="s">
        <v>283</v>
      </c>
      <c r="P295" s="10" t="e">
        <v>#REF!</v>
      </c>
      <c r="Q295" s="12"/>
      <c r="R295" s="12"/>
      <c r="S295" s="18" t="s">
        <v>91</v>
      </c>
      <c r="T295" s="10" t="s">
        <v>27</v>
      </c>
      <c r="U295" s="10">
        <v>3320</v>
      </c>
      <c r="V295" s="10">
        <v>1419</v>
      </c>
      <c r="W295" s="10">
        <v>1941</v>
      </c>
      <c r="X295" s="10">
        <v>3725</v>
      </c>
      <c r="Y295" s="10">
        <f t="shared" si="4"/>
        <v>1671</v>
      </c>
      <c r="Z295" s="10" t="str">
        <f>IFERROR(VLOOKUP(H295,'[1]MW-NIFTY-50-12-Apr-2020'!$A:$A,1,FALSE),"No")</f>
        <v>No</v>
      </c>
      <c r="AA295" s="10" t="str">
        <f>IFERROR(VLOOKUP(AB295,'[2]ind_nifty500list 12th Apr20'!$F:$F,1,FALSE),"No")</f>
        <v>No</v>
      </c>
      <c r="AB295" s="9">
        <v>1671</v>
      </c>
    </row>
    <row r="296" spans="1:28" ht="15.75" customHeight="1" x14ac:dyDescent="0.3">
      <c r="A296" s="9">
        <v>1948</v>
      </c>
      <c r="B296" s="10">
        <v>4665857</v>
      </c>
      <c r="C296" s="10">
        <v>18226</v>
      </c>
      <c r="D296" s="10">
        <v>136491268</v>
      </c>
      <c r="E296" s="10">
        <v>533169</v>
      </c>
      <c r="F296" s="10">
        <v>533169</v>
      </c>
      <c r="G296" s="10" t="s">
        <v>6088</v>
      </c>
      <c r="H296" s="10" t="s">
        <v>6088</v>
      </c>
      <c r="I296" s="10" t="s">
        <v>6089</v>
      </c>
      <c r="J296" s="10" t="s">
        <v>6090</v>
      </c>
      <c r="K296" s="13">
        <v>1374.40245</v>
      </c>
      <c r="L296" s="19" t="s">
        <v>13176</v>
      </c>
      <c r="M296" s="11" t="s">
        <v>39</v>
      </c>
      <c r="N296" s="10" t="s">
        <v>67</v>
      </c>
      <c r="O296" s="10" t="s">
        <v>68</v>
      </c>
      <c r="P296" s="10"/>
      <c r="Q296" s="12"/>
      <c r="R296" s="12"/>
      <c r="S296" s="17" t="s">
        <v>69</v>
      </c>
      <c r="T296" s="10" t="s">
        <v>27</v>
      </c>
      <c r="U296" s="10">
        <v>2522</v>
      </c>
      <c r="V296" s="10">
        <v>2424</v>
      </c>
      <c r="W296" s="10">
        <v>3910</v>
      </c>
      <c r="X296" s="10">
        <v>1621</v>
      </c>
      <c r="Y296" s="10">
        <f t="shared" si="4"/>
        <v>1948</v>
      </c>
      <c r="Z296" s="10" t="str">
        <f>IFERROR(VLOOKUP(H296,'[1]MW-NIFTY-50-12-Apr-2020'!$A:$A,1,FALSE),"No")</f>
        <v>No</v>
      </c>
      <c r="AA296" s="10" t="str">
        <f>IFERROR(VLOOKUP(AB296,'[2]ind_nifty500list 12th Apr20'!$F:$F,1,FALSE),"No")</f>
        <v>No</v>
      </c>
      <c r="AB296" s="9">
        <v>1948</v>
      </c>
    </row>
    <row r="297" spans="1:28" ht="15.75" customHeight="1" x14ac:dyDescent="0.3">
      <c r="A297" s="9">
        <v>1609</v>
      </c>
      <c r="B297" s="10">
        <v>449537</v>
      </c>
      <c r="C297" s="10">
        <v>1756</v>
      </c>
      <c r="D297" s="10">
        <v>128058116</v>
      </c>
      <c r="E297" s="10">
        <v>500227</v>
      </c>
      <c r="F297" s="10">
        <v>500227</v>
      </c>
      <c r="G297" s="10" t="s">
        <v>5063</v>
      </c>
      <c r="H297" s="10" t="s">
        <v>5063</v>
      </c>
      <c r="I297" s="10" t="s">
        <v>5064</v>
      </c>
      <c r="J297" s="10" t="s">
        <v>5065</v>
      </c>
      <c r="K297" s="13">
        <v>1372.71435</v>
      </c>
      <c r="L297" s="19" t="s">
        <v>13176</v>
      </c>
      <c r="M297" s="11" t="s">
        <v>23</v>
      </c>
      <c r="N297" s="10" t="s">
        <v>196</v>
      </c>
      <c r="O297" s="10" t="s">
        <v>617</v>
      </c>
      <c r="P297" s="10"/>
      <c r="Q297" s="12"/>
      <c r="R297" s="12"/>
      <c r="S297" s="15" t="s">
        <v>26</v>
      </c>
      <c r="T297" s="10" t="s">
        <v>27</v>
      </c>
      <c r="U297" s="10">
        <v>695</v>
      </c>
      <c r="V297" s="10">
        <v>3930</v>
      </c>
      <c r="W297" s="10">
        <v>1357</v>
      </c>
      <c r="X297" s="10">
        <v>3563</v>
      </c>
      <c r="Y297" s="10">
        <f t="shared" si="4"/>
        <v>1609</v>
      </c>
      <c r="Z297" s="10" t="str">
        <f>IFERROR(VLOOKUP(H297,'[1]MW-NIFTY-50-12-Apr-2020'!$A:$A,1,FALSE),"No")</f>
        <v>No</v>
      </c>
      <c r="AA297" s="10" t="str">
        <f>IFERROR(VLOOKUP(AB297,'[2]ind_nifty500list 12th Apr20'!$F:$F,1,FALSE),"No")</f>
        <v>No</v>
      </c>
      <c r="AB297" s="9">
        <v>1609</v>
      </c>
    </row>
    <row r="298" spans="1:28" ht="15.75" customHeight="1" x14ac:dyDescent="0.3">
      <c r="A298" s="9">
        <v>1895</v>
      </c>
      <c r="B298" s="10">
        <v>3544065</v>
      </c>
      <c r="C298" s="10">
        <v>13844</v>
      </c>
      <c r="D298" s="10">
        <v>133693700</v>
      </c>
      <c r="E298" s="10">
        <v>522241</v>
      </c>
      <c r="F298" s="10">
        <v>522241</v>
      </c>
      <c r="G298" s="10" t="s">
        <v>5929</v>
      </c>
      <c r="H298" s="10" t="s">
        <v>5929</v>
      </c>
      <c r="I298" s="10" t="s">
        <v>5930</v>
      </c>
      <c r="J298" s="10" t="s">
        <v>5931</v>
      </c>
      <c r="K298" s="13">
        <v>1369.8623499999999</v>
      </c>
      <c r="L298" s="19" t="s">
        <v>13176</v>
      </c>
      <c r="M298" s="11" t="s">
        <v>39</v>
      </c>
      <c r="N298" s="10" t="s">
        <v>40</v>
      </c>
      <c r="O298" s="10" t="s">
        <v>137</v>
      </c>
      <c r="P298" s="10" t="s">
        <v>1499</v>
      </c>
      <c r="Q298" s="12"/>
      <c r="R298" s="12"/>
      <c r="S298" s="15" t="s">
        <v>42</v>
      </c>
      <c r="T298" s="10" t="s">
        <v>27</v>
      </c>
      <c r="U298" s="10">
        <v>2519</v>
      </c>
      <c r="V298" s="10">
        <v>3948</v>
      </c>
      <c r="W298" s="10">
        <v>2669</v>
      </c>
      <c r="X298" s="10">
        <v>439</v>
      </c>
      <c r="Y298" s="10">
        <f t="shared" si="4"/>
        <v>1895</v>
      </c>
      <c r="Z298" s="10" t="str">
        <f>IFERROR(VLOOKUP(H298,'[1]MW-NIFTY-50-12-Apr-2020'!$A:$A,1,FALSE),"No")</f>
        <v>No</v>
      </c>
      <c r="AA298" s="10" t="str">
        <f>IFERROR(VLOOKUP(AB298,'[2]ind_nifty500list 12th Apr20'!$F:$F,1,FALSE),"No")</f>
        <v>No</v>
      </c>
      <c r="AB298" s="9">
        <v>1895</v>
      </c>
    </row>
    <row r="299" spans="1:28" ht="15.75" customHeight="1" x14ac:dyDescent="0.3">
      <c r="A299" s="9">
        <v>730</v>
      </c>
      <c r="B299" s="10">
        <v>4639745</v>
      </c>
      <c r="C299" s="10">
        <v>18124</v>
      </c>
      <c r="D299" s="10">
        <v>136488964</v>
      </c>
      <c r="E299" s="10">
        <v>533160</v>
      </c>
      <c r="F299" s="10">
        <v>533160</v>
      </c>
      <c r="G299" s="10" t="s">
        <v>2386</v>
      </c>
      <c r="H299" s="10" t="s">
        <v>2386</v>
      </c>
      <c r="I299" s="10" t="s">
        <v>2387</v>
      </c>
      <c r="J299" s="10" t="s">
        <v>2388</v>
      </c>
      <c r="K299" s="13">
        <v>1364.61015</v>
      </c>
      <c r="L299" s="19" t="s">
        <v>13176</v>
      </c>
      <c r="M299" s="11" t="s">
        <v>249</v>
      </c>
      <c r="N299" s="10" t="s">
        <v>383</v>
      </c>
      <c r="O299" s="10"/>
      <c r="P299" s="10"/>
      <c r="Q299" s="12"/>
      <c r="R299" s="12"/>
      <c r="S299" s="18" t="s">
        <v>384</v>
      </c>
      <c r="T299" s="10" t="s">
        <v>27</v>
      </c>
      <c r="U299" s="10">
        <v>1356</v>
      </c>
      <c r="V299" s="10">
        <v>2441</v>
      </c>
      <c r="W299" s="10">
        <v>3719</v>
      </c>
      <c r="X299" s="10">
        <v>2574</v>
      </c>
      <c r="Y299" s="10">
        <f t="shared" si="4"/>
        <v>730</v>
      </c>
      <c r="Z299" s="10" t="str">
        <f>IFERROR(VLOOKUP(H299,'[1]MW-NIFTY-50-12-Apr-2020'!$A:$A,1,FALSE),"No")</f>
        <v>No</v>
      </c>
      <c r="AA299" s="10" t="str">
        <f>IFERROR(VLOOKUP(AB299,'[2]ind_nifty500list 12th Apr20'!$F:$F,1,FALSE),"No")</f>
        <v>No</v>
      </c>
      <c r="AB299" s="9">
        <v>730</v>
      </c>
    </row>
    <row r="300" spans="1:28" ht="15.75" customHeight="1" x14ac:dyDescent="0.3">
      <c r="A300" s="9">
        <v>1796</v>
      </c>
      <c r="B300" s="10"/>
      <c r="C300" s="10"/>
      <c r="D300" s="10">
        <v>133970692</v>
      </c>
      <c r="E300" s="10">
        <v>523323</v>
      </c>
      <c r="F300" s="10">
        <v>523323</v>
      </c>
      <c r="G300" s="10" t="s">
        <v>5628</v>
      </c>
      <c r="H300" s="10" t="str">
        <f>G300</f>
        <v>KOVAI</v>
      </c>
      <c r="I300" s="10" t="s">
        <v>5629</v>
      </c>
      <c r="J300" s="10" t="s">
        <v>5630</v>
      </c>
      <c r="K300" s="13">
        <v>1363.03</v>
      </c>
      <c r="L300" s="19" t="s">
        <v>13176</v>
      </c>
      <c r="M300" s="11" t="s">
        <v>95</v>
      </c>
      <c r="N300" s="10" t="s">
        <v>172</v>
      </c>
      <c r="O300" s="10" t="s">
        <v>1044</v>
      </c>
      <c r="P300" s="10"/>
      <c r="Q300" s="12"/>
      <c r="R300" s="12"/>
      <c r="S300" s="15" t="s">
        <v>174</v>
      </c>
      <c r="T300" s="10" t="s">
        <v>27</v>
      </c>
      <c r="U300" s="10">
        <v>3925</v>
      </c>
      <c r="V300" s="10">
        <v>1446</v>
      </c>
      <c r="W300" s="10">
        <v>3882</v>
      </c>
      <c r="X300" s="10">
        <v>3884</v>
      </c>
      <c r="Y300" s="10">
        <f t="shared" si="4"/>
        <v>1796</v>
      </c>
      <c r="Z300" s="10" t="str">
        <f>IFERROR(VLOOKUP(H300,'[1]MW-NIFTY-50-12-Apr-2020'!$A:$A,1,FALSE),"No")</f>
        <v>No</v>
      </c>
      <c r="AA300" s="10" t="str">
        <f>IFERROR(VLOOKUP(AB300,'[2]ind_nifty500list 12th Apr20'!$F:$F,1,FALSE),"No")</f>
        <v>No</v>
      </c>
      <c r="AB300" s="9">
        <v>1796</v>
      </c>
    </row>
    <row r="301" spans="1:28" ht="15.75" customHeight="1" x14ac:dyDescent="0.3">
      <c r="A301" s="9">
        <v>962</v>
      </c>
      <c r="B301" s="10">
        <v>2936577</v>
      </c>
      <c r="C301" s="10">
        <v>11471</v>
      </c>
      <c r="D301" s="10">
        <v>128166404</v>
      </c>
      <c r="E301" s="10">
        <v>500650</v>
      </c>
      <c r="F301" s="10">
        <v>500650</v>
      </c>
      <c r="G301" s="10" t="s">
        <v>3088</v>
      </c>
      <c r="H301" s="10" t="s">
        <v>3088</v>
      </c>
      <c r="I301" s="10" t="s">
        <v>3089</v>
      </c>
      <c r="J301" s="10" t="s">
        <v>3090</v>
      </c>
      <c r="K301" s="13">
        <v>1362.76415</v>
      </c>
      <c r="L301" s="19" t="s">
        <v>13176</v>
      </c>
      <c r="M301" s="11" t="s">
        <v>23</v>
      </c>
      <c r="N301" s="10" t="s">
        <v>24</v>
      </c>
      <c r="O301" s="10" t="s">
        <v>838</v>
      </c>
      <c r="P301" s="10"/>
      <c r="Q301" s="12"/>
      <c r="R301" s="12"/>
      <c r="S301" s="15" t="s">
        <v>26</v>
      </c>
      <c r="T301" s="10" t="s">
        <v>27</v>
      </c>
      <c r="U301" s="10">
        <v>3579</v>
      </c>
      <c r="V301" s="10">
        <v>1909</v>
      </c>
      <c r="W301" s="10">
        <v>1963</v>
      </c>
      <c r="X301" s="10">
        <v>3152</v>
      </c>
      <c r="Y301" s="10">
        <f t="shared" si="4"/>
        <v>962</v>
      </c>
      <c r="Z301" s="10" t="str">
        <f>IFERROR(VLOOKUP(H301,'[1]MW-NIFTY-50-12-Apr-2020'!$A:$A,1,FALSE),"No")</f>
        <v>No</v>
      </c>
      <c r="AA301" s="10" t="str">
        <f>IFERROR(VLOOKUP(AB301,'[2]ind_nifty500list 12th Apr20'!$F:$F,1,FALSE),"No")</f>
        <v>No</v>
      </c>
      <c r="AB301" s="9">
        <v>962</v>
      </c>
    </row>
    <row r="302" spans="1:28" ht="15.75" customHeight="1" x14ac:dyDescent="0.3">
      <c r="A302" s="9">
        <v>3915</v>
      </c>
      <c r="B302" s="10">
        <v>2639361</v>
      </c>
      <c r="C302" s="10">
        <v>10310</v>
      </c>
      <c r="D302" s="10">
        <v>138057988</v>
      </c>
      <c r="E302" s="10">
        <v>539289</v>
      </c>
      <c r="F302" s="10">
        <v>539289</v>
      </c>
      <c r="G302" s="10" t="s">
        <v>12045</v>
      </c>
      <c r="H302" s="10" t="s">
        <v>12045</v>
      </c>
      <c r="I302" s="10" t="s">
        <v>12046</v>
      </c>
      <c r="J302" s="10" t="s">
        <v>12047</v>
      </c>
      <c r="K302" s="13">
        <v>1353.1025</v>
      </c>
      <c r="L302" s="19" t="s">
        <v>13176</v>
      </c>
      <c r="M302" s="11" t="s">
        <v>32</v>
      </c>
      <c r="N302" s="10" t="s">
        <v>33</v>
      </c>
      <c r="O302" s="10" t="s">
        <v>34</v>
      </c>
      <c r="P302" s="10"/>
      <c r="Q302" s="12"/>
      <c r="R302" s="12"/>
      <c r="S302" s="18" t="s">
        <v>35</v>
      </c>
      <c r="T302" s="10" t="s">
        <v>27</v>
      </c>
      <c r="U302" s="10">
        <v>2905</v>
      </c>
      <c r="V302" s="10">
        <v>1458</v>
      </c>
      <c r="W302" s="10">
        <v>2667</v>
      </c>
      <c r="X302" s="10">
        <v>37</v>
      </c>
      <c r="Y302" s="10">
        <f t="shared" si="4"/>
        <v>3915</v>
      </c>
      <c r="Z302" s="10" t="str">
        <f>IFERROR(VLOOKUP(H302,'[1]MW-NIFTY-50-12-Apr-2020'!$A:$A,1,FALSE),"No")</f>
        <v>No</v>
      </c>
      <c r="AA302" s="10" t="str">
        <f>IFERROR(VLOOKUP(AB302,'[2]ind_nifty500list 12th Apr20'!$F:$F,1,FALSE),"No")</f>
        <v>No</v>
      </c>
      <c r="AB302" s="9">
        <v>3915</v>
      </c>
    </row>
    <row r="303" spans="1:28" ht="15.75" customHeight="1" x14ac:dyDescent="0.3">
      <c r="A303" s="9">
        <v>3798</v>
      </c>
      <c r="B303" s="10">
        <v>967937</v>
      </c>
      <c r="C303" s="10">
        <v>3781</v>
      </c>
      <c r="D303" s="10">
        <v>134806020</v>
      </c>
      <c r="E303" s="10">
        <v>526586</v>
      </c>
      <c r="F303" s="10">
        <v>526586</v>
      </c>
      <c r="G303" s="10" t="s">
        <v>11642</v>
      </c>
      <c r="H303" s="10" t="s">
        <v>11642</v>
      </c>
      <c r="I303" s="10" t="s">
        <v>11643</v>
      </c>
      <c r="J303" s="10" t="s">
        <v>11644</v>
      </c>
      <c r="K303" s="13">
        <v>1352.9</v>
      </c>
      <c r="L303" s="19" t="s">
        <v>13176</v>
      </c>
      <c r="M303" s="11" t="s">
        <v>23</v>
      </c>
      <c r="N303" s="10" t="s">
        <v>24</v>
      </c>
      <c r="O303" s="10" t="s">
        <v>1622</v>
      </c>
      <c r="P303" s="10"/>
      <c r="Q303" s="12"/>
      <c r="R303" s="12"/>
      <c r="S303" s="15" t="s">
        <v>26</v>
      </c>
      <c r="T303" s="10" t="s">
        <v>27</v>
      </c>
      <c r="U303" s="10">
        <v>3092</v>
      </c>
      <c r="V303" s="10">
        <v>1557</v>
      </c>
      <c r="W303" s="10">
        <v>2241</v>
      </c>
      <c r="X303" s="10">
        <v>647</v>
      </c>
      <c r="Y303" s="10">
        <f t="shared" si="4"/>
        <v>3798</v>
      </c>
      <c r="Z303" s="10" t="str">
        <f>IFERROR(VLOOKUP(H303,'[1]MW-NIFTY-50-12-Apr-2020'!$A:$A,1,FALSE),"No")</f>
        <v>No</v>
      </c>
      <c r="AA303" s="10" t="str">
        <f>IFERROR(VLOOKUP(AB303,'[2]ind_nifty500list 12th Apr20'!$F:$F,1,FALSE),"No")</f>
        <v>No</v>
      </c>
      <c r="AB303" s="9">
        <v>3798</v>
      </c>
    </row>
    <row r="304" spans="1:28" ht="15.75" customHeight="1" x14ac:dyDescent="0.3">
      <c r="A304" s="9">
        <v>306</v>
      </c>
      <c r="B304" s="10">
        <v>67329</v>
      </c>
      <c r="C304" s="10">
        <v>263</v>
      </c>
      <c r="D304" s="10">
        <v>128006916</v>
      </c>
      <c r="E304" s="10">
        <v>500027</v>
      </c>
      <c r="F304" s="10">
        <v>500027</v>
      </c>
      <c r="G304" s="10" t="s">
        <v>1082</v>
      </c>
      <c r="H304" s="10" t="s">
        <v>1082</v>
      </c>
      <c r="I304" s="10" t="s">
        <v>1083</v>
      </c>
      <c r="J304" s="10" t="s">
        <v>1084</v>
      </c>
      <c r="K304" s="13">
        <v>8147.9074999999993</v>
      </c>
      <c r="L304" s="19" t="s">
        <v>13177</v>
      </c>
      <c r="M304" s="11" t="s">
        <v>23</v>
      </c>
      <c r="N304" s="10" t="s">
        <v>24</v>
      </c>
      <c r="O304" s="10" t="s">
        <v>1085</v>
      </c>
      <c r="P304" s="10"/>
      <c r="Q304" s="12"/>
      <c r="R304" s="12"/>
      <c r="S304" s="15" t="s">
        <v>26</v>
      </c>
      <c r="T304" s="10" t="s">
        <v>43</v>
      </c>
      <c r="U304" s="10">
        <v>3255</v>
      </c>
      <c r="V304" s="10">
        <v>2588</v>
      </c>
      <c r="W304" s="10">
        <v>394</v>
      </c>
      <c r="X304" s="10">
        <v>750</v>
      </c>
      <c r="Y304" s="10">
        <f t="shared" si="4"/>
        <v>306</v>
      </c>
      <c r="Z304" s="10" t="str">
        <f>IFERROR(VLOOKUP(H304,'[1]MW-NIFTY-50-12-Apr-2020'!$A:$A,1,FALSE),"No")</f>
        <v>No</v>
      </c>
      <c r="AA304" s="10" t="s">
        <v>44</v>
      </c>
      <c r="AB304" s="9">
        <v>306</v>
      </c>
    </row>
    <row r="305" spans="1:28" ht="15.75" customHeight="1" x14ac:dyDescent="0.3">
      <c r="A305" s="9">
        <v>2978</v>
      </c>
      <c r="B305" s="10">
        <v>1297409</v>
      </c>
      <c r="C305" s="10">
        <v>5068</v>
      </c>
      <c r="D305" s="10">
        <v>137903364</v>
      </c>
      <c r="E305" s="10">
        <v>538685</v>
      </c>
      <c r="F305" s="10">
        <v>538685</v>
      </c>
      <c r="G305" s="10" t="s">
        <v>9173</v>
      </c>
      <c r="H305" s="10" t="s">
        <v>9173</v>
      </c>
      <c r="I305" s="10" t="s">
        <v>9174</v>
      </c>
      <c r="J305" s="10" t="s">
        <v>9175</v>
      </c>
      <c r="K305" s="13">
        <v>1347.84095</v>
      </c>
      <c r="L305" s="19" t="s">
        <v>13176</v>
      </c>
      <c r="M305" s="11" t="s">
        <v>83</v>
      </c>
      <c r="N305" s="10" t="s">
        <v>181</v>
      </c>
      <c r="O305" s="10" t="s">
        <v>311</v>
      </c>
      <c r="P305" s="10" t="s">
        <v>1199</v>
      </c>
      <c r="Q305" s="12"/>
      <c r="R305" s="12"/>
      <c r="S305" s="15" t="s">
        <v>313</v>
      </c>
      <c r="T305" s="10" t="s">
        <v>27</v>
      </c>
      <c r="U305" s="10">
        <v>367</v>
      </c>
      <c r="V305" s="10">
        <v>3929</v>
      </c>
      <c r="W305" s="10">
        <v>3564</v>
      </c>
      <c r="X305" s="10">
        <v>2897</v>
      </c>
      <c r="Y305" s="10">
        <f t="shared" si="4"/>
        <v>2978</v>
      </c>
      <c r="Z305" s="10" t="str">
        <f>IFERROR(VLOOKUP(H305,'[1]MW-NIFTY-50-12-Apr-2020'!$A:$A,1,FALSE),"No")</f>
        <v>No</v>
      </c>
      <c r="AA305" s="10" t="str">
        <f>IFERROR(VLOOKUP(AB305,'[2]ind_nifty500list 12th Apr20'!$F:$F,1,FALSE),"No")</f>
        <v>No</v>
      </c>
      <c r="AB305" s="9">
        <v>2978</v>
      </c>
    </row>
    <row r="306" spans="1:28" ht="15.75" customHeight="1" x14ac:dyDescent="0.3">
      <c r="A306" s="9">
        <v>3868</v>
      </c>
      <c r="B306" s="10">
        <v>2681089</v>
      </c>
      <c r="C306" s="10">
        <v>10473</v>
      </c>
      <c r="D306" s="10">
        <v>138061316</v>
      </c>
      <c r="E306" s="10">
        <v>539302</v>
      </c>
      <c r="F306" s="10">
        <v>539302</v>
      </c>
      <c r="G306" s="10" t="s">
        <v>11885</v>
      </c>
      <c r="H306" s="10" t="s">
        <v>11885</v>
      </c>
      <c r="I306" s="10" t="s">
        <v>11886</v>
      </c>
      <c r="J306" s="10" t="s">
        <v>11887</v>
      </c>
      <c r="K306" s="13">
        <v>1346.30205</v>
      </c>
      <c r="L306" s="19" t="s">
        <v>13176</v>
      </c>
      <c r="M306" s="11" t="s">
        <v>39</v>
      </c>
      <c r="N306" s="10" t="s">
        <v>67</v>
      </c>
      <c r="O306" s="10" t="s">
        <v>68</v>
      </c>
      <c r="P306" s="10"/>
      <c r="Q306" s="12"/>
      <c r="R306" s="12"/>
      <c r="S306" s="15" t="s">
        <v>69</v>
      </c>
      <c r="T306" s="10" t="s">
        <v>27</v>
      </c>
      <c r="U306" s="10">
        <v>2670</v>
      </c>
      <c r="V306" s="10">
        <v>5055</v>
      </c>
      <c r="W306" s="10">
        <v>2424</v>
      </c>
      <c r="X306" s="10">
        <v>2522</v>
      </c>
      <c r="Y306" s="10">
        <f t="shared" si="4"/>
        <v>3868</v>
      </c>
      <c r="Z306" s="10" t="str">
        <f>IFERROR(VLOOKUP(H306,'[1]MW-NIFTY-50-12-Apr-2020'!$A:$A,1,FALSE),"No")</f>
        <v>No</v>
      </c>
      <c r="AA306" s="10" t="str">
        <f>IFERROR(VLOOKUP(AB306,'[2]ind_nifty500list 12th Apr20'!$F:$F,1,FALSE),"No")</f>
        <v>No</v>
      </c>
      <c r="AB306" s="9">
        <v>3868</v>
      </c>
    </row>
    <row r="307" spans="1:28" ht="15.75" customHeight="1" x14ac:dyDescent="0.3">
      <c r="A307" s="9">
        <v>2667</v>
      </c>
      <c r="B307" s="10">
        <v>2009857</v>
      </c>
      <c r="C307" s="10">
        <v>7851</v>
      </c>
      <c r="D307" s="10">
        <v>136286724</v>
      </c>
      <c r="E307" s="10">
        <v>532370</v>
      </c>
      <c r="F307" s="10">
        <v>532370</v>
      </c>
      <c r="G307" s="10" t="s">
        <v>8240</v>
      </c>
      <c r="H307" s="10" t="s">
        <v>8240</v>
      </c>
      <c r="I307" s="10" t="s">
        <v>8241</v>
      </c>
      <c r="J307" s="10" t="s">
        <v>8242</v>
      </c>
      <c r="K307" s="13">
        <v>1341.5260000000001</v>
      </c>
      <c r="L307" s="19" t="s">
        <v>13176</v>
      </c>
      <c r="M307" s="11" t="s">
        <v>32</v>
      </c>
      <c r="N307" s="10" t="s">
        <v>33</v>
      </c>
      <c r="O307" s="10" t="s">
        <v>34</v>
      </c>
      <c r="P307" s="10"/>
      <c r="Q307" s="12"/>
      <c r="R307" s="12"/>
      <c r="S307" s="18" t="s">
        <v>35</v>
      </c>
      <c r="T307" s="10" t="s">
        <v>27</v>
      </c>
      <c r="U307" s="10">
        <v>3915</v>
      </c>
      <c r="V307" s="10">
        <v>2905</v>
      </c>
      <c r="W307" s="10">
        <v>37</v>
      </c>
      <c r="X307" s="10">
        <v>3377</v>
      </c>
      <c r="Y307" s="10">
        <f t="shared" si="4"/>
        <v>2667</v>
      </c>
      <c r="Z307" s="10" t="str">
        <f>IFERROR(VLOOKUP(H307,'[1]MW-NIFTY-50-12-Apr-2020'!$A:$A,1,FALSE),"No")</f>
        <v>No</v>
      </c>
      <c r="AA307" s="10" t="str">
        <f>IFERROR(VLOOKUP(AB307,'[2]ind_nifty500list 12th Apr20'!$F:$F,1,FALSE),"No")</f>
        <v>No</v>
      </c>
      <c r="AB307" s="9">
        <v>2667</v>
      </c>
    </row>
    <row r="308" spans="1:28" ht="15.75" customHeight="1" x14ac:dyDescent="0.3">
      <c r="A308" s="9">
        <v>3428</v>
      </c>
      <c r="B308" s="10">
        <v>3641089</v>
      </c>
      <c r="C308" s="10">
        <v>14223</v>
      </c>
      <c r="D308" s="10">
        <v>136397828</v>
      </c>
      <c r="E308" s="10">
        <v>532804</v>
      </c>
      <c r="F308" s="10">
        <v>532804</v>
      </c>
      <c r="G308" s="10" t="s">
        <v>10520</v>
      </c>
      <c r="H308" s="10" t="s">
        <v>10520</v>
      </c>
      <c r="I308" s="10" t="s">
        <v>10521</v>
      </c>
      <c r="J308" s="10" t="s">
        <v>10522</v>
      </c>
      <c r="K308" s="13">
        <v>1338.9466</v>
      </c>
      <c r="L308" s="19" t="s">
        <v>13176</v>
      </c>
      <c r="M308" s="11" t="s">
        <v>39</v>
      </c>
      <c r="N308" s="10" t="s">
        <v>40</v>
      </c>
      <c r="O308" s="10" t="s">
        <v>137</v>
      </c>
      <c r="P308" s="10" t="s">
        <v>138</v>
      </c>
      <c r="Q308" s="11" t="e">
        <v>#REF!</v>
      </c>
      <c r="R308" s="12"/>
      <c r="S308" s="15" t="s">
        <v>42</v>
      </c>
      <c r="T308" s="10" t="s">
        <v>27</v>
      </c>
      <c r="U308" s="10">
        <v>3236</v>
      </c>
      <c r="V308" s="10">
        <v>817</v>
      </c>
      <c r="W308" s="10">
        <v>935</v>
      </c>
      <c r="X308" s="10">
        <v>1344</v>
      </c>
      <c r="Y308" s="10">
        <f t="shared" si="4"/>
        <v>3428</v>
      </c>
      <c r="Z308" s="10" t="str">
        <f>IFERROR(VLOOKUP(H308,'[1]MW-NIFTY-50-12-Apr-2020'!$A:$A,1,FALSE),"No")</f>
        <v>No</v>
      </c>
      <c r="AA308" s="10" t="str">
        <f>IFERROR(VLOOKUP(AB308,'[2]ind_nifty500list 12th Apr20'!$F:$F,1,FALSE),"No")</f>
        <v>No</v>
      </c>
      <c r="AB308" s="9">
        <v>3428</v>
      </c>
    </row>
    <row r="309" spans="1:28" ht="15.75" customHeight="1" x14ac:dyDescent="0.3">
      <c r="A309" s="9">
        <v>5098</v>
      </c>
      <c r="B309" s="10">
        <v>108801</v>
      </c>
      <c r="C309" s="10">
        <v>425</v>
      </c>
      <c r="D309" s="10">
        <v>138438404</v>
      </c>
      <c r="E309" s="10">
        <v>540775</v>
      </c>
      <c r="F309" s="10">
        <v>540775</v>
      </c>
      <c r="G309" s="10" t="s">
        <v>12986</v>
      </c>
      <c r="H309" s="10" t="s">
        <v>12986</v>
      </c>
      <c r="I309" s="10" t="s">
        <v>12987</v>
      </c>
      <c r="J309" s="10" t="s">
        <v>12988</v>
      </c>
      <c r="K309" s="13">
        <v>1329.9405999999999</v>
      </c>
      <c r="L309" s="19" t="s">
        <v>13176</v>
      </c>
      <c r="M309" s="10" t="s">
        <v>83</v>
      </c>
      <c r="N309" s="10" t="s">
        <v>84</v>
      </c>
      <c r="O309" s="10" t="s">
        <v>716</v>
      </c>
      <c r="P309" s="10"/>
      <c r="Q309" s="10"/>
      <c r="R309" s="10"/>
      <c r="S309" s="10" t="s">
        <v>86</v>
      </c>
      <c r="T309" s="10" t="s">
        <v>27</v>
      </c>
      <c r="U309" s="10"/>
      <c r="V309" s="10"/>
      <c r="W309" s="10"/>
      <c r="X309" s="10"/>
      <c r="Y309" s="10">
        <f t="shared" si="4"/>
        <v>5098</v>
      </c>
      <c r="Z309" s="10" t="str">
        <f>IFERROR(VLOOKUP(H309,'[1]MW-NIFTY-50-12-Apr-2020'!$A:$A,1,FALSE),"No")</f>
        <v>No</v>
      </c>
      <c r="AA309" s="10" t="str">
        <f>IFERROR(VLOOKUP(AB309,'[2]ind_nifty500list 12th Apr20'!$F:$F,1,FALSE),"No")</f>
        <v>No</v>
      </c>
      <c r="AB309" s="9">
        <v>5098</v>
      </c>
    </row>
    <row r="310" spans="1:28" ht="15.75" customHeight="1" x14ac:dyDescent="0.3">
      <c r="A310" s="9">
        <v>312</v>
      </c>
      <c r="B310" s="10">
        <v>70401</v>
      </c>
      <c r="C310" s="10">
        <v>275</v>
      </c>
      <c r="D310" s="10">
        <v>134349828</v>
      </c>
      <c r="E310" s="10">
        <v>524804</v>
      </c>
      <c r="F310" s="10">
        <v>524804</v>
      </c>
      <c r="G310" s="10" t="s">
        <v>1101</v>
      </c>
      <c r="H310" s="10" t="s">
        <v>1101</v>
      </c>
      <c r="I310" s="10" t="s">
        <v>1102</v>
      </c>
      <c r="J310" s="10" t="s">
        <v>1103</v>
      </c>
      <c r="K310" s="13">
        <v>35550.765599999999</v>
      </c>
      <c r="L310" s="16" t="s">
        <v>13178</v>
      </c>
      <c r="M310" s="11" t="s">
        <v>95</v>
      </c>
      <c r="N310" s="10" t="s">
        <v>96</v>
      </c>
      <c r="O310" s="10" t="s">
        <v>97</v>
      </c>
      <c r="P310" s="10"/>
      <c r="Q310" s="12"/>
      <c r="R310" s="12"/>
      <c r="S310" s="10" t="s">
        <v>98</v>
      </c>
      <c r="T310" s="10" t="s">
        <v>130</v>
      </c>
      <c r="U310" s="10">
        <v>838</v>
      </c>
      <c r="V310" s="10">
        <v>1886</v>
      </c>
      <c r="W310" s="10">
        <v>2480</v>
      </c>
      <c r="X310" s="10">
        <v>539</v>
      </c>
      <c r="Y310" s="10">
        <f t="shared" si="4"/>
        <v>312</v>
      </c>
      <c r="Z310" s="10" t="str">
        <f>IFERROR(VLOOKUP(H310,'[1]MW-NIFTY-50-12-Apr-2020'!$A:$A,1,FALSE),"No")</f>
        <v>No</v>
      </c>
      <c r="AA310" s="10" t="s">
        <v>44</v>
      </c>
      <c r="AB310" s="9">
        <v>312</v>
      </c>
    </row>
    <row r="311" spans="1:28" ht="15.75" customHeight="1" x14ac:dyDescent="0.3">
      <c r="A311" s="9">
        <v>130</v>
      </c>
      <c r="B311" s="10">
        <v>1148673</v>
      </c>
      <c r="C311" s="10">
        <v>4487</v>
      </c>
      <c r="D311" s="10">
        <v>129732356</v>
      </c>
      <c r="E311" s="10">
        <v>506767</v>
      </c>
      <c r="F311" s="10">
        <v>506767</v>
      </c>
      <c r="G311" s="10" t="s">
        <v>518</v>
      </c>
      <c r="H311" s="10" t="s">
        <v>518</v>
      </c>
      <c r="I311" s="10" t="s">
        <v>519</v>
      </c>
      <c r="J311" s="10" t="s">
        <v>520</v>
      </c>
      <c r="K311" s="13">
        <v>1328.7517499999999</v>
      </c>
      <c r="L311" s="19" t="s">
        <v>13176</v>
      </c>
      <c r="M311" s="11" t="s">
        <v>23</v>
      </c>
      <c r="N311" s="10" t="s">
        <v>24</v>
      </c>
      <c r="O311" s="10" t="s">
        <v>25</v>
      </c>
      <c r="P311" s="10"/>
      <c r="Q311" s="12"/>
      <c r="R311" s="12"/>
      <c r="S311" s="15" t="s">
        <v>26</v>
      </c>
      <c r="T311" s="10" t="s">
        <v>27</v>
      </c>
      <c r="U311" s="10">
        <v>3926</v>
      </c>
      <c r="V311" s="10">
        <v>204</v>
      </c>
      <c r="W311" s="10">
        <v>644</v>
      </c>
      <c r="X311" s="10">
        <v>5013</v>
      </c>
      <c r="Y311" s="10">
        <f t="shared" si="4"/>
        <v>130</v>
      </c>
      <c r="Z311" s="10" t="str">
        <f>IFERROR(VLOOKUP(H311,'[1]MW-NIFTY-50-12-Apr-2020'!$A:$A,1,FALSE),"No")</f>
        <v>No</v>
      </c>
      <c r="AA311" s="10" t="str">
        <f>IFERROR(VLOOKUP(AB311,'[2]ind_nifty500list 12th Apr20'!$F:$F,1,FALSE),"No")</f>
        <v>No</v>
      </c>
      <c r="AB311" s="9">
        <v>130</v>
      </c>
    </row>
    <row r="312" spans="1:28" ht="15.75" customHeight="1" x14ac:dyDescent="0.3">
      <c r="A312" s="9">
        <v>3925</v>
      </c>
      <c r="B312" s="10">
        <v>2630657</v>
      </c>
      <c r="C312" s="10">
        <v>10276</v>
      </c>
      <c r="D312" s="10">
        <v>138054660</v>
      </c>
      <c r="E312" s="10">
        <v>539276</v>
      </c>
      <c r="F312" s="10">
        <v>539276</v>
      </c>
      <c r="G312" s="10" t="s">
        <v>12073</v>
      </c>
      <c r="H312" s="10" t="s">
        <v>12073</v>
      </c>
      <c r="I312" s="10" t="s">
        <v>12074</v>
      </c>
      <c r="J312" s="10" t="s">
        <v>12075</v>
      </c>
      <c r="K312" s="13">
        <v>1319.4583</v>
      </c>
      <c r="L312" s="19" t="s">
        <v>13176</v>
      </c>
      <c r="M312" s="11" t="s">
        <v>95</v>
      </c>
      <c r="N312" s="10" t="s">
        <v>172</v>
      </c>
      <c r="O312" s="10" t="s">
        <v>1044</v>
      </c>
      <c r="P312" s="10"/>
      <c r="Q312" s="12"/>
      <c r="R312" s="12"/>
      <c r="S312" s="15" t="s">
        <v>174</v>
      </c>
      <c r="T312" s="10" t="s">
        <v>27</v>
      </c>
      <c r="U312" s="10">
        <v>1446</v>
      </c>
      <c r="V312" s="10">
        <v>1779</v>
      </c>
      <c r="W312" s="10">
        <v>1796</v>
      </c>
      <c r="X312" s="10">
        <v>3882</v>
      </c>
      <c r="Y312" s="10">
        <f t="shared" si="4"/>
        <v>3925</v>
      </c>
      <c r="Z312" s="10" t="str">
        <f>IFERROR(VLOOKUP(H312,'[1]MW-NIFTY-50-12-Apr-2020'!$A:$A,1,FALSE),"No")</f>
        <v>No</v>
      </c>
      <c r="AA312" s="10" t="str">
        <f>IFERROR(VLOOKUP(AB312,'[2]ind_nifty500list 12th Apr20'!$F:$F,1,FALSE),"No")</f>
        <v>No</v>
      </c>
      <c r="AB312" s="9">
        <v>3925</v>
      </c>
    </row>
    <row r="313" spans="1:28" ht="15.75" customHeight="1" x14ac:dyDescent="0.3">
      <c r="A313" s="9">
        <v>1287</v>
      </c>
      <c r="B313" s="10">
        <v>1804289</v>
      </c>
      <c r="C313" s="10">
        <v>7048</v>
      </c>
      <c r="D313" s="10">
        <v>134315268</v>
      </c>
      <c r="E313" s="10">
        <v>524669</v>
      </c>
      <c r="F313" s="10">
        <v>524669</v>
      </c>
      <c r="G313" s="10" t="s">
        <v>4081</v>
      </c>
      <c r="H313" s="10" t="s">
        <v>4081</v>
      </c>
      <c r="I313" s="10" t="s">
        <v>4082</v>
      </c>
      <c r="J313" s="10" t="s">
        <v>4083</v>
      </c>
      <c r="K313" s="13">
        <v>1318.4309499999999</v>
      </c>
      <c r="L313" s="19" t="s">
        <v>13176</v>
      </c>
      <c r="M313" s="11" t="s">
        <v>95</v>
      </c>
      <c r="N313" s="10" t="s">
        <v>96</v>
      </c>
      <c r="O313" s="10" t="s">
        <v>1591</v>
      </c>
      <c r="P313" s="10"/>
      <c r="Q313" s="12"/>
      <c r="R313" s="12"/>
      <c r="S313" s="10" t="s">
        <v>98</v>
      </c>
      <c r="T313" s="10" t="s">
        <v>27</v>
      </c>
      <c r="U313" s="10">
        <v>2011</v>
      </c>
      <c r="V313" s="10">
        <v>2309</v>
      </c>
      <c r="W313" s="10">
        <v>2389</v>
      </c>
      <c r="X313" s="10">
        <v>468</v>
      </c>
      <c r="Y313" s="10">
        <f t="shared" si="4"/>
        <v>1287</v>
      </c>
      <c r="Z313" s="10" t="str">
        <f>IFERROR(VLOOKUP(H313,'[1]MW-NIFTY-50-12-Apr-2020'!$A:$A,1,FALSE),"No")</f>
        <v>No</v>
      </c>
      <c r="AA313" s="10" t="str">
        <f>IFERROR(VLOOKUP(AB313,'[2]ind_nifty500list 12th Apr20'!$F:$F,1,FALSE),"No")</f>
        <v>No</v>
      </c>
      <c r="AB313" s="9">
        <v>1287</v>
      </c>
    </row>
    <row r="314" spans="1:28" ht="15.75" customHeight="1" x14ac:dyDescent="0.3">
      <c r="A314" s="9">
        <v>3713</v>
      </c>
      <c r="B314" s="10">
        <v>945665</v>
      </c>
      <c r="C314" s="10">
        <v>3694</v>
      </c>
      <c r="D314" s="10">
        <v>132355844</v>
      </c>
      <c r="E314" s="10">
        <v>517015</v>
      </c>
      <c r="F314" s="10">
        <v>517015</v>
      </c>
      <c r="G314" s="10" t="s">
        <v>11369</v>
      </c>
      <c r="H314" s="10" t="s">
        <v>11369</v>
      </c>
      <c r="I314" s="10" t="s">
        <v>11370</v>
      </c>
      <c r="J314" s="10" t="s">
        <v>11371</v>
      </c>
      <c r="K314" s="13">
        <v>1315.48955</v>
      </c>
      <c r="L314" s="19" t="s">
        <v>13176</v>
      </c>
      <c r="M314" s="11" t="s">
        <v>32</v>
      </c>
      <c r="N314" s="10" t="s">
        <v>220</v>
      </c>
      <c r="O314" s="10" t="s">
        <v>458</v>
      </c>
      <c r="P314" s="10" t="s">
        <v>459</v>
      </c>
      <c r="Q314" s="12"/>
      <c r="R314" s="12"/>
      <c r="S314" s="15" t="s">
        <v>222</v>
      </c>
      <c r="T314" s="10" t="s">
        <v>27</v>
      </c>
      <c r="U314" s="10">
        <v>293</v>
      </c>
      <c r="V314" s="10">
        <v>110</v>
      </c>
      <c r="W314" s="10">
        <v>1297</v>
      </c>
      <c r="X314" s="10">
        <v>3912</v>
      </c>
      <c r="Y314" s="10">
        <f t="shared" si="4"/>
        <v>3713</v>
      </c>
      <c r="Z314" s="10" t="str">
        <f>IFERROR(VLOOKUP(H314,'[1]MW-NIFTY-50-12-Apr-2020'!$A:$A,1,FALSE),"No")</f>
        <v>No</v>
      </c>
      <c r="AA314" s="10" t="str">
        <f>IFERROR(VLOOKUP(AB314,'[2]ind_nifty500list 12th Apr20'!$F:$F,1,FALSE),"No")</f>
        <v>No</v>
      </c>
      <c r="AB314" s="9">
        <v>3713</v>
      </c>
    </row>
    <row r="315" spans="1:28" ht="15.75" customHeight="1" x14ac:dyDescent="0.3">
      <c r="A315" s="9">
        <v>546</v>
      </c>
      <c r="B315" s="10">
        <v>1591297</v>
      </c>
      <c r="C315" s="10">
        <v>6216</v>
      </c>
      <c r="D315" s="10">
        <v>136405508</v>
      </c>
      <c r="E315" s="10">
        <v>532834</v>
      </c>
      <c r="F315" s="10">
        <v>532834</v>
      </c>
      <c r="G315" s="10" t="s">
        <v>1824</v>
      </c>
      <c r="H315" s="10" t="s">
        <v>1824</v>
      </c>
      <c r="I315" s="10" t="s">
        <v>1825</v>
      </c>
      <c r="J315" s="10" t="s">
        <v>1826</v>
      </c>
      <c r="K315" s="13">
        <v>1315.3193000000001</v>
      </c>
      <c r="L315" s="19" t="s">
        <v>13176</v>
      </c>
      <c r="M315" s="11" t="s">
        <v>23</v>
      </c>
      <c r="N315" s="10" t="s">
        <v>24</v>
      </c>
      <c r="O315" s="10" t="s">
        <v>25</v>
      </c>
      <c r="P315" s="10"/>
      <c r="Q315" s="12"/>
      <c r="R315" s="12"/>
      <c r="S315" s="15" t="s">
        <v>26</v>
      </c>
      <c r="T315" s="10" t="s">
        <v>27</v>
      </c>
      <c r="U315" s="10">
        <v>1019</v>
      </c>
      <c r="V315" s="10">
        <v>3870</v>
      </c>
      <c r="W315" s="10">
        <v>204</v>
      </c>
      <c r="X315" s="10">
        <v>3926</v>
      </c>
      <c r="Y315" s="10">
        <f t="shared" si="4"/>
        <v>546</v>
      </c>
      <c r="Z315" s="10" t="str">
        <f>IFERROR(VLOOKUP(H315,'[1]MW-NIFTY-50-12-Apr-2020'!$A:$A,1,FALSE),"No")</f>
        <v>No</v>
      </c>
      <c r="AA315" s="10" t="str">
        <f>IFERROR(VLOOKUP(AB315,'[2]ind_nifty500list 12th Apr20'!$F:$F,1,FALSE),"No")</f>
        <v>No</v>
      </c>
      <c r="AB315" s="9">
        <v>546</v>
      </c>
    </row>
    <row r="316" spans="1:28" ht="15.75" customHeight="1" x14ac:dyDescent="0.3">
      <c r="A316" s="9">
        <v>3655</v>
      </c>
      <c r="B316" s="10">
        <v>3044353</v>
      </c>
      <c r="C316" s="10">
        <v>11892</v>
      </c>
      <c r="D316" s="10">
        <v>128112388</v>
      </c>
      <c r="E316" s="10">
        <v>500439</v>
      </c>
      <c r="F316" s="10">
        <v>500439</v>
      </c>
      <c r="G316" s="10" t="s">
        <v>11199</v>
      </c>
      <c r="H316" s="10" t="s">
        <v>11199</v>
      </c>
      <c r="I316" s="10" t="s">
        <v>11200</v>
      </c>
      <c r="J316" s="10" t="s">
        <v>11201</v>
      </c>
      <c r="K316" s="13">
        <v>1314.8489</v>
      </c>
      <c r="L316" s="19" t="s">
        <v>13176</v>
      </c>
      <c r="M316" s="11" t="s">
        <v>55</v>
      </c>
      <c r="N316" s="10" t="s">
        <v>56</v>
      </c>
      <c r="O316" s="10" t="s">
        <v>154</v>
      </c>
      <c r="P316" s="10"/>
      <c r="Q316" s="12"/>
      <c r="R316" s="12"/>
      <c r="S316" s="18" t="s">
        <v>58</v>
      </c>
      <c r="T316" s="10" t="s">
        <v>27</v>
      </c>
      <c r="U316" s="10">
        <v>419</v>
      </c>
      <c r="V316" s="10">
        <v>372</v>
      </c>
      <c r="W316" s="10">
        <v>1768</v>
      </c>
      <c r="X316" s="10">
        <v>1673</v>
      </c>
      <c r="Y316" s="10">
        <f t="shared" si="4"/>
        <v>3655</v>
      </c>
      <c r="Z316" s="10" t="str">
        <f>IFERROR(VLOOKUP(H316,'[1]MW-NIFTY-50-12-Apr-2020'!$A:$A,1,FALSE),"No")</f>
        <v>No</v>
      </c>
      <c r="AA316" s="10" t="str">
        <f>IFERROR(VLOOKUP(AB316,'[2]ind_nifty500list 12th Apr20'!$F:$F,1,FALSE),"No")</f>
        <v>No</v>
      </c>
      <c r="AB316" s="9">
        <v>3655</v>
      </c>
    </row>
    <row r="317" spans="1:28" ht="15.75" customHeight="1" x14ac:dyDescent="0.3">
      <c r="A317" s="9">
        <v>3532</v>
      </c>
      <c r="B317" s="10">
        <v>3348737</v>
      </c>
      <c r="C317" s="10">
        <v>13081</v>
      </c>
      <c r="D317" s="10">
        <v>136283140</v>
      </c>
      <c r="E317" s="10">
        <v>532356</v>
      </c>
      <c r="F317" s="10">
        <v>532356</v>
      </c>
      <c r="G317" s="10" t="s">
        <v>10831</v>
      </c>
      <c r="H317" s="10" t="s">
        <v>10831</v>
      </c>
      <c r="I317" s="10" t="s">
        <v>10832</v>
      </c>
      <c r="J317" s="10" t="s">
        <v>10833</v>
      </c>
      <c r="K317" s="13">
        <v>1311.7780499999999</v>
      </c>
      <c r="L317" s="19" t="s">
        <v>13176</v>
      </c>
      <c r="M317" s="11" t="s">
        <v>275</v>
      </c>
      <c r="N317" s="10" t="s">
        <v>357</v>
      </c>
      <c r="O317" s="10" t="s">
        <v>358</v>
      </c>
      <c r="P317" s="10" t="s">
        <v>1254</v>
      </c>
      <c r="Q317" s="12"/>
      <c r="R317" s="12"/>
      <c r="S317" s="18" t="s">
        <v>279</v>
      </c>
      <c r="T317" s="10" t="s">
        <v>27</v>
      </c>
      <c r="U317" s="10">
        <v>782</v>
      </c>
      <c r="V317" s="10">
        <v>359</v>
      </c>
      <c r="W317" s="10">
        <v>386</v>
      </c>
      <c r="X317" s="10">
        <v>373</v>
      </c>
      <c r="Y317" s="10">
        <f t="shared" si="4"/>
        <v>3532</v>
      </c>
      <c r="Z317" s="10" t="str">
        <f>IFERROR(VLOOKUP(H317,'[1]MW-NIFTY-50-12-Apr-2020'!$A:$A,1,FALSE),"No")</f>
        <v>No</v>
      </c>
      <c r="AA317" s="10" t="str">
        <f>IFERROR(VLOOKUP(AB317,'[2]ind_nifty500list 12th Apr20'!$F:$F,1,FALSE),"No")</f>
        <v>No</v>
      </c>
      <c r="AB317" s="9">
        <v>3532</v>
      </c>
    </row>
    <row r="318" spans="1:28" ht="15.75" customHeight="1" x14ac:dyDescent="0.3">
      <c r="A318" s="9">
        <v>1925</v>
      </c>
      <c r="B318" s="10">
        <v>587265</v>
      </c>
      <c r="C318" s="10">
        <v>2294</v>
      </c>
      <c r="D318" s="10">
        <v>128027652</v>
      </c>
      <c r="E318" s="10">
        <v>500108</v>
      </c>
      <c r="F318" s="10">
        <v>500108</v>
      </c>
      <c r="G318" s="10" t="s">
        <v>6020</v>
      </c>
      <c r="H318" s="10" t="s">
        <v>6020</v>
      </c>
      <c r="I318" s="10" t="s">
        <v>6021</v>
      </c>
      <c r="J318" s="10" t="s">
        <v>6022</v>
      </c>
      <c r="K318" s="13">
        <v>1305.9268000000002</v>
      </c>
      <c r="L318" s="19" t="s">
        <v>13176</v>
      </c>
      <c r="M318" s="11" t="s">
        <v>83</v>
      </c>
      <c r="N318" s="10" t="s">
        <v>181</v>
      </c>
      <c r="O318" s="10" t="s">
        <v>1528</v>
      </c>
      <c r="P318" s="10" t="s">
        <v>1529</v>
      </c>
      <c r="Q318" s="12"/>
      <c r="R318" s="12"/>
      <c r="S318" s="15" t="s">
        <v>1530</v>
      </c>
      <c r="T318" s="10" t="s">
        <v>27</v>
      </c>
      <c r="U318" s="10">
        <v>1365</v>
      </c>
      <c r="V318" s="10">
        <v>448</v>
      </c>
      <c r="W318" s="10">
        <v>3414</v>
      </c>
      <c r="X318" s="10">
        <v>2725</v>
      </c>
      <c r="Y318" s="10">
        <f t="shared" si="4"/>
        <v>1925</v>
      </c>
      <c r="Z318" s="10" t="str">
        <f>IFERROR(VLOOKUP(H318,'[1]MW-NIFTY-50-12-Apr-2020'!$A:$A,1,FALSE),"No")</f>
        <v>No</v>
      </c>
      <c r="AA318" s="10" t="str">
        <f>IFERROR(VLOOKUP(AB318,'[2]ind_nifty500list 12th Apr20'!$F:$F,1,FALSE),"No")</f>
        <v>No</v>
      </c>
      <c r="AB318" s="9">
        <v>1925</v>
      </c>
    </row>
    <row r="319" spans="1:28" ht="15.75" customHeight="1" x14ac:dyDescent="0.3">
      <c r="A319" s="9">
        <v>1767</v>
      </c>
      <c r="B319" s="10">
        <v>485889</v>
      </c>
      <c r="C319" s="10">
        <v>1898</v>
      </c>
      <c r="D319" s="10">
        <v>128062724</v>
      </c>
      <c r="E319" s="10">
        <v>500245</v>
      </c>
      <c r="F319" s="10">
        <v>500245</v>
      </c>
      <c r="G319" s="10" t="s">
        <v>5538</v>
      </c>
      <c r="H319" s="10" t="s">
        <v>5538</v>
      </c>
      <c r="I319" s="10" t="s">
        <v>5539</v>
      </c>
      <c r="J319" s="10" t="s">
        <v>5540</v>
      </c>
      <c r="K319" s="13">
        <v>1301.5999999999999</v>
      </c>
      <c r="L319" s="19" t="s">
        <v>13176</v>
      </c>
      <c r="M319" s="11" t="s">
        <v>23</v>
      </c>
      <c r="N319" s="10" t="s">
        <v>90</v>
      </c>
      <c r="O319" s="10" t="s">
        <v>283</v>
      </c>
      <c r="P319" s="10" t="e">
        <v>#REF!</v>
      </c>
      <c r="Q319" s="12"/>
      <c r="R319" s="12"/>
      <c r="S319" s="18" t="s">
        <v>91</v>
      </c>
      <c r="T319" s="10" t="s">
        <v>27</v>
      </c>
      <c r="U319" s="10">
        <v>3222</v>
      </c>
      <c r="V319" s="10">
        <v>2871</v>
      </c>
      <c r="W319" s="10">
        <v>2120</v>
      </c>
      <c r="X319" s="10">
        <v>892</v>
      </c>
      <c r="Y319" s="10">
        <f t="shared" si="4"/>
        <v>1767</v>
      </c>
      <c r="Z319" s="10" t="str">
        <f>IFERROR(VLOOKUP(H319,'[1]MW-NIFTY-50-12-Apr-2020'!$A:$A,1,FALSE),"No")</f>
        <v>No</v>
      </c>
      <c r="AA319" s="10" t="str">
        <f>IFERROR(VLOOKUP(AB319,'[2]ind_nifty500list 12th Apr20'!$F:$F,1,FALSE),"No")</f>
        <v>No</v>
      </c>
      <c r="AB319" s="9">
        <v>1767</v>
      </c>
    </row>
    <row r="320" spans="1:28" ht="15.75" customHeight="1" x14ac:dyDescent="0.3">
      <c r="A320" s="9">
        <v>2830</v>
      </c>
      <c r="B320" s="10"/>
      <c r="C320" s="10"/>
      <c r="D320" s="10">
        <v>133894404</v>
      </c>
      <c r="E320" s="10">
        <v>523025</v>
      </c>
      <c r="F320" s="10">
        <v>523025</v>
      </c>
      <c r="G320" s="10" t="s">
        <v>8732</v>
      </c>
      <c r="H320" s="10" t="str">
        <f>G320</f>
        <v>SAFARIND</v>
      </c>
      <c r="I320" s="10" t="s">
        <v>8733</v>
      </c>
      <c r="J320" s="10" t="s">
        <v>8734</v>
      </c>
      <c r="K320" s="13">
        <v>1296.5899999999999</v>
      </c>
      <c r="L320" s="19" t="s">
        <v>13176</v>
      </c>
      <c r="M320" s="11" t="s">
        <v>83</v>
      </c>
      <c r="N320" s="10" t="s">
        <v>84</v>
      </c>
      <c r="O320" s="10"/>
      <c r="P320" s="10" t="s">
        <v>8735</v>
      </c>
      <c r="Q320" s="12"/>
      <c r="R320" s="12"/>
      <c r="S320" s="15" t="s">
        <v>86</v>
      </c>
      <c r="T320" s="10" t="s">
        <v>27</v>
      </c>
      <c r="U320" s="10">
        <v>2620</v>
      </c>
      <c r="V320" s="10">
        <v>2464</v>
      </c>
      <c r="W320" s="10">
        <v>3628</v>
      </c>
      <c r="X320" s="10">
        <v>2408</v>
      </c>
      <c r="Y320" s="10">
        <f t="shared" si="4"/>
        <v>2830</v>
      </c>
      <c r="Z320" s="10" t="str">
        <f>IFERROR(VLOOKUP(H320,'[1]MW-NIFTY-50-12-Apr-2020'!$A:$A,1,FALSE),"No")</f>
        <v>No</v>
      </c>
      <c r="AA320" s="10" t="str">
        <f>IFERROR(VLOOKUP(AB320,'[2]ind_nifty500list 12th Apr20'!$F:$F,1,FALSE),"No")</f>
        <v>No</v>
      </c>
      <c r="AB320" s="9">
        <v>2830</v>
      </c>
    </row>
    <row r="321" spans="1:28" ht="15.75" customHeight="1" x14ac:dyDescent="0.3">
      <c r="A321" s="9">
        <v>1504</v>
      </c>
      <c r="B321" s="10">
        <v>42497</v>
      </c>
      <c r="C321" s="10">
        <v>166</v>
      </c>
      <c r="D321" s="10">
        <v>128596484</v>
      </c>
      <c r="E321" s="10">
        <v>502330</v>
      </c>
      <c r="F321" s="10">
        <v>502330</v>
      </c>
      <c r="G321" s="10" t="s">
        <v>4746</v>
      </c>
      <c r="H321" s="10" t="s">
        <v>4746</v>
      </c>
      <c r="I321" s="10" t="s">
        <v>4747</v>
      </c>
      <c r="J321" s="10" t="s">
        <v>4748</v>
      </c>
      <c r="K321" s="13">
        <v>1293.7962499999999</v>
      </c>
      <c r="L321" s="19" t="s">
        <v>13176</v>
      </c>
      <c r="M321" s="11" t="s">
        <v>23</v>
      </c>
      <c r="N321" s="10" t="s">
        <v>196</v>
      </c>
      <c r="O321" s="10" t="s">
        <v>388</v>
      </c>
      <c r="P321" s="10"/>
      <c r="Q321" s="12"/>
      <c r="R321" s="12"/>
      <c r="S321" s="15" t="s">
        <v>26</v>
      </c>
      <c r="T321" s="10" t="s">
        <v>27</v>
      </c>
      <c r="U321" s="10">
        <v>901</v>
      </c>
      <c r="V321" s="10">
        <v>2949</v>
      </c>
      <c r="W321" s="10">
        <v>3789</v>
      </c>
      <c r="X321" s="10">
        <v>1617</v>
      </c>
      <c r="Y321" s="10">
        <f t="shared" si="4"/>
        <v>1504</v>
      </c>
      <c r="Z321" s="10" t="str">
        <f>IFERROR(VLOOKUP(H321,'[1]MW-NIFTY-50-12-Apr-2020'!$A:$A,1,FALSE),"No")</f>
        <v>No</v>
      </c>
      <c r="AA321" s="10" t="str">
        <f>IFERROR(VLOOKUP(AB321,'[2]ind_nifty500list 12th Apr20'!$F:$F,1,FALSE),"No")</f>
        <v>No</v>
      </c>
      <c r="AB321" s="9">
        <v>1504</v>
      </c>
    </row>
    <row r="322" spans="1:28" ht="15.75" customHeight="1" x14ac:dyDescent="0.3">
      <c r="A322" s="9">
        <v>2897</v>
      </c>
      <c r="B322" s="10">
        <v>1252353</v>
      </c>
      <c r="C322" s="10">
        <v>4892</v>
      </c>
      <c r="D322" s="10">
        <v>136233732</v>
      </c>
      <c r="E322" s="10">
        <v>532163</v>
      </c>
      <c r="F322" s="10">
        <v>532163</v>
      </c>
      <c r="G322" s="10" t="s">
        <v>8933</v>
      </c>
      <c r="H322" s="10" t="s">
        <v>8933</v>
      </c>
      <c r="I322" s="10" t="s">
        <v>8934</v>
      </c>
      <c r="J322" s="10" t="s">
        <v>8935</v>
      </c>
      <c r="K322" s="13">
        <v>1290.8466000000001</v>
      </c>
      <c r="L322" s="19" t="s">
        <v>13176</v>
      </c>
      <c r="M322" s="11" t="s">
        <v>83</v>
      </c>
      <c r="N322" s="10" t="s">
        <v>181</v>
      </c>
      <c r="O322" s="10" t="s">
        <v>311</v>
      </c>
      <c r="P322" s="10" t="s">
        <v>1199</v>
      </c>
      <c r="Q322" s="12"/>
      <c r="R322" s="12"/>
      <c r="S322" s="15" t="s">
        <v>313</v>
      </c>
      <c r="T322" s="10" t="s">
        <v>27</v>
      </c>
      <c r="U322" s="10">
        <v>3564</v>
      </c>
      <c r="V322" s="10">
        <v>2978</v>
      </c>
      <c r="W322" s="10">
        <v>932</v>
      </c>
      <c r="X322" s="10">
        <v>367</v>
      </c>
      <c r="Y322" s="10">
        <f t="shared" ref="Y322:Y385" si="5">A322</f>
        <v>2897</v>
      </c>
      <c r="Z322" s="10" t="str">
        <f>IFERROR(VLOOKUP(H322,'[1]MW-NIFTY-50-12-Apr-2020'!$A:$A,1,FALSE),"No")</f>
        <v>No</v>
      </c>
      <c r="AA322" s="10" t="str">
        <f>IFERROR(VLOOKUP(AB322,'[2]ind_nifty500list 12th Apr20'!$F:$F,1,FALSE),"No")</f>
        <v>No</v>
      </c>
      <c r="AB322" s="9">
        <v>2897</v>
      </c>
    </row>
    <row r="323" spans="1:28" ht="15.75" customHeight="1" x14ac:dyDescent="0.3">
      <c r="A323" s="9">
        <v>1272</v>
      </c>
      <c r="B323" s="10">
        <v>3575297</v>
      </c>
      <c r="C323" s="10">
        <v>13966</v>
      </c>
      <c r="D323" s="10">
        <v>132421380</v>
      </c>
      <c r="E323" s="10">
        <v>517271</v>
      </c>
      <c r="F323" s="10">
        <v>517271</v>
      </c>
      <c r="G323" s="10" t="s">
        <v>4037</v>
      </c>
      <c r="H323" s="10" t="s">
        <v>4037</v>
      </c>
      <c r="I323" s="10" t="s">
        <v>4038</v>
      </c>
      <c r="J323" s="10" t="s">
        <v>4039</v>
      </c>
      <c r="K323" s="13">
        <v>1285.43705</v>
      </c>
      <c r="L323" s="19" t="s">
        <v>13176</v>
      </c>
      <c r="M323" s="11" t="s">
        <v>83</v>
      </c>
      <c r="N323" s="10" t="s">
        <v>621</v>
      </c>
      <c r="O323" s="10" t="s">
        <v>622</v>
      </c>
      <c r="P323" s="10" t="s">
        <v>899</v>
      </c>
      <c r="Q323" s="12"/>
      <c r="R323" s="12"/>
      <c r="S323" s="18" t="s">
        <v>623</v>
      </c>
      <c r="T323" s="10" t="s">
        <v>27</v>
      </c>
      <c r="U323" s="10">
        <v>2381</v>
      </c>
      <c r="V323" s="10"/>
      <c r="W323" s="10">
        <v>150</v>
      </c>
      <c r="X323" s="10">
        <v>964</v>
      </c>
      <c r="Y323" s="10">
        <f t="shared" si="5"/>
        <v>1272</v>
      </c>
      <c r="Z323" s="10" t="str">
        <f>IFERROR(VLOOKUP(H323,'[1]MW-NIFTY-50-12-Apr-2020'!$A:$A,1,FALSE),"No")</f>
        <v>No</v>
      </c>
      <c r="AA323" s="10" t="str">
        <f>IFERROR(VLOOKUP(AB323,'[2]ind_nifty500list 12th Apr20'!$F:$F,1,FALSE),"No")</f>
        <v>No</v>
      </c>
      <c r="AB323" s="9">
        <v>1272</v>
      </c>
    </row>
    <row r="324" spans="1:28" ht="15.75" customHeight="1" x14ac:dyDescent="0.3">
      <c r="A324" s="9">
        <v>901</v>
      </c>
      <c r="B324" s="10"/>
      <c r="C324" s="10"/>
      <c r="D324" s="10">
        <v>136501252</v>
      </c>
      <c r="E324" s="10">
        <v>533208</v>
      </c>
      <c r="F324" s="10">
        <v>533208</v>
      </c>
      <c r="G324" s="10" t="s">
        <v>2901</v>
      </c>
      <c r="H324" s="10" t="str">
        <f>G324</f>
        <v>EMAMIPAP</v>
      </c>
      <c r="I324" s="10" t="s">
        <v>2902</v>
      </c>
      <c r="J324" s="10" t="s">
        <v>2903</v>
      </c>
      <c r="K324" s="13">
        <v>1278.6199999999999</v>
      </c>
      <c r="L324" s="19" t="s">
        <v>13176</v>
      </c>
      <c r="M324" s="11" t="s">
        <v>23</v>
      </c>
      <c r="N324" s="10" t="s">
        <v>196</v>
      </c>
      <c r="O324" s="10" t="s">
        <v>388</v>
      </c>
      <c r="P324" s="10"/>
      <c r="Q324" s="12"/>
      <c r="R324" s="12"/>
      <c r="S324" s="15" t="s">
        <v>26</v>
      </c>
      <c r="T324" s="10" t="s">
        <v>27</v>
      </c>
      <c r="U324" s="10">
        <v>2949</v>
      </c>
      <c r="V324" s="10">
        <v>370</v>
      </c>
      <c r="W324" s="10">
        <v>1504</v>
      </c>
      <c r="X324" s="10">
        <v>3789</v>
      </c>
      <c r="Y324" s="10">
        <f t="shared" si="5"/>
        <v>901</v>
      </c>
      <c r="Z324" s="10" t="str">
        <f>IFERROR(VLOOKUP(H324,'[1]MW-NIFTY-50-12-Apr-2020'!$A:$A,1,FALSE),"No")</f>
        <v>No</v>
      </c>
      <c r="AA324" s="10" t="str">
        <f>IFERROR(VLOOKUP(AB324,'[2]ind_nifty500list 12th Apr20'!$F:$F,1,FALSE),"No")</f>
        <v>No</v>
      </c>
      <c r="AB324" s="9">
        <v>901</v>
      </c>
    </row>
    <row r="325" spans="1:28" ht="15.75" customHeight="1" x14ac:dyDescent="0.3">
      <c r="A325" s="9">
        <v>3839</v>
      </c>
      <c r="B325" s="10">
        <v>5338113</v>
      </c>
      <c r="C325" s="10">
        <v>20852</v>
      </c>
      <c r="D325" s="10">
        <v>136521476</v>
      </c>
      <c r="E325" s="10">
        <v>533287</v>
      </c>
      <c r="F325" s="10">
        <v>533287</v>
      </c>
      <c r="G325" s="10" t="s">
        <v>11786</v>
      </c>
      <c r="H325" s="10" t="s">
        <v>11786</v>
      </c>
      <c r="I325" s="10" t="s">
        <v>11787</v>
      </c>
      <c r="J325" s="10" t="s">
        <v>11788</v>
      </c>
      <c r="K325" s="13">
        <v>1259.50065</v>
      </c>
      <c r="L325" s="19" t="s">
        <v>13176</v>
      </c>
      <c r="M325" s="11" t="s">
        <v>83</v>
      </c>
      <c r="N325" s="10" t="s">
        <v>181</v>
      </c>
      <c r="O325" s="10" t="s">
        <v>203</v>
      </c>
      <c r="P325" s="10"/>
      <c r="Q325" s="12"/>
      <c r="R325" s="12"/>
      <c r="S325" s="15" t="s">
        <v>86</v>
      </c>
      <c r="T325" s="10" t="s">
        <v>27</v>
      </c>
      <c r="U325" s="10">
        <v>213</v>
      </c>
      <c r="V325" s="10">
        <v>3905</v>
      </c>
      <c r="W325" s="10">
        <v>2235</v>
      </c>
      <c r="X325" s="10">
        <v>3908</v>
      </c>
      <c r="Y325" s="10">
        <f t="shared" si="5"/>
        <v>3839</v>
      </c>
      <c r="Z325" s="10" t="str">
        <f>IFERROR(VLOOKUP(H325,'[1]MW-NIFTY-50-12-Apr-2020'!$A:$A,1,FALSE),"No")</f>
        <v>No</v>
      </c>
      <c r="AA325" s="10" t="str">
        <f>IFERROR(VLOOKUP(AB325,'[2]ind_nifty500list 12th Apr20'!$F:$F,1,FALSE),"No")</f>
        <v>No</v>
      </c>
      <c r="AB325" s="9">
        <v>3839</v>
      </c>
    </row>
    <row r="326" spans="1:28" ht="15.75" customHeight="1" x14ac:dyDescent="0.3">
      <c r="A326" s="9">
        <v>210</v>
      </c>
      <c r="B326" s="10">
        <v>41729</v>
      </c>
      <c r="C326" s="10">
        <v>163</v>
      </c>
      <c r="D326" s="10">
        <v>128224516</v>
      </c>
      <c r="E326" s="10">
        <v>500877</v>
      </c>
      <c r="F326" s="10">
        <v>500877</v>
      </c>
      <c r="G326" s="10" t="s">
        <v>1152</v>
      </c>
      <c r="H326" s="10" t="s">
        <v>1152</v>
      </c>
      <c r="I326" s="10" t="s">
        <v>1153</v>
      </c>
      <c r="J326" s="10" t="s">
        <v>1154</v>
      </c>
      <c r="K326" s="13">
        <v>15658.45125</v>
      </c>
      <c r="L326" s="16" t="s">
        <v>13177</v>
      </c>
      <c r="M326" s="11" t="s">
        <v>83</v>
      </c>
      <c r="N326" s="10" t="s">
        <v>621</v>
      </c>
      <c r="O326" s="10" t="s">
        <v>622</v>
      </c>
      <c r="P326" s="10" t="s">
        <v>1155</v>
      </c>
      <c r="Q326" s="12"/>
      <c r="R326" s="12"/>
      <c r="S326" s="18" t="s">
        <v>623</v>
      </c>
      <c r="T326" s="10" t="s">
        <v>43</v>
      </c>
      <c r="U326" s="10">
        <v>570</v>
      </c>
      <c r="V326" s="10">
        <v>1618</v>
      </c>
      <c r="W326" s="10">
        <v>369</v>
      </c>
      <c r="X326" s="10">
        <v>2111</v>
      </c>
      <c r="Y326" s="10">
        <f t="shared" si="5"/>
        <v>210</v>
      </c>
      <c r="Z326" s="10" t="str">
        <f>IFERROR(VLOOKUP(H326,'[1]MW-NIFTY-50-12-Apr-2020'!$A:$A,1,FALSE),"No")</f>
        <v>No</v>
      </c>
      <c r="AA326" s="10" t="s">
        <v>44</v>
      </c>
      <c r="AB326" s="9">
        <v>210</v>
      </c>
    </row>
    <row r="327" spans="1:28" ht="15.75" customHeight="1" x14ac:dyDescent="0.3">
      <c r="A327" s="9">
        <v>3330</v>
      </c>
      <c r="B327" s="10">
        <v>3533057</v>
      </c>
      <c r="C327" s="10">
        <v>13801</v>
      </c>
      <c r="D327" s="10">
        <v>136392196</v>
      </c>
      <c r="E327" s="10">
        <v>532782</v>
      </c>
      <c r="F327" s="10">
        <v>532782</v>
      </c>
      <c r="G327" s="10" t="s">
        <v>10225</v>
      </c>
      <c r="H327" s="10" t="s">
        <v>10225</v>
      </c>
      <c r="I327" s="10" t="s">
        <v>10226</v>
      </c>
      <c r="J327" s="10" t="s">
        <v>10227</v>
      </c>
      <c r="K327" s="13">
        <v>1258.4721500000001</v>
      </c>
      <c r="L327" s="19" t="s">
        <v>13176</v>
      </c>
      <c r="M327" s="11" t="s">
        <v>83</v>
      </c>
      <c r="N327" s="10" t="s">
        <v>84</v>
      </c>
      <c r="O327" s="10" t="s">
        <v>85</v>
      </c>
      <c r="P327" s="10"/>
      <c r="Q327" s="12"/>
      <c r="R327" s="12"/>
      <c r="S327" s="15" t="s">
        <v>86</v>
      </c>
      <c r="T327" s="10" t="s">
        <v>27</v>
      </c>
      <c r="U327" s="10">
        <v>2537</v>
      </c>
      <c r="V327" s="10">
        <v>3371</v>
      </c>
      <c r="W327" s="10">
        <v>1736</v>
      </c>
      <c r="X327" s="10">
        <v>3206</v>
      </c>
      <c r="Y327" s="10">
        <f t="shared" si="5"/>
        <v>3330</v>
      </c>
      <c r="Z327" s="10" t="str">
        <f>IFERROR(VLOOKUP(H327,'[1]MW-NIFTY-50-12-Apr-2020'!$A:$A,1,FALSE),"No")</f>
        <v>No</v>
      </c>
      <c r="AA327" s="10" t="str">
        <f>IFERROR(VLOOKUP(AB327,'[2]ind_nifty500list 12th Apr20'!$F:$F,1,FALSE),"No")</f>
        <v>No</v>
      </c>
      <c r="AB327" s="9">
        <v>3330</v>
      </c>
    </row>
    <row r="328" spans="1:28" ht="15.75" customHeight="1" x14ac:dyDescent="0.3">
      <c r="A328" s="9">
        <v>3493</v>
      </c>
      <c r="B328" s="10">
        <v>887297</v>
      </c>
      <c r="C328" s="10">
        <v>3466</v>
      </c>
      <c r="D328" s="10">
        <v>134822404</v>
      </c>
      <c r="E328" s="10">
        <v>526650</v>
      </c>
      <c r="F328" s="10">
        <v>526650</v>
      </c>
      <c r="G328" s="10" t="s">
        <v>10716</v>
      </c>
      <c r="H328" s="10" t="s">
        <v>10716</v>
      </c>
      <c r="I328" s="10" t="s">
        <v>10717</v>
      </c>
      <c r="J328" s="10" t="s">
        <v>10718</v>
      </c>
      <c r="K328" s="13">
        <v>1256.2029499999999</v>
      </c>
      <c r="L328" s="19" t="s">
        <v>13176</v>
      </c>
      <c r="M328" s="11" t="s">
        <v>55</v>
      </c>
      <c r="N328" s="10" t="s">
        <v>56</v>
      </c>
      <c r="O328" s="10" t="s">
        <v>4339</v>
      </c>
      <c r="P328" s="10"/>
      <c r="Q328" s="12"/>
      <c r="R328" s="12"/>
      <c r="S328" s="18" t="s">
        <v>58</v>
      </c>
      <c r="T328" s="10" t="s">
        <v>27</v>
      </c>
      <c r="U328" s="10">
        <v>3183</v>
      </c>
      <c r="V328" s="10">
        <v>3909</v>
      </c>
      <c r="W328" s="10">
        <v>2577</v>
      </c>
      <c r="X328" s="10">
        <v>1370</v>
      </c>
      <c r="Y328" s="10">
        <f t="shared" si="5"/>
        <v>3493</v>
      </c>
      <c r="Z328" s="10" t="str">
        <f>IFERROR(VLOOKUP(H328,'[1]MW-NIFTY-50-12-Apr-2020'!$A:$A,1,FALSE),"No")</f>
        <v>No</v>
      </c>
      <c r="AA328" s="10" t="str">
        <f>IFERROR(VLOOKUP(AB328,'[2]ind_nifty500list 12th Apr20'!$F:$F,1,FALSE),"No")</f>
        <v>No</v>
      </c>
      <c r="AB328" s="9">
        <v>3493</v>
      </c>
    </row>
    <row r="329" spans="1:28" ht="15.75" customHeight="1" x14ac:dyDescent="0.3">
      <c r="A329" s="9">
        <v>2969</v>
      </c>
      <c r="B329" s="10">
        <v>2695681</v>
      </c>
      <c r="C329" s="10">
        <v>10530</v>
      </c>
      <c r="D329" s="10">
        <v>137114116</v>
      </c>
      <c r="E329" s="10">
        <v>535602</v>
      </c>
      <c r="F329" s="10">
        <v>535602</v>
      </c>
      <c r="G329" s="10" t="s">
        <v>9146</v>
      </c>
      <c r="H329" s="10" t="s">
        <v>9146</v>
      </c>
      <c r="I329" s="10" t="s">
        <v>9147</v>
      </c>
      <c r="J329" s="10" t="s">
        <v>9148</v>
      </c>
      <c r="K329" s="13">
        <v>1252.5398</v>
      </c>
      <c r="L329" s="19" t="s">
        <v>13176</v>
      </c>
      <c r="M329" s="11" t="s">
        <v>83</v>
      </c>
      <c r="N329" s="10" t="s">
        <v>621</v>
      </c>
      <c r="O329" s="10" t="s">
        <v>622</v>
      </c>
      <c r="P329" s="10" t="s">
        <v>660</v>
      </c>
      <c r="Q329" s="12"/>
      <c r="R329" s="12"/>
      <c r="S329" s="18" t="s">
        <v>623</v>
      </c>
      <c r="T329" s="10" t="s">
        <v>27</v>
      </c>
      <c r="U329" s="10">
        <v>851</v>
      </c>
      <c r="V329" s="10">
        <v>3224</v>
      </c>
      <c r="W329" s="10">
        <v>1826</v>
      </c>
      <c r="X329" s="10">
        <v>3250</v>
      </c>
      <c r="Y329" s="10">
        <f t="shared" si="5"/>
        <v>2969</v>
      </c>
      <c r="Z329" s="10" t="str">
        <f>IFERROR(VLOOKUP(H329,'[1]MW-NIFTY-50-12-Apr-2020'!$A:$A,1,FALSE),"No")</f>
        <v>No</v>
      </c>
      <c r="AA329" s="10" t="str">
        <f>IFERROR(VLOOKUP(AB329,'[2]ind_nifty500list 12th Apr20'!$F:$F,1,FALSE),"No")</f>
        <v>No</v>
      </c>
      <c r="AB329" s="9">
        <v>2969</v>
      </c>
    </row>
    <row r="330" spans="1:28" ht="15.75" customHeight="1" x14ac:dyDescent="0.3">
      <c r="A330" s="9">
        <v>912</v>
      </c>
      <c r="B330" s="10"/>
      <c r="C330" s="10"/>
      <c r="D330" s="10">
        <v>130438404</v>
      </c>
      <c r="E330" s="10">
        <v>509525</v>
      </c>
      <c r="F330" s="10">
        <v>509525</v>
      </c>
      <c r="G330" s="10" t="s">
        <v>2934</v>
      </c>
      <c r="H330" s="10" t="str">
        <f>G330</f>
        <v>EMPIND</v>
      </c>
      <c r="I330" s="10" t="s">
        <v>2935</v>
      </c>
      <c r="J330" s="10" t="s">
        <v>2936</v>
      </c>
      <c r="K330" s="13">
        <v>1246.67</v>
      </c>
      <c r="L330" s="19" t="s">
        <v>13176</v>
      </c>
      <c r="M330" s="11" t="s">
        <v>39</v>
      </c>
      <c r="N330" s="10" t="s">
        <v>40</v>
      </c>
      <c r="O330" s="11" t="s">
        <v>41</v>
      </c>
      <c r="P330" s="10"/>
      <c r="Q330" s="12"/>
      <c r="R330" s="12"/>
      <c r="S330" s="15" t="s">
        <v>42</v>
      </c>
      <c r="T330" s="10" t="s">
        <v>27</v>
      </c>
      <c r="U330" s="10">
        <v>693</v>
      </c>
      <c r="V330" s="10">
        <v>3363</v>
      </c>
      <c r="W330" s="10">
        <v>182</v>
      </c>
      <c r="X330" s="10">
        <v>2187</v>
      </c>
      <c r="Y330" s="10">
        <f t="shared" si="5"/>
        <v>912</v>
      </c>
      <c r="Z330" s="10" t="str">
        <f>IFERROR(VLOOKUP(H330,'[1]MW-NIFTY-50-12-Apr-2020'!$A:$A,1,FALSE),"No")</f>
        <v>No</v>
      </c>
      <c r="AA330" s="10" t="str">
        <f>IFERROR(VLOOKUP(AB330,'[2]ind_nifty500list 12th Apr20'!$F:$F,1,FALSE),"No")</f>
        <v>No</v>
      </c>
      <c r="AB330" s="9">
        <v>912</v>
      </c>
    </row>
    <row r="331" spans="1:28" ht="15.75" customHeight="1" x14ac:dyDescent="0.3">
      <c r="A331" s="9">
        <v>333</v>
      </c>
      <c r="B331" s="10">
        <v>1510401</v>
      </c>
      <c r="C331" s="10">
        <v>5900</v>
      </c>
      <c r="D331" s="10">
        <v>136247044</v>
      </c>
      <c r="E331" s="10">
        <v>532215</v>
      </c>
      <c r="F331" s="10">
        <v>532215</v>
      </c>
      <c r="G331" s="10" t="s">
        <v>1169</v>
      </c>
      <c r="H331" s="10" t="s">
        <v>1169</v>
      </c>
      <c r="I331" s="10" t="s">
        <v>1170</v>
      </c>
      <c r="J331" s="10" t="s">
        <v>1171</v>
      </c>
      <c r="K331" s="13">
        <v>137855.80155</v>
      </c>
      <c r="L331" s="16" t="s">
        <v>13178</v>
      </c>
      <c r="M331" s="11" t="s">
        <v>55</v>
      </c>
      <c r="N331" s="10" t="s">
        <v>524</v>
      </c>
      <c r="O331" s="10" t="s">
        <v>678</v>
      </c>
      <c r="P331" s="10"/>
      <c r="Q331" s="12"/>
      <c r="R331" s="12"/>
      <c r="S331" s="10" t="s">
        <v>526</v>
      </c>
      <c r="T331" s="10" t="s">
        <v>130</v>
      </c>
      <c r="U331" s="10">
        <v>1454</v>
      </c>
      <c r="V331" s="10">
        <v>980</v>
      </c>
      <c r="W331" s="10">
        <v>1792</v>
      </c>
      <c r="X331" s="10">
        <v>1361</v>
      </c>
      <c r="Y331" s="10">
        <f t="shared" si="5"/>
        <v>333</v>
      </c>
      <c r="Z331" s="10" t="s">
        <v>44</v>
      </c>
      <c r="AA331" s="10" t="s">
        <v>44</v>
      </c>
      <c r="AB331" s="9">
        <v>333</v>
      </c>
    </row>
    <row r="332" spans="1:28" ht="15.75" customHeight="1" x14ac:dyDescent="0.3">
      <c r="A332" s="9">
        <v>2298</v>
      </c>
      <c r="B332" s="10">
        <v>2762497</v>
      </c>
      <c r="C332" s="10">
        <v>10791</v>
      </c>
      <c r="D332" s="10">
        <v>135989508</v>
      </c>
      <c r="E332" s="10">
        <v>531209</v>
      </c>
      <c r="F332" s="10">
        <v>531209</v>
      </c>
      <c r="G332" s="10" t="s">
        <v>7144</v>
      </c>
      <c r="H332" s="10" t="s">
        <v>7144</v>
      </c>
      <c r="I332" s="10" t="s">
        <v>7145</v>
      </c>
      <c r="J332" s="10" t="s">
        <v>7146</v>
      </c>
      <c r="K332" s="13">
        <v>1245.38345</v>
      </c>
      <c r="L332" s="19" t="s">
        <v>13176</v>
      </c>
      <c r="M332" s="11" t="s">
        <v>32</v>
      </c>
      <c r="N332" s="10" t="s">
        <v>33</v>
      </c>
      <c r="O332" s="10" t="s">
        <v>48</v>
      </c>
      <c r="P332" s="10"/>
      <c r="Q332" s="12"/>
      <c r="R332" s="12"/>
      <c r="S332" s="18" t="s">
        <v>35</v>
      </c>
      <c r="T332" s="10" t="s">
        <v>27</v>
      </c>
      <c r="U332" s="10">
        <v>1096</v>
      </c>
      <c r="V332" s="10">
        <v>2774</v>
      </c>
      <c r="W332" s="10">
        <v>1491</v>
      </c>
      <c r="X332" s="10">
        <v>3862</v>
      </c>
      <c r="Y332" s="10">
        <f t="shared" si="5"/>
        <v>2298</v>
      </c>
      <c r="Z332" s="10" t="str">
        <f>IFERROR(VLOOKUP(H332,'[1]MW-NIFTY-50-12-Apr-2020'!$A:$A,1,FALSE),"No")</f>
        <v>No</v>
      </c>
      <c r="AA332" s="10" t="str">
        <f>IFERROR(VLOOKUP(AB332,'[2]ind_nifty500list 12th Apr20'!$F:$F,1,FALSE),"No")</f>
        <v>No</v>
      </c>
      <c r="AB332" s="9">
        <v>2298</v>
      </c>
    </row>
    <row r="333" spans="1:28" ht="15.75" customHeight="1" x14ac:dyDescent="0.3">
      <c r="A333" s="9">
        <v>644</v>
      </c>
      <c r="B333" s="10">
        <v>183041</v>
      </c>
      <c r="C333" s="10">
        <v>715</v>
      </c>
      <c r="D333" s="10">
        <v>129635844</v>
      </c>
      <c r="E333" s="10">
        <v>506390</v>
      </c>
      <c r="F333" s="10">
        <v>506390</v>
      </c>
      <c r="G333" s="10" t="s">
        <v>2124</v>
      </c>
      <c r="H333" s="10" t="s">
        <v>2124</v>
      </c>
      <c r="I333" s="10" t="s">
        <v>2125</v>
      </c>
      <c r="J333" s="10" t="s">
        <v>2126</v>
      </c>
      <c r="K333" s="13">
        <v>1244.8181</v>
      </c>
      <c r="L333" s="19" t="s">
        <v>13176</v>
      </c>
      <c r="M333" s="11" t="s">
        <v>23</v>
      </c>
      <c r="N333" s="10" t="s">
        <v>24</v>
      </c>
      <c r="O333" s="10" t="s">
        <v>25</v>
      </c>
      <c r="P333" s="10"/>
      <c r="Q333" s="12"/>
      <c r="R333" s="12"/>
      <c r="S333" s="15" t="s">
        <v>26</v>
      </c>
      <c r="T333" s="10" t="s">
        <v>27</v>
      </c>
      <c r="U333" s="10">
        <v>130</v>
      </c>
      <c r="V333" s="10">
        <v>3926</v>
      </c>
      <c r="W333" s="10">
        <v>5013</v>
      </c>
      <c r="X333" s="10">
        <v>1764</v>
      </c>
      <c r="Y333" s="10">
        <f t="shared" si="5"/>
        <v>644</v>
      </c>
      <c r="Z333" s="10" t="str">
        <f>IFERROR(VLOOKUP(H333,'[1]MW-NIFTY-50-12-Apr-2020'!$A:$A,1,FALSE),"No")</f>
        <v>No</v>
      </c>
      <c r="AA333" s="10" t="str">
        <f>IFERROR(VLOOKUP(AB333,'[2]ind_nifty500list 12th Apr20'!$F:$F,1,FALSE),"No")</f>
        <v>No</v>
      </c>
      <c r="AB333" s="9">
        <v>644</v>
      </c>
    </row>
    <row r="334" spans="1:28" ht="15.75" customHeight="1" x14ac:dyDescent="0.3">
      <c r="A334" s="9">
        <v>181</v>
      </c>
      <c r="B334" s="10">
        <v>34817</v>
      </c>
      <c r="C334" s="10">
        <v>136</v>
      </c>
      <c r="D334" s="10">
        <v>151055876</v>
      </c>
      <c r="E334" s="10">
        <v>590062</v>
      </c>
      <c r="F334" s="10">
        <v>590062</v>
      </c>
      <c r="G334" s="10" t="s">
        <v>685</v>
      </c>
      <c r="H334" s="10" t="s">
        <v>685</v>
      </c>
      <c r="I334" s="10" t="s">
        <v>686</v>
      </c>
      <c r="J334" s="10" t="s">
        <v>687</v>
      </c>
      <c r="K334" s="13">
        <v>1244.2523999999999</v>
      </c>
      <c r="L334" s="19" t="s">
        <v>13176</v>
      </c>
      <c r="M334" s="11" t="s">
        <v>23</v>
      </c>
      <c r="N334" s="10" t="s">
        <v>24</v>
      </c>
      <c r="O334" s="10" t="s">
        <v>376</v>
      </c>
      <c r="P334" s="10"/>
      <c r="Q334" s="12"/>
      <c r="R334" s="12"/>
      <c r="S334" s="17" t="s">
        <v>26</v>
      </c>
      <c r="T334" s="10" t="s">
        <v>27</v>
      </c>
      <c r="U334" s="10">
        <v>884</v>
      </c>
      <c r="V334" s="10">
        <v>1178</v>
      </c>
      <c r="W334" s="10">
        <v>5056</v>
      </c>
      <c r="X334" s="10">
        <v>2506</v>
      </c>
      <c r="Y334" s="10">
        <f t="shared" si="5"/>
        <v>181</v>
      </c>
      <c r="Z334" s="10" t="str">
        <f>IFERROR(VLOOKUP(H334,'[1]MW-NIFTY-50-12-Apr-2020'!$A:$A,1,FALSE),"No")</f>
        <v>No</v>
      </c>
      <c r="AA334" s="10" t="str">
        <f>IFERROR(VLOOKUP(AB334,'[2]ind_nifty500list 12th Apr20'!$F:$F,1,FALSE),"No")</f>
        <v>No</v>
      </c>
      <c r="AB334" s="9">
        <v>181</v>
      </c>
    </row>
    <row r="335" spans="1:28" ht="15.75" customHeight="1" x14ac:dyDescent="0.3">
      <c r="A335" s="9">
        <v>1768</v>
      </c>
      <c r="B335" s="10">
        <v>4870401</v>
      </c>
      <c r="C335" s="10">
        <v>19025</v>
      </c>
      <c r="D335" s="10">
        <v>128062212</v>
      </c>
      <c r="E335" s="10">
        <v>500243</v>
      </c>
      <c r="F335" s="10">
        <v>500243</v>
      </c>
      <c r="G335" s="10" t="s">
        <v>5541</v>
      </c>
      <c r="H335" s="10" t="s">
        <v>5541</v>
      </c>
      <c r="I335" s="10" t="s">
        <v>5542</v>
      </c>
      <c r="J335" s="10" t="s">
        <v>5543</v>
      </c>
      <c r="K335" s="13">
        <v>1244.0679</v>
      </c>
      <c r="L335" s="19" t="s">
        <v>13176</v>
      </c>
      <c r="M335" s="11" t="s">
        <v>55</v>
      </c>
      <c r="N335" s="10" t="s">
        <v>56</v>
      </c>
      <c r="O335" s="10" t="s">
        <v>154</v>
      </c>
      <c r="P335" s="10"/>
      <c r="Q335" s="12"/>
      <c r="R335" s="12"/>
      <c r="S335" s="18" t="s">
        <v>58</v>
      </c>
      <c r="T335" s="10" t="s">
        <v>27</v>
      </c>
      <c r="U335" s="10">
        <v>3655</v>
      </c>
      <c r="V335" s="10">
        <v>419</v>
      </c>
      <c r="W335" s="10">
        <v>1673</v>
      </c>
      <c r="X335" s="10">
        <v>409</v>
      </c>
      <c r="Y335" s="10">
        <f t="shared" si="5"/>
        <v>1768</v>
      </c>
      <c r="Z335" s="10" t="str">
        <f>IFERROR(VLOOKUP(H335,'[1]MW-NIFTY-50-12-Apr-2020'!$A:$A,1,FALSE),"No")</f>
        <v>No</v>
      </c>
      <c r="AA335" s="10" t="str">
        <f>IFERROR(VLOOKUP(AB335,'[2]ind_nifty500list 12th Apr20'!$F:$F,1,FALSE),"No")</f>
        <v>No</v>
      </c>
      <c r="AB335" s="9">
        <v>1768</v>
      </c>
    </row>
    <row r="336" spans="1:28" ht="15.75" customHeight="1" x14ac:dyDescent="0.3">
      <c r="A336" s="9">
        <v>5034</v>
      </c>
      <c r="B336" s="10">
        <v>4849665</v>
      </c>
      <c r="C336" s="10">
        <v>18944</v>
      </c>
      <c r="D336" s="10">
        <v>134148868</v>
      </c>
      <c r="E336" s="10">
        <v>524019</v>
      </c>
      <c r="F336" s="10">
        <v>524019</v>
      </c>
      <c r="G336" s="10" t="s">
        <v>12807</v>
      </c>
      <c r="H336" s="10" t="s">
        <v>12807</v>
      </c>
      <c r="I336" s="10" t="s">
        <v>12808</v>
      </c>
      <c r="J336" s="10" t="s">
        <v>12809</v>
      </c>
      <c r="K336" s="13">
        <v>1226.1858</v>
      </c>
      <c r="L336" s="19" t="s">
        <v>13176</v>
      </c>
      <c r="M336" s="10" t="s">
        <v>23</v>
      </c>
      <c r="N336" s="11" t="s">
        <v>24</v>
      </c>
      <c r="O336" s="10" t="s">
        <v>1622</v>
      </c>
      <c r="P336" s="10"/>
      <c r="Q336" s="12"/>
      <c r="R336" s="12"/>
      <c r="S336" s="15" t="s">
        <v>26</v>
      </c>
      <c r="T336" s="10" t="s">
        <v>130</v>
      </c>
      <c r="U336" s="10">
        <v>1556</v>
      </c>
      <c r="V336" s="10">
        <v>647</v>
      </c>
      <c r="W336" s="10">
        <v>2241</v>
      </c>
      <c r="X336" s="10">
        <v>3798</v>
      </c>
      <c r="Y336" s="10">
        <f t="shared" si="5"/>
        <v>5034</v>
      </c>
      <c r="Z336" s="10" t="str">
        <f>IFERROR(VLOOKUP(H336,'[1]MW-NIFTY-50-12-Apr-2020'!$A:$A,1,FALSE),"No")</f>
        <v>No</v>
      </c>
      <c r="AA336" s="10" t="str">
        <f>IFERROR(VLOOKUP(AB336,'[2]ind_nifty500list 12th Apr20'!$F:$F,1,FALSE),"No")</f>
        <v>No</v>
      </c>
      <c r="AB336" s="9">
        <v>5034</v>
      </c>
    </row>
    <row r="337" spans="1:28" ht="15.75" customHeight="1" x14ac:dyDescent="0.3">
      <c r="A337" s="9">
        <v>292</v>
      </c>
      <c r="B337" s="10">
        <v>4538369</v>
      </c>
      <c r="C337" s="10">
        <v>17728</v>
      </c>
      <c r="D337" s="10">
        <v>136483332</v>
      </c>
      <c r="E337" s="10">
        <v>533138</v>
      </c>
      <c r="F337" s="10">
        <v>533138</v>
      </c>
      <c r="G337" s="10" t="s">
        <v>1034</v>
      </c>
      <c r="H337" s="10" t="s">
        <v>1034</v>
      </c>
      <c r="I337" s="10" t="s">
        <v>1035</v>
      </c>
      <c r="J337" s="10" t="s">
        <v>1036</v>
      </c>
      <c r="K337" s="13">
        <v>1220.6405</v>
      </c>
      <c r="L337" s="19" t="s">
        <v>13176</v>
      </c>
      <c r="M337" s="11" t="s">
        <v>23</v>
      </c>
      <c r="N337" s="10" t="s">
        <v>24</v>
      </c>
      <c r="O337" s="10" t="s">
        <v>838</v>
      </c>
      <c r="P337" s="10"/>
      <c r="Q337" s="12"/>
      <c r="R337" s="12"/>
      <c r="S337" s="15" t="s">
        <v>26</v>
      </c>
      <c r="T337" s="10" t="s">
        <v>27</v>
      </c>
      <c r="U337" s="10">
        <v>3927</v>
      </c>
      <c r="V337" s="10">
        <v>3152</v>
      </c>
      <c r="W337" s="10">
        <v>444</v>
      </c>
      <c r="X337" s="10">
        <v>1476</v>
      </c>
      <c r="Y337" s="10">
        <f t="shared" si="5"/>
        <v>292</v>
      </c>
      <c r="Z337" s="10" t="str">
        <f>IFERROR(VLOOKUP(H337,'[1]MW-NIFTY-50-12-Apr-2020'!$A:$A,1,FALSE),"No")</f>
        <v>No</v>
      </c>
      <c r="AA337" s="10" t="str">
        <f>IFERROR(VLOOKUP(AB337,'[2]ind_nifty500list 12th Apr20'!$F:$F,1,FALSE),"No")</f>
        <v>No</v>
      </c>
      <c r="AB337" s="9">
        <v>292</v>
      </c>
    </row>
    <row r="338" spans="1:28" ht="15.75" customHeight="1" x14ac:dyDescent="0.3">
      <c r="A338" s="9">
        <v>1988</v>
      </c>
      <c r="B338" s="10">
        <v>543745</v>
      </c>
      <c r="C338" s="10">
        <v>2124</v>
      </c>
      <c r="D338" s="10">
        <v>134068228</v>
      </c>
      <c r="E338" s="10">
        <v>523704</v>
      </c>
      <c r="F338" s="10">
        <v>523704</v>
      </c>
      <c r="G338" s="10" t="s">
        <v>6207</v>
      </c>
      <c r="H338" s="10" t="s">
        <v>6207</v>
      </c>
      <c r="I338" s="10" t="s">
        <v>6208</v>
      </c>
      <c r="J338" s="10" t="s">
        <v>6209</v>
      </c>
      <c r="K338" s="13">
        <v>1219.6644000000001</v>
      </c>
      <c r="L338" s="19" t="s">
        <v>13176</v>
      </c>
      <c r="M338" s="11" t="s">
        <v>32</v>
      </c>
      <c r="N338" s="10" t="s">
        <v>33</v>
      </c>
      <c r="O338" s="10" t="s">
        <v>48</v>
      </c>
      <c r="P338" s="10"/>
      <c r="Q338" s="12"/>
      <c r="R338" s="12"/>
      <c r="S338" s="18" t="s">
        <v>35</v>
      </c>
      <c r="T338" s="10" t="s">
        <v>27</v>
      </c>
      <c r="U338" s="10">
        <v>741</v>
      </c>
      <c r="V338" s="10">
        <v>2101</v>
      </c>
      <c r="W338" s="10">
        <v>2774</v>
      </c>
      <c r="X338" s="10">
        <v>1096</v>
      </c>
      <c r="Y338" s="10">
        <f t="shared" si="5"/>
        <v>1988</v>
      </c>
      <c r="Z338" s="10" t="str">
        <f>IFERROR(VLOOKUP(H338,'[1]MW-NIFTY-50-12-Apr-2020'!$A:$A,1,FALSE),"No")</f>
        <v>No</v>
      </c>
      <c r="AA338" s="10" t="str">
        <f>IFERROR(VLOOKUP(AB338,'[2]ind_nifty500list 12th Apr20'!$F:$F,1,FALSE),"No")</f>
        <v>No</v>
      </c>
      <c r="AB338" s="9">
        <v>1988</v>
      </c>
    </row>
    <row r="339" spans="1:28" ht="15.75" customHeight="1" x14ac:dyDescent="0.3">
      <c r="A339" s="9">
        <v>1017</v>
      </c>
      <c r="B339" s="10">
        <v>5485313</v>
      </c>
      <c r="C339" s="10">
        <v>21427</v>
      </c>
      <c r="D339" s="10">
        <v>135685892</v>
      </c>
      <c r="E339" s="10">
        <v>530023</v>
      </c>
      <c r="F339" s="10">
        <v>530023</v>
      </c>
      <c r="G339" s="10" t="s">
        <v>3256</v>
      </c>
      <c r="H339" s="10" t="s">
        <v>3256</v>
      </c>
      <c r="I339" s="10" t="s">
        <v>3257</v>
      </c>
      <c r="J339" s="10" t="s">
        <v>3258</v>
      </c>
      <c r="K339" s="13">
        <v>1216.57035</v>
      </c>
      <c r="L339" s="19" t="s">
        <v>13176</v>
      </c>
      <c r="M339" s="11" t="s">
        <v>55</v>
      </c>
      <c r="N339" s="10" t="s">
        <v>56</v>
      </c>
      <c r="O339" s="10" t="s">
        <v>62</v>
      </c>
      <c r="P339" s="10" t="s">
        <v>293</v>
      </c>
      <c r="Q339" s="12"/>
      <c r="R339" s="12"/>
      <c r="S339" s="18" t="s">
        <v>58</v>
      </c>
      <c r="T339" s="10" t="s">
        <v>27</v>
      </c>
      <c r="U339" s="10">
        <v>3777</v>
      </c>
      <c r="V339" s="10">
        <v>2731</v>
      </c>
      <c r="W339" s="10">
        <v>1185</v>
      </c>
      <c r="X339" s="10">
        <v>5029</v>
      </c>
      <c r="Y339" s="10">
        <f t="shared" si="5"/>
        <v>1017</v>
      </c>
      <c r="Z339" s="10" t="str">
        <f>IFERROR(VLOOKUP(H339,'[1]MW-NIFTY-50-12-Apr-2020'!$A:$A,1,FALSE),"No")</f>
        <v>No</v>
      </c>
      <c r="AA339" s="10" t="str">
        <f>IFERROR(VLOOKUP(AB339,'[2]ind_nifty500list 12th Apr20'!$F:$F,1,FALSE),"No")</f>
        <v>No</v>
      </c>
      <c r="AB339" s="9">
        <v>1017</v>
      </c>
    </row>
    <row r="340" spans="1:28" ht="15.75" customHeight="1" x14ac:dyDescent="0.3">
      <c r="A340" s="9">
        <v>3376</v>
      </c>
      <c r="B340" s="10">
        <v>2394625</v>
      </c>
      <c r="C340" s="10">
        <v>9354</v>
      </c>
      <c r="D340" s="10">
        <v>136291844</v>
      </c>
      <c r="E340" s="10">
        <v>532390</v>
      </c>
      <c r="F340" s="10">
        <v>532390</v>
      </c>
      <c r="G340" s="10" t="s">
        <v>10363</v>
      </c>
      <c r="H340" s="10" t="s">
        <v>10363</v>
      </c>
      <c r="I340" s="10" t="s">
        <v>10364</v>
      </c>
      <c r="J340" s="10" t="s">
        <v>10365</v>
      </c>
      <c r="K340" s="13">
        <v>1210.31095</v>
      </c>
      <c r="L340" s="19" t="s">
        <v>13176</v>
      </c>
      <c r="M340" s="11" t="s">
        <v>83</v>
      </c>
      <c r="N340" s="10" t="s">
        <v>181</v>
      </c>
      <c r="O340" s="10" t="s">
        <v>210</v>
      </c>
      <c r="P340" s="10" t="s">
        <v>354</v>
      </c>
      <c r="Q340" s="12"/>
      <c r="R340" s="12"/>
      <c r="S340" s="15" t="s">
        <v>86</v>
      </c>
      <c r="T340" s="10" t="s">
        <v>27</v>
      </c>
      <c r="U340" s="10">
        <v>1346</v>
      </c>
      <c r="V340" s="10">
        <v>2355</v>
      </c>
      <c r="W340" s="10">
        <v>878</v>
      </c>
      <c r="X340" s="10">
        <v>1939</v>
      </c>
      <c r="Y340" s="10">
        <f t="shared" si="5"/>
        <v>3376</v>
      </c>
      <c r="Z340" s="10" t="str">
        <f>IFERROR(VLOOKUP(H340,'[1]MW-NIFTY-50-12-Apr-2020'!$A:$A,1,FALSE),"No")</f>
        <v>No</v>
      </c>
      <c r="AA340" s="10" t="str">
        <f>IFERROR(VLOOKUP(AB340,'[2]ind_nifty500list 12th Apr20'!$F:$F,1,FALSE),"No")</f>
        <v>No</v>
      </c>
      <c r="AB340" s="9">
        <v>3376</v>
      </c>
    </row>
    <row r="341" spans="1:28" ht="15.75" customHeight="1" x14ac:dyDescent="0.3">
      <c r="A341" s="9">
        <v>1346</v>
      </c>
      <c r="B341" s="10">
        <v>370689</v>
      </c>
      <c r="C341" s="10">
        <v>1448</v>
      </c>
      <c r="D341" s="10">
        <v>128049412</v>
      </c>
      <c r="E341" s="10">
        <v>500193</v>
      </c>
      <c r="F341" s="10">
        <v>500193</v>
      </c>
      <c r="G341" s="10" t="s">
        <v>4263</v>
      </c>
      <c r="H341" s="10" t="s">
        <v>4263</v>
      </c>
      <c r="I341" s="10" t="s">
        <v>4264</v>
      </c>
      <c r="J341" s="10" t="s">
        <v>4265</v>
      </c>
      <c r="K341" s="13">
        <v>1206.7188000000001</v>
      </c>
      <c r="L341" s="19" t="s">
        <v>13176</v>
      </c>
      <c r="M341" s="11" t="s">
        <v>83</v>
      </c>
      <c r="N341" s="10" t="s">
        <v>181</v>
      </c>
      <c r="O341" s="10" t="s">
        <v>210</v>
      </c>
      <c r="P341" s="10" t="s">
        <v>354</v>
      </c>
      <c r="Q341" s="12"/>
      <c r="R341" s="12"/>
      <c r="S341" s="15" t="s">
        <v>86</v>
      </c>
      <c r="T341" s="10" t="s">
        <v>27</v>
      </c>
      <c r="U341" s="10">
        <v>2355</v>
      </c>
      <c r="V341" s="10">
        <v>3450</v>
      </c>
      <c r="W341" s="10">
        <v>3376</v>
      </c>
      <c r="X341" s="10">
        <v>878</v>
      </c>
      <c r="Y341" s="10">
        <f t="shared" si="5"/>
        <v>1346</v>
      </c>
      <c r="Z341" s="10" t="str">
        <f>IFERROR(VLOOKUP(H341,'[1]MW-NIFTY-50-12-Apr-2020'!$A:$A,1,FALSE),"No")</f>
        <v>No</v>
      </c>
      <c r="AA341" s="10" t="str">
        <f>IFERROR(VLOOKUP(AB341,'[2]ind_nifty500list 12th Apr20'!$F:$F,1,FALSE),"No")</f>
        <v>No</v>
      </c>
      <c r="AB341" s="9">
        <v>1346</v>
      </c>
    </row>
    <row r="342" spans="1:28" ht="15.75" customHeight="1" x14ac:dyDescent="0.3">
      <c r="A342" s="9">
        <v>2391</v>
      </c>
      <c r="B342" s="10">
        <v>6500353</v>
      </c>
      <c r="C342" s="10">
        <v>25392</v>
      </c>
      <c r="D342" s="10">
        <v>134353924</v>
      </c>
      <c r="E342" s="10">
        <v>524820</v>
      </c>
      <c r="F342" s="10">
        <v>524820</v>
      </c>
      <c r="G342" s="10" t="s">
        <v>7424</v>
      </c>
      <c r="H342" s="10" t="s">
        <v>7424</v>
      </c>
      <c r="I342" s="10" t="s">
        <v>7425</v>
      </c>
      <c r="J342" s="10" t="s">
        <v>7426</v>
      </c>
      <c r="K342" s="13">
        <v>1206.6307999999999</v>
      </c>
      <c r="L342" s="19" t="s">
        <v>13176</v>
      </c>
      <c r="M342" s="10" t="s">
        <v>23</v>
      </c>
      <c r="N342" s="10" t="s">
        <v>24</v>
      </c>
      <c r="O342" s="10" t="s">
        <v>25</v>
      </c>
      <c r="P342" s="10"/>
      <c r="Q342" s="12"/>
      <c r="R342" s="12"/>
      <c r="S342" s="15" t="s">
        <v>26</v>
      </c>
      <c r="T342" s="10" t="s">
        <v>27</v>
      </c>
      <c r="U342" s="10">
        <v>2189</v>
      </c>
      <c r="V342" s="10">
        <v>5059</v>
      </c>
      <c r="W342" s="10">
        <v>3870</v>
      </c>
      <c r="X342" s="10">
        <v>1019</v>
      </c>
      <c r="Y342" s="10">
        <f t="shared" si="5"/>
        <v>2391</v>
      </c>
      <c r="Z342" s="10" t="str">
        <f>IFERROR(VLOOKUP(H342,'[1]MW-NIFTY-50-12-Apr-2020'!$A:$A,1,FALSE),"No")</f>
        <v>No</v>
      </c>
      <c r="AA342" s="10" t="str">
        <f>IFERROR(VLOOKUP(AB342,'[2]ind_nifty500list 12th Apr20'!$F:$F,1,FALSE),"No")</f>
        <v>No</v>
      </c>
      <c r="AB342" s="9">
        <v>2391</v>
      </c>
    </row>
    <row r="343" spans="1:28" ht="15.75" customHeight="1" x14ac:dyDescent="0.3">
      <c r="A343" s="9">
        <v>3833</v>
      </c>
      <c r="B343" s="10"/>
      <c r="C343" s="10"/>
      <c r="D343" s="10">
        <v>133659652</v>
      </c>
      <c r="E343" s="10">
        <v>522108</v>
      </c>
      <c r="F343" s="10">
        <v>522108</v>
      </c>
      <c r="G343" s="10" t="s">
        <v>11766</v>
      </c>
      <c r="H343" s="10" t="str">
        <f>G343</f>
        <v>YUKENINDIA</v>
      </c>
      <c r="I343" s="10" t="s">
        <v>11767</v>
      </c>
      <c r="J343" s="10" t="s">
        <v>11768</v>
      </c>
      <c r="K343" s="13">
        <v>1197.6099999999999</v>
      </c>
      <c r="L343" s="19" t="s">
        <v>13176</v>
      </c>
      <c r="M343" s="11" t="s">
        <v>83</v>
      </c>
      <c r="N343" s="10" t="s">
        <v>621</v>
      </c>
      <c r="O343" s="10" t="s">
        <v>622</v>
      </c>
      <c r="P343" s="10"/>
      <c r="Q343" s="12"/>
      <c r="R343" s="12"/>
      <c r="S343" s="18" t="s">
        <v>623</v>
      </c>
      <c r="T343" s="10" t="s">
        <v>27</v>
      </c>
      <c r="U343" s="10">
        <v>1526</v>
      </c>
      <c r="V343" s="10">
        <v>1403</v>
      </c>
      <c r="W343" s="10">
        <v>3892</v>
      </c>
      <c r="X343" s="10">
        <v>2131</v>
      </c>
      <c r="Y343" s="10">
        <f t="shared" si="5"/>
        <v>3833</v>
      </c>
      <c r="Z343" s="10" t="str">
        <f>IFERROR(VLOOKUP(H343,'[1]MW-NIFTY-50-12-Apr-2020'!$A:$A,1,FALSE),"No")</f>
        <v>No</v>
      </c>
      <c r="AA343" s="10" t="str">
        <f>IFERROR(VLOOKUP(AB343,'[2]ind_nifty500list 12th Apr20'!$F:$F,1,FALSE),"No")</f>
        <v>No</v>
      </c>
      <c r="AB343" s="9">
        <v>3833</v>
      </c>
    </row>
    <row r="344" spans="1:28" ht="15.75" customHeight="1" x14ac:dyDescent="0.3">
      <c r="A344" s="9">
        <v>359</v>
      </c>
      <c r="B344" s="10">
        <v>78849</v>
      </c>
      <c r="C344" s="10">
        <v>308</v>
      </c>
      <c r="D344" s="10">
        <v>128008196</v>
      </c>
      <c r="E344" s="10">
        <v>500032</v>
      </c>
      <c r="F344" s="10">
        <v>500032</v>
      </c>
      <c r="G344" s="10" t="s">
        <v>1251</v>
      </c>
      <c r="H344" s="10" t="s">
        <v>1251</v>
      </c>
      <c r="I344" s="10" t="s">
        <v>1252</v>
      </c>
      <c r="J344" s="10" t="s">
        <v>1253</v>
      </c>
      <c r="K344" s="13">
        <v>1195.8800999999999</v>
      </c>
      <c r="L344" s="19" t="s">
        <v>13176</v>
      </c>
      <c r="M344" s="11" t="s">
        <v>275</v>
      </c>
      <c r="N344" s="10" t="s">
        <v>357</v>
      </c>
      <c r="O344" s="10" t="s">
        <v>358</v>
      </c>
      <c r="P344" s="10" t="s">
        <v>1254</v>
      </c>
      <c r="Q344" s="12"/>
      <c r="R344" s="12"/>
      <c r="S344" s="18" t="s">
        <v>279</v>
      </c>
      <c r="T344" s="10" t="s">
        <v>27</v>
      </c>
      <c r="U344" s="10">
        <v>3024</v>
      </c>
      <c r="V344" s="10">
        <v>738</v>
      </c>
      <c r="W344" s="10">
        <v>782</v>
      </c>
      <c r="X344" s="10">
        <v>3532</v>
      </c>
      <c r="Y344" s="10">
        <f t="shared" si="5"/>
        <v>359</v>
      </c>
      <c r="Z344" s="10" t="str">
        <f>IFERROR(VLOOKUP(H344,'[1]MW-NIFTY-50-12-Apr-2020'!$A:$A,1,FALSE),"No")</f>
        <v>No</v>
      </c>
      <c r="AA344" s="10" t="str">
        <f>IFERROR(VLOOKUP(AB344,'[2]ind_nifty500list 12th Apr20'!$F:$F,1,FALSE),"No")</f>
        <v>No</v>
      </c>
      <c r="AB344" s="9">
        <v>359</v>
      </c>
    </row>
    <row r="345" spans="1:28" ht="15.75" customHeight="1" x14ac:dyDescent="0.3">
      <c r="A345" s="9">
        <v>3036</v>
      </c>
      <c r="B345" s="10">
        <v>801025</v>
      </c>
      <c r="C345" s="10">
        <v>3129</v>
      </c>
      <c r="D345" s="10">
        <v>133158660</v>
      </c>
      <c r="E345" s="10">
        <v>520151</v>
      </c>
      <c r="F345" s="10">
        <v>520151</v>
      </c>
      <c r="G345" s="10" t="s">
        <v>9347</v>
      </c>
      <c r="H345" s="10" t="s">
        <v>9347</v>
      </c>
      <c r="I345" s="10" t="s">
        <v>9348</v>
      </c>
      <c r="J345" s="10" t="s">
        <v>9349</v>
      </c>
      <c r="K345" s="13">
        <v>1193.4304000000002</v>
      </c>
      <c r="L345" s="19" t="s">
        <v>13176</v>
      </c>
      <c r="M345" s="11" t="s">
        <v>39</v>
      </c>
      <c r="N345" s="10" t="s">
        <v>145</v>
      </c>
      <c r="O345" s="10" t="s">
        <v>530</v>
      </c>
      <c r="P345" s="10" t="s">
        <v>2064</v>
      </c>
      <c r="Q345" s="12"/>
      <c r="R345" s="12"/>
      <c r="S345" s="15" t="s">
        <v>42</v>
      </c>
      <c r="T345" s="10" t="s">
        <v>27</v>
      </c>
      <c r="U345" s="10">
        <v>2344</v>
      </c>
      <c r="V345" s="10">
        <v>944</v>
      </c>
      <c r="W345" s="10">
        <v>2988</v>
      </c>
      <c r="X345" s="10">
        <v>1182</v>
      </c>
      <c r="Y345" s="10">
        <f t="shared" si="5"/>
        <v>3036</v>
      </c>
      <c r="Z345" s="10" t="str">
        <f>IFERROR(VLOOKUP(H345,'[1]MW-NIFTY-50-12-Apr-2020'!$A:$A,1,FALSE),"No")</f>
        <v>No</v>
      </c>
      <c r="AA345" s="10" t="str">
        <f>IFERROR(VLOOKUP(AB345,'[2]ind_nifty500list 12th Apr20'!$F:$F,1,FALSE),"No")</f>
        <v>No</v>
      </c>
      <c r="AB345" s="9">
        <v>3036</v>
      </c>
    </row>
    <row r="346" spans="1:28" ht="15.75" customHeight="1" x14ac:dyDescent="0.3">
      <c r="A346" s="9">
        <v>2804</v>
      </c>
      <c r="B346" s="10">
        <v>6296321</v>
      </c>
      <c r="C346" s="10">
        <v>24595</v>
      </c>
      <c r="D346" s="10">
        <v>136568324</v>
      </c>
      <c r="E346" s="10">
        <v>533470</v>
      </c>
      <c r="F346" s="10">
        <v>533470</v>
      </c>
      <c r="G346" s="10" t="s">
        <v>8654</v>
      </c>
      <c r="H346" s="10" t="s">
        <v>8654</v>
      </c>
      <c r="I346" s="10" t="s">
        <v>8655</v>
      </c>
      <c r="J346" s="10" t="s">
        <v>8656</v>
      </c>
      <c r="K346" s="13">
        <v>1191.7224000000001</v>
      </c>
      <c r="L346" s="19" t="s">
        <v>13176</v>
      </c>
      <c r="M346" s="11" t="s">
        <v>249</v>
      </c>
      <c r="N346" s="10" t="s">
        <v>250</v>
      </c>
      <c r="O346" s="10" t="s">
        <v>762</v>
      </c>
      <c r="P346" s="10" t="s">
        <v>3777</v>
      </c>
      <c r="Q346" s="12"/>
      <c r="R346" s="12"/>
      <c r="S346" s="15" t="s">
        <v>26</v>
      </c>
      <c r="T346" s="10" t="s">
        <v>27</v>
      </c>
      <c r="U346" s="10">
        <v>955</v>
      </c>
      <c r="V346" s="10">
        <v>2844</v>
      </c>
      <c r="W346" s="10">
        <v>1186</v>
      </c>
      <c r="X346" s="10">
        <v>3898</v>
      </c>
      <c r="Y346" s="10">
        <f t="shared" si="5"/>
        <v>2804</v>
      </c>
      <c r="Z346" s="10" t="str">
        <f>IFERROR(VLOOKUP(H346,'[1]MW-NIFTY-50-12-Apr-2020'!$A:$A,1,FALSE),"No")</f>
        <v>No</v>
      </c>
      <c r="AA346" s="10" t="str">
        <f>IFERROR(VLOOKUP(AB346,'[2]ind_nifty500list 12th Apr20'!$F:$F,1,FALSE),"No")</f>
        <v>No</v>
      </c>
      <c r="AB346" s="9">
        <v>2804</v>
      </c>
    </row>
    <row r="347" spans="1:28" ht="15.75" customHeight="1" x14ac:dyDescent="0.3">
      <c r="A347" s="9">
        <v>2354</v>
      </c>
      <c r="B347" s="10">
        <v>3131137</v>
      </c>
      <c r="C347" s="10">
        <v>12231</v>
      </c>
      <c r="D347" s="10">
        <v>129684228</v>
      </c>
      <c r="E347" s="10">
        <v>506579</v>
      </c>
      <c r="F347" s="10">
        <v>506579</v>
      </c>
      <c r="G347" s="10" t="s">
        <v>7313</v>
      </c>
      <c r="H347" s="10" t="s">
        <v>7313</v>
      </c>
      <c r="I347" s="10" t="s">
        <v>7314</v>
      </c>
      <c r="J347" s="10" t="s">
        <v>7315</v>
      </c>
      <c r="K347" s="13">
        <v>1184.7926</v>
      </c>
      <c r="L347" s="19" t="s">
        <v>13176</v>
      </c>
      <c r="M347" s="11" t="s">
        <v>23</v>
      </c>
      <c r="N347" s="10" t="s">
        <v>24</v>
      </c>
      <c r="O347" s="10" t="s">
        <v>376</v>
      </c>
      <c r="P347" s="10"/>
      <c r="Q347" s="12"/>
      <c r="R347" s="12"/>
      <c r="S347" s="17" t="s">
        <v>26</v>
      </c>
      <c r="T347" s="10" t="s">
        <v>27</v>
      </c>
      <c r="U347" s="10">
        <v>2178</v>
      </c>
      <c r="V347" s="10">
        <v>1399</v>
      </c>
      <c r="W347" s="10">
        <v>1178</v>
      </c>
      <c r="X347" s="10">
        <v>884</v>
      </c>
      <c r="Y347" s="10">
        <f t="shared" si="5"/>
        <v>2354</v>
      </c>
      <c r="Z347" s="10" t="str">
        <f>IFERROR(VLOOKUP(H347,'[1]MW-NIFTY-50-12-Apr-2020'!$A:$A,1,FALSE),"No")</f>
        <v>No</v>
      </c>
      <c r="AA347" s="10" t="str">
        <f>IFERROR(VLOOKUP(AB347,'[2]ind_nifty500list 12th Apr20'!$F:$F,1,FALSE),"No")</f>
        <v>No</v>
      </c>
      <c r="AB347" s="9">
        <v>2354</v>
      </c>
    </row>
    <row r="348" spans="1:28" ht="15.75" customHeight="1" x14ac:dyDescent="0.3">
      <c r="A348" s="9">
        <v>3061</v>
      </c>
      <c r="B348" s="10">
        <v>1630209</v>
      </c>
      <c r="C348" s="10">
        <v>6368</v>
      </c>
      <c r="D348" s="10">
        <v>133142020</v>
      </c>
      <c r="E348" s="10">
        <v>520086</v>
      </c>
      <c r="F348" s="10">
        <v>520086</v>
      </c>
      <c r="G348" s="10" t="s">
        <v>9422</v>
      </c>
      <c r="H348" s="10" t="s">
        <v>9422</v>
      </c>
      <c r="I348" s="10" t="s">
        <v>9423</v>
      </c>
      <c r="J348" s="10" t="s">
        <v>9424</v>
      </c>
      <c r="K348" s="13">
        <v>1184.5342000000001</v>
      </c>
      <c r="L348" s="19" t="s">
        <v>13176</v>
      </c>
      <c r="M348" s="11" t="s">
        <v>39</v>
      </c>
      <c r="N348" s="10" t="s">
        <v>145</v>
      </c>
      <c r="O348" s="10" t="s">
        <v>530</v>
      </c>
      <c r="P348" s="10"/>
      <c r="Q348" s="12"/>
      <c r="R348" s="12"/>
      <c r="S348" s="15" t="s">
        <v>42</v>
      </c>
      <c r="T348" s="10" t="s">
        <v>27</v>
      </c>
      <c r="U348" s="10">
        <v>2032</v>
      </c>
      <c r="V348" s="10">
        <v>3119</v>
      </c>
      <c r="W348" s="10">
        <v>1077</v>
      </c>
      <c r="X348" s="10">
        <v>244</v>
      </c>
      <c r="Y348" s="10">
        <f t="shared" si="5"/>
        <v>3061</v>
      </c>
      <c r="Z348" s="10" t="str">
        <f>IFERROR(VLOOKUP(H348,'[1]MW-NIFTY-50-12-Apr-2020'!$A:$A,1,FALSE),"No")</f>
        <v>No</v>
      </c>
      <c r="AA348" s="10" t="str">
        <f>IFERROR(VLOOKUP(AB348,'[2]ind_nifty500list 12th Apr20'!$F:$F,1,FALSE),"No")</f>
        <v>No</v>
      </c>
      <c r="AB348" s="9">
        <v>3061</v>
      </c>
    </row>
    <row r="349" spans="1:28" ht="15.75" customHeight="1" x14ac:dyDescent="0.3">
      <c r="A349" s="9">
        <v>1788</v>
      </c>
      <c r="B349" s="10">
        <v>4307713</v>
      </c>
      <c r="C349" s="10">
        <v>16827</v>
      </c>
      <c r="D349" s="10">
        <v>133940996</v>
      </c>
      <c r="E349" s="10">
        <v>523207</v>
      </c>
      <c r="F349" s="10">
        <v>523207</v>
      </c>
      <c r="G349" s="10" t="s">
        <v>5603</v>
      </c>
      <c r="H349" s="10" t="s">
        <v>5603</v>
      </c>
      <c r="I349" s="10" t="s">
        <v>5604</v>
      </c>
      <c r="J349" s="10" t="s">
        <v>5605</v>
      </c>
      <c r="K349" s="13">
        <v>1183.2687999999998</v>
      </c>
      <c r="L349" s="19" t="s">
        <v>13176</v>
      </c>
      <c r="M349" s="11" t="s">
        <v>83</v>
      </c>
      <c r="N349" s="10" t="s">
        <v>1069</v>
      </c>
      <c r="O349" s="10" t="s">
        <v>2270</v>
      </c>
      <c r="P349" s="10"/>
      <c r="Q349" s="12"/>
      <c r="R349" s="12"/>
      <c r="S349" s="15" t="s">
        <v>1071</v>
      </c>
      <c r="T349" s="10" t="s">
        <v>27</v>
      </c>
      <c r="U349" s="10">
        <v>2741</v>
      </c>
      <c r="V349" s="10">
        <v>1862</v>
      </c>
      <c r="W349" s="10">
        <v>2191</v>
      </c>
      <c r="X349" s="10">
        <v>3958</v>
      </c>
      <c r="Y349" s="10">
        <f t="shared" si="5"/>
        <v>1788</v>
      </c>
      <c r="Z349" s="10" t="str">
        <f>IFERROR(VLOOKUP(H349,'[1]MW-NIFTY-50-12-Apr-2020'!$A:$A,1,FALSE),"No")</f>
        <v>No</v>
      </c>
      <c r="AA349" s="10" t="str">
        <f>IFERROR(VLOOKUP(AB349,'[2]ind_nifty500list 12th Apr20'!$F:$F,1,FALSE),"No")</f>
        <v>No</v>
      </c>
      <c r="AB349" s="9">
        <v>1788</v>
      </c>
    </row>
    <row r="350" spans="1:28" ht="15.75" customHeight="1" x14ac:dyDescent="0.3">
      <c r="A350" s="9">
        <v>1770</v>
      </c>
      <c r="B350" s="10">
        <v>477441</v>
      </c>
      <c r="C350" s="10">
        <v>1865</v>
      </c>
      <c r="D350" s="10">
        <v>129352452</v>
      </c>
      <c r="E350" s="10">
        <v>505283</v>
      </c>
      <c r="F350" s="10">
        <v>505283</v>
      </c>
      <c r="G350" s="10" t="s">
        <v>5547</v>
      </c>
      <c r="H350" s="10" t="s">
        <v>5547</v>
      </c>
      <c r="I350" s="10" t="s">
        <v>5548</v>
      </c>
      <c r="J350" s="10" t="s">
        <v>5549</v>
      </c>
      <c r="K350" s="13">
        <v>1181.03</v>
      </c>
      <c r="L350" s="19" t="s">
        <v>13176</v>
      </c>
      <c r="M350" s="11" t="s">
        <v>39</v>
      </c>
      <c r="N350" s="10" t="s">
        <v>40</v>
      </c>
      <c r="O350" s="10" t="s">
        <v>137</v>
      </c>
      <c r="P350" s="10" t="s">
        <v>5550</v>
      </c>
      <c r="Q350" s="12"/>
      <c r="R350" s="12"/>
      <c r="S350" s="17" t="s">
        <v>42</v>
      </c>
      <c r="T350" s="10" t="s">
        <v>27</v>
      </c>
      <c r="U350" s="10">
        <v>124</v>
      </c>
      <c r="V350" s="10">
        <v>1319</v>
      </c>
      <c r="W350" s="10">
        <v>1725</v>
      </c>
      <c r="X350" s="10">
        <v>3631</v>
      </c>
      <c r="Y350" s="10">
        <f t="shared" si="5"/>
        <v>1770</v>
      </c>
      <c r="Z350" s="10" t="str">
        <f>IFERROR(VLOOKUP(H350,'[1]MW-NIFTY-50-12-Apr-2020'!$A:$A,1,FALSE),"No")</f>
        <v>No</v>
      </c>
      <c r="AA350" s="10" t="str">
        <f>IFERROR(VLOOKUP(AB350,'[2]ind_nifty500list 12th Apr20'!$F:$F,1,FALSE),"No")</f>
        <v>No</v>
      </c>
      <c r="AB350" s="9">
        <v>1770</v>
      </c>
    </row>
    <row r="351" spans="1:28" ht="15.75" customHeight="1" x14ac:dyDescent="0.3">
      <c r="A351" s="9">
        <v>353</v>
      </c>
      <c r="B351" s="10"/>
      <c r="C351" s="10"/>
      <c r="D351" s="10">
        <v>136442116</v>
      </c>
      <c r="E351" s="10">
        <v>532977</v>
      </c>
      <c r="F351" s="10">
        <v>532977</v>
      </c>
      <c r="G351" s="10" t="s">
        <v>1230</v>
      </c>
      <c r="H351" s="10" t="s">
        <v>1230</v>
      </c>
      <c r="I351" s="10" t="s">
        <v>1231</v>
      </c>
      <c r="J351" s="10" t="s">
        <v>1232</v>
      </c>
      <c r="K351" s="13">
        <v>85675.69464999999</v>
      </c>
      <c r="L351" s="16" t="s">
        <v>13178</v>
      </c>
      <c r="M351" s="11" t="s">
        <v>83</v>
      </c>
      <c r="N351" s="10" t="s">
        <v>621</v>
      </c>
      <c r="O351" s="10" t="s">
        <v>964</v>
      </c>
      <c r="P351" s="10" t="s">
        <v>1233</v>
      </c>
      <c r="Q351" s="12"/>
      <c r="R351" s="12"/>
      <c r="S351" s="10" t="s">
        <v>623</v>
      </c>
      <c r="T351" s="10" t="s">
        <v>130</v>
      </c>
      <c r="U351" s="10">
        <v>1286</v>
      </c>
      <c r="V351" s="10">
        <v>3551</v>
      </c>
      <c r="W351" s="10">
        <v>1929</v>
      </c>
      <c r="X351" s="10">
        <v>1869</v>
      </c>
      <c r="Y351" s="10">
        <f t="shared" si="5"/>
        <v>353</v>
      </c>
      <c r="Z351" s="10" t="s">
        <v>44</v>
      </c>
      <c r="AA351" s="10" t="s">
        <v>44</v>
      </c>
      <c r="AB351" s="9">
        <v>353</v>
      </c>
    </row>
    <row r="352" spans="1:28" ht="15.75" customHeight="1" x14ac:dyDescent="0.3">
      <c r="A352" s="9">
        <v>1077</v>
      </c>
      <c r="B352" s="10">
        <v>3504129</v>
      </c>
      <c r="C352" s="10">
        <v>13688</v>
      </c>
      <c r="D352" s="10">
        <v>136280324</v>
      </c>
      <c r="E352" s="10">
        <v>532345</v>
      </c>
      <c r="F352" s="10">
        <v>532345</v>
      </c>
      <c r="G352" s="10" t="s">
        <v>3440</v>
      </c>
      <c r="H352" s="10" t="s">
        <v>3440</v>
      </c>
      <c r="I352" s="10" t="s">
        <v>3441</v>
      </c>
      <c r="J352" s="10" t="s">
        <v>3442</v>
      </c>
      <c r="K352" s="13">
        <v>1175.4490000000001</v>
      </c>
      <c r="L352" s="19" t="s">
        <v>13176</v>
      </c>
      <c r="M352" s="11" t="s">
        <v>39</v>
      </c>
      <c r="N352" s="10" t="s">
        <v>145</v>
      </c>
      <c r="O352" s="10" t="s">
        <v>530</v>
      </c>
      <c r="P352" s="10"/>
      <c r="Q352" s="12"/>
      <c r="R352" s="12"/>
      <c r="S352" s="15" t="s">
        <v>42</v>
      </c>
      <c r="T352" s="10" t="s">
        <v>27</v>
      </c>
      <c r="U352" s="10">
        <v>3061</v>
      </c>
      <c r="V352" s="10">
        <v>2032</v>
      </c>
      <c r="W352" s="10">
        <v>244</v>
      </c>
      <c r="X352" s="10">
        <v>3923</v>
      </c>
      <c r="Y352" s="10">
        <f t="shared" si="5"/>
        <v>1077</v>
      </c>
      <c r="Z352" s="10" t="str">
        <f>IFERROR(VLOOKUP(H352,'[1]MW-NIFTY-50-12-Apr-2020'!$A:$A,1,FALSE),"No")</f>
        <v>No</v>
      </c>
      <c r="AA352" s="10" t="str">
        <f>IFERROR(VLOOKUP(AB352,'[2]ind_nifty500list 12th Apr20'!$F:$F,1,FALSE),"No")</f>
        <v>No</v>
      </c>
      <c r="AB352" s="9">
        <v>1077</v>
      </c>
    </row>
    <row r="353" spans="1:28" ht="15.75" customHeight="1" x14ac:dyDescent="0.3">
      <c r="A353" s="9">
        <v>355</v>
      </c>
      <c r="B353" s="10">
        <v>3848705</v>
      </c>
      <c r="C353" s="10">
        <v>15034</v>
      </c>
      <c r="D353" s="10">
        <v>128007940</v>
      </c>
      <c r="E353" s="10">
        <v>500031</v>
      </c>
      <c r="F353" s="10">
        <v>500031</v>
      </c>
      <c r="G353" s="10" t="s">
        <v>1238</v>
      </c>
      <c r="H353" s="10" t="s">
        <v>1238</v>
      </c>
      <c r="I353" s="10" t="s">
        <v>1239</v>
      </c>
      <c r="J353" s="10" t="s">
        <v>1240</v>
      </c>
      <c r="K353" s="13">
        <v>5728.0757999999996</v>
      </c>
      <c r="L353" s="19" t="s">
        <v>13179</v>
      </c>
      <c r="M353" s="11" t="s">
        <v>83</v>
      </c>
      <c r="N353" s="10" t="s">
        <v>1069</v>
      </c>
      <c r="O353" s="10" t="s">
        <v>1241</v>
      </c>
      <c r="P353" s="10"/>
      <c r="Q353" s="12"/>
      <c r="R353" s="12"/>
      <c r="S353" s="15" t="s">
        <v>1071</v>
      </c>
      <c r="T353" s="10" t="s">
        <v>27</v>
      </c>
      <c r="U353" s="10">
        <v>954</v>
      </c>
      <c r="V353" s="10">
        <v>5038</v>
      </c>
      <c r="W353" s="10">
        <v>1369</v>
      </c>
      <c r="X353" s="10">
        <v>494</v>
      </c>
      <c r="Y353" s="10">
        <f t="shared" si="5"/>
        <v>355</v>
      </c>
      <c r="Z353" s="10" t="str">
        <f>IFERROR(VLOOKUP(H353,'[1]MW-NIFTY-50-12-Apr-2020'!$A:$A,1,FALSE),"No")</f>
        <v>No</v>
      </c>
      <c r="AA353" s="10" t="s">
        <v>44</v>
      </c>
      <c r="AB353" s="9">
        <v>355</v>
      </c>
    </row>
    <row r="354" spans="1:28" ht="15.75" customHeight="1" x14ac:dyDescent="0.3">
      <c r="A354" s="9">
        <v>356</v>
      </c>
      <c r="B354" s="10">
        <v>81153</v>
      </c>
      <c r="C354" s="10">
        <v>317</v>
      </c>
      <c r="D354" s="10">
        <v>128008708</v>
      </c>
      <c r="E354" s="10">
        <v>500034</v>
      </c>
      <c r="F354" s="10">
        <v>500034</v>
      </c>
      <c r="G354" s="10" t="s">
        <v>1242</v>
      </c>
      <c r="H354" s="10" t="s">
        <v>1242</v>
      </c>
      <c r="I354" s="10" t="s">
        <v>1243</v>
      </c>
      <c r="J354" s="10" t="s">
        <v>1244</v>
      </c>
      <c r="K354" s="13">
        <v>108156.213</v>
      </c>
      <c r="L354" s="16" t="s">
        <v>13178</v>
      </c>
      <c r="M354" s="11" t="s">
        <v>55</v>
      </c>
      <c r="N354" s="10" t="s">
        <v>56</v>
      </c>
      <c r="O354" s="10" t="s">
        <v>215</v>
      </c>
      <c r="P354" s="10"/>
      <c r="Q354" s="12"/>
      <c r="R354" s="12"/>
      <c r="S354" s="18" t="s">
        <v>58</v>
      </c>
      <c r="T354" s="10" t="s">
        <v>130</v>
      </c>
      <c r="U354" s="10">
        <v>357</v>
      </c>
      <c r="V354" s="10">
        <v>3051</v>
      </c>
      <c r="W354" s="10">
        <v>1936</v>
      </c>
      <c r="X354" s="10">
        <v>3276</v>
      </c>
      <c r="Y354" s="10">
        <f t="shared" si="5"/>
        <v>356</v>
      </c>
      <c r="Z354" s="10" t="s">
        <v>44</v>
      </c>
      <c r="AA354" s="10" t="s">
        <v>44</v>
      </c>
      <c r="AB354" s="9">
        <v>356</v>
      </c>
    </row>
    <row r="355" spans="1:28" ht="15.75" customHeight="1" x14ac:dyDescent="0.3">
      <c r="A355" s="9">
        <v>357</v>
      </c>
      <c r="B355" s="10">
        <v>4268801</v>
      </c>
      <c r="C355" s="10">
        <v>16675</v>
      </c>
      <c r="D355" s="10">
        <v>136442372</v>
      </c>
      <c r="E355" s="10">
        <v>532978</v>
      </c>
      <c r="F355" s="10">
        <v>532978</v>
      </c>
      <c r="G355" s="10" t="s">
        <v>1245</v>
      </c>
      <c r="H355" s="10" t="s">
        <v>1245</v>
      </c>
      <c r="I355" s="10" t="s">
        <v>1246</v>
      </c>
      <c r="J355" s="10" t="s">
        <v>1247</v>
      </c>
      <c r="K355" s="13">
        <v>85321.606599999999</v>
      </c>
      <c r="L355" s="16" t="s">
        <v>13178</v>
      </c>
      <c r="M355" s="11" t="s">
        <v>55</v>
      </c>
      <c r="N355" s="10" t="s">
        <v>56</v>
      </c>
      <c r="O355" s="10" t="s">
        <v>215</v>
      </c>
      <c r="P355" s="10"/>
      <c r="Q355" s="12"/>
      <c r="R355" s="12"/>
      <c r="S355" s="18" t="s">
        <v>58</v>
      </c>
      <c r="T355" s="10" t="s">
        <v>130</v>
      </c>
      <c r="U355" s="10">
        <v>3051</v>
      </c>
      <c r="V355" s="10">
        <v>1936</v>
      </c>
      <c r="W355" s="10">
        <v>356</v>
      </c>
      <c r="X355" s="10">
        <v>3276</v>
      </c>
      <c r="Y355" s="10">
        <f t="shared" si="5"/>
        <v>357</v>
      </c>
      <c r="Z355" s="10" t="s">
        <v>44</v>
      </c>
      <c r="AA355" s="10" t="s">
        <v>44</v>
      </c>
      <c r="AB355" s="9">
        <v>357</v>
      </c>
    </row>
    <row r="356" spans="1:28" ht="15.75" customHeight="1" x14ac:dyDescent="0.3">
      <c r="A356" s="9">
        <v>419</v>
      </c>
      <c r="B356" s="10">
        <v>5404929</v>
      </c>
      <c r="C356" s="10">
        <v>21113</v>
      </c>
      <c r="D356" s="10">
        <v>136525572</v>
      </c>
      <c r="E356" s="10">
        <v>533303</v>
      </c>
      <c r="F356" s="10">
        <v>533303</v>
      </c>
      <c r="G356" s="10" t="s">
        <v>1435</v>
      </c>
      <c r="H356" s="10" t="s">
        <v>1435</v>
      </c>
      <c r="I356" s="10" t="s">
        <v>1436</v>
      </c>
      <c r="J356" s="10" t="s">
        <v>1437</v>
      </c>
      <c r="K356" s="13">
        <v>1175.3241499999999</v>
      </c>
      <c r="L356" s="19" t="s">
        <v>13176</v>
      </c>
      <c r="M356" s="11" t="s">
        <v>55</v>
      </c>
      <c r="N356" s="10" t="s">
        <v>56</v>
      </c>
      <c r="O356" s="10" t="s">
        <v>154</v>
      </c>
      <c r="P356" s="10"/>
      <c r="Q356" s="12"/>
      <c r="R356" s="12"/>
      <c r="S356" s="18" t="s">
        <v>58</v>
      </c>
      <c r="T356" s="10" t="s">
        <v>27</v>
      </c>
      <c r="U356" s="10">
        <v>372</v>
      </c>
      <c r="V356" s="10">
        <v>1670</v>
      </c>
      <c r="W356" s="10">
        <v>3655</v>
      </c>
      <c r="X356" s="10">
        <v>1768</v>
      </c>
      <c r="Y356" s="10">
        <f t="shared" si="5"/>
        <v>419</v>
      </c>
      <c r="Z356" s="10" t="str">
        <f>IFERROR(VLOOKUP(H356,'[1]MW-NIFTY-50-12-Apr-2020'!$A:$A,1,FALSE),"No")</f>
        <v>No</v>
      </c>
      <c r="AA356" s="10" t="str">
        <f>IFERROR(VLOOKUP(AB356,'[2]ind_nifty500list 12th Apr20'!$F:$F,1,FALSE),"No")</f>
        <v>No</v>
      </c>
      <c r="AB356" s="9">
        <v>419</v>
      </c>
    </row>
    <row r="357" spans="1:28" ht="15.75" customHeight="1" x14ac:dyDescent="0.3">
      <c r="A357" s="9">
        <v>3777</v>
      </c>
      <c r="B357" s="10">
        <v>6244097</v>
      </c>
      <c r="C357" s="10">
        <v>24391</v>
      </c>
      <c r="D357" s="10">
        <v>136563716</v>
      </c>
      <c r="E357" s="10">
        <v>533452</v>
      </c>
      <c r="F357" s="10">
        <v>533452</v>
      </c>
      <c r="G357" s="10" t="s">
        <v>11560</v>
      </c>
      <c r="H357" s="10" t="s">
        <v>11560</v>
      </c>
      <c r="I357" s="10" t="s">
        <v>11561</v>
      </c>
      <c r="J357" s="10" t="s">
        <v>11562</v>
      </c>
      <c r="K357" s="13">
        <v>1175.3217999999999</v>
      </c>
      <c r="L357" s="19" t="s">
        <v>13176</v>
      </c>
      <c r="M357" s="11" t="s">
        <v>55</v>
      </c>
      <c r="N357" s="10" t="s">
        <v>56</v>
      </c>
      <c r="O357" s="10" t="s">
        <v>62</v>
      </c>
      <c r="P357" s="10" t="s">
        <v>293</v>
      </c>
      <c r="Q357" s="12"/>
      <c r="R357" s="12"/>
      <c r="S357" s="18" t="s">
        <v>58</v>
      </c>
      <c r="T357" s="10" t="s">
        <v>27</v>
      </c>
      <c r="U357" s="10">
        <v>2731</v>
      </c>
      <c r="V357" s="10">
        <v>2490</v>
      </c>
      <c r="W357" s="10">
        <v>1017</v>
      </c>
      <c r="X357" s="10">
        <v>1185</v>
      </c>
      <c r="Y357" s="10">
        <f t="shared" si="5"/>
        <v>3777</v>
      </c>
      <c r="Z357" s="10" t="str">
        <f>IFERROR(VLOOKUP(H357,'[1]MW-NIFTY-50-12-Apr-2020'!$A:$A,1,FALSE),"No")</f>
        <v>No</v>
      </c>
      <c r="AA357" s="10" t="str">
        <f>IFERROR(VLOOKUP(AB357,'[2]ind_nifty500list 12th Apr20'!$F:$F,1,FALSE),"No")</f>
        <v>No</v>
      </c>
      <c r="AB357" s="9">
        <v>3777</v>
      </c>
    </row>
    <row r="358" spans="1:28" ht="15.75" customHeight="1" x14ac:dyDescent="0.3">
      <c r="A358" s="9">
        <v>360</v>
      </c>
      <c r="B358" s="10">
        <v>78081</v>
      </c>
      <c r="C358" s="10">
        <v>305</v>
      </c>
      <c r="D358" s="10">
        <v>128125444</v>
      </c>
      <c r="E358" s="10">
        <v>500490</v>
      </c>
      <c r="F358" s="10">
        <v>500490</v>
      </c>
      <c r="G358" s="10" t="s">
        <v>1255</v>
      </c>
      <c r="H358" s="10" t="s">
        <v>1255</v>
      </c>
      <c r="I358" s="10" t="s">
        <v>1256</v>
      </c>
      <c r="J358" s="10" t="s">
        <v>1257</v>
      </c>
      <c r="K358" s="13">
        <v>30643.7474</v>
      </c>
      <c r="L358" s="16" t="s">
        <v>13178</v>
      </c>
      <c r="M358" s="11" t="s">
        <v>55</v>
      </c>
      <c r="N358" s="10" t="s">
        <v>56</v>
      </c>
      <c r="O358" s="10" t="s">
        <v>154</v>
      </c>
      <c r="P358" s="10"/>
      <c r="Q358" s="12"/>
      <c r="R358" s="12"/>
      <c r="S358" s="10" t="s">
        <v>58</v>
      </c>
      <c r="T358" s="10" t="s">
        <v>130</v>
      </c>
      <c r="U358" s="10">
        <v>5058</v>
      </c>
      <c r="V358" s="10">
        <v>1120</v>
      </c>
      <c r="W358" s="10">
        <v>1633</v>
      </c>
      <c r="X358" s="10">
        <v>409</v>
      </c>
      <c r="Y358" s="10">
        <f t="shared" si="5"/>
        <v>360</v>
      </c>
      <c r="Z358" s="10" t="str">
        <f>IFERROR(VLOOKUP(H358,'[1]MW-NIFTY-50-12-Apr-2020'!$A:$A,1,FALSE),"No")</f>
        <v>No</v>
      </c>
      <c r="AA358" s="10" t="s">
        <v>44</v>
      </c>
      <c r="AB358" s="9">
        <v>360</v>
      </c>
    </row>
    <row r="359" spans="1:28" ht="15.75" customHeight="1" x14ac:dyDescent="0.3">
      <c r="A359" s="9">
        <v>1404</v>
      </c>
      <c r="B359" s="10">
        <v>1215233</v>
      </c>
      <c r="C359" s="10">
        <v>4747</v>
      </c>
      <c r="D359" s="10">
        <v>136253444</v>
      </c>
      <c r="E359" s="10">
        <v>532240</v>
      </c>
      <c r="F359" s="10">
        <v>532240</v>
      </c>
      <c r="G359" s="10" t="s">
        <v>4441</v>
      </c>
      <c r="H359" s="10" t="s">
        <v>4441</v>
      </c>
      <c r="I359" s="10" t="s">
        <v>4442</v>
      </c>
      <c r="J359" s="10" t="s">
        <v>4443</v>
      </c>
      <c r="K359" s="13">
        <v>1175.1406999999999</v>
      </c>
      <c r="L359" s="19" t="s">
        <v>13176</v>
      </c>
      <c r="M359" s="11" t="s">
        <v>83</v>
      </c>
      <c r="N359" s="10" t="s">
        <v>621</v>
      </c>
      <c r="O359" s="11" t="s">
        <v>622</v>
      </c>
      <c r="P359" s="10" t="s">
        <v>4444</v>
      </c>
      <c r="Q359" s="12"/>
      <c r="R359" s="12"/>
      <c r="S359" s="18" t="s">
        <v>623</v>
      </c>
      <c r="T359" s="10" t="s">
        <v>27</v>
      </c>
      <c r="U359" s="10">
        <v>988</v>
      </c>
      <c r="V359" s="10">
        <v>1573</v>
      </c>
      <c r="W359" s="10">
        <v>2754</v>
      </c>
      <c r="X359" s="10">
        <v>3224</v>
      </c>
      <c r="Y359" s="10">
        <f t="shared" si="5"/>
        <v>1404</v>
      </c>
      <c r="Z359" s="10" t="str">
        <f>IFERROR(VLOOKUP(H359,'[1]MW-NIFTY-50-12-Apr-2020'!$A:$A,1,FALSE),"No")</f>
        <v>No</v>
      </c>
      <c r="AA359" s="10" t="str">
        <f>IFERROR(VLOOKUP(AB359,'[2]ind_nifty500list 12th Apr20'!$F:$F,1,FALSE),"No")</f>
        <v>No</v>
      </c>
      <c r="AB359" s="9">
        <v>1404</v>
      </c>
    </row>
    <row r="360" spans="1:28" ht="15.75" customHeight="1" x14ac:dyDescent="0.3">
      <c r="A360" s="9">
        <v>2816</v>
      </c>
      <c r="B360" s="10">
        <v>6519809</v>
      </c>
      <c r="C360" s="10">
        <v>25468</v>
      </c>
      <c r="D360" s="10">
        <v>136422404</v>
      </c>
      <c r="E360" s="10">
        <v>532900</v>
      </c>
      <c r="F360" s="10">
        <v>532900</v>
      </c>
      <c r="G360" s="10" t="s">
        <v>8690</v>
      </c>
      <c r="H360" s="10" t="s">
        <v>8690</v>
      </c>
      <c r="I360" s="10" t="s">
        <v>8691</v>
      </c>
      <c r="J360" s="10" t="s">
        <v>8692</v>
      </c>
      <c r="K360" s="13">
        <v>1173.915</v>
      </c>
      <c r="L360" s="19" t="s">
        <v>13176</v>
      </c>
      <c r="M360" s="11" t="s">
        <v>55</v>
      </c>
      <c r="N360" s="10" t="s">
        <v>56</v>
      </c>
      <c r="O360" s="10"/>
      <c r="P360" s="10"/>
      <c r="Q360" s="12"/>
      <c r="R360" s="12"/>
      <c r="S360" s="18" t="s">
        <v>58</v>
      </c>
      <c r="T360" s="10" t="s">
        <v>27</v>
      </c>
      <c r="U360" s="10">
        <v>3822</v>
      </c>
      <c r="V360" s="10">
        <v>3625</v>
      </c>
      <c r="W360" s="10">
        <v>3337</v>
      </c>
      <c r="X360" s="10">
        <v>1150</v>
      </c>
      <c r="Y360" s="10">
        <f t="shared" si="5"/>
        <v>2816</v>
      </c>
      <c r="Z360" s="10" t="str">
        <f>IFERROR(VLOOKUP(H360,'[1]MW-NIFTY-50-12-Apr-2020'!$A:$A,1,FALSE),"No")</f>
        <v>No</v>
      </c>
      <c r="AA360" s="10" t="str">
        <f>IFERROR(VLOOKUP(AB360,'[2]ind_nifty500list 12th Apr20'!$F:$F,1,FALSE),"No")</f>
        <v>No</v>
      </c>
      <c r="AB360" s="9">
        <v>2816</v>
      </c>
    </row>
    <row r="361" spans="1:28" ht="15.75" customHeight="1" x14ac:dyDescent="0.3">
      <c r="A361" s="9">
        <v>5127</v>
      </c>
      <c r="B361" s="10">
        <v>6519809</v>
      </c>
      <c r="C361" s="10">
        <v>25468</v>
      </c>
      <c r="D361" s="10">
        <v>136422404</v>
      </c>
      <c r="E361" s="10">
        <v>532900</v>
      </c>
      <c r="F361" s="10">
        <v>532900</v>
      </c>
      <c r="G361" s="10" t="s">
        <v>13076</v>
      </c>
      <c r="H361" s="10" t="s">
        <v>13076</v>
      </c>
      <c r="I361" s="10" t="s">
        <v>8691</v>
      </c>
      <c r="J361" s="10" t="s">
        <v>13077</v>
      </c>
      <c r="K361" s="13">
        <v>1173.915</v>
      </c>
      <c r="L361" s="19" t="s">
        <v>13176</v>
      </c>
      <c r="M361" s="10" t="s">
        <v>55</v>
      </c>
      <c r="N361" s="10" t="s">
        <v>56</v>
      </c>
      <c r="O361" s="10" t="s">
        <v>62</v>
      </c>
      <c r="P361" s="10"/>
      <c r="Q361" s="10"/>
      <c r="R361" s="10"/>
      <c r="S361" s="18" t="s">
        <v>58</v>
      </c>
      <c r="T361" s="10" t="s">
        <v>27</v>
      </c>
      <c r="U361" s="10">
        <v>3106</v>
      </c>
      <c r="V361" s="10">
        <v>4653</v>
      </c>
      <c r="W361" s="10">
        <v>554</v>
      </c>
      <c r="X361" s="20"/>
      <c r="Y361" s="10">
        <f t="shared" si="5"/>
        <v>5127</v>
      </c>
      <c r="Z361" s="10" t="str">
        <f>IFERROR(VLOOKUP(H361,'[1]MW-NIFTY-50-12-Apr-2020'!$A:$A,1,FALSE),"No")</f>
        <v>No</v>
      </c>
      <c r="AA361" s="10" t="str">
        <f>IFERROR(VLOOKUP(AB361,'[2]ind_nifty500list 12th Apr20'!$F:$F,1,FALSE),"No")</f>
        <v>No</v>
      </c>
      <c r="AB361" s="9">
        <v>5127</v>
      </c>
    </row>
    <row r="362" spans="1:28" ht="15.75" customHeight="1" x14ac:dyDescent="0.3">
      <c r="A362" s="9">
        <v>988</v>
      </c>
      <c r="B362" s="10">
        <v>3509761</v>
      </c>
      <c r="C362" s="10">
        <v>13710</v>
      </c>
      <c r="D362" s="10">
        <v>136388612</v>
      </c>
      <c r="E362" s="10">
        <v>532768</v>
      </c>
      <c r="F362" s="10">
        <v>532768</v>
      </c>
      <c r="G362" s="10" t="s">
        <v>3167</v>
      </c>
      <c r="H362" s="10" t="s">
        <v>3167</v>
      </c>
      <c r="I362" s="10" t="s">
        <v>3168</v>
      </c>
      <c r="J362" s="10" t="s">
        <v>3169</v>
      </c>
      <c r="K362" s="13">
        <v>1172.1367</v>
      </c>
      <c r="L362" s="19" t="s">
        <v>13176</v>
      </c>
      <c r="M362" s="11" t="s">
        <v>83</v>
      </c>
      <c r="N362" s="10" t="s">
        <v>621</v>
      </c>
      <c r="O362" s="10" t="s">
        <v>622</v>
      </c>
      <c r="P362" s="10" t="s">
        <v>3170</v>
      </c>
      <c r="Q362" s="12"/>
      <c r="R362" s="12"/>
      <c r="S362" s="18" t="s">
        <v>623</v>
      </c>
      <c r="T362" s="10" t="s">
        <v>27</v>
      </c>
      <c r="U362" s="10">
        <v>1573</v>
      </c>
      <c r="V362" s="10">
        <v>2965</v>
      </c>
      <c r="W362" s="10">
        <v>1404</v>
      </c>
      <c r="X362" s="10">
        <v>2754</v>
      </c>
      <c r="Y362" s="10">
        <f t="shared" si="5"/>
        <v>988</v>
      </c>
      <c r="Z362" s="10" t="str">
        <f>IFERROR(VLOOKUP(H362,'[1]MW-NIFTY-50-12-Apr-2020'!$A:$A,1,FALSE),"No")</f>
        <v>No</v>
      </c>
      <c r="AA362" s="10" t="str">
        <f>IFERROR(VLOOKUP(AB362,'[2]ind_nifty500list 12th Apr20'!$F:$F,1,FALSE),"No")</f>
        <v>No</v>
      </c>
      <c r="AB362" s="9">
        <v>988</v>
      </c>
    </row>
    <row r="363" spans="1:28" ht="15.75" customHeight="1" x14ac:dyDescent="0.3">
      <c r="A363" s="9">
        <v>3115</v>
      </c>
      <c r="B363" s="10">
        <v>867073</v>
      </c>
      <c r="C363" s="10">
        <v>3387</v>
      </c>
      <c r="D363" s="10">
        <v>129329156</v>
      </c>
      <c r="E363" s="10">
        <v>505192</v>
      </c>
      <c r="F363" s="10">
        <v>505192</v>
      </c>
      <c r="G363" s="10" t="s">
        <v>9581</v>
      </c>
      <c r="H363" s="10" t="s">
        <v>9581</v>
      </c>
      <c r="I363" s="10" t="s">
        <v>9582</v>
      </c>
      <c r="J363" s="10" t="s">
        <v>9583</v>
      </c>
      <c r="K363" s="13">
        <v>1164.5918999999999</v>
      </c>
      <c r="L363" s="19" t="s">
        <v>13176</v>
      </c>
      <c r="M363" s="11" t="s">
        <v>83</v>
      </c>
      <c r="N363" s="10" t="s">
        <v>621</v>
      </c>
      <c r="O363" s="10" t="s">
        <v>964</v>
      </c>
      <c r="P363" s="10" t="s">
        <v>965</v>
      </c>
      <c r="Q363" s="12"/>
      <c r="R363" s="12"/>
      <c r="S363" s="18" t="s">
        <v>623</v>
      </c>
      <c r="T363" s="10" t="s">
        <v>27</v>
      </c>
      <c r="U363" s="10">
        <v>3629</v>
      </c>
      <c r="V363" s="10">
        <v>269</v>
      </c>
      <c r="W363" s="10">
        <v>1343</v>
      </c>
      <c r="X363" s="10">
        <v>937</v>
      </c>
      <c r="Y363" s="10">
        <f t="shared" si="5"/>
        <v>3115</v>
      </c>
      <c r="Z363" s="10" t="str">
        <f>IFERROR(VLOOKUP(H363,'[1]MW-NIFTY-50-12-Apr-2020'!$A:$A,1,FALSE),"No")</f>
        <v>No</v>
      </c>
      <c r="AA363" s="10" t="str">
        <f>IFERROR(VLOOKUP(AB363,'[2]ind_nifty500list 12th Apr20'!$F:$F,1,FALSE),"No")</f>
        <v>No</v>
      </c>
      <c r="AB363" s="9">
        <v>3115</v>
      </c>
    </row>
    <row r="364" spans="1:28" ht="15.75" customHeight="1" x14ac:dyDescent="0.3">
      <c r="A364" s="9">
        <v>3092</v>
      </c>
      <c r="B364" s="10">
        <v>1492737</v>
      </c>
      <c r="C364" s="10">
        <v>5831</v>
      </c>
      <c r="D364" s="10">
        <v>128701956</v>
      </c>
      <c r="E364" s="10">
        <v>502742</v>
      </c>
      <c r="F364" s="10">
        <v>502742</v>
      </c>
      <c r="G364" s="10" t="s">
        <v>9514</v>
      </c>
      <c r="H364" s="10" t="s">
        <v>9514</v>
      </c>
      <c r="I364" s="10" t="s">
        <v>9515</v>
      </c>
      <c r="J364" s="10" t="s">
        <v>9516</v>
      </c>
      <c r="K364" s="13">
        <v>1162.3749</v>
      </c>
      <c r="L364" s="19" t="s">
        <v>13176</v>
      </c>
      <c r="M364" s="11" t="s">
        <v>23</v>
      </c>
      <c r="N364" s="10" t="s">
        <v>24</v>
      </c>
      <c r="O364" s="10" t="s">
        <v>1622</v>
      </c>
      <c r="P364" s="10"/>
      <c r="Q364" s="12"/>
      <c r="R364" s="12"/>
      <c r="S364" s="17" t="s">
        <v>26</v>
      </c>
      <c r="T364" s="10" t="s">
        <v>27</v>
      </c>
      <c r="U364" s="10">
        <v>1557</v>
      </c>
      <c r="V364" s="10">
        <v>3495</v>
      </c>
      <c r="W364" s="10">
        <v>3798</v>
      </c>
      <c r="X364" s="10">
        <v>2241</v>
      </c>
      <c r="Y364" s="10">
        <f t="shared" si="5"/>
        <v>3092</v>
      </c>
      <c r="Z364" s="10" t="str">
        <f>IFERROR(VLOOKUP(H364,'[1]MW-NIFTY-50-12-Apr-2020'!$A:$A,1,FALSE),"No")</f>
        <v>No</v>
      </c>
      <c r="AA364" s="10" t="str">
        <f>IFERROR(VLOOKUP(AB364,'[2]ind_nifty500list 12th Apr20'!$F:$F,1,FALSE),"No")</f>
        <v>No</v>
      </c>
      <c r="AB364" s="9">
        <v>3092</v>
      </c>
    </row>
    <row r="365" spans="1:28" ht="15.75" customHeight="1" x14ac:dyDescent="0.3">
      <c r="A365" s="9">
        <v>851</v>
      </c>
      <c r="B365" s="10">
        <v>1158401</v>
      </c>
      <c r="C365" s="10">
        <v>4525</v>
      </c>
      <c r="D365" s="10">
        <v>129341956</v>
      </c>
      <c r="E365" s="10">
        <v>505242</v>
      </c>
      <c r="F365" s="10">
        <v>505242</v>
      </c>
      <c r="G365" s="10" t="s">
        <v>2749</v>
      </c>
      <c r="H365" s="10" t="s">
        <v>2749</v>
      </c>
      <c r="I365" s="10" t="s">
        <v>2750</v>
      </c>
      <c r="J365" s="10" t="s">
        <v>2751</v>
      </c>
      <c r="K365" s="13">
        <v>1162.23425</v>
      </c>
      <c r="L365" s="19" t="s">
        <v>13176</v>
      </c>
      <c r="M365" s="11" t="s">
        <v>83</v>
      </c>
      <c r="N365" s="10" t="s">
        <v>621</v>
      </c>
      <c r="O365" s="10" t="s">
        <v>622</v>
      </c>
      <c r="P365" s="10" t="s">
        <v>660</v>
      </c>
      <c r="Q365" s="12"/>
      <c r="R365" s="12"/>
      <c r="S365" s="18" t="s">
        <v>623</v>
      </c>
      <c r="T365" s="10" t="s">
        <v>27</v>
      </c>
      <c r="U365" s="10">
        <v>3224</v>
      </c>
      <c r="V365" s="10">
        <v>2754</v>
      </c>
      <c r="W365" s="10">
        <v>2969</v>
      </c>
      <c r="X365" s="10">
        <v>1826</v>
      </c>
      <c r="Y365" s="10">
        <f t="shared" si="5"/>
        <v>851</v>
      </c>
      <c r="Z365" s="10" t="str">
        <f>IFERROR(VLOOKUP(H365,'[1]MW-NIFTY-50-12-Apr-2020'!$A:$A,1,FALSE),"No")</f>
        <v>No</v>
      </c>
      <c r="AA365" s="10" t="str">
        <f>IFERROR(VLOOKUP(AB365,'[2]ind_nifty500list 12th Apr20'!$F:$F,1,FALSE),"No")</f>
        <v>No</v>
      </c>
      <c r="AB365" s="9">
        <v>851</v>
      </c>
    </row>
    <row r="366" spans="1:28" ht="15.75" customHeight="1" x14ac:dyDescent="0.3">
      <c r="A366" s="9">
        <v>2949</v>
      </c>
      <c r="B366" s="10">
        <v>784897</v>
      </c>
      <c r="C366" s="10">
        <v>3066</v>
      </c>
      <c r="D366" s="10">
        <v>128627204</v>
      </c>
      <c r="E366" s="10">
        <v>502450</v>
      </c>
      <c r="F366" s="10">
        <v>502450</v>
      </c>
      <c r="G366" s="10" t="s">
        <v>9087</v>
      </c>
      <c r="H366" s="10" t="s">
        <v>9087</v>
      </c>
      <c r="I366" s="10" t="s">
        <v>9088</v>
      </c>
      <c r="J366" s="10" t="s">
        <v>9089</v>
      </c>
      <c r="K366" s="13">
        <v>1161.13525</v>
      </c>
      <c r="L366" s="19" t="s">
        <v>13176</v>
      </c>
      <c r="M366" s="11" t="s">
        <v>23</v>
      </c>
      <c r="N366" s="10" t="s">
        <v>196</v>
      </c>
      <c r="O366" s="10" t="s">
        <v>388</v>
      </c>
      <c r="P366" s="10"/>
      <c r="Q366" s="12"/>
      <c r="R366" s="12"/>
      <c r="S366" s="15" t="s">
        <v>26</v>
      </c>
      <c r="T366" s="10" t="s">
        <v>27</v>
      </c>
      <c r="U366" s="10">
        <v>370</v>
      </c>
      <c r="V366" s="10">
        <v>1815</v>
      </c>
      <c r="W366" s="10">
        <v>901</v>
      </c>
      <c r="X366" s="10">
        <v>1504</v>
      </c>
      <c r="Y366" s="10">
        <f t="shared" si="5"/>
        <v>2949</v>
      </c>
      <c r="Z366" s="10" t="str">
        <f>IFERROR(VLOOKUP(H366,'[1]MW-NIFTY-50-12-Apr-2020'!$A:$A,1,FALSE),"No")</f>
        <v>No</v>
      </c>
      <c r="AA366" s="10" t="str">
        <f>IFERROR(VLOOKUP(AB366,'[2]ind_nifty500list 12th Apr20'!$F:$F,1,FALSE),"No")</f>
        <v>No</v>
      </c>
      <c r="AB366" s="9">
        <v>2949</v>
      </c>
    </row>
    <row r="367" spans="1:28" ht="15.75" customHeight="1" x14ac:dyDescent="0.3">
      <c r="A367" s="9">
        <v>3414</v>
      </c>
      <c r="B367" s="10">
        <v>2292225</v>
      </c>
      <c r="C367" s="10">
        <v>8954</v>
      </c>
      <c r="D367" s="10">
        <v>136286980</v>
      </c>
      <c r="E367" s="10">
        <v>532371</v>
      </c>
      <c r="F367" s="10">
        <v>532371</v>
      </c>
      <c r="G367" s="10" t="s">
        <v>10478</v>
      </c>
      <c r="H367" s="10" t="s">
        <v>10478</v>
      </c>
      <c r="I367" s="10" t="s">
        <v>10479</v>
      </c>
      <c r="J367" s="10" t="s">
        <v>10480</v>
      </c>
      <c r="K367" s="13">
        <v>1158.17705</v>
      </c>
      <c r="L367" s="16" t="s">
        <v>13176</v>
      </c>
      <c r="M367" s="11" t="s">
        <v>83</v>
      </c>
      <c r="N367" s="10" t="s">
        <v>181</v>
      </c>
      <c r="O367" s="10" t="s">
        <v>1528</v>
      </c>
      <c r="P367" s="10" t="s">
        <v>1529</v>
      </c>
      <c r="Q367" s="12"/>
      <c r="R367" s="12"/>
      <c r="S367" s="15" t="s">
        <v>1530</v>
      </c>
      <c r="T367" s="10" t="s">
        <v>27</v>
      </c>
      <c r="U367" s="10">
        <v>1925</v>
      </c>
      <c r="V367" s="10">
        <v>448</v>
      </c>
      <c r="W367" s="10">
        <v>2725</v>
      </c>
      <c r="X367" s="10">
        <v>1365</v>
      </c>
      <c r="Y367" s="10">
        <f t="shared" si="5"/>
        <v>3414</v>
      </c>
      <c r="Z367" s="10" t="str">
        <f>IFERROR(VLOOKUP(H367,'[1]MW-NIFTY-50-12-Apr-2020'!$A:$A,1,FALSE),"No")</f>
        <v>No</v>
      </c>
      <c r="AA367" s="10" t="str">
        <f>IFERROR(VLOOKUP(AB367,'[2]ind_nifty500list 12th Apr20'!$F:$F,1,FALSE),"No")</f>
        <v>No</v>
      </c>
      <c r="AB367" s="9">
        <v>3414</v>
      </c>
    </row>
    <row r="368" spans="1:28" ht="15.75" customHeight="1" x14ac:dyDescent="0.3">
      <c r="A368" s="9">
        <v>3564</v>
      </c>
      <c r="B368" s="10">
        <v>2313985</v>
      </c>
      <c r="C368" s="10">
        <v>9039</v>
      </c>
      <c r="D368" s="10">
        <v>138020100</v>
      </c>
      <c r="E368" s="10">
        <v>539141</v>
      </c>
      <c r="F368" s="10">
        <v>539141</v>
      </c>
      <c r="G368" s="10" t="s">
        <v>10925</v>
      </c>
      <c r="H368" s="10" t="s">
        <v>10925</v>
      </c>
      <c r="I368" s="10" t="s">
        <v>10926</v>
      </c>
      <c r="J368" s="10" t="s">
        <v>10927</v>
      </c>
      <c r="K368" s="13">
        <v>1153.1031499999999</v>
      </c>
      <c r="L368" s="19" t="s">
        <v>13176</v>
      </c>
      <c r="M368" s="11" t="s">
        <v>83</v>
      </c>
      <c r="N368" s="10" t="s">
        <v>181</v>
      </c>
      <c r="O368" s="10" t="s">
        <v>311</v>
      </c>
      <c r="P368" s="10" t="s">
        <v>1199</v>
      </c>
      <c r="Q368" s="12"/>
      <c r="R368" s="12"/>
      <c r="S368" s="15" t="s">
        <v>313</v>
      </c>
      <c r="T368" s="10" t="s">
        <v>27</v>
      </c>
      <c r="U368" s="10">
        <v>2978</v>
      </c>
      <c r="V368" s="10">
        <v>367</v>
      </c>
      <c r="W368" s="10">
        <v>2897</v>
      </c>
      <c r="X368" s="10">
        <v>932</v>
      </c>
      <c r="Y368" s="10">
        <f t="shared" si="5"/>
        <v>3564</v>
      </c>
      <c r="Z368" s="10" t="str">
        <f>IFERROR(VLOOKUP(H368,'[1]MW-NIFTY-50-12-Apr-2020'!$A:$A,1,FALSE),"No")</f>
        <v>No</v>
      </c>
      <c r="AA368" s="10" t="str">
        <f>IFERROR(VLOOKUP(AB368,'[2]ind_nifty500list 12th Apr20'!$F:$F,1,FALSE),"No")</f>
        <v>No</v>
      </c>
      <c r="AB368" s="9">
        <v>3564</v>
      </c>
    </row>
    <row r="369" spans="1:28" ht="15.75" customHeight="1" x14ac:dyDescent="0.3">
      <c r="A369" s="9">
        <v>371</v>
      </c>
      <c r="B369" s="10">
        <v>86529</v>
      </c>
      <c r="C369" s="10">
        <v>338</v>
      </c>
      <c r="D369" s="10">
        <v>133969668</v>
      </c>
      <c r="E369" s="10">
        <v>523319</v>
      </c>
      <c r="F369" s="10">
        <v>523319</v>
      </c>
      <c r="G369" s="10" t="s">
        <v>1288</v>
      </c>
      <c r="H369" s="10" t="s">
        <v>1288</v>
      </c>
      <c r="I369" s="10" t="s">
        <v>1289</v>
      </c>
      <c r="J369" s="10" t="s">
        <v>1290</v>
      </c>
      <c r="K369" s="13">
        <v>2606.6277499999997</v>
      </c>
      <c r="L369" s="19" t="s">
        <v>13179</v>
      </c>
      <c r="M369" s="11" t="s">
        <v>39</v>
      </c>
      <c r="N369" s="10" t="s">
        <v>40</v>
      </c>
      <c r="O369" s="10" t="s">
        <v>41</v>
      </c>
      <c r="P369" s="10"/>
      <c r="Q369" s="12"/>
      <c r="R369" s="12"/>
      <c r="S369" s="17" t="s">
        <v>42</v>
      </c>
      <c r="T369" s="10" t="s">
        <v>27</v>
      </c>
      <c r="U369" s="10">
        <v>2187</v>
      </c>
      <c r="V369" s="10">
        <v>182</v>
      </c>
      <c r="W369" s="10">
        <v>2</v>
      </c>
      <c r="X369" s="10">
        <v>66</v>
      </c>
      <c r="Y369" s="10">
        <f t="shared" si="5"/>
        <v>371</v>
      </c>
      <c r="Z369" s="10" t="str">
        <f>IFERROR(VLOOKUP(H369,'[1]MW-NIFTY-50-12-Apr-2020'!$A:$A,1,FALSE),"No")</f>
        <v>No</v>
      </c>
      <c r="AA369" s="10" t="s">
        <v>44</v>
      </c>
      <c r="AB369" s="9">
        <v>371</v>
      </c>
    </row>
    <row r="370" spans="1:28" ht="15.75" customHeight="1" x14ac:dyDescent="0.3">
      <c r="A370" s="9">
        <v>213</v>
      </c>
      <c r="B370" s="10">
        <v>2753281</v>
      </c>
      <c r="C370" s="10">
        <v>10755</v>
      </c>
      <c r="D370" s="10">
        <v>136313604</v>
      </c>
      <c r="E370" s="10">
        <v>532475</v>
      </c>
      <c r="F370" s="10">
        <v>532475</v>
      </c>
      <c r="G370" s="10" t="s">
        <v>785</v>
      </c>
      <c r="H370" s="10" t="s">
        <v>785</v>
      </c>
      <c r="I370" s="10" t="s">
        <v>786</v>
      </c>
      <c r="J370" s="10" t="s">
        <v>787</v>
      </c>
      <c r="K370" s="13">
        <v>1150.34085</v>
      </c>
      <c r="L370" s="19" t="s">
        <v>13176</v>
      </c>
      <c r="M370" s="11" t="s">
        <v>83</v>
      </c>
      <c r="N370" s="10" t="s">
        <v>181</v>
      </c>
      <c r="O370" s="10" t="s">
        <v>203</v>
      </c>
      <c r="P370" s="10"/>
      <c r="Q370" s="12"/>
      <c r="R370" s="12"/>
      <c r="S370" s="17" t="s">
        <v>86</v>
      </c>
      <c r="T370" s="10" t="s">
        <v>27</v>
      </c>
      <c r="U370" s="10">
        <v>3905</v>
      </c>
      <c r="V370" s="10">
        <v>564</v>
      </c>
      <c r="W370" s="10">
        <v>3839</v>
      </c>
      <c r="X370" s="10">
        <v>2235</v>
      </c>
      <c r="Y370" s="10">
        <f t="shared" si="5"/>
        <v>213</v>
      </c>
      <c r="Z370" s="10" t="str">
        <f>IFERROR(VLOOKUP(H370,'[1]MW-NIFTY-50-12-Apr-2020'!$A:$A,1,FALSE),"No")</f>
        <v>No</v>
      </c>
      <c r="AA370" s="10" t="str">
        <f>IFERROR(VLOOKUP(AB370,'[2]ind_nifty500list 12th Apr20'!$F:$F,1,FALSE),"No")</f>
        <v>No</v>
      </c>
      <c r="AB370" s="9">
        <v>213</v>
      </c>
    </row>
    <row r="371" spans="1:28" ht="15.75" customHeight="1" x14ac:dyDescent="0.3">
      <c r="A371" s="9">
        <v>373</v>
      </c>
      <c r="B371" s="10">
        <v>87297</v>
      </c>
      <c r="C371" s="10">
        <v>341</v>
      </c>
      <c r="D371" s="10">
        <v>128009732</v>
      </c>
      <c r="E371" s="10">
        <v>500038</v>
      </c>
      <c r="F371" s="10">
        <v>500038</v>
      </c>
      <c r="G371" s="10" t="s">
        <v>1294</v>
      </c>
      <c r="H371" s="10" t="s">
        <v>1294</v>
      </c>
      <c r="I371" s="10" t="s">
        <v>1295</v>
      </c>
      <c r="J371" s="10" t="s">
        <v>1296</v>
      </c>
      <c r="K371" s="13">
        <v>2136.11285</v>
      </c>
      <c r="L371" s="19" t="s">
        <v>13179</v>
      </c>
      <c r="M371" s="11" t="s">
        <v>275</v>
      </c>
      <c r="N371" s="10" t="s">
        <v>357</v>
      </c>
      <c r="O371" s="10" t="s">
        <v>358</v>
      </c>
      <c r="P371" s="10" t="s">
        <v>1254</v>
      </c>
      <c r="Q371" s="12"/>
      <c r="R371" s="12"/>
      <c r="S371" s="18" t="s">
        <v>279</v>
      </c>
      <c r="T371" s="10" t="s">
        <v>27</v>
      </c>
      <c r="U371" s="10">
        <v>386</v>
      </c>
      <c r="V371" s="10">
        <v>3532</v>
      </c>
      <c r="W371" s="10">
        <v>858</v>
      </c>
      <c r="X371" s="10">
        <v>782</v>
      </c>
      <c r="Y371" s="10">
        <f t="shared" si="5"/>
        <v>373</v>
      </c>
      <c r="Z371" s="10" t="str">
        <f>IFERROR(VLOOKUP(H371,'[1]MW-NIFTY-50-12-Apr-2020'!$A:$A,1,FALSE),"No")</f>
        <v>No</v>
      </c>
      <c r="AA371" s="10" t="s">
        <v>44</v>
      </c>
      <c r="AB371" s="9">
        <v>373</v>
      </c>
    </row>
    <row r="372" spans="1:28" ht="15.75" customHeight="1" x14ac:dyDescent="0.3">
      <c r="A372" s="9">
        <v>1180</v>
      </c>
      <c r="B372" s="10">
        <v>5256705</v>
      </c>
      <c r="C372" s="10">
        <v>20534</v>
      </c>
      <c r="D372" s="10">
        <v>136520196</v>
      </c>
      <c r="E372" s="10">
        <v>533282</v>
      </c>
      <c r="F372" s="10">
        <v>533282</v>
      </c>
      <c r="G372" s="10" t="s">
        <v>3755</v>
      </c>
      <c r="H372" s="10" t="s">
        <v>3755</v>
      </c>
      <c r="I372" s="10" t="s">
        <v>3756</v>
      </c>
      <c r="J372" s="10" t="s">
        <v>3757</v>
      </c>
      <c r="K372" s="13">
        <v>1142.98595</v>
      </c>
      <c r="L372" s="19" t="s">
        <v>13176</v>
      </c>
      <c r="M372" s="11" t="s">
        <v>23</v>
      </c>
      <c r="N372" s="10" t="s">
        <v>90</v>
      </c>
      <c r="O372" s="10" t="s">
        <v>821</v>
      </c>
      <c r="P372" s="10" t="s">
        <v>3758</v>
      </c>
      <c r="Q372" s="10"/>
      <c r="R372" s="12"/>
      <c r="S372" s="18" t="s">
        <v>91</v>
      </c>
      <c r="T372" s="10" t="s">
        <v>27</v>
      </c>
      <c r="U372" s="10">
        <v>258</v>
      </c>
      <c r="V372" s="10">
        <v>223</v>
      </c>
      <c r="W372" s="10">
        <v>2172</v>
      </c>
      <c r="X372" s="10">
        <v>1308</v>
      </c>
      <c r="Y372" s="10">
        <f t="shared" si="5"/>
        <v>1180</v>
      </c>
      <c r="Z372" s="10" t="str">
        <f>IFERROR(VLOOKUP(H372,'[1]MW-NIFTY-50-12-Apr-2020'!$A:$A,1,FALSE),"No")</f>
        <v>No</v>
      </c>
      <c r="AA372" s="10" t="str">
        <f>IFERROR(VLOOKUP(AB372,'[2]ind_nifty500list 12th Apr20'!$F:$F,1,FALSE),"No")</f>
        <v>No</v>
      </c>
      <c r="AB372" s="9">
        <v>1180</v>
      </c>
    </row>
    <row r="373" spans="1:28" ht="15.75" customHeight="1" x14ac:dyDescent="0.3">
      <c r="A373" s="9">
        <v>3774</v>
      </c>
      <c r="B373" s="10"/>
      <c r="C373" s="10"/>
      <c r="D373" s="10">
        <v>134056964</v>
      </c>
      <c r="E373" s="10">
        <v>523660</v>
      </c>
      <c r="F373" s="10">
        <v>523660</v>
      </c>
      <c r="G373" s="10" t="s">
        <v>11551</v>
      </c>
      <c r="H373" s="10" t="str">
        <f>G373</f>
        <v>WATERBASE</v>
      </c>
      <c r="I373" s="10" t="s">
        <v>11552</v>
      </c>
      <c r="J373" s="10" t="s">
        <v>11553</v>
      </c>
      <c r="K373" s="13">
        <v>1141.47</v>
      </c>
      <c r="L373" s="19" t="s">
        <v>13176</v>
      </c>
      <c r="M373" s="11" t="s">
        <v>275</v>
      </c>
      <c r="N373" s="10" t="s">
        <v>357</v>
      </c>
      <c r="O373" s="10" t="s">
        <v>1415</v>
      </c>
      <c r="P373" s="10" t="s">
        <v>1416</v>
      </c>
      <c r="Q373" s="12"/>
      <c r="R373" s="12"/>
      <c r="S373" s="18" t="s">
        <v>279</v>
      </c>
      <c r="T373" s="10" t="s">
        <v>27</v>
      </c>
      <c r="U373" s="10">
        <v>3942</v>
      </c>
      <c r="V373" s="10">
        <v>655</v>
      </c>
      <c r="W373" s="10">
        <v>328</v>
      </c>
      <c r="X373" s="10">
        <v>1304</v>
      </c>
      <c r="Y373" s="10">
        <f t="shared" si="5"/>
        <v>3774</v>
      </c>
      <c r="Z373" s="10" t="str">
        <f>IFERROR(VLOOKUP(H373,'[1]MW-NIFTY-50-12-Apr-2020'!$A:$A,1,FALSE),"No")</f>
        <v>No</v>
      </c>
      <c r="AA373" s="10" t="str">
        <f>IFERROR(VLOOKUP(AB373,'[2]ind_nifty500list 12th Apr20'!$F:$F,1,FALSE),"No")</f>
        <v>No</v>
      </c>
      <c r="AB373" s="9">
        <v>3774</v>
      </c>
    </row>
    <row r="374" spans="1:28" ht="15.75" customHeight="1" x14ac:dyDescent="0.3">
      <c r="A374" s="9">
        <v>257</v>
      </c>
      <c r="B374" s="10">
        <v>2903297</v>
      </c>
      <c r="C374" s="10">
        <v>11341</v>
      </c>
      <c r="D374" s="10">
        <v>137079556</v>
      </c>
      <c r="E374" s="10">
        <v>535467</v>
      </c>
      <c r="F374" s="10">
        <v>535467</v>
      </c>
      <c r="G374" s="10" t="s">
        <v>925</v>
      </c>
      <c r="H374" s="10" t="s">
        <v>925</v>
      </c>
      <c r="I374" s="10" t="s">
        <v>926</v>
      </c>
      <c r="J374" s="10" t="s">
        <v>927</v>
      </c>
      <c r="K374" s="13">
        <v>1140.89075</v>
      </c>
      <c r="L374" s="19" t="s">
        <v>13176</v>
      </c>
      <c r="M374" s="11" t="s">
        <v>83</v>
      </c>
      <c r="N374" s="10" t="s">
        <v>84</v>
      </c>
      <c r="O374" s="10" t="s">
        <v>108</v>
      </c>
      <c r="P374" s="10"/>
      <c r="Q374" s="12"/>
      <c r="R374" s="12"/>
      <c r="S374" s="15" t="s">
        <v>86</v>
      </c>
      <c r="T374" s="10" t="s">
        <v>27</v>
      </c>
      <c r="U374" s="10">
        <v>3889</v>
      </c>
      <c r="V374" s="10">
        <v>2165</v>
      </c>
      <c r="W374" s="10">
        <v>2092</v>
      </c>
      <c r="X374" s="10">
        <v>1772</v>
      </c>
      <c r="Y374" s="10">
        <f t="shared" si="5"/>
        <v>257</v>
      </c>
      <c r="Z374" s="10" t="str">
        <f>IFERROR(VLOOKUP(H374,'[1]MW-NIFTY-50-12-Apr-2020'!$A:$A,1,FALSE),"No")</f>
        <v>No</v>
      </c>
      <c r="AA374" s="10" t="str">
        <f>IFERROR(VLOOKUP(AB374,'[2]ind_nifty500list 12th Apr20'!$F:$F,1,FALSE),"No")</f>
        <v>No</v>
      </c>
      <c r="AB374" s="9">
        <v>257</v>
      </c>
    </row>
    <row r="375" spans="1:28" ht="15.75" customHeight="1" x14ac:dyDescent="0.3">
      <c r="A375" s="9">
        <v>1185</v>
      </c>
      <c r="B375" s="10"/>
      <c r="C375" s="10"/>
      <c r="D375" s="10">
        <v>136124676</v>
      </c>
      <c r="E375" s="10">
        <v>531737</v>
      </c>
      <c r="F375" s="10">
        <v>531737</v>
      </c>
      <c r="G375" s="10" t="s">
        <v>3771</v>
      </c>
      <c r="H375" s="10" t="str">
        <f>G375</f>
        <v>GREENCREST</v>
      </c>
      <c r="I375" s="10" t="s">
        <v>3772</v>
      </c>
      <c r="J375" s="10" t="s">
        <v>3773</v>
      </c>
      <c r="K375" s="13">
        <v>1139.9000000000001</v>
      </c>
      <c r="L375" s="19" t="s">
        <v>13176</v>
      </c>
      <c r="M375" s="11" t="s">
        <v>55</v>
      </c>
      <c r="N375" s="10" t="s">
        <v>56</v>
      </c>
      <c r="O375" s="10" t="s">
        <v>62</v>
      </c>
      <c r="P375" s="10" t="s">
        <v>293</v>
      </c>
      <c r="Q375" s="12"/>
      <c r="R375" s="12"/>
      <c r="S375" s="18" t="s">
        <v>58</v>
      </c>
      <c r="T375" s="10" t="s">
        <v>27</v>
      </c>
      <c r="U375" s="10">
        <v>1017</v>
      </c>
      <c r="V375" s="10">
        <v>3777</v>
      </c>
      <c r="W375" s="10">
        <v>5029</v>
      </c>
      <c r="X375" s="10">
        <v>582</v>
      </c>
      <c r="Y375" s="10">
        <f t="shared" si="5"/>
        <v>1185</v>
      </c>
      <c r="Z375" s="10" t="str">
        <f>IFERROR(VLOOKUP(H375,'[1]MW-NIFTY-50-12-Apr-2020'!$A:$A,1,FALSE),"No")</f>
        <v>No</v>
      </c>
      <c r="AA375" s="10" t="str">
        <f>IFERROR(VLOOKUP(AB375,'[2]ind_nifty500list 12th Apr20'!$F:$F,1,FALSE),"No")</f>
        <v>No</v>
      </c>
      <c r="AB375" s="9">
        <v>1185</v>
      </c>
    </row>
    <row r="376" spans="1:28" ht="15.75" customHeight="1" x14ac:dyDescent="0.3">
      <c r="A376" s="9">
        <v>2965</v>
      </c>
      <c r="B376" s="10">
        <v>787969</v>
      </c>
      <c r="C376" s="10">
        <v>3078</v>
      </c>
      <c r="D376" s="10">
        <v>133640708</v>
      </c>
      <c r="E376" s="10">
        <v>522034</v>
      </c>
      <c r="F376" s="10">
        <v>522034</v>
      </c>
      <c r="G376" s="10" t="s">
        <v>9134</v>
      </c>
      <c r="H376" s="10" t="s">
        <v>9134</v>
      </c>
      <c r="I376" s="10" t="s">
        <v>9135</v>
      </c>
      <c r="J376" s="10" t="s">
        <v>9136</v>
      </c>
      <c r="K376" s="13">
        <v>1137.4333999999999</v>
      </c>
      <c r="L376" s="19" t="s">
        <v>13176</v>
      </c>
      <c r="M376" s="11" t="s">
        <v>83</v>
      </c>
      <c r="N376" s="10" t="s">
        <v>621</v>
      </c>
      <c r="O376" s="10" t="s">
        <v>622</v>
      </c>
      <c r="P376" s="10" t="s">
        <v>856</v>
      </c>
      <c r="Q376" s="12"/>
      <c r="R376" s="12"/>
      <c r="S376" s="10" t="s">
        <v>623</v>
      </c>
      <c r="T376" s="10" t="s">
        <v>27</v>
      </c>
      <c r="U376" s="10">
        <v>3836</v>
      </c>
      <c r="V376" s="10">
        <v>2132</v>
      </c>
      <c r="W376" s="10">
        <v>1573</v>
      </c>
      <c r="X376" s="10">
        <v>988</v>
      </c>
      <c r="Y376" s="10">
        <f t="shared" si="5"/>
        <v>2965</v>
      </c>
      <c r="Z376" s="10" t="str">
        <f>IFERROR(VLOOKUP(H376,'[1]MW-NIFTY-50-12-Apr-2020'!$A:$A,1,FALSE),"No")</f>
        <v>No</v>
      </c>
      <c r="AA376" s="10" t="str">
        <f>IFERROR(VLOOKUP(AB376,'[2]ind_nifty500list 12th Apr20'!$F:$F,1,FALSE),"No")</f>
        <v>No</v>
      </c>
      <c r="AB376" s="9">
        <v>2965</v>
      </c>
    </row>
    <row r="377" spans="1:28" ht="15.75" customHeight="1" x14ac:dyDescent="0.3">
      <c r="A377" s="9">
        <v>935</v>
      </c>
      <c r="B377" s="10">
        <v>244481</v>
      </c>
      <c r="C377" s="10">
        <v>955</v>
      </c>
      <c r="D377" s="10">
        <v>128034052</v>
      </c>
      <c r="E377" s="10">
        <v>500133</v>
      </c>
      <c r="F377" s="10">
        <v>500133</v>
      </c>
      <c r="G377" s="10" t="s">
        <v>3004</v>
      </c>
      <c r="H377" s="10" t="s">
        <v>3004</v>
      </c>
      <c r="I377" s="10" t="s">
        <v>3005</v>
      </c>
      <c r="J377" s="10" t="s">
        <v>3006</v>
      </c>
      <c r="K377" s="13">
        <v>1132.7040500000001</v>
      </c>
      <c r="L377" s="19" t="s">
        <v>13176</v>
      </c>
      <c r="M377" s="11" t="s">
        <v>39</v>
      </c>
      <c r="N377" s="10" t="s">
        <v>40</v>
      </c>
      <c r="O377" s="10" t="s">
        <v>137</v>
      </c>
      <c r="P377" s="10" t="s">
        <v>138</v>
      </c>
      <c r="Q377" s="12"/>
      <c r="R377" s="12"/>
      <c r="S377" s="17" t="s">
        <v>42</v>
      </c>
      <c r="T377" s="10" t="s">
        <v>27</v>
      </c>
      <c r="U377" s="10">
        <v>3428</v>
      </c>
      <c r="V377" s="10">
        <v>3236</v>
      </c>
      <c r="W377" s="10">
        <v>1344</v>
      </c>
      <c r="X377" s="10">
        <v>2293</v>
      </c>
      <c r="Y377" s="10">
        <f t="shared" si="5"/>
        <v>935</v>
      </c>
      <c r="Z377" s="10" t="str">
        <f>IFERROR(VLOOKUP(H377,'[1]MW-NIFTY-50-12-Apr-2020'!$A:$A,1,FALSE),"No")</f>
        <v>No</v>
      </c>
      <c r="AA377" s="10" t="str">
        <f>IFERROR(VLOOKUP(AB377,'[2]ind_nifty500list 12th Apr20'!$F:$F,1,FALSE),"No")</f>
        <v>No</v>
      </c>
      <c r="AB377" s="9">
        <v>935</v>
      </c>
    </row>
    <row r="378" spans="1:28" ht="15.75" customHeight="1" x14ac:dyDescent="0.3">
      <c r="A378" s="9">
        <v>2092</v>
      </c>
      <c r="B378" s="10">
        <v>1520129</v>
      </c>
      <c r="C378" s="10">
        <v>5938</v>
      </c>
      <c r="D378" s="10">
        <v>137942020</v>
      </c>
      <c r="E378" s="10">
        <v>538836</v>
      </c>
      <c r="F378" s="10">
        <v>538836</v>
      </c>
      <c r="G378" s="10" t="s">
        <v>6519</v>
      </c>
      <c r="H378" s="10" t="s">
        <v>6519</v>
      </c>
      <c r="I378" s="10" t="s">
        <v>6520</v>
      </c>
      <c r="J378" s="10" t="s">
        <v>6521</v>
      </c>
      <c r="K378" s="13">
        <v>1132.1923499999998</v>
      </c>
      <c r="L378" s="19" t="s">
        <v>13176</v>
      </c>
      <c r="M378" s="11" t="s">
        <v>83</v>
      </c>
      <c r="N378" s="10" t="s">
        <v>84</v>
      </c>
      <c r="O378" s="10" t="s">
        <v>108</v>
      </c>
      <c r="P378" s="10"/>
      <c r="Q378" s="12"/>
      <c r="R378" s="12"/>
      <c r="S378" s="17" t="s">
        <v>86</v>
      </c>
      <c r="T378" s="10" t="s">
        <v>27</v>
      </c>
      <c r="U378" s="10">
        <v>257</v>
      </c>
      <c r="V378" s="10">
        <v>3889</v>
      </c>
      <c r="W378" s="10">
        <v>1772</v>
      </c>
      <c r="X378" s="10">
        <v>3636</v>
      </c>
      <c r="Y378" s="10">
        <f t="shared" si="5"/>
        <v>2092</v>
      </c>
      <c r="Z378" s="10" t="str">
        <f>IFERROR(VLOOKUP(H378,'[1]MW-NIFTY-50-12-Apr-2020'!$A:$A,1,FALSE),"No")</f>
        <v>No</v>
      </c>
      <c r="AA378" s="10" t="str">
        <f>IFERROR(VLOOKUP(AB378,'[2]ind_nifty500list 12th Apr20'!$F:$F,1,FALSE),"No")</f>
        <v>No</v>
      </c>
      <c r="AB378" s="9">
        <v>2092</v>
      </c>
    </row>
    <row r="379" spans="1:28" ht="15.75" customHeight="1" x14ac:dyDescent="0.3">
      <c r="A379" s="9">
        <v>1129</v>
      </c>
      <c r="B379" s="10"/>
      <c r="C379" s="10"/>
      <c r="D379" s="10">
        <v>129345284</v>
      </c>
      <c r="E379" s="10">
        <v>505255</v>
      </c>
      <c r="F379" s="10">
        <v>505255</v>
      </c>
      <c r="G379" s="10" t="s">
        <v>3598</v>
      </c>
      <c r="H379" s="10" t="str">
        <f>G379</f>
        <v>GMM</v>
      </c>
      <c r="I379" s="10" t="s">
        <v>3599</v>
      </c>
      <c r="J379" s="10" t="s">
        <v>3600</v>
      </c>
      <c r="K379" s="13">
        <v>1129.1806000000001</v>
      </c>
      <c r="L379" s="19" t="s">
        <v>13176</v>
      </c>
      <c r="M379" s="10" t="s">
        <v>39</v>
      </c>
      <c r="N379" s="10" t="s">
        <v>40</v>
      </c>
      <c r="O379" s="10" t="s">
        <v>137</v>
      </c>
      <c r="P379" s="10" t="s">
        <v>138</v>
      </c>
      <c r="Q379" s="12"/>
      <c r="R379" s="12"/>
      <c r="S379" s="15" t="s">
        <v>42</v>
      </c>
      <c r="T379" s="10" t="s">
        <v>27</v>
      </c>
      <c r="U379" s="10">
        <v>3768</v>
      </c>
      <c r="V379" s="10">
        <v>2960</v>
      </c>
      <c r="W379" s="10">
        <v>817</v>
      </c>
      <c r="X379" s="10">
        <v>3236</v>
      </c>
      <c r="Y379" s="10">
        <f t="shared" si="5"/>
        <v>1129</v>
      </c>
      <c r="Z379" s="10" t="str">
        <f>IFERROR(VLOOKUP(H379,'[1]MW-NIFTY-50-12-Apr-2020'!$A:$A,1,FALSE),"No")</f>
        <v>No</v>
      </c>
      <c r="AA379" s="10" t="str">
        <f>IFERROR(VLOOKUP(AB379,'[2]ind_nifty500list 12th Apr20'!$F:$F,1,FALSE),"No")</f>
        <v>No</v>
      </c>
      <c r="AB379" s="9">
        <v>1129</v>
      </c>
    </row>
    <row r="380" spans="1:28" ht="15.75" customHeight="1" x14ac:dyDescent="0.3">
      <c r="A380" s="9">
        <v>382</v>
      </c>
      <c r="B380" s="10">
        <v>1195009</v>
      </c>
      <c r="C380" s="10">
        <v>4668</v>
      </c>
      <c r="D380" s="10">
        <v>136226308</v>
      </c>
      <c r="E380" s="10">
        <v>532134</v>
      </c>
      <c r="F380" s="10">
        <v>532134</v>
      </c>
      <c r="G380" s="10" t="s">
        <v>1322</v>
      </c>
      <c r="H380" s="10" t="s">
        <v>1322</v>
      </c>
      <c r="I380" s="10" t="s">
        <v>1323</v>
      </c>
      <c r="J380" s="10" t="s">
        <v>1324</v>
      </c>
      <c r="K380" s="13">
        <v>35201.396250000005</v>
      </c>
      <c r="L380" s="16" t="s">
        <v>13178</v>
      </c>
      <c r="M380" s="11" t="s">
        <v>55</v>
      </c>
      <c r="N380" s="10" t="s">
        <v>524</v>
      </c>
      <c r="O380" s="10" t="s">
        <v>525</v>
      </c>
      <c r="P380" s="10"/>
      <c r="Q380" s="12"/>
      <c r="R380" s="12"/>
      <c r="S380" s="10" t="s">
        <v>526</v>
      </c>
      <c r="T380" s="10" t="s">
        <v>130</v>
      </c>
      <c r="U380" s="10">
        <v>2590</v>
      </c>
      <c r="V380" s="10">
        <v>550</v>
      </c>
      <c r="W380" s="10">
        <v>3217</v>
      </c>
      <c r="X380" s="10">
        <v>383</v>
      </c>
      <c r="Y380" s="10">
        <f t="shared" si="5"/>
        <v>382</v>
      </c>
      <c r="Z380" s="10" t="str">
        <f>IFERROR(VLOOKUP(H380,'[1]MW-NIFTY-50-12-Apr-2020'!$A:$A,1,FALSE),"No")</f>
        <v>No</v>
      </c>
      <c r="AA380" s="10" t="s">
        <v>44</v>
      </c>
      <c r="AB380" s="9">
        <v>382</v>
      </c>
    </row>
    <row r="381" spans="1:28" ht="15.75" customHeight="1" x14ac:dyDescent="0.3">
      <c r="A381" s="9">
        <v>294</v>
      </c>
      <c r="B381" s="10">
        <v>3691009</v>
      </c>
      <c r="C381" s="10">
        <v>14418</v>
      </c>
      <c r="D381" s="10">
        <v>136404484</v>
      </c>
      <c r="E381" s="10">
        <v>532830</v>
      </c>
      <c r="F381" s="10">
        <v>532830</v>
      </c>
      <c r="G381" s="10" t="s">
        <v>1325</v>
      </c>
      <c r="H381" s="10" t="s">
        <v>1325</v>
      </c>
      <c r="I381" s="10" t="s">
        <v>1326</v>
      </c>
      <c r="J381" s="10" t="s">
        <v>1327</v>
      </c>
      <c r="K381" s="13">
        <v>10735.343150000001</v>
      </c>
      <c r="L381" s="16" t="s">
        <v>13177</v>
      </c>
      <c r="M381" s="11" t="s">
        <v>249</v>
      </c>
      <c r="N381" s="10" t="s">
        <v>250</v>
      </c>
      <c r="O381" s="10" t="s">
        <v>762</v>
      </c>
      <c r="P381" s="10" t="s">
        <v>763</v>
      </c>
      <c r="Q381" s="12"/>
      <c r="R381" s="12"/>
      <c r="S381" s="15" t="s">
        <v>26</v>
      </c>
      <c r="T381" s="10" t="s">
        <v>43</v>
      </c>
      <c r="U381" s="10">
        <v>999</v>
      </c>
      <c r="V381" s="10">
        <v>2694</v>
      </c>
      <c r="W381" s="10">
        <v>205</v>
      </c>
      <c r="X381" s="10">
        <v>1611</v>
      </c>
      <c r="Y381" s="10">
        <f t="shared" si="5"/>
        <v>294</v>
      </c>
      <c r="Z381" s="10" t="str">
        <f>IFERROR(VLOOKUP(H381,'[1]MW-NIFTY-50-12-Apr-2020'!$A:$A,1,FALSE),"No")</f>
        <v>No</v>
      </c>
      <c r="AA381" s="10" t="s">
        <v>44</v>
      </c>
      <c r="AB381" s="9">
        <v>294</v>
      </c>
    </row>
    <row r="382" spans="1:28" ht="15.75" customHeight="1" x14ac:dyDescent="0.3">
      <c r="A382" s="9">
        <v>384</v>
      </c>
      <c r="B382" s="10">
        <v>2912513</v>
      </c>
      <c r="C382" s="10">
        <v>11377</v>
      </c>
      <c r="D382" s="10">
        <v>136326404</v>
      </c>
      <c r="E382" s="10">
        <v>532525</v>
      </c>
      <c r="F382" s="10">
        <v>532525</v>
      </c>
      <c r="G382" s="10" t="s">
        <v>1328</v>
      </c>
      <c r="H382" s="10" t="s">
        <v>1328</v>
      </c>
      <c r="I382" s="10" t="s">
        <v>1329</v>
      </c>
      <c r="J382" s="10" t="s">
        <v>1330</v>
      </c>
      <c r="K382" s="13">
        <v>2564.4351999999999</v>
      </c>
      <c r="L382" s="19" t="s">
        <v>13179</v>
      </c>
      <c r="M382" s="11" t="s">
        <v>55</v>
      </c>
      <c r="N382" s="10" t="s">
        <v>524</v>
      </c>
      <c r="O382" s="10" t="s">
        <v>525</v>
      </c>
      <c r="P382" s="10"/>
      <c r="Q382" s="12"/>
      <c r="R382" s="12"/>
      <c r="S382" s="10" t="s">
        <v>526</v>
      </c>
      <c r="T382" s="10" t="s">
        <v>27</v>
      </c>
      <c r="U382" s="10">
        <v>3590</v>
      </c>
      <c r="V382" s="10">
        <v>2586</v>
      </c>
      <c r="W382" s="10">
        <v>1567</v>
      </c>
      <c r="X382" s="10">
        <v>2353</v>
      </c>
      <c r="Y382" s="10">
        <f t="shared" si="5"/>
        <v>384</v>
      </c>
      <c r="Z382" s="10" t="str">
        <f>IFERROR(VLOOKUP(H382,'[1]MW-NIFTY-50-12-Apr-2020'!$A:$A,1,FALSE),"No")</f>
        <v>No</v>
      </c>
      <c r="AA382" s="10" t="s">
        <v>44</v>
      </c>
      <c r="AB382" s="9">
        <v>384</v>
      </c>
    </row>
    <row r="383" spans="1:28" ht="15.75" customHeight="1" x14ac:dyDescent="0.3">
      <c r="A383" s="9">
        <v>5110</v>
      </c>
      <c r="B383" s="10">
        <v>401921</v>
      </c>
      <c r="C383" s="10">
        <v>1570</v>
      </c>
      <c r="D383" s="10"/>
      <c r="E383" s="10"/>
      <c r="F383" s="10">
        <v>505255</v>
      </c>
      <c r="G383" s="10" t="s">
        <v>13021</v>
      </c>
      <c r="H383" s="10" t="s">
        <v>13021</v>
      </c>
      <c r="I383" s="10" t="s">
        <v>3599</v>
      </c>
      <c r="J383" s="10" t="s">
        <v>13022</v>
      </c>
      <c r="K383" s="13">
        <v>1129.1806000000001</v>
      </c>
      <c r="L383" s="19" t="s">
        <v>13176</v>
      </c>
      <c r="M383" s="10" t="s">
        <v>39</v>
      </c>
      <c r="N383" s="10" t="s">
        <v>40</v>
      </c>
      <c r="O383" s="10" t="s">
        <v>137</v>
      </c>
      <c r="P383" s="10" t="s">
        <v>138</v>
      </c>
      <c r="Q383" s="10"/>
      <c r="R383" s="10"/>
      <c r="S383" s="15" t="s">
        <v>69</v>
      </c>
      <c r="T383" s="10" t="s">
        <v>27</v>
      </c>
      <c r="U383" s="10">
        <v>1344</v>
      </c>
      <c r="V383" s="10">
        <v>2293</v>
      </c>
      <c r="W383" s="10">
        <v>3828</v>
      </c>
      <c r="X383" s="10">
        <v>935</v>
      </c>
      <c r="Y383" s="10">
        <f t="shared" si="5"/>
        <v>5110</v>
      </c>
      <c r="Z383" s="10" t="str">
        <f>IFERROR(VLOOKUP(H383,'[1]MW-NIFTY-50-12-Apr-2020'!$A:$A,1,FALSE),"No")</f>
        <v>No</v>
      </c>
      <c r="AA383" s="10" t="str">
        <f>IFERROR(VLOOKUP(AB383,'[2]ind_nifty500list 12th Apr20'!$F:$F,1,FALSE),"No")</f>
        <v>No</v>
      </c>
      <c r="AB383" s="9">
        <v>5110</v>
      </c>
    </row>
    <row r="384" spans="1:28" ht="15.75" customHeight="1" x14ac:dyDescent="0.3">
      <c r="A384" s="9">
        <v>1882</v>
      </c>
      <c r="B384" s="10">
        <v>3587585</v>
      </c>
      <c r="C384" s="10">
        <v>14014</v>
      </c>
      <c r="D384" s="10">
        <v>136395780</v>
      </c>
      <c r="E384" s="10">
        <v>532796</v>
      </c>
      <c r="F384" s="10">
        <v>532796</v>
      </c>
      <c r="G384" s="10" t="s">
        <v>5889</v>
      </c>
      <c r="H384" s="10" t="s">
        <v>5889</v>
      </c>
      <c r="I384" s="10" t="s">
        <v>5890</v>
      </c>
      <c r="J384" s="10" t="s">
        <v>5891</v>
      </c>
      <c r="K384" s="13">
        <v>1112.6262999999999</v>
      </c>
      <c r="L384" s="19" t="s">
        <v>13176</v>
      </c>
      <c r="M384" s="11" t="s">
        <v>83</v>
      </c>
      <c r="N384" s="10" t="s">
        <v>621</v>
      </c>
      <c r="O384" s="10" t="s">
        <v>622</v>
      </c>
      <c r="P384" s="10" t="s">
        <v>660</v>
      </c>
      <c r="Q384" s="12"/>
      <c r="R384" s="12"/>
      <c r="S384" s="10" t="s">
        <v>623</v>
      </c>
      <c r="T384" s="10" t="s">
        <v>27</v>
      </c>
      <c r="U384" s="10">
        <v>2131</v>
      </c>
      <c r="V384" s="10">
        <v>3892</v>
      </c>
      <c r="W384" s="10">
        <v>2998</v>
      </c>
      <c r="X384" s="10">
        <v>2677</v>
      </c>
      <c r="Y384" s="10">
        <f t="shared" si="5"/>
        <v>1882</v>
      </c>
      <c r="Z384" s="10" t="str">
        <f>IFERROR(VLOOKUP(H384,'[1]MW-NIFTY-50-12-Apr-2020'!$A:$A,1,FALSE),"No")</f>
        <v>No</v>
      </c>
      <c r="AA384" s="10" t="str">
        <f>IFERROR(VLOOKUP(AB384,'[2]ind_nifty500list 12th Apr20'!$F:$F,1,FALSE),"No")</f>
        <v>No</v>
      </c>
      <c r="AB384" s="9">
        <v>1882</v>
      </c>
    </row>
    <row r="385" spans="1:28" ht="15.75" customHeight="1" x14ac:dyDescent="0.3">
      <c r="A385" s="9">
        <v>3752</v>
      </c>
      <c r="B385" s="10">
        <v>3475713</v>
      </c>
      <c r="C385" s="10">
        <v>13577</v>
      </c>
      <c r="D385" s="10">
        <v>136385796</v>
      </c>
      <c r="E385" s="10">
        <v>532757</v>
      </c>
      <c r="F385" s="10">
        <v>532757</v>
      </c>
      <c r="G385" s="10" t="s">
        <v>11485</v>
      </c>
      <c r="H385" s="10" t="s">
        <v>11485</v>
      </c>
      <c r="I385" s="10" t="s">
        <v>11486</v>
      </c>
      <c r="J385" s="10" t="s">
        <v>11487</v>
      </c>
      <c r="K385" s="13">
        <v>1107.3202999999999</v>
      </c>
      <c r="L385" s="19" t="s">
        <v>13176</v>
      </c>
      <c r="M385" s="11" t="s">
        <v>39</v>
      </c>
      <c r="N385" s="10" t="s">
        <v>40</v>
      </c>
      <c r="O385" s="10" t="s">
        <v>128</v>
      </c>
      <c r="P385" s="10" t="s">
        <v>129</v>
      </c>
      <c r="Q385" s="12"/>
      <c r="R385" s="12"/>
      <c r="S385" s="15" t="s">
        <v>42</v>
      </c>
      <c r="T385" s="10" t="s">
        <v>27</v>
      </c>
      <c r="U385" s="10">
        <v>890</v>
      </c>
      <c r="V385" s="10">
        <v>3370</v>
      </c>
      <c r="W385" s="10">
        <v>2927</v>
      </c>
      <c r="X385" s="10">
        <v>3535</v>
      </c>
      <c r="Y385" s="10">
        <f t="shared" si="5"/>
        <v>3752</v>
      </c>
      <c r="Z385" s="10" t="str">
        <f>IFERROR(VLOOKUP(H385,'[1]MW-NIFTY-50-12-Apr-2020'!$A:$A,1,FALSE),"No")</f>
        <v>No</v>
      </c>
      <c r="AA385" s="10" t="str">
        <f>IFERROR(VLOOKUP(AB385,'[2]ind_nifty500list 12th Apr20'!$F:$F,1,FALSE),"No")</f>
        <v>No</v>
      </c>
      <c r="AB385" s="9">
        <v>3752</v>
      </c>
    </row>
    <row r="386" spans="1:28" ht="15.75" customHeight="1" x14ac:dyDescent="0.3">
      <c r="A386" s="9">
        <v>2754</v>
      </c>
      <c r="B386" s="10">
        <v>744705</v>
      </c>
      <c r="C386" s="10">
        <v>2909</v>
      </c>
      <c r="D386" s="10">
        <v>133122052</v>
      </c>
      <c r="E386" s="10">
        <v>520008</v>
      </c>
      <c r="F386" s="10">
        <v>520008</v>
      </c>
      <c r="G386" s="10" t="s">
        <v>8504</v>
      </c>
      <c r="H386" s="10" t="s">
        <v>8504</v>
      </c>
      <c r="I386" s="10" t="s">
        <v>8505</v>
      </c>
      <c r="J386" s="10" t="s">
        <v>8506</v>
      </c>
      <c r="K386" s="13">
        <v>1102.0527</v>
      </c>
      <c r="L386" s="19" t="s">
        <v>13176</v>
      </c>
      <c r="M386" s="11" t="s">
        <v>83</v>
      </c>
      <c r="N386" s="10" t="s">
        <v>621</v>
      </c>
      <c r="O386" s="10" t="s">
        <v>622</v>
      </c>
      <c r="P386" s="10" t="s">
        <v>660</v>
      </c>
      <c r="Q386" s="12"/>
      <c r="R386" s="12"/>
      <c r="S386" s="18" t="s">
        <v>623</v>
      </c>
      <c r="T386" s="10" t="s">
        <v>27</v>
      </c>
      <c r="U386" s="10">
        <v>1404</v>
      </c>
      <c r="V386" s="10">
        <v>988</v>
      </c>
      <c r="W386" s="10">
        <v>3224</v>
      </c>
      <c r="X386" s="10">
        <v>851</v>
      </c>
      <c r="Y386" s="10">
        <f t="shared" ref="Y386:Y449" si="6">A386</f>
        <v>2754</v>
      </c>
      <c r="Z386" s="10" t="str">
        <f>IFERROR(VLOOKUP(H386,'[1]MW-NIFTY-50-12-Apr-2020'!$A:$A,1,FALSE),"No")</f>
        <v>No</v>
      </c>
      <c r="AA386" s="10" t="str">
        <f>IFERROR(VLOOKUP(AB386,'[2]ind_nifty500list 12th Apr20'!$F:$F,1,FALSE),"No")</f>
        <v>No</v>
      </c>
      <c r="AB386" s="9">
        <v>2754</v>
      </c>
    </row>
    <row r="387" spans="1:28" ht="15.75" customHeight="1" x14ac:dyDescent="0.3">
      <c r="A387" s="9">
        <v>3728</v>
      </c>
      <c r="B387" s="10">
        <v>1080577</v>
      </c>
      <c r="C387" s="10">
        <v>4221</v>
      </c>
      <c r="D387" s="10">
        <v>130318084</v>
      </c>
      <c r="E387" s="10">
        <v>509055</v>
      </c>
      <c r="F387" s="10">
        <v>509055</v>
      </c>
      <c r="G387" s="10" t="s">
        <v>11414</v>
      </c>
      <c r="H387" s="10" t="s">
        <v>11414</v>
      </c>
      <c r="I387" s="10" t="s">
        <v>11415</v>
      </c>
      <c r="J387" s="10" t="s">
        <v>11416</v>
      </c>
      <c r="K387" s="13">
        <v>1100.87735</v>
      </c>
      <c r="L387" s="19" t="s">
        <v>13176</v>
      </c>
      <c r="M387" s="11" t="s">
        <v>249</v>
      </c>
      <c r="N387" s="10" t="s">
        <v>250</v>
      </c>
      <c r="O387" s="10" t="s">
        <v>251</v>
      </c>
      <c r="P387" s="10"/>
      <c r="Q387" s="12"/>
      <c r="R387" s="12"/>
      <c r="S387" s="15" t="s">
        <v>26</v>
      </c>
      <c r="T387" s="10" t="s">
        <v>27</v>
      </c>
      <c r="U387" s="10">
        <v>1958</v>
      </c>
      <c r="V387" s="10">
        <v>1294</v>
      </c>
      <c r="W387" s="10">
        <v>1371</v>
      </c>
      <c r="X387" s="10">
        <v>1731</v>
      </c>
      <c r="Y387" s="10">
        <f t="shared" si="6"/>
        <v>3728</v>
      </c>
      <c r="Z387" s="10" t="str">
        <f>IFERROR(VLOOKUP(H387,'[1]MW-NIFTY-50-12-Apr-2020'!$A:$A,1,FALSE),"No")</f>
        <v>No</v>
      </c>
      <c r="AA387" s="10" t="str">
        <f>IFERROR(VLOOKUP(AB387,'[2]ind_nifty500list 12th Apr20'!$F:$F,1,FALSE),"No")</f>
        <v>No</v>
      </c>
      <c r="AB387" s="9">
        <v>3728</v>
      </c>
    </row>
    <row r="388" spans="1:28" ht="15.75" customHeight="1" x14ac:dyDescent="0.3">
      <c r="A388" s="9">
        <v>2670</v>
      </c>
      <c r="B388" s="10">
        <v>5154305</v>
      </c>
      <c r="C388" s="10">
        <v>20134</v>
      </c>
      <c r="D388" s="10">
        <v>136515076</v>
      </c>
      <c r="E388" s="10">
        <v>533262</v>
      </c>
      <c r="F388" s="10">
        <v>533262</v>
      </c>
      <c r="G388" s="10" t="s">
        <v>8249</v>
      </c>
      <c r="H388" s="10" t="s">
        <v>8249</v>
      </c>
      <c r="I388" s="10" t="s">
        <v>8250</v>
      </c>
      <c r="J388" s="10" t="s">
        <v>8251</v>
      </c>
      <c r="K388" s="13">
        <v>1098.48525</v>
      </c>
      <c r="L388" s="19" t="s">
        <v>13176</v>
      </c>
      <c r="M388" s="11" t="s">
        <v>39</v>
      </c>
      <c r="N388" s="10" t="s">
        <v>67</v>
      </c>
      <c r="O388" s="10" t="s">
        <v>68</v>
      </c>
      <c r="P388" s="10"/>
      <c r="Q388" s="12"/>
      <c r="R388" s="12"/>
      <c r="S388" s="15" t="s">
        <v>69</v>
      </c>
      <c r="T388" s="10" t="s">
        <v>27</v>
      </c>
      <c r="U388" s="10">
        <v>5055</v>
      </c>
      <c r="V388" s="10">
        <v>422</v>
      </c>
      <c r="W388" s="10">
        <v>3868</v>
      </c>
      <c r="X388" s="10">
        <v>2424</v>
      </c>
      <c r="Y388" s="10">
        <f t="shared" si="6"/>
        <v>2670</v>
      </c>
      <c r="Z388" s="10" t="str">
        <f>IFERROR(VLOOKUP(H388,'[1]MW-NIFTY-50-12-Apr-2020'!$A:$A,1,FALSE),"No")</f>
        <v>No</v>
      </c>
      <c r="AA388" s="10" t="str">
        <f>IFERROR(VLOOKUP(AB388,'[2]ind_nifty500list 12th Apr20'!$F:$F,1,FALSE),"No")</f>
        <v>No</v>
      </c>
      <c r="AB388" s="9">
        <v>2670</v>
      </c>
    </row>
    <row r="389" spans="1:28" ht="15.75" customHeight="1" x14ac:dyDescent="0.3">
      <c r="A389" s="9">
        <v>1974</v>
      </c>
      <c r="B389" s="10">
        <v>4776705</v>
      </c>
      <c r="C389" s="10">
        <v>18659</v>
      </c>
      <c r="D389" s="10">
        <v>128793860</v>
      </c>
      <c r="E389" s="10">
        <v>503101</v>
      </c>
      <c r="F389" s="10">
        <v>503101</v>
      </c>
      <c r="G389" s="10" t="s">
        <v>6165</v>
      </c>
      <c r="H389" s="10" t="s">
        <v>6165</v>
      </c>
      <c r="I389" s="10" t="s">
        <v>6166</v>
      </c>
      <c r="J389" s="10" t="s">
        <v>6167</v>
      </c>
      <c r="K389" s="13">
        <v>1072.9529499999999</v>
      </c>
      <c r="L389" s="19" t="s">
        <v>13176</v>
      </c>
      <c r="M389" s="11" t="s">
        <v>249</v>
      </c>
      <c r="N389" s="10" t="s">
        <v>383</v>
      </c>
      <c r="O389" s="10"/>
      <c r="P389" s="10"/>
      <c r="Q389" s="12"/>
      <c r="R389" s="12"/>
      <c r="S389" s="18" t="s">
        <v>384</v>
      </c>
      <c r="T389" s="10" t="s">
        <v>27</v>
      </c>
      <c r="U389" s="10">
        <v>344</v>
      </c>
      <c r="V389" s="10">
        <v>5036</v>
      </c>
      <c r="W389" s="10">
        <v>175</v>
      </c>
      <c r="X389" s="10">
        <v>3589</v>
      </c>
      <c r="Y389" s="10">
        <f t="shared" si="6"/>
        <v>1974</v>
      </c>
      <c r="Z389" s="10" t="str">
        <f>IFERROR(VLOOKUP(H389,'[1]MW-NIFTY-50-12-Apr-2020'!$A:$A,1,FALSE),"No")</f>
        <v>No</v>
      </c>
      <c r="AA389" s="10" t="str">
        <f>IFERROR(VLOOKUP(AB389,'[2]ind_nifty500list 12th Apr20'!$F:$F,1,FALSE),"No")</f>
        <v>No</v>
      </c>
      <c r="AB389" s="9">
        <v>1974</v>
      </c>
    </row>
    <row r="390" spans="1:28" ht="15.75" customHeight="1" x14ac:dyDescent="0.3">
      <c r="A390" s="9">
        <v>204</v>
      </c>
      <c r="B390" s="10">
        <v>39425</v>
      </c>
      <c r="C390" s="10">
        <v>154</v>
      </c>
      <c r="D390" s="10">
        <v>134065668</v>
      </c>
      <c r="E390" s="10">
        <v>523694</v>
      </c>
      <c r="F390" s="10">
        <v>523694</v>
      </c>
      <c r="G390" s="10" t="s">
        <v>756</v>
      </c>
      <c r="H390" s="10" t="s">
        <v>756</v>
      </c>
      <c r="I390" s="10" t="s">
        <v>757</v>
      </c>
      <c r="J390" s="10" t="s">
        <v>758</v>
      </c>
      <c r="K390" s="13">
        <v>1072.07385</v>
      </c>
      <c r="L390" s="19" t="s">
        <v>13176</v>
      </c>
      <c r="M390" s="11" t="s">
        <v>23</v>
      </c>
      <c r="N390" s="10" t="s">
        <v>24</v>
      </c>
      <c r="O390" s="10" t="s">
        <v>25</v>
      </c>
      <c r="P390" s="10"/>
      <c r="Q390" s="12"/>
      <c r="R390" s="12"/>
      <c r="S390" s="15" t="s">
        <v>26</v>
      </c>
      <c r="T390" s="10" t="s">
        <v>27</v>
      </c>
      <c r="U390" s="10">
        <v>546</v>
      </c>
      <c r="V390" s="10">
        <v>1019</v>
      </c>
      <c r="W390" s="10">
        <v>3926</v>
      </c>
      <c r="X390" s="10">
        <v>130</v>
      </c>
      <c r="Y390" s="10">
        <f t="shared" si="6"/>
        <v>204</v>
      </c>
      <c r="Z390" s="10" t="str">
        <f>IFERROR(VLOOKUP(H390,'[1]MW-NIFTY-50-12-Apr-2020'!$A:$A,1,FALSE),"No")</f>
        <v>No</v>
      </c>
      <c r="AA390" s="10" t="str">
        <f>IFERROR(VLOOKUP(AB390,'[2]ind_nifty500list 12th Apr20'!$F:$F,1,FALSE),"No")</f>
        <v>No</v>
      </c>
      <c r="AB390" s="9">
        <v>204</v>
      </c>
    </row>
    <row r="391" spans="1:28" ht="15.75" customHeight="1" x14ac:dyDescent="0.3">
      <c r="A391" s="9">
        <v>3927</v>
      </c>
      <c r="B391" s="10">
        <v>4427521</v>
      </c>
      <c r="C391" s="10">
        <v>17295</v>
      </c>
      <c r="D391" s="10">
        <v>138218756</v>
      </c>
      <c r="E391" s="10">
        <v>539917</v>
      </c>
      <c r="F391" s="10">
        <v>539917</v>
      </c>
      <c r="G391" s="10" t="s">
        <v>12079</v>
      </c>
      <c r="H391" s="10" t="s">
        <v>12079</v>
      </c>
      <c r="I391" s="10" t="s">
        <v>12080</v>
      </c>
      <c r="J391" s="10" t="s">
        <v>12081</v>
      </c>
      <c r="K391" s="13">
        <v>1066.3054499999998</v>
      </c>
      <c r="L391" s="19" t="s">
        <v>13176</v>
      </c>
      <c r="M391" s="11" t="s">
        <v>23</v>
      </c>
      <c r="N391" s="10" t="s">
        <v>24</v>
      </c>
      <c r="O391" s="10" t="s">
        <v>838</v>
      </c>
      <c r="P391" s="10"/>
      <c r="Q391" s="12"/>
      <c r="R391" s="12"/>
      <c r="S391" s="15" t="s">
        <v>26</v>
      </c>
      <c r="T391" s="10" t="s">
        <v>27</v>
      </c>
      <c r="U391" s="10">
        <v>3152</v>
      </c>
      <c r="V391" s="10">
        <v>1963</v>
      </c>
      <c r="W391" s="10">
        <v>292</v>
      </c>
      <c r="X391" s="10">
        <v>444</v>
      </c>
      <c r="Y391" s="10">
        <f t="shared" si="6"/>
        <v>3927</v>
      </c>
      <c r="Z391" s="10" t="str">
        <f>IFERROR(VLOOKUP(H391,'[1]MW-NIFTY-50-12-Apr-2020'!$A:$A,1,FALSE),"No")</f>
        <v>No</v>
      </c>
      <c r="AA391" s="10" t="str">
        <f>IFERROR(VLOOKUP(AB391,'[2]ind_nifty500list 12th Apr20'!$F:$F,1,FALSE),"No")</f>
        <v>No</v>
      </c>
      <c r="AB391" s="9">
        <v>3927</v>
      </c>
    </row>
    <row r="392" spans="1:28" ht="15.75" customHeight="1" x14ac:dyDescent="0.3">
      <c r="A392" s="9">
        <v>394</v>
      </c>
      <c r="B392" s="10">
        <v>94209</v>
      </c>
      <c r="C392" s="10">
        <v>368</v>
      </c>
      <c r="D392" s="10">
        <v>128010756</v>
      </c>
      <c r="E392" s="10">
        <v>500042</v>
      </c>
      <c r="F392" s="10">
        <v>500042</v>
      </c>
      <c r="G392" s="10" t="s">
        <v>1358</v>
      </c>
      <c r="H392" s="10" t="s">
        <v>1358</v>
      </c>
      <c r="I392" s="10" t="s">
        <v>1359</v>
      </c>
      <c r="J392" s="10" t="s">
        <v>1360</v>
      </c>
      <c r="K392" s="13">
        <v>8866.0997500000012</v>
      </c>
      <c r="L392" s="19" t="s">
        <v>13179</v>
      </c>
      <c r="M392" s="11" t="s">
        <v>23</v>
      </c>
      <c r="N392" s="10" t="s">
        <v>24</v>
      </c>
      <c r="O392" s="10" t="s">
        <v>1085</v>
      </c>
      <c r="P392" s="10"/>
      <c r="Q392" s="12"/>
      <c r="R392" s="12"/>
      <c r="S392" s="17" t="s">
        <v>26</v>
      </c>
      <c r="T392" s="10" t="s">
        <v>43</v>
      </c>
      <c r="U392" s="10">
        <v>306</v>
      </c>
      <c r="V392" s="10">
        <v>3255</v>
      </c>
      <c r="W392" s="10">
        <v>750</v>
      </c>
      <c r="X392" s="10">
        <v>2373</v>
      </c>
      <c r="Y392" s="10">
        <f t="shared" si="6"/>
        <v>394</v>
      </c>
      <c r="Z392" s="10" t="str">
        <f>IFERROR(VLOOKUP(H392,'[1]MW-NIFTY-50-12-Apr-2020'!$A:$A,1,FALSE),"No")</f>
        <v>No</v>
      </c>
      <c r="AA392" s="10" t="s">
        <v>44</v>
      </c>
      <c r="AB392" s="9">
        <v>394</v>
      </c>
    </row>
    <row r="393" spans="1:28" ht="15.75" customHeight="1" x14ac:dyDescent="0.3">
      <c r="A393" s="9">
        <v>891</v>
      </c>
      <c r="B393" s="10">
        <v>237569</v>
      </c>
      <c r="C393" s="10">
        <v>928</v>
      </c>
      <c r="D393" s="10">
        <v>128032772</v>
      </c>
      <c r="E393" s="10">
        <v>500128</v>
      </c>
      <c r="F393" s="10">
        <v>500128</v>
      </c>
      <c r="G393" s="10" t="s">
        <v>2870</v>
      </c>
      <c r="H393" s="10" t="s">
        <v>2870</v>
      </c>
      <c r="I393" s="10" t="s">
        <v>2871</v>
      </c>
      <c r="J393" s="10" t="s">
        <v>2872</v>
      </c>
      <c r="K393" s="13">
        <v>1063.44625</v>
      </c>
      <c r="L393" s="19" t="s">
        <v>13176</v>
      </c>
      <c r="M393" s="11" t="s">
        <v>249</v>
      </c>
      <c r="N393" s="10" t="s">
        <v>250</v>
      </c>
      <c r="O393" s="10" t="s">
        <v>762</v>
      </c>
      <c r="P393" s="10" t="s">
        <v>763</v>
      </c>
      <c r="Q393" s="12"/>
      <c r="R393" s="12"/>
      <c r="S393" s="15" t="s">
        <v>26</v>
      </c>
      <c r="T393" s="10" t="s">
        <v>27</v>
      </c>
      <c r="U393" s="10">
        <v>1947</v>
      </c>
      <c r="V393" s="10">
        <v>3936</v>
      </c>
      <c r="W393" s="10">
        <v>3194</v>
      </c>
      <c r="X393" s="10">
        <v>1930</v>
      </c>
      <c r="Y393" s="10">
        <f t="shared" si="6"/>
        <v>891</v>
      </c>
      <c r="Z393" s="10" t="str">
        <f>IFERROR(VLOOKUP(H393,'[1]MW-NIFTY-50-12-Apr-2020'!$A:$A,1,FALSE),"No")</f>
        <v>No</v>
      </c>
      <c r="AA393" s="10" t="str">
        <f>IFERROR(VLOOKUP(AB393,'[2]ind_nifty500list 12th Apr20'!$F:$F,1,FALSE),"No")</f>
        <v>No</v>
      </c>
      <c r="AB393" s="9">
        <v>891</v>
      </c>
    </row>
    <row r="394" spans="1:28" ht="15.75" customHeight="1" x14ac:dyDescent="0.3">
      <c r="A394" s="9">
        <v>396</v>
      </c>
      <c r="B394" s="10">
        <v>94977</v>
      </c>
      <c r="C394" s="10">
        <v>371</v>
      </c>
      <c r="D394" s="10">
        <v>128011012</v>
      </c>
      <c r="E394" s="10">
        <v>500043</v>
      </c>
      <c r="F394" s="10">
        <v>500043</v>
      </c>
      <c r="G394" s="10" t="s">
        <v>1364</v>
      </c>
      <c r="H394" s="10" t="s">
        <v>1364</v>
      </c>
      <c r="I394" s="10" t="s">
        <v>1365</v>
      </c>
      <c r="J394" s="10" t="s">
        <v>1366</v>
      </c>
      <c r="K394" s="13">
        <v>9667.6583500000015</v>
      </c>
      <c r="L394" s="19" t="s">
        <v>13177</v>
      </c>
      <c r="M394" s="11" t="s">
        <v>83</v>
      </c>
      <c r="N394" s="10" t="s">
        <v>84</v>
      </c>
      <c r="O394" s="10" t="s">
        <v>716</v>
      </c>
      <c r="P394" s="10"/>
      <c r="Q394" s="12"/>
      <c r="R394" s="12"/>
      <c r="S394" s="15" t="s">
        <v>86</v>
      </c>
      <c r="T394" s="10" t="s">
        <v>43</v>
      </c>
      <c r="U394" s="10">
        <v>2721</v>
      </c>
      <c r="V394" s="10">
        <v>2065</v>
      </c>
      <c r="W394" s="10">
        <v>3182</v>
      </c>
      <c r="X394" s="10">
        <v>1855</v>
      </c>
      <c r="Y394" s="10">
        <f t="shared" si="6"/>
        <v>396</v>
      </c>
      <c r="Z394" s="10" t="str">
        <f>IFERROR(VLOOKUP(H394,'[1]MW-NIFTY-50-12-Apr-2020'!$A:$A,1,FALSE),"No")</f>
        <v>No</v>
      </c>
      <c r="AA394" s="10" t="s">
        <v>44</v>
      </c>
      <c r="AB394" s="9">
        <v>396</v>
      </c>
    </row>
    <row r="395" spans="1:28" ht="15.75" customHeight="1" x14ac:dyDescent="0.3">
      <c r="A395" s="9">
        <v>1670</v>
      </c>
      <c r="B395" s="10">
        <v>5406465</v>
      </c>
      <c r="C395" s="10">
        <v>21119</v>
      </c>
      <c r="D395" s="10">
        <v>136525316</v>
      </c>
      <c r="E395" s="10">
        <v>533302</v>
      </c>
      <c r="F395" s="10">
        <v>533302</v>
      </c>
      <c r="G395" s="10" t="s">
        <v>5245</v>
      </c>
      <c r="H395" s="10" t="s">
        <v>5245</v>
      </c>
      <c r="I395" s="10" t="s">
        <v>5246</v>
      </c>
      <c r="J395" s="10" t="s">
        <v>5247</v>
      </c>
      <c r="K395" s="13">
        <v>1061.8878500000001</v>
      </c>
      <c r="L395" s="19" t="s">
        <v>13176</v>
      </c>
      <c r="M395" s="11" t="s">
        <v>55</v>
      </c>
      <c r="N395" s="10" t="s">
        <v>56</v>
      </c>
      <c r="O395" s="10" t="s">
        <v>154</v>
      </c>
      <c r="P395" s="10"/>
      <c r="Q395" s="12"/>
      <c r="R395" s="12"/>
      <c r="S395" s="18" t="s">
        <v>58</v>
      </c>
      <c r="T395" s="10" t="s">
        <v>27</v>
      </c>
      <c r="U395" s="10">
        <v>3855</v>
      </c>
      <c r="V395" s="10">
        <v>712</v>
      </c>
      <c r="W395" s="10">
        <v>372</v>
      </c>
      <c r="X395" s="10">
        <v>419</v>
      </c>
      <c r="Y395" s="10">
        <f t="shared" si="6"/>
        <v>1670</v>
      </c>
      <c r="Z395" s="10" t="str">
        <f>IFERROR(VLOOKUP(H395,'[1]MW-NIFTY-50-12-Apr-2020'!$A:$A,1,FALSE),"No")</f>
        <v>No</v>
      </c>
      <c r="AA395" s="10" t="str">
        <f>IFERROR(VLOOKUP(AB395,'[2]ind_nifty500list 12th Apr20'!$F:$F,1,FALSE),"No")</f>
        <v>No</v>
      </c>
      <c r="AB395" s="9">
        <v>1670</v>
      </c>
    </row>
    <row r="396" spans="1:28" ht="15.75" customHeight="1" x14ac:dyDescent="0.3">
      <c r="A396" s="9">
        <v>4898</v>
      </c>
      <c r="B396" s="10">
        <v>5436929</v>
      </c>
      <c r="C396" s="10">
        <v>21238</v>
      </c>
      <c r="D396" s="10">
        <v>138396420</v>
      </c>
      <c r="E396" s="10">
        <v>540611</v>
      </c>
      <c r="F396" s="10">
        <v>540611</v>
      </c>
      <c r="G396" s="10" t="s">
        <v>1370</v>
      </c>
      <c r="H396" s="10" t="s">
        <v>1370</v>
      </c>
      <c r="I396" s="10" t="s">
        <v>1371</v>
      </c>
      <c r="J396" s="10" t="s">
        <v>1372</v>
      </c>
      <c r="K396" s="13">
        <v>18831.75375</v>
      </c>
      <c r="L396" s="16" t="s">
        <v>13177</v>
      </c>
      <c r="M396" s="11" t="s">
        <v>55</v>
      </c>
      <c r="N396" s="10" t="s">
        <v>524</v>
      </c>
      <c r="O396" s="10" t="s">
        <v>1373</v>
      </c>
      <c r="P396" s="10"/>
      <c r="Q396" s="12"/>
      <c r="R396" s="12"/>
      <c r="S396" s="10" t="s">
        <v>526</v>
      </c>
      <c r="T396" s="10" t="s">
        <v>43</v>
      </c>
      <c r="U396" s="10">
        <v>3864</v>
      </c>
      <c r="V396" s="10">
        <v>3865</v>
      </c>
      <c r="W396" s="10">
        <v>3106</v>
      </c>
      <c r="X396" s="10">
        <v>4653</v>
      </c>
      <c r="Y396" s="10">
        <f t="shared" si="6"/>
        <v>4898</v>
      </c>
      <c r="Z396" s="10" t="str">
        <f>IFERROR(VLOOKUP(H396,'[1]MW-NIFTY-50-12-Apr-2020'!$A:$A,1,FALSE),"No")</f>
        <v>No</v>
      </c>
      <c r="AA396" s="10" t="s">
        <v>44</v>
      </c>
      <c r="AB396" s="9">
        <v>4898</v>
      </c>
    </row>
    <row r="397" spans="1:28" ht="15.75" customHeight="1" x14ac:dyDescent="0.3">
      <c r="A397" s="9">
        <v>2960</v>
      </c>
      <c r="B397" s="10">
        <v>6546945</v>
      </c>
      <c r="C397" s="10">
        <v>25574</v>
      </c>
      <c r="D397" s="10">
        <v>136046340</v>
      </c>
      <c r="E397" s="10">
        <v>531431</v>
      </c>
      <c r="F397" s="10">
        <v>531431</v>
      </c>
      <c r="G397" s="10" t="s">
        <v>9119</v>
      </c>
      <c r="H397" s="10" t="s">
        <v>9119</v>
      </c>
      <c r="I397" s="10" t="s">
        <v>9120</v>
      </c>
      <c r="J397" s="10" t="s">
        <v>9121</v>
      </c>
      <c r="K397" s="13">
        <v>1058.2797500000001</v>
      </c>
      <c r="L397" s="19" t="s">
        <v>13176</v>
      </c>
      <c r="M397" s="11" t="s">
        <v>39</v>
      </c>
      <c r="N397" s="10" t="s">
        <v>40</v>
      </c>
      <c r="O397" s="10" t="s">
        <v>137</v>
      </c>
      <c r="P397" s="10" t="s">
        <v>138</v>
      </c>
      <c r="Q397" s="11" t="e">
        <v>#REF!</v>
      </c>
      <c r="R397" s="12"/>
      <c r="S397" s="15" t="s">
        <v>42</v>
      </c>
      <c r="T397" s="10" t="s">
        <v>27</v>
      </c>
      <c r="U397" s="10">
        <v>73</v>
      </c>
      <c r="V397" s="10">
        <v>1513</v>
      </c>
      <c r="W397" s="10">
        <v>3768</v>
      </c>
      <c r="X397" s="10">
        <v>1129</v>
      </c>
      <c r="Y397" s="10">
        <f t="shared" si="6"/>
        <v>2960</v>
      </c>
      <c r="Z397" s="10" t="str">
        <f>IFERROR(VLOOKUP(H397,'[1]MW-NIFTY-50-12-Apr-2020'!$A:$A,1,FALSE),"No")</f>
        <v>No</v>
      </c>
      <c r="AA397" s="10" t="str">
        <f>IFERROR(VLOOKUP(AB397,'[2]ind_nifty500list 12th Apr20'!$F:$F,1,FALSE),"No")</f>
        <v>No</v>
      </c>
      <c r="AB397" s="9">
        <v>2960</v>
      </c>
    </row>
    <row r="398" spans="1:28" ht="15.75" customHeight="1" x14ac:dyDescent="0.3">
      <c r="A398" s="9">
        <v>1589</v>
      </c>
      <c r="B398" s="10">
        <v>442625</v>
      </c>
      <c r="C398" s="10">
        <v>1729</v>
      </c>
      <c r="D398" s="10">
        <v>131592708</v>
      </c>
      <c r="E398" s="10">
        <v>514034</v>
      </c>
      <c r="F398" s="10">
        <v>514034</v>
      </c>
      <c r="G398" s="10" t="s">
        <v>5003</v>
      </c>
      <c r="H398" s="10" t="s">
        <v>5003</v>
      </c>
      <c r="I398" s="10" t="s">
        <v>5004</v>
      </c>
      <c r="J398" s="10" t="s">
        <v>5005</v>
      </c>
      <c r="K398" s="13">
        <v>1051.3514</v>
      </c>
      <c r="L398" s="19" t="s">
        <v>13176</v>
      </c>
      <c r="M398" s="11" t="s">
        <v>83</v>
      </c>
      <c r="N398" s="10" t="s">
        <v>84</v>
      </c>
      <c r="O398" s="10" t="s">
        <v>85</v>
      </c>
      <c r="P398" s="10"/>
      <c r="Q398" s="12"/>
      <c r="R398" s="12"/>
      <c r="S398" s="17" t="s">
        <v>86</v>
      </c>
      <c r="T398" s="10" t="s">
        <v>27</v>
      </c>
      <c r="U398" s="10">
        <v>990</v>
      </c>
      <c r="V398" s="10">
        <v>2993</v>
      </c>
      <c r="W398" s="10">
        <v>1075</v>
      </c>
      <c r="X398" s="10">
        <v>2002</v>
      </c>
      <c r="Y398" s="10">
        <f t="shared" si="6"/>
        <v>1589</v>
      </c>
      <c r="Z398" s="10" t="str">
        <f>IFERROR(VLOOKUP(H398,'[1]MW-NIFTY-50-12-Apr-2020'!$A:$A,1,FALSE),"No")</f>
        <v>No</v>
      </c>
      <c r="AA398" s="10" t="str">
        <f>IFERROR(VLOOKUP(AB398,'[2]ind_nifty500list 12th Apr20'!$F:$F,1,FALSE),"No")</f>
        <v>No</v>
      </c>
      <c r="AB398" s="9">
        <v>1589</v>
      </c>
    </row>
    <row r="399" spans="1:28" ht="15.75" customHeight="1" x14ac:dyDescent="0.3">
      <c r="A399" s="9">
        <v>1334</v>
      </c>
      <c r="B399" s="10">
        <v>4363777</v>
      </c>
      <c r="C399" s="10">
        <v>17046</v>
      </c>
      <c r="D399" s="10">
        <v>131877124</v>
      </c>
      <c r="E399" s="10">
        <v>515145</v>
      </c>
      <c r="F399" s="10">
        <v>515145</v>
      </c>
      <c r="G399" s="10" t="s">
        <v>4227</v>
      </c>
      <c r="H399" s="10" t="s">
        <v>4227</v>
      </c>
      <c r="I399" s="10" t="s">
        <v>4228</v>
      </c>
      <c r="J399" s="10" t="s">
        <v>4229</v>
      </c>
      <c r="K399" s="13">
        <v>1036.34755</v>
      </c>
      <c r="L399" s="19" t="s">
        <v>13176</v>
      </c>
      <c r="M399" s="11" t="s">
        <v>83</v>
      </c>
      <c r="N399" s="10" t="s">
        <v>1069</v>
      </c>
      <c r="O399" s="10" t="s">
        <v>3711</v>
      </c>
      <c r="P399" s="10" t="s">
        <v>3965</v>
      </c>
      <c r="Q399" s="12"/>
      <c r="R399" s="12"/>
      <c r="S399" s="15" t="s">
        <v>1071</v>
      </c>
      <c r="T399" s="10" t="s">
        <v>27</v>
      </c>
      <c r="U399" s="10">
        <v>1248</v>
      </c>
      <c r="V399" s="10">
        <v>3488</v>
      </c>
      <c r="W399" s="10">
        <v>1266</v>
      </c>
      <c r="X399" s="10">
        <v>1827</v>
      </c>
      <c r="Y399" s="10">
        <f t="shared" si="6"/>
        <v>1334</v>
      </c>
      <c r="Z399" s="10" t="str">
        <f>IFERROR(VLOOKUP(H399,'[1]MW-NIFTY-50-12-Apr-2020'!$A:$A,1,FALSE),"No")</f>
        <v>No</v>
      </c>
      <c r="AA399" s="10" t="str">
        <f>IFERROR(VLOOKUP(AB399,'[2]ind_nifty500list 12th Apr20'!$F:$F,1,FALSE),"No")</f>
        <v>No</v>
      </c>
      <c r="AB399" s="9">
        <v>1334</v>
      </c>
    </row>
    <row r="400" spans="1:28" ht="15.75" customHeight="1" x14ac:dyDescent="0.3">
      <c r="A400" s="9">
        <v>2538</v>
      </c>
      <c r="B400" s="10"/>
      <c r="C400" s="10"/>
      <c r="D400" s="10">
        <v>130820100</v>
      </c>
      <c r="E400" s="10">
        <v>511016</v>
      </c>
      <c r="F400" s="10">
        <v>511016</v>
      </c>
      <c r="G400" s="10" t="s">
        <v>7856</v>
      </c>
      <c r="H400" s="10" t="str">
        <f>G400</f>
        <v>PREMCAP</v>
      </c>
      <c r="I400" s="10" t="s">
        <v>7857</v>
      </c>
      <c r="J400" s="10" t="s">
        <v>7858</v>
      </c>
      <c r="K400" s="13">
        <v>1035.1099999999999</v>
      </c>
      <c r="L400" s="19" t="s">
        <v>13176</v>
      </c>
      <c r="M400" s="11" t="s">
        <v>55</v>
      </c>
      <c r="N400" s="10" t="s">
        <v>56</v>
      </c>
      <c r="O400" s="10" t="s">
        <v>62</v>
      </c>
      <c r="P400" s="10" t="s">
        <v>7859</v>
      </c>
      <c r="Q400" s="12"/>
      <c r="R400" s="12"/>
      <c r="S400" s="10" t="s">
        <v>58</v>
      </c>
      <c r="T400" s="10" t="s">
        <v>27</v>
      </c>
      <c r="U400" s="10">
        <v>3163</v>
      </c>
      <c r="V400" s="10">
        <v>3398</v>
      </c>
      <c r="W400" s="10">
        <v>2536</v>
      </c>
      <c r="X400" s="10">
        <v>2446</v>
      </c>
      <c r="Y400" s="10">
        <f t="shared" si="6"/>
        <v>2538</v>
      </c>
      <c r="Z400" s="10" t="str">
        <f>IFERROR(VLOOKUP(H400,'[1]MW-NIFTY-50-12-Apr-2020'!$A:$A,1,FALSE),"No")</f>
        <v>No</v>
      </c>
      <c r="AA400" s="10" t="str">
        <f>IFERROR(VLOOKUP(AB400,'[2]ind_nifty500list 12th Apr20'!$F:$F,1,FALSE),"No")</f>
        <v>No</v>
      </c>
      <c r="AB400" s="9">
        <v>2538</v>
      </c>
    </row>
    <row r="401" spans="1:28" ht="15.75" customHeight="1" x14ac:dyDescent="0.3">
      <c r="A401" s="9">
        <v>1573</v>
      </c>
      <c r="B401" s="10">
        <v>437249</v>
      </c>
      <c r="C401" s="10">
        <v>1708</v>
      </c>
      <c r="D401" s="10">
        <v>133136900</v>
      </c>
      <c r="E401" s="10">
        <v>520066</v>
      </c>
      <c r="F401" s="10">
        <v>520066</v>
      </c>
      <c r="G401" s="10" t="s">
        <v>4955</v>
      </c>
      <c r="H401" s="10" t="s">
        <v>4955</v>
      </c>
      <c r="I401" s="10" t="s">
        <v>4956</v>
      </c>
      <c r="J401" s="10" t="s">
        <v>4957</v>
      </c>
      <c r="K401" s="13">
        <v>1034.82475</v>
      </c>
      <c r="L401" s="19" t="s">
        <v>13176</v>
      </c>
      <c r="M401" s="11" t="s">
        <v>83</v>
      </c>
      <c r="N401" s="10" t="s">
        <v>621</v>
      </c>
      <c r="O401" s="10" t="s">
        <v>622</v>
      </c>
      <c r="P401" s="10" t="s">
        <v>1123</v>
      </c>
      <c r="Q401" s="12"/>
      <c r="R401" s="12"/>
      <c r="S401" s="10" t="s">
        <v>623</v>
      </c>
      <c r="T401" s="10" t="s">
        <v>27</v>
      </c>
      <c r="U401" s="10">
        <v>2965</v>
      </c>
      <c r="V401" s="10">
        <v>3836</v>
      </c>
      <c r="W401" s="10">
        <v>988</v>
      </c>
      <c r="X401" s="10">
        <v>1404</v>
      </c>
      <c r="Y401" s="10">
        <f t="shared" si="6"/>
        <v>1573</v>
      </c>
      <c r="Z401" s="10" t="str">
        <f>IFERROR(VLOOKUP(H401,'[1]MW-NIFTY-50-12-Apr-2020'!$A:$A,1,FALSE),"No")</f>
        <v>No</v>
      </c>
      <c r="AA401" s="10" t="str">
        <f>IFERROR(VLOOKUP(AB401,'[2]ind_nifty500list 12th Apr20'!$F:$F,1,FALSE),"No")</f>
        <v>No</v>
      </c>
      <c r="AB401" s="9">
        <v>1573</v>
      </c>
    </row>
    <row r="402" spans="1:28" ht="15.75" customHeight="1" x14ac:dyDescent="0.3">
      <c r="A402" s="9">
        <v>2120</v>
      </c>
      <c r="B402" s="10">
        <v>2899201</v>
      </c>
      <c r="C402" s="10">
        <v>11325</v>
      </c>
      <c r="D402" s="10">
        <v>128117764</v>
      </c>
      <c r="E402" s="10">
        <v>500460</v>
      </c>
      <c r="F402" s="10">
        <v>500460</v>
      </c>
      <c r="G402" s="10" t="s">
        <v>6605</v>
      </c>
      <c r="H402" s="10" t="s">
        <v>6605</v>
      </c>
      <c r="I402" s="10" t="s">
        <v>6606</v>
      </c>
      <c r="J402" s="10" t="s">
        <v>6607</v>
      </c>
      <c r="K402" s="13">
        <v>1034.36005</v>
      </c>
      <c r="L402" s="19" t="s">
        <v>13176</v>
      </c>
      <c r="M402" s="11" t="s">
        <v>23</v>
      </c>
      <c r="N402" s="10" t="s">
        <v>90</v>
      </c>
      <c r="O402" s="10" t="s">
        <v>283</v>
      </c>
      <c r="P402" s="10" t="e">
        <v>#REF!</v>
      </c>
      <c r="Q402" s="12"/>
      <c r="R402" s="12"/>
      <c r="S402" s="18" t="s">
        <v>91</v>
      </c>
      <c r="T402" s="10" t="s">
        <v>27</v>
      </c>
      <c r="U402" s="10">
        <v>1767</v>
      </c>
      <c r="V402" s="10">
        <v>3222</v>
      </c>
      <c r="W402" s="10">
        <v>892</v>
      </c>
      <c r="X402" s="10">
        <v>3281</v>
      </c>
      <c r="Y402" s="10">
        <f t="shared" si="6"/>
        <v>2120</v>
      </c>
      <c r="Z402" s="10" t="str">
        <f>IFERROR(VLOOKUP(H402,'[1]MW-NIFTY-50-12-Apr-2020'!$A:$A,1,FALSE),"No")</f>
        <v>No</v>
      </c>
      <c r="AA402" s="10" t="str">
        <f>IFERROR(VLOOKUP(AB402,'[2]ind_nifty500list 12th Apr20'!$F:$F,1,FALSE),"No")</f>
        <v>No</v>
      </c>
      <c r="AB402" s="9">
        <v>2120</v>
      </c>
    </row>
    <row r="403" spans="1:28" ht="15.75" customHeight="1" x14ac:dyDescent="0.3">
      <c r="A403" s="9">
        <v>2110</v>
      </c>
      <c r="B403" s="10">
        <v>2707969</v>
      </c>
      <c r="C403" s="10">
        <v>10578</v>
      </c>
      <c r="D403" s="10">
        <v>136304644</v>
      </c>
      <c r="E403" s="10">
        <v>532440</v>
      </c>
      <c r="F403" s="10">
        <v>532440</v>
      </c>
      <c r="G403" s="10" t="s">
        <v>6575</v>
      </c>
      <c r="H403" s="10" t="s">
        <v>6575</v>
      </c>
      <c r="I403" s="10" t="s">
        <v>6576</v>
      </c>
      <c r="J403" s="10" t="s">
        <v>6577</v>
      </c>
      <c r="K403" s="13">
        <v>1032.9672</v>
      </c>
      <c r="L403" s="19" t="s">
        <v>13176</v>
      </c>
      <c r="M403" s="11" t="s">
        <v>83</v>
      </c>
      <c r="N403" s="10" t="s">
        <v>181</v>
      </c>
      <c r="O403" s="10" t="s">
        <v>311</v>
      </c>
      <c r="P403" s="10" t="s">
        <v>2370</v>
      </c>
      <c r="Q403" s="12"/>
      <c r="R403" s="12"/>
      <c r="S403" s="15" t="s">
        <v>313</v>
      </c>
      <c r="T403" s="10" t="s">
        <v>27</v>
      </c>
      <c r="U403" s="10">
        <v>2869</v>
      </c>
      <c r="V403" s="10">
        <v>2856</v>
      </c>
      <c r="W403" s="10">
        <v>1325</v>
      </c>
      <c r="X403" s="10">
        <v>1355</v>
      </c>
      <c r="Y403" s="10">
        <f t="shared" si="6"/>
        <v>2110</v>
      </c>
      <c r="Z403" s="10" t="str">
        <f>IFERROR(VLOOKUP(H403,'[1]MW-NIFTY-50-12-Apr-2020'!$A:$A,1,FALSE),"No")</f>
        <v>No</v>
      </c>
      <c r="AA403" s="10" t="str">
        <f>IFERROR(VLOOKUP(AB403,'[2]ind_nifty500list 12th Apr20'!$F:$F,1,FALSE),"No")</f>
        <v>No</v>
      </c>
      <c r="AB403" s="9">
        <v>2110</v>
      </c>
    </row>
    <row r="404" spans="1:28" ht="15.75" customHeight="1" x14ac:dyDescent="0.3">
      <c r="A404" s="9">
        <v>2196</v>
      </c>
      <c r="B404" s="10">
        <v>3709441</v>
      </c>
      <c r="C404" s="10">
        <v>14490</v>
      </c>
      <c r="D404" s="10">
        <v>128555012</v>
      </c>
      <c r="E404" s="10">
        <v>502168</v>
      </c>
      <c r="F404" s="10">
        <v>502168</v>
      </c>
      <c r="G404" s="10" t="s">
        <v>6835</v>
      </c>
      <c r="H404" s="10" t="s">
        <v>6835</v>
      </c>
      <c r="I404" s="10" t="s">
        <v>6836</v>
      </c>
      <c r="J404" s="10" t="s">
        <v>6837</v>
      </c>
      <c r="K404" s="13">
        <v>1032.8895</v>
      </c>
      <c r="L404" s="19" t="s">
        <v>13176</v>
      </c>
      <c r="M404" s="11" t="s">
        <v>249</v>
      </c>
      <c r="N404" s="10" t="s">
        <v>250</v>
      </c>
      <c r="O404" s="10" t="s">
        <v>251</v>
      </c>
      <c r="P404" s="10"/>
      <c r="Q404" s="12"/>
      <c r="R404" s="12"/>
      <c r="S404" s="15" t="s">
        <v>26</v>
      </c>
      <c r="T404" s="10" t="s">
        <v>27</v>
      </c>
      <c r="U404" s="10">
        <v>3562</v>
      </c>
      <c r="V404" s="10">
        <v>2915</v>
      </c>
      <c r="W404" s="10">
        <v>1294</v>
      </c>
      <c r="X404" s="10">
        <v>1958</v>
      </c>
      <c r="Y404" s="10">
        <f t="shared" si="6"/>
        <v>2196</v>
      </c>
      <c r="Z404" s="10" t="str">
        <f>IFERROR(VLOOKUP(H404,'[1]MW-NIFTY-50-12-Apr-2020'!$A:$A,1,FALSE),"No")</f>
        <v>No</v>
      </c>
      <c r="AA404" s="10" t="str">
        <f>IFERROR(VLOOKUP(AB404,'[2]ind_nifty500list 12th Apr20'!$F:$F,1,FALSE),"No")</f>
        <v>No</v>
      </c>
      <c r="AB404" s="9">
        <v>2196</v>
      </c>
    </row>
    <row r="405" spans="1:28" ht="15.75" customHeight="1" x14ac:dyDescent="0.3">
      <c r="A405" s="9">
        <v>407</v>
      </c>
      <c r="B405" s="10">
        <v>101121</v>
      </c>
      <c r="C405" s="10">
        <v>395</v>
      </c>
      <c r="D405" s="10">
        <v>128012292</v>
      </c>
      <c r="E405" s="10">
        <v>500048</v>
      </c>
      <c r="F405" s="10">
        <v>500048</v>
      </c>
      <c r="G405" s="10" t="s">
        <v>1398</v>
      </c>
      <c r="H405" s="10" t="s">
        <v>1398</v>
      </c>
      <c r="I405" s="10" t="s">
        <v>1399</v>
      </c>
      <c r="J405" s="10" t="s">
        <v>1400</v>
      </c>
      <c r="K405" s="13">
        <v>4787.2273500000001</v>
      </c>
      <c r="L405" s="19" t="s">
        <v>13179</v>
      </c>
      <c r="M405" s="11" t="s">
        <v>39</v>
      </c>
      <c r="N405" s="10" t="s">
        <v>40</v>
      </c>
      <c r="O405" s="10" t="s">
        <v>137</v>
      </c>
      <c r="P405" s="10" t="s">
        <v>242</v>
      </c>
      <c r="Q405" s="12"/>
      <c r="R405" s="12"/>
      <c r="S405" s="15" t="s">
        <v>42</v>
      </c>
      <c r="T405" s="10" t="s">
        <v>43</v>
      </c>
      <c r="U405" s="10">
        <v>50</v>
      </c>
      <c r="V405" s="10">
        <v>3464</v>
      </c>
      <c r="W405" s="10">
        <v>2747</v>
      </c>
      <c r="X405" s="10">
        <v>665</v>
      </c>
      <c r="Y405" s="10">
        <f t="shared" si="6"/>
        <v>407</v>
      </c>
      <c r="Z405" s="10" t="str">
        <f>IFERROR(VLOOKUP(H405,'[1]MW-NIFTY-50-12-Apr-2020'!$A:$A,1,FALSE),"No")</f>
        <v>No</v>
      </c>
      <c r="AA405" s="10" t="s">
        <v>44</v>
      </c>
      <c r="AB405" s="9">
        <v>407</v>
      </c>
    </row>
    <row r="406" spans="1:28" ht="15.75" customHeight="1" x14ac:dyDescent="0.3">
      <c r="A406" s="9">
        <v>2958</v>
      </c>
      <c r="B406" s="10"/>
      <c r="C406" s="10"/>
      <c r="D406" s="10">
        <v>128364292</v>
      </c>
      <c r="E406" s="10">
        <v>501423</v>
      </c>
      <c r="F406" s="10">
        <v>501423</v>
      </c>
      <c r="G406" s="10" t="s">
        <v>9113</v>
      </c>
      <c r="H406" s="10" t="str">
        <f>G406</f>
        <v>SHAILY</v>
      </c>
      <c r="I406" s="10" t="s">
        <v>9114</v>
      </c>
      <c r="J406" s="10" t="s">
        <v>9115</v>
      </c>
      <c r="K406" s="13">
        <v>1032.08</v>
      </c>
      <c r="L406" s="19" t="s">
        <v>13176</v>
      </c>
      <c r="M406" s="11" t="s">
        <v>23</v>
      </c>
      <c r="N406" s="10" t="s">
        <v>24</v>
      </c>
      <c r="O406" s="10"/>
      <c r="P406" s="10"/>
      <c r="Q406" s="12"/>
      <c r="R406" s="12"/>
      <c r="S406" s="15" t="s">
        <v>26</v>
      </c>
      <c r="T406" s="10" t="s">
        <v>27</v>
      </c>
      <c r="U406" s="10">
        <v>3246</v>
      </c>
      <c r="V406" s="10">
        <v>3179</v>
      </c>
      <c r="W406" s="10">
        <v>3506</v>
      </c>
      <c r="X406" s="10">
        <v>2128</v>
      </c>
      <c r="Y406" s="10">
        <f t="shared" si="6"/>
        <v>2958</v>
      </c>
      <c r="Z406" s="10" t="str">
        <f>IFERROR(VLOOKUP(H406,'[1]MW-NIFTY-50-12-Apr-2020'!$A:$A,1,FALSE),"No")</f>
        <v>No</v>
      </c>
      <c r="AA406" s="10" t="str">
        <f>IFERROR(VLOOKUP(AB406,'[2]ind_nifty500list 12th Apr20'!$F:$F,1,FALSE),"No")</f>
        <v>No</v>
      </c>
      <c r="AB406" s="9">
        <v>2958</v>
      </c>
    </row>
    <row r="407" spans="1:28" ht="15.75" customHeight="1" x14ac:dyDescent="0.3">
      <c r="A407" s="9">
        <v>2063</v>
      </c>
      <c r="B407" s="10">
        <v>563713</v>
      </c>
      <c r="C407" s="10">
        <v>2202</v>
      </c>
      <c r="D407" s="10">
        <v>128071428</v>
      </c>
      <c r="E407" s="10">
        <v>500279</v>
      </c>
      <c r="F407" s="10">
        <v>500279</v>
      </c>
      <c r="G407" s="10" t="s">
        <v>6430</v>
      </c>
      <c r="H407" s="10" t="s">
        <v>6430</v>
      </c>
      <c r="I407" s="10" t="s">
        <v>6431</v>
      </c>
      <c r="J407" s="10" t="s">
        <v>6432</v>
      </c>
      <c r="K407" s="13">
        <v>1026.2918500000001</v>
      </c>
      <c r="L407" s="19" t="s">
        <v>13176</v>
      </c>
      <c r="M407" s="11" t="s">
        <v>83</v>
      </c>
      <c r="N407" s="10" t="s">
        <v>1069</v>
      </c>
      <c r="O407" s="10" t="s">
        <v>1241</v>
      </c>
      <c r="P407" s="10"/>
      <c r="Q407" s="12"/>
      <c r="R407" s="12"/>
      <c r="S407" s="15" t="s">
        <v>1071</v>
      </c>
      <c r="T407" s="10" t="s">
        <v>27</v>
      </c>
      <c r="U407" s="10">
        <v>534</v>
      </c>
      <c r="V407" s="10">
        <v>3698</v>
      </c>
      <c r="W407" s="10">
        <v>1206</v>
      </c>
      <c r="X407" s="10">
        <v>5038</v>
      </c>
      <c r="Y407" s="10">
        <f t="shared" si="6"/>
        <v>2063</v>
      </c>
      <c r="Z407" s="10" t="str">
        <f>IFERROR(VLOOKUP(H407,'[1]MW-NIFTY-50-12-Apr-2020'!$A:$A,1,FALSE),"No")</f>
        <v>No</v>
      </c>
      <c r="AA407" s="10" t="str">
        <f>IFERROR(VLOOKUP(AB407,'[2]ind_nifty500list 12th Apr20'!$F:$F,1,FALSE),"No")</f>
        <v>No</v>
      </c>
      <c r="AB407" s="9">
        <v>2063</v>
      </c>
    </row>
    <row r="408" spans="1:28" ht="15.75" customHeight="1" x14ac:dyDescent="0.3">
      <c r="A408" s="9">
        <v>1019</v>
      </c>
      <c r="B408" s="10">
        <v>274689</v>
      </c>
      <c r="C408" s="10">
        <v>1073</v>
      </c>
      <c r="D408" s="10">
        <v>128038404</v>
      </c>
      <c r="E408" s="10">
        <v>500150</v>
      </c>
      <c r="F408" s="10">
        <v>500150</v>
      </c>
      <c r="G408" s="10" t="s">
        <v>3262</v>
      </c>
      <c r="H408" s="10" t="s">
        <v>3262</v>
      </c>
      <c r="I408" s="10" t="s">
        <v>3263</v>
      </c>
      <c r="J408" s="10" t="s">
        <v>3264</v>
      </c>
      <c r="K408" s="13">
        <v>1022.8446</v>
      </c>
      <c r="L408" s="19" t="s">
        <v>13176</v>
      </c>
      <c r="M408" s="11" t="s">
        <v>23</v>
      </c>
      <c r="N408" s="10" t="s">
        <v>24</v>
      </c>
      <c r="O408" s="11" t="s">
        <v>25</v>
      </c>
      <c r="P408" s="10"/>
      <c r="Q408" s="12"/>
      <c r="R408" s="12"/>
      <c r="S408" s="15" t="s">
        <v>26</v>
      </c>
      <c r="T408" s="10" t="s">
        <v>27</v>
      </c>
      <c r="U408" s="10">
        <v>3870</v>
      </c>
      <c r="V408" s="10">
        <v>2391</v>
      </c>
      <c r="W408" s="10">
        <v>546</v>
      </c>
      <c r="X408" s="10">
        <v>204</v>
      </c>
      <c r="Y408" s="10">
        <f t="shared" si="6"/>
        <v>1019</v>
      </c>
      <c r="Z408" s="10" t="str">
        <f>IFERROR(VLOOKUP(H408,'[1]MW-NIFTY-50-12-Apr-2020'!$A:$A,1,FALSE),"No")</f>
        <v>No</v>
      </c>
      <c r="AA408" s="10" t="str">
        <f>IFERROR(VLOOKUP(AB408,'[2]ind_nifty500list 12th Apr20'!$F:$F,1,FALSE),"No")</f>
        <v>No</v>
      </c>
      <c r="AB408" s="9">
        <v>1019</v>
      </c>
    </row>
    <row r="409" spans="1:28" ht="15.75" customHeight="1" x14ac:dyDescent="0.3">
      <c r="A409" s="9">
        <v>3580</v>
      </c>
      <c r="B409" s="10">
        <v>3684609</v>
      </c>
      <c r="C409" s="10">
        <v>14393</v>
      </c>
      <c r="D409" s="10">
        <v>136357380</v>
      </c>
      <c r="E409" s="10">
        <v>532646</v>
      </c>
      <c r="F409" s="10">
        <v>532646</v>
      </c>
      <c r="G409" s="10" t="s">
        <v>10973</v>
      </c>
      <c r="H409" s="10" t="s">
        <v>10973</v>
      </c>
      <c r="I409" s="10" t="s">
        <v>10974</v>
      </c>
      <c r="J409" s="10" t="s">
        <v>10975</v>
      </c>
      <c r="K409" s="13">
        <v>1022.7448999999999</v>
      </c>
      <c r="L409" s="19" t="s">
        <v>13176</v>
      </c>
      <c r="M409" s="10" t="s">
        <v>249</v>
      </c>
      <c r="N409" s="10" t="s">
        <v>250</v>
      </c>
      <c r="O409" s="10" t="s">
        <v>762</v>
      </c>
      <c r="P409" s="10" t="s">
        <v>807</v>
      </c>
      <c r="Q409" s="12"/>
      <c r="R409" s="12"/>
      <c r="S409" s="15" t="s">
        <v>26</v>
      </c>
      <c r="T409" s="10" t="s">
        <v>27</v>
      </c>
      <c r="U409" s="10">
        <v>219</v>
      </c>
      <c r="V409" s="10">
        <v>2895</v>
      </c>
      <c r="W409" s="10">
        <v>1187</v>
      </c>
      <c r="X409" s="10">
        <v>586</v>
      </c>
      <c r="Y409" s="10">
        <f t="shared" si="6"/>
        <v>3580</v>
      </c>
      <c r="Z409" s="10" t="str">
        <f>IFERROR(VLOOKUP(H409,'[1]MW-NIFTY-50-12-Apr-2020'!$A:$A,1,FALSE),"No")</f>
        <v>No</v>
      </c>
      <c r="AA409" s="10" t="str">
        <f>IFERROR(VLOOKUP(AB409,'[2]ind_nifty500list 12th Apr20'!$F:$F,1,FALSE),"No")</f>
        <v>No</v>
      </c>
      <c r="AB409" s="9">
        <v>3580</v>
      </c>
    </row>
    <row r="410" spans="1:28" ht="15.75" customHeight="1" x14ac:dyDescent="0.3">
      <c r="A410" s="9">
        <v>328</v>
      </c>
      <c r="B410" s="10">
        <v>2031617</v>
      </c>
      <c r="C410" s="10">
        <v>7936</v>
      </c>
      <c r="D410" s="10">
        <v>131218692</v>
      </c>
      <c r="E410" s="10">
        <v>512573</v>
      </c>
      <c r="F410" s="10">
        <v>512573</v>
      </c>
      <c r="G410" s="10" t="s">
        <v>1413</v>
      </c>
      <c r="H410" s="10" t="s">
        <v>1413</v>
      </c>
      <c r="I410" s="21" t="s">
        <v>13188</v>
      </c>
      <c r="J410" s="10" t="s">
        <v>1414</v>
      </c>
      <c r="K410" s="13">
        <v>10074.897649999999</v>
      </c>
      <c r="L410" s="16" t="s">
        <v>13179</v>
      </c>
      <c r="M410" s="11" t="s">
        <v>275</v>
      </c>
      <c r="N410" s="10" t="s">
        <v>357</v>
      </c>
      <c r="O410" s="10" t="s">
        <v>1415</v>
      </c>
      <c r="P410" s="11" t="s">
        <v>1416</v>
      </c>
      <c r="Q410" s="12"/>
      <c r="R410" s="12"/>
      <c r="S410" s="18" t="s">
        <v>279</v>
      </c>
      <c r="T410" s="10" t="s">
        <v>43</v>
      </c>
      <c r="U410" s="10">
        <v>3774</v>
      </c>
      <c r="V410" s="10">
        <v>3942</v>
      </c>
      <c r="W410" s="10">
        <v>1304</v>
      </c>
      <c r="X410" s="10">
        <v>3086</v>
      </c>
      <c r="Y410" s="10">
        <f t="shared" si="6"/>
        <v>328</v>
      </c>
      <c r="Z410" s="10" t="str">
        <f>IFERROR(VLOOKUP(H410,'[1]MW-NIFTY-50-12-Apr-2020'!$A:$A,1,FALSE),"No")</f>
        <v>No</v>
      </c>
      <c r="AA410" s="10" t="s">
        <v>44</v>
      </c>
      <c r="AB410" s="9">
        <v>328</v>
      </c>
    </row>
    <row r="411" spans="1:28" ht="15.75" customHeight="1" x14ac:dyDescent="0.3">
      <c r="A411" s="9">
        <v>3892</v>
      </c>
      <c r="B411" s="10">
        <v>4754177</v>
      </c>
      <c r="C411" s="10">
        <v>18571</v>
      </c>
      <c r="D411" s="10">
        <v>138271748</v>
      </c>
      <c r="E411" s="10">
        <v>540124</v>
      </c>
      <c r="F411" s="10">
        <v>540124</v>
      </c>
      <c r="G411" s="10" t="s">
        <v>11962</v>
      </c>
      <c r="H411" s="10" t="s">
        <v>11962</v>
      </c>
      <c r="I411" s="10" t="s">
        <v>11963</v>
      </c>
      <c r="J411" s="10" t="s">
        <v>11964</v>
      </c>
      <c r="K411" s="13">
        <v>1016.9249500000001</v>
      </c>
      <c r="L411" s="19" t="s">
        <v>13176</v>
      </c>
      <c r="M411" s="11" t="s">
        <v>83</v>
      </c>
      <c r="N411" s="10" t="s">
        <v>621</v>
      </c>
      <c r="O411" s="10" t="s">
        <v>622</v>
      </c>
      <c r="P411" s="10" t="s">
        <v>1133</v>
      </c>
      <c r="Q411" s="12"/>
      <c r="R411" s="12"/>
      <c r="S411" s="18" t="s">
        <v>623</v>
      </c>
      <c r="T411" s="10" t="s">
        <v>27</v>
      </c>
      <c r="U411" s="10">
        <v>3833</v>
      </c>
      <c r="V411" s="10">
        <v>1526</v>
      </c>
      <c r="W411" s="10">
        <v>2131</v>
      </c>
      <c r="X411" s="10">
        <v>1882</v>
      </c>
      <c r="Y411" s="10">
        <f t="shared" si="6"/>
        <v>3892</v>
      </c>
      <c r="Z411" s="10" t="str">
        <f>IFERROR(VLOOKUP(H411,'[1]MW-NIFTY-50-12-Apr-2020'!$A:$A,1,FALSE),"No")</f>
        <v>No</v>
      </c>
      <c r="AA411" s="10" t="str">
        <f>IFERROR(VLOOKUP(AB411,'[2]ind_nifty500list 12th Apr20'!$F:$F,1,FALSE),"No")</f>
        <v>No</v>
      </c>
      <c r="AB411" s="9">
        <v>3892</v>
      </c>
    </row>
    <row r="412" spans="1:28" ht="15.75" customHeight="1" x14ac:dyDescent="0.3">
      <c r="A412" s="9">
        <v>3860</v>
      </c>
      <c r="B412" s="10">
        <v>3226369</v>
      </c>
      <c r="C412" s="10">
        <v>12603</v>
      </c>
      <c r="D412" s="10">
        <v>138146820</v>
      </c>
      <c r="E412" s="10">
        <v>539636</v>
      </c>
      <c r="F412" s="10">
        <v>539636</v>
      </c>
      <c r="G412" s="10" t="s">
        <v>11855</v>
      </c>
      <c r="H412" s="10" t="s">
        <v>11855</v>
      </c>
      <c r="I412" s="10" t="s">
        <v>11856</v>
      </c>
      <c r="J412" s="10" t="s">
        <v>11857</v>
      </c>
      <c r="K412" s="13">
        <v>1016.26985</v>
      </c>
      <c r="L412" s="19" t="s">
        <v>13176</v>
      </c>
      <c r="M412" s="11" t="s">
        <v>83</v>
      </c>
      <c r="N412" s="10" t="s">
        <v>621</v>
      </c>
      <c r="O412" s="10" t="s">
        <v>622</v>
      </c>
      <c r="P412" s="10" t="s">
        <v>11858</v>
      </c>
      <c r="Q412" s="12"/>
      <c r="R412" s="12"/>
      <c r="S412" s="22" t="s">
        <v>623</v>
      </c>
      <c r="T412" s="10" t="s">
        <v>27</v>
      </c>
      <c r="U412" s="10">
        <v>2677</v>
      </c>
      <c r="V412" s="10">
        <v>2998</v>
      </c>
      <c r="W412" s="10">
        <v>2132</v>
      </c>
      <c r="X412" s="10">
        <v>3836</v>
      </c>
      <c r="Y412" s="10">
        <f t="shared" si="6"/>
        <v>3860</v>
      </c>
      <c r="Z412" s="10" t="str">
        <f>IFERROR(VLOOKUP(H412,'[1]MW-NIFTY-50-12-Apr-2020'!$A:$A,1,FALSE),"No")</f>
        <v>No</v>
      </c>
      <c r="AA412" s="10" t="str">
        <f>IFERROR(VLOOKUP(AB412,'[2]ind_nifty500list 12th Apr20'!$F:$F,1,FALSE),"No")</f>
        <v>No</v>
      </c>
      <c r="AB412" s="9">
        <v>3860</v>
      </c>
    </row>
    <row r="413" spans="1:28" ht="15.75" customHeight="1" x14ac:dyDescent="0.3">
      <c r="A413" s="9">
        <v>3538</v>
      </c>
      <c r="B413" s="10">
        <v>2910465</v>
      </c>
      <c r="C413" s="10">
        <v>11369</v>
      </c>
      <c r="D413" s="10">
        <v>129983236</v>
      </c>
      <c r="E413" s="10">
        <v>507747</v>
      </c>
      <c r="F413" s="10">
        <v>507747</v>
      </c>
      <c r="G413" s="10" t="s">
        <v>10849</v>
      </c>
      <c r="H413" s="10" t="s">
        <v>10849</v>
      </c>
      <c r="I413" s="10" t="s">
        <v>10850</v>
      </c>
      <c r="J413" s="10" t="s">
        <v>10851</v>
      </c>
      <c r="K413" s="13">
        <v>1009.5128999999999</v>
      </c>
      <c r="L413" s="19" t="s">
        <v>13176</v>
      </c>
      <c r="M413" s="11" t="s">
        <v>95</v>
      </c>
      <c r="N413" s="10" t="s">
        <v>96</v>
      </c>
      <c r="O413" s="10" t="s">
        <v>97</v>
      </c>
      <c r="P413" s="10"/>
      <c r="Q413" s="12"/>
      <c r="R413" s="12"/>
      <c r="S413" s="10" t="s">
        <v>98</v>
      </c>
      <c r="T413" s="10" t="s">
        <v>27</v>
      </c>
      <c r="U413" s="10">
        <v>2786</v>
      </c>
      <c r="V413" s="10">
        <v>3453</v>
      </c>
      <c r="W413" s="10">
        <v>2198</v>
      </c>
      <c r="X413" s="10">
        <v>1201</v>
      </c>
      <c r="Y413" s="10">
        <f t="shared" si="6"/>
        <v>3538</v>
      </c>
      <c r="Z413" s="10" t="str">
        <f>IFERROR(VLOOKUP(H413,'[1]MW-NIFTY-50-12-Apr-2020'!$A:$A,1,FALSE),"No")</f>
        <v>No</v>
      </c>
      <c r="AA413" s="10" t="str">
        <f>IFERROR(VLOOKUP(AB413,'[2]ind_nifty500list 12th Apr20'!$F:$F,1,FALSE),"No")</f>
        <v>No</v>
      </c>
      <c r="AB413" s="9">
        <v>3538</v>
      </c>
    </row>
    <row r="414" spans="1:28" ht="15.75" customHeight="1" x14ac:dyDescent="0.3">
      <c r="A414" s="9">
        <v>2424</v>
      </c>
      <c r="B414" s="10">
        <v>2994945</v>
      </c>
      <c r="C414" s="10">
        <v>11699</v>
      </c>
      <c r="D414" s="10">
        <v>135966724</v>
      </c>
      <c r="E414" s="10">
        <v>531120</v>
      </c>
      <c r="F414" s="10">
        <v>531120</v>
      </c>
      <c r="G414" s="10" t="s">
        <v>7520</v>
      </c>
      <c r="H414" s="10" t="s">
        <v>7520</v>
      </c>
      <c r="I414" s="10" t="s">
        <v>7521</v>
      </c>
      <c r="J414" s="10" t="s">
        <v>7522</v>
      </c>
      <c r="K414" s="13">
        <v>1009.4648999999999</v>
      </c>
      <c r="L414" s="19" t="s">
        <v>13176</v>
      </c>
      <c r="M414" s="11" t="s">
        <v>39</v>
      </c>
      <c r="N414" s="10" t="s">
        <v>67</v>
      </c>
      <c r="O414" s="11" t="s">
        <v>68</v>
      </c>
      <c r="P414" s="10"/>
      <c r="Q414" s="12"/>
      <c r="R414" s="12"/>
      <c r="S414" s="15" t="s">
        <v>69</v>
      </c>
      <c r="T414" s="10" t="s">
        <v>27</v>
      </c>
      <c r="U414" s="10">
        <v>3868</v>
      </c>
      <c r="V414" s="10">
        <v>2670</v>
      </c>
      <c r="W414" s="10">
        <v>2522</v>
      </c>
      <c r="X414" s="10">
        <v>1948</v>
      </c>
      <c r="Y414" s="10">
        <f t="shared" si="6"/>
        <v>2424</v>
      </c>
      <c r="Z414" s="10" t="str">
        <f>IFERROR(VLOOKUP(H414,'[1]MW-NIFTY-50-12-Apr-2020'!$A:$A,1,FALSE),"No")</f>
        <v>No</v>
      </c>
      <c r="AA414" s="10" t="str">
        <f>IFERROR(VLOOKUP(AB414,'[2]ind_nifty500list 12th Apr20'!$F:$F,1,FALSE),"No")</f>
        <v>No</v>
      </c>
      <c r="AB414" s="9">
        <v>2424</v>
      </c>
    </row>
    <row r="415" spans="1:28" ht="15.75" customHeight="1" x14ac:dyDescent="0.3">
      <c r="A415" s="9">
        <v>2350</v>
      </c>
      <c r="B415" s="10">
        <v>638977</v>
      </c>
      <c r="C415" s="10">
        <v>2496</v>
      </c>
      <c r="D415" s="10">
        <v>128619524</v>
      </c>
      <c r="E415" s="10">
        <v>502420</v>
      </c>
      <c r="F415" s="10">
        <v>502420</v>
      </c>
      <c r="G415" s="10" t="s">
        <v>7301</v>
      </c>
      <c r="H415" s="10" t="s">
        <v>7301</v>
      </c>
      <c r="I415" s="10" t="s">
        <v>7302</v>
      </c>
      <c r="J415" s="10" t="s">
        <v>7303</v>
      </c>
      <c r="K415" s="13">
        <v>1007.3488</v>
      </c>
      <c r="L415" s="19" t="s">
        <v>13176</v>
      </c>
      <c r="M415" s="11" t="s">
        <v>23</v>
      </c>
      <c r="N415" s="10" t="s">
        <v>196</v>
      </c>
      <c r="O415" s="10" t="s">
        <v>388</v>
      </c>
      <c r="P415" s="10"/>
      <c r="Q415" s="12"/>
      <c r="R415" s="12"/>
      <c r="S415" s="15" t="s">
        <v>26</v>
      </c>
      <c r="T415" s="10" t="s">
        <v>27</v>
      </c>
      <c r="U415" s="10">
        <v>1617</v>
      </c>
      <c r="V415" s="10">
        <v>3789</v>
      </c>
      <c r="W415" s="10">
        <v>1504</v>
      </c>
      <c r="X415" s="10">
        <v>901</v>
      </c>
      <c r="Y415" s="10">
        <f t="shared" si="6"/>
        <v>2350</v>
      </c>
      <c r="Z415" s="10" t="str">
        <f>IFERROR(VLOOKUP(H415,'[1]MW-NIFTY-50-12-Apr-2020'!$A:$A,1,FALSE),"No")</f>
        <v>No</v>
      </c>
      <c r="AA415" s="10" t="str">
        <f>IFERROR(VLOOKUP(AB415,'[2]ind_nifty500list 12th Apr20'!$F:$F,1,FALSE),"No")</f>
        <v>No</v>
      </c>
      <c r="AB415" s="9">
        <v>2350</v>
      </c>
    </row>
    <row r="416" spans="1:28" ht="15.75" customHeight="1" x14ac:dyDescent="0.3">
      <c r="A416" s="9">
        <v>2871</v>
      </c>
      <c r="B416" s="10"/>
      <c r="C416" s="10"/>
      <c r="D416" s="10">
        <v>129259012</v>
      </c>
      <c r="E416" s="10">
        <v>504918</v>
      </c>
      <c r="F416" s="10">
        <v>504918</v>
      </c>
      <c r="G416" s="10" t="s">
        <v>8855</v>
      </c>
      <c r="H416" s="10" t="str">
        <f>G416</f>
        <v>SANDUMA</v>
      </c>
      <c r="I416" s="10" t="s">
        <v>8856</v>
      </c>
      <c r="J416" s="10" t="s">
        <v>8857</v>
      </c>
      <c r="K416" s="13">
        <v>1000.74</v>
      </c>
      <c r="L416" s="19" t="s">
        <v>13176</v>
      </c>
      <c r="M416" s="11" t="s">
        <v>23</v>
      </c>
      <c r="N416" s="10" t="s">
        <v>90</v>
      </c>
      <c r="O416" s="10" t="s">
        <v>283</v>
      </c>
      <c r="P416" s="10" t="s">
        <v>7089</v>
      </c>
      <c r="Q416" s="12"/>
      <c r="R416" s="12"/>
      <c r="S416" s="18" t="s">
        <v>91</v>
      </c>
      <c r="T416" s="10" t="s">
        <v>27</v>
      </c>
      <c r="U416" s="10">
        <v>2443</v>
      </c>
      <c r="V416" s="10">
        <v>3616</v>
      </c>
      <c r="W416" s="10">
        <v>3222</v>
      </c>
      <c r="X416" s="10">
        <v>1767</v>
      </c>
      <c r="Y416" s="10">
        <f t="shared" si="6"/>
        <v>2871</v>
      </c>
      <c r="Z416" s="10" t="str">
        <f>IFERROR(VLOOKUP(H416,'[1]MW-NIFTY-50-12-Apr-2020'!$A:$A,1,FALSE),"No")</f>
        <v>No</v>
      </c>
      <c r="AA416" s="10" t="str">
        <f>IFERROR(VLOOKUP(AB416,'[2]ind_nifty500list 12th Apr20'!$F:$F,1,FALSE),"No")</f>
        <v>No</v>
      </c>
      <c r="AB416" s="9">
        <v>2871</v>
      </c>
    </row>
    <row r="417" spans="1:28" ht="15.75" customHeight="1" x14ac:dyDescent="0.3">
      <c r="A417" s="9">
        <v>20</v>
      </c>
      <c r="B417" s="10">
        <v>2561</v>
      </c>
      <c r="C417" s="10">
        <v>10</v>
      </c>
      <c r="D417" s="10">
        <v>133940228</v>
      </c>
      <c r="E417" s="10">
        <v>523204</v>
      </c>
      <c r="F417" s="10">
        <v>523204</v>
      </c>
      <c r="G417" s="10" t="s">
        <v>118</v>
      </c>
      <c r="H417" s="10" t="s">
        <v>118</v>
      </c>
      <c r="I417" s="10" t="s">
        <v>119</v>
      </c>
      <c r="J417" s="10" t="s">
        <v>120</v>
      </c>
      <c r="K417" s="13">
        <v>1000.70235</v>
      </c>
      <c r="L417" s="19" t="s">
        <v>13176</v>
      </c>
      <c r="M417" s="11" t="s">
        <v>121</v>
      </c>
      <c r="N417" s="11" t="s">
        <v>122</v>
      </c>
      <c r="O417" s="11" t="s">
        <v>123</v>
      </c>
      <c r="P417" s="10"/>
      <c r="Q417" s="12"/>
      <c r="R417" s="12"/>
      <c r="S417" s="15" t="s">
        <v>124</v>
      </c>
      <c r="T417" s="10" t="s">
        <v>27</v>
      </c>
      <c r="U417" s="10">
        <v>760</v>
      </c>
      <c r="V417" s="10">
        <v>281</v>
      </c>
      <c r="W417" s="10">
        <v>2933</v>
      </c>
      <c r="X417" s="10">
        <v>1606</v>
      </c>
      <c r="Y417" s="10">
        <f t="shared" si="6"/>
        <v>20</v>
      </c>
      <c r="Z417" s="10" t="str">
        <f>IFERROR(VLOOKUP(H417,'[1]MW-NIFTY-50-12-Apr-2020'!$A:$A,1,FALSE),"No")</f>
        <v>No</v>
      </c>
      <c r="AA417" s="10" t="str">
        <f>IFERROR(VLOOKUP(AB417,'[2]ind_nifty500list 12th Apr20'!$F:$F,1,FALSE),"No")</f>
        <v>No</v>
      </c>
      <c r="AB417" s="9">
        <v>20</v>
      </c>
    </row>
    <row r="418" spans="1:28" ht="15.75" customHeight="1" x14ac:dyDescent="0.3">
      <c r="A418" s="9">
        <v>674</v>
      </c>
      <c r="B418" s="10"/>
      <c r="C418" s="10"/>
      <c r="D418" s="10">
        <v>134868228</v>
      </c>
      <c r="E418" s="10">
        <v>526829</v>
      </c>
      <c r="F418" s="10">
        <v>526829</v>
      </c>
      <c r="G418" s="10" t="s">
        <v>2215</v>
      </c>
      <c r="H418" s="10" t="str">
        <f>G418</f>
        <v>CONFIPET</v>
      </c>
      <c r="I418" s="10" t="s">
        <v>2216</v>
      </c>
      <c r="J418" s="10" t="s">
        <v>2217</v>
      </c>
      <c r="K418" s="13">
        <v>998.12</v>
      </c>
      <c r="L418" s="19" t="s">
        <v>13176</v>
      </c>
      <c r="M418" s="11" t="s">
        <v>121</v>
      </c>
      <c r="N418" s="10" t="s">
        <v>122</v>
      </c>
      <c r="O418" s="10" t="s">
        <v>369</v>
      </c>
      <c r="P418" s="10"/>
      <c r="Q418" s="12"/>
      <c r="R418" s="12"/>
      <c r="S418" s="15" t="s">
        <v>124</v>
      </c>
      <c r="T418" s="10" t="s">
        <v>27</v>
      </c>
      <c r="U418" s="10">
        <v>956</v>
      </c>
      <c r="V418" s="10">
        <v>1730</v>
      </c>
      <c r="W418" s="10">
        <v>1445</v>
      </c>
      <c r="X418" s="10">
        <v>84</v>
      </c>
      <c r="Y418" s="10">
        <f t="shared" si="6"/>
        <v>674</v>
      </c>
      <c r="Z418" s="10" t="str">
        <f>IFERROR(VLOOKUP(H418,'[1]MW-NIFTY-50-12-Apr-2020'!$A:$A,1,FALSE),"No")</f>
        <v>No</v>
      </c>
      <c r="AA418" s="10" t="str">
        <f>IFERROR(VLOOKUP(AB418,'[2]ind_nifty500list 12th Apr20'!$F:$F,1,FALSE),"No")</f>
        <v>No</v>
      </c>
      <c r="AB418" s="9">
        <v>674</v>
      </c>
    </row>
    <row r="419" spans="1:28" ht="15.75" customHeight="1" x14ac:dyDescent="0.3">
      <c r="A419" s="9">
        <v>344</v>
      </c>
      <c r="B419" s="10">
        <v>3402241</v>
      </c>
      <c r="C419" s="10">
        <v>13290</v>
      </c>
      <c r="D419" s="10">
        <v>136376068</v>
      </c>
      <c r="E419" s="10">
        <v>532719</v>
      </c>
      <c r="F419" s="10">
        <v>532719</v>
      </c>
      <c r="G419" s="10" t="s">
        <v>1203</v>
      </c>
      <c r="H419" s="10" t="s">
        <v>1203</v>
      </c>
      <c r="I419" s="10" t="s">
        <v>1204</v>
      </c>
      <c r="J419" s="10" t="s">
        <v>1205</v>
      </c>
      <c r="K419" s="13">
        <v>996.57324999999992</v>
      </c>
      <c r="L419" s="19" t="s">
        <v>13176</v>
      </c>
      <c r="M419" s="11" t="s">
        <v>249</v>
      </c>
      <c r="N419" s="10" t="s">
        <v>383</v>
      </c>
      <c r="O419" s="10"/>
      <c r="P419" s="10"/>
      <c r="Q419" s="12"/>
      <c r="R419" s="12"/>
      <c r="S419" s="18" t="s">
        <v>384</v>
      </c>
      <c r="T419" s="10" t="s">
        <v>27</v>
      </c>
      <c r="U419" s="10">
        <v>5036</v>
      </c>
      <c r="V419" s="10">
        <v>105</v>
      </c>
      <c r="W419" s="10">
        <v>1974</v>
      </c>
      <c r="X419" s="10">
        <v>175</v>
      </c>
      <c r="Y419" s="10">
        <f t="shared" si="6"/>
        <v>344</v>
      </c>
      <c r="Z419" s="10" t="str">
        <f>IFERROR(VLOOKUP(H419,'[1]MW-NIFTY-50-12-Apr-2020'!$A:$A,1,FALSE),"No")</f>
        <v>No</v>
      </c>
      <c r="AA419" s="10" t="str">
        <f>IFERROR(VLOOKUP(AB419,'[2]ind_nifty500list 12th Apr20'!$F:$F,1,FALSE),"No")</f>
        <v>No</v>
      </c>
      <c r="AB419" s="9">
        <v>344</v>
      </c>
    </row>
    <row r="420" spans="1:28" ht="15.75" customHeight="1" x14ac:dyDescent="0.3">
      <c r="A420" s="9">
        <v>454</v>
      </c>
      <c r="B420" s="10">
        <v>114433</v>
      </c>
      <c r="C420" s="10">
        <v>447</v>
      </c>
      <c r="D420" s="10">
        <v>128014084</v>
      </c>
      <c r="E420" s="10">
        <v>500055</v>
      </c>
      <c r="F420" s="10">
        <v>500055</v>
      </c>
      <c r="G420" s="10" t="s">
        <v>1547</v>
      </c>
      <c r="H420" s="10" t="s">
        <v>1547</v>
      </c>
      <c r="I420" s="10" t="s">
        <v>1548</v>
      </c>
      <c r="J420" s="10" t="s">
        <v>1549</v>
      </c>
      <c r="K420" s="13">
        <v>986.26520000000005</v>
      </c>
      <c r="L420" s="19" t="s">
        <v>13176</v>
      </c>
      <c r="M420" s="11" t="s">
        <v>23</v>
      </c>
      <c r="N420" s="10" t="s">
        <v>90</v>
      </c>
      <c r="O420" s="10" t="s">
        <v>283</v>
      </c>
      <c r="P420" s="10"/>
      <c r="Q420" s="12"/>
      <c r="R420" s="12"/>
      <c r="S420" s="18" t="s">
        <v>91</v>
      </c>
      <c r="T420" s="10" t="s">
        <v>27</v>
      </c>
      <c r="U420" s="10">
        <v>3412</v>
      </c>
      <c r="V420" s="10">
        <v>3281</v>
      </c>
      <c r="W420" s="10">
        <v>2893</v>
      </c>
      <c r="X420" s="10">
        <v>1419</v>
      </c>
      <c r="Y420" s="10">
        <f t="shared" si="6"/>
        <v>454</v>
      </c>
      <c r="Z420" s="10" t="str">
        <f>IFERROR(VLOOKUP(H420,'[1]MW-NIFTY-50-12-Apr-2020'!$A:$A,1,FALSE),"No")</f>
        <v>No</v>
      </c>
      <c r="AA420" s="10" t="str">
        <f>IFERROR(VLOOKUP(AB420,'[2]ind_nifty500list 12th Apr20'!$F:$F,1,FALSE),"No")</f>
        <v>No</v>
      </c>
      <c r="AB420" s="9">
        <v>454</v>
      </c>
    </row>
    <row r="421" spans="1:28" ht="15.75" customHeight="1" x14ac:dyDescent="0.3">
      <c r="A421" s="9">
        <v>2358</v>
      </c>
      <c r="B421" s="10">
        <v>5102337</v>
      </c>
      <c r="C421" s="10">
        <v>19931</v>
      </c>
      <c r="D421" s="10">
        <v>151062020</v>
      </c>
      <c r="E421" s="10">
        <v>590086</v>
      </c>
      <c r="F421" s="10">
        <v>590086</v>
      </c>
      <c r="G421" s="10" t="s">
        <v>7325</v>
      </c>
      <c r="H421" s="10" t="s">
        <v>7325</v>
      </c>
      <c r="I421" s="10" t="s">
        <v>7326</v>
      </c>
      <c r="J421" s="10" t="s">
        <v>7327</v>
      </c>
      <c r="K421" s="13">
        <v>984.02435000000003</v>
      </c>
      <c r="L421" s="19" t="s">
        <v>13176</v>
      </c>
      <c r="M421" s="11" t="s">
        <v>23</v>
      </c>
      <c r="N421" s="10" t="s">
        <v>90</v>
      </c>
      <c r="O421" s="10" t="s">
        <v>4180</v>
      </c>
      <c r="P421" s="10" t="s">
        <v>822</v>
      </c>
      <c r="Q421" s="12"/>
      <c r="R421" s="12"/>
      <c r="S421" s="18" t="s">
        <v>91</v>
      </c>
      <c r="T421" s="10" t="s">
        <v>27</v>
      </c>
      <c r="U421" s="10">
        <v>2989</v>
      </c>
      <c r="V421" s="10">
        <v>1333</v>
      </c>
      <c r="W421" s="10">
        <v>2083</v>
      </c>
      <c r="X421" s="10">
        <v>1318</v>
      </c>
      <c r="Y421" s="10">
        <f t="shared" si="6"/>
        <v>2358</v>
      </c>
      <c r="Z421" s="10" t="str">
        <f>IFERROR(VLOOKUP(H421,'[1]MW-NIFTY-50-12-Apr-2020'!$A:$A,1,FALSE),"No")</f>
        <v>No</v>
      </c>
      <c r="AA421" s="10" t="str">
        <f>IFERROR(VLOOKUP(AB421,'[2]ind_nifty500list 12th Apr20'!$F:$F,1,FALSE),"No")</f>
        <v>No</v>
      </c>
      <c r="AB421" s="9">
        <v>2358</v>
      </c>
    </row>
    <row r="422" spans="1:28" ht="15.75" customHeight="1" x14ac:dyDescent="0.3">
      <c r="A422" s="9">
        <v>2032</v>
      </c>
      <c r="B422" s="10">
        <v>3040257</v>
      </c>
      <c r="C422" s="10">
        <v>11876</v>
      </c>
      <c r="D422" s="10">
        <v>134716164</v>
      </c>
      <c r="E422" s="10">
        <v>526235</v>
      </c>
      <c r="F422" s="10">
        <v>526235</v>
      </c>
      <c r="G422" s="10" t="s">
        <v>6337</v>
      </c>
      <c r="H422" s="10" t="s">
        <v>6337</v>
      </c>
      <c r="I422" s="10" t="s">
        <v>6338</v>
      </c>
      <c r="J422" s="10" t="s">
        <v>6339</v>
      </c>
      <c r="K422" s="13">
        <v>982.06774999999993</v>
      </c>
      <c r="L422" s="19" t="s">
        <v>13176</v>
      </c>
      <c r="M422" s="11" t="s">
        <v>39</v>
      </c>
      <c r="N422" s="10" t="s">
        <v>145</v>
      </c>
      <c r="O422" s="10" t="s">
        <v>530</v>
      </c>
      <c r="P422" s="10"/>
      <c r="Q422" s="12"/>
      <c r="R422" s="12"/>
      <c r="S422" s="15" t="s">
        <v>42</v>
      </c>
      <c r="T422" s="10" t="s">
        <v>27</v>
      </c>
      <c r="U422" s="10">
        <v>3119</v>
      </c>
      <c r="V422" s="10">
        <v>2285</v>
      </c>
      <c r="W422" s="10">
        <v>3061</v>
      </c>
      <c r="X422" s="10">
        <v>1077</v>
      </c>
      <c r="Y422" s="10">
        <f t="shared" si="6"/>
        <v>2032</v>
      </c>
      <c r="Z422" s="10" t="str">
        <f>IFERROR(VLOOKUP(H422,'[1]MW-NIFTY-50-12-Apr-2020'!$A:$A,1,FALSE),"No")</f>
        <v>No</v>
      </c>
      <c r="AA422" s="10" t="str">
        <f>IFERROR(VLOOKUP(AB422,'[2]ind_nifty500list 12th Apr20'!$F:$F,1,FALSE),"No")</f>
        <v>No</v>
      </c>
      <c r="AB422" s="9">
        <v>2032</v>
      </c>
    </row>
    <row r="423" spans="1:28" ht="15.75" customHeight="1" x14ac:dyDescent="0.3">
      <c r="A423" s="9">
        <v>1579</v>
      </c>
      <c r="B423" s="10">
        <v>1034497</v>
      </c>
      <c r="C423" s="10">
        <v>4041</v>
      </c>
      <c r="D423" s="10">
        <v>134228484</v>
      </c>
      <c r="E423" s="10">
        <v>524330</v>
      </c>
      <c r="F423" s="10">
        <v>524330</v>
      </c>
      <c r="G423" s="10" t="s">
        <v>4973</v>
      </c>
      <c r="H423" s="10" t="s">
        <v>4973</v>
      </c>
      <c r="I423" s="10" t="s">
        <v>4974</v>
      </c>
      <c r="J423" s="10" t="s">
        <v>4975</v>
      </c>
      <c r="K423" s="13">
        <v>980.81095000000005</v>
      </c>
      <c r="L423" s="19" t="s">
        <v>13176</v>
      </c>
      <c r="M423" s="11" t="s">
        <v>23</v>
      </c>
      <c r="N423" s="10" t="s">
        <v>24</v>
      </c>
      <c r="O423" s="10" t="s">
        <v>25</v>
      </c>
      <c r="P423" s="10"/>
      <c r="Q423" s="12"/>
      <c r="R423" s="12"/>
      <c r="S423" s="15" t="s">
        <v>26</v>
      </c>
      <c r="T423" s="10" t="s">
        <v>27</v>
      </c>
      <c r="U423" s="10">
        <v>1954</v>
      </c>
      <c r="V423" s="10">
        <v>3887</v>
      </c>
      <c r="W423" s="10">
        <v>5059</v>
      </c>
      <c r="X423" s="10">
        <v>2189</v>
      </c>
      <c r="Y423" s="10">
        <f t="shared" si="6"/>
        <v>1579</v>
      </c>
      <c r="Z423" s="10" t="str">
        <f>IFERROR(VLOOKUP(H423,'[1]MW-NIFTY-50-12-Apr-2020'!$A:$A,1,FALSE),"No")</f>
        <v>No</v>
      </c>
      <c r="AA423" s="10" t="str">
        <f>IFERROR(VLOOKUP(AB423,'[2]ind_nifty500list 12th Apr20'!$F:$F,1,FALSE),"No")</f>
        <v>No</v>
      </c>
      <c r="AB423" s="9">
        <v>1579</v>
      </c>
    </row>
    <row r="424" spans="1:28" ht="15.75" customHeight="1" x14ac:dyDescent="0.3">
      <c r="A424" s="9">
        <v>3266</v>
      </c>
      <c r="B424" s="10">
        <v>5446401</v>
      </c>
      <c r="C424" s="10">
        <v>21275</v>
      </c>
      <c r="D424" s="10">
        <v>136526340</v>
      </c>
      <c r="E424" s="10">
        <v>533306</v>
      </c>
      <c r="F424" s="10">
        <v>533306</v>
      </c>
      <c r="G424" s="10" t="s">
        <v>10032</v>
      </c>
      <c r="H424" s="10" t="s">
        <v>10032</v>
      </c>
      <c r="I424" s="10" t="s">
        <v>10033</v>
      </c>
      <c r="J424" s="10" t="s">
        <v>10034</v>
      </c>
      <c r="K424" s="13">
        <v>980.67470000000003</v>
      </c>
      <c r="L424" s="19" t="s">
        <v>13176</v>
      </c>
      <c r="M424" s="11" t="s">
        <v>55</v>
      </c>
      <c r="N424" s="10" t="s">
        <v>56</v>
      </c>
      <c r="O424" s="10" t="s">
        <v>62</v>
      </c>
      <c r="P424" s="10" t="s">
        <v>63</v>
      </c>
      <c r="Q424" s="12"/>
      <c r="R424" s="12"/>
      <c r="S424" s="18" t="s">
        <v>58</v>
      </c>
      <c r="T424" s="10" t="s">
        <v>27</v>
      </c>
      <c r="U424" s="10">
        <v>490</v>
      </c>
      <c r="V424" s="10">
        <v>1008</v>
      </c>
      <c r="W424" s="10">
        <v>1146</v>
      </c>
      <c r="X424" s="10">
        <v>4552</v>
      </c>
      <c r="Y424" s="10">
        <f t="shared" si="6"/>
        <v>3266</v>
      </c>
      <c r="Z424" s="10" t="str">
        <f>IFERROR(VLOOKUP(H424,'[1]MW-NIFTY-50-12-Apr-2020'!$A:$A,1,FALSE),"No")</f>
        <v>No</v>
      </c>
      <c r="AA424" s="10" t="str">
        <f>IFERROR(VLOOKUP(AB424,'[2]ind_nifty500list 12th Apr20'!$F:$F,1,FALSE),"No")</f>
        <v>No</v>
      </c>
      <c r="AB424" s="9">
        <v>3266</v>
      </c>
    </row>
    <row r="425" spans="1:28" ht="15.75" customHeight="1" x14ac:dyDescent="0.3">
      <c r="A425" s="9">
        <v>3836</v>
      </c>
      <c r="B425" s="10"/>
      <c r="C425" s="10"/>
      <c r="D425" s="10">
        <v>129321732</v>
      </c>
      <c r="E425" s="10">
        <v>505163</v>
      </c>
      <c r="F425" s="10">
        <v>505163</v>
      </c>
      <c r="G425" s="10" t="s">
        <v>11775</v>
      </c>
      <c r="H425" s="10" t="str">
        <f>G425</f>
        <v>ZFSTEERING</v>
      </c>
      <c r="I425" s="10" t="s">
        <v>11776</v>
      </c>
      <c r="J425" s="10" t="s">
        <v>11777</v>
      </c>
      <c r="K425" s="13">
        <v>980.43</v>
      </c>
      <c r="L425" s="19" t="s">
        <v>13176</v>
      </c>
      <c r="M425" s="11" t="s">
        <v>83</v>
      </c>
      <c r="N425" s="10" t="s">
        <v>621</v>
      </c>
      <c r="O425" s="10" t="s">
        <v>622</v>
      </c>
      <c r="P425" s="10" t="s">
        <v>8280</v>
      </c>
      <c r="Q425" s="11" t="s">
        <v>11778</v>
      </c>
      <c r="R425" s="12"/>
      <c r="S425" s="18" t="s">
        <v>623</v>
      </c>
      <c r="T425" s="10" t="s">
        <v>27</v>
      </c>
      <c r="U425" s="10">
        <v>2132</v>
      </c>
      <c r="V425" s="10">
        <v>3860</v>
      </c>
      <c r="W425" s="10">
        <v>2965</v>
      </c>
      <c r="X425" s="10">
        <v>1573</v>
      </c>
      <c r="Y425" s="10">
        <f t="shared" si="6"/>
        <v>3836</v>
      </c>
      <c r="Z425" s="10" t="str">
        <f>IFERROR(VLOOKUP(H425,'[1]MW-NIFTY-50-12-Apr-2020'!$A:$A,1,FALSE),"No")</f>
        <v>No</v>
      </c>
      <c r="AA425" s="10" t="str">
        <f>IFERROR(VLOOKUP(AB425,'[2]ind_nifty500list 12th Apr20'!$F:$F,1,FALSE),"No")</f>
        <v>No</v>
      </c>
      <c r="AB425" s="9">
        <v>3836</v>
      </c>
    </row>
    <row r="426" spans="1:28" ht="15.75" customHeight="1" x14ac:dyDescent="0.3">
      <c r="A426" s="9">
        <v>3841</v>
      </c>
      <c r="B426" s="10">
        <v>1922049</v>
      </c>
      <c r="C426" s="10">
        <v>7508</v>
      </c>
      <c r="D426" s="10">
        <v>136534788</v>
      </c>
      <c r="E426" s="10">
        <v>533339</v>
      </c>
      <c r="F426" s="10">
        <v>533339</v>
      </c>
      <c r="G426" s="10" t="s">
        <v>11792</v>
      </c>
      <c r="H426" s="10" t="s">
        <v>11792</v>
      </c>
      <c r="I426" s="10" t="s">
        <v>11793</v>
      </c>
      <c r="J426" s="10" t="s">
        <v>11794</v>
      </c>
      <c r="K426" s="13">
        <v>976.36425000000008</v>
      </c>
      <c r="L426" s="19" t="s">
        <v>13176</v>
      </c>
      <c r="M426" s="11" t="s">
        <v>32</v>
      </c>
      <c r="N426" s="10" t="s">
        <v>220</v>
      </c>
      <c r="O426" s="11" t="s">
        <v>458</v>
      </c>
      <c r="P426" s="10" t="s">
        <v>1495</v>
      </c>
      <c r="Q426" s="12"/>
      <c r="R426" s="12"/>
      <c r="S426" s="15" t="s">
        <v>222</v>
      </c>
      <c r="T426" s="10" t="s">
        <v>27</v>
      </c>
      <c r="U426" s="10">
        <v>583</v>
      </c>
      <c r="V426" s="10">
        <v>682</v>
      </c>
      <c r="W426" s="10">
        <v>3550</v>
      </c>
      <c r="X426" s="10">
        <v>1100</v>
      </c>
      <c r="Y426" s="10">
        <f t="shared" si="6"/>
        <v>3841</v>
      </c>
      <c r="Z426" s="10" t="str">
        <f>IFERROR(VLOOKUP(H426,'[1]MW-NIFTY-50-12-Apr-2020'!$A:$A,1,FALSE),"No")</f>
        <v>No</v>
      </c>
      <c r="AA426" s="10" t="str">
        <f>IFERROR(VLOOKUP(AB426,'[2]ind_nifty500list 12th Apr20'!$F:$F,1,FALSE),"No")</f>
        <v>No</v>
      </c>
      <c r="AB426" s="9">
        <v>3841</v>
      </c>
    </row>
    <row r="427" spans="1:28" ht="15.75" customHeight="1" x14ac:dyDescent="0.3">
      <c r="A427" s="9">
        <v>1803</v>
      </c>
      <c r="B427" s="10">
        <v>2938881</v>
      </c>
      <c r="C427" s="10">
        <v>11480</v>
      </c>
      <c r="D427" s="10">
        <v>136571396</v>
      </c>
      <c r="E427" s="10">
        <v>533482</v>
      </c>
      <c r="F427" s="10">
        <v>533482</v>
      </c>
      <c r="G427" s="10" t="s">
        <v>5649</v>
      </c>
      <c r="H427" s="10" t="s">
        <v>5649</v>
      </c>
      <c r="I427" s="10" t="s">
        <v>5650</v>
      </c>
      <c r="J427" s="10" t="s">
        <v>5651</v>
      </c>
      <c r="K427" s="13">
        <v>974.06150000000002</v>
      </c>
      <c r="L427" s="19" t="s">
        <v>13176</v>
      </c>
      <c r="M427" s="11" t="s">
        <v>39</v>
      </c>
      <c r="N427" s="10" t="s">
        <v>67</v>
      </c>
      <c r="O427" s="11" t="s">
        <v>68</v>
      </c>
      <c r="P427" s="10"/>
      <c r="Q427" s="12"/>
      <c r="R427" s="12"/>
      <c r="S427" s="15" t="s">
        <v>69</v>
      </c>
      <c r="T427" s="10" t="s">
        <v>27</v>
      </c>
      <c r="U427" s="10">
        <v>2585</v>
      </c>
      <c r="V427" s="10">
        <v>2787</v>
      </c>
      <c r="W427" s="10">
        <v>2726</v>
      </c>
      <c r="X427" s="10">
        <v>301</v>
      </c>
      <c r="Y427" s="10">
        <f t="shared" si="6"/>
        <v>1803</v>
      </c>
      <c r="Z427" s="10" t="str">
        <f>IFERROR(VLOOKUP(H427,'[1]MW-NIFTY-50-12-Apr-2020'!$A:$A,1,FALSE),"No")</f>
        <v>No</v>
      </c>
      <c r="AA427" s="10" t="str">
        <f>IFERROR(VLOOKUP(AB427,'[2]ind_nifty500list 12th Apr20'!$F:$F,1,FALSE),"No")</f>
        <v>No</v>
      </c>
      <c r="AB427" s="9">
        <v>1803</v>
      </c>
    </row>
    <row r="428" spans="1:28" ht="15.75" customHeight="1" x14ac:dyDescent="0.3">
      <c r="A428" s="9">
        <v>1201</v>
      </c>
      <c r="B428" s="10">
        <v>2971137</v>
      </c>
      <c r="C428" s="10">
        <v>11606</v>
      </c>
      <c r="D428" s="10">
        <v>130324228</v>
      </c>
      <c r="E428" s="10">
        <v>509079</v>
      </c>
      <c r="F428" s="10">
        <v>509079</v>
      </c>
      <c r="G428" s="10" t="s">
        <v>3820</v>
      </c>
      <c r="H428" s="10" t="s">
        <v>3820</v>
      </c>
      <c r="I428" s="10" t="s">
        <v>3821</v>
      </c>
      <c r="J428" s="10" t="s">
        <v>3822</v>
      </c>
      <c r="K428" s="13">
        <v>973.01184999999998</v>
      </c>
      <c r="L428" s="19" t="s">
        <v>13176</v>
      </c>
      <c r="M428" s="11" t="s">
        <v>95</v>
      </c>
      <c r="N428" s="10" t="s">
        <v>96</v>
      </c>
      <c r="O428" s="10" t="s">
        <v>97</v>
      </c>
      <c r="P428" s="10"/>
      <c r="Q428" s="12"/>
      <c r="R428" s="12"/>
      <c r="S428" s="10" t="s">
        <v>98</v>
      </c>
      <c r="T428" s="10" t="s">
        <v>27</v>
      </c>
      <c r="U428" s="10">
        <v>2198</v>
      </c>
      <c r="V428" s="10">
        <v>3538</v>
      </c>
      <c r="W428" s="10">
        <v>3116</v>
      </c>
      <c r="X428" s="10">
        <v>2098</v>
      </c>
      <c r="Y428" s="10">
        <f t="shared" si="6"/>
        <v>1201</v>
      </c>
      <c r="Z428" s="10" t="str">
        <f>IFERROR(VLOOKUP(H428,'[1]MW-NIFTY-50-12-Apr-2020'!$A:$A,1,FALSE),"No")</f>
        <v>No</v>
      </c>
      <c r="AA428" s="10" t="str">
        <f>IFERROR(VLOOKUP(AB428,'[2]ind_nifty500list 12th Apr20'!$F:$F,1,FALSE),"No")</f>
        <v>No</v>
      </c>
      <c r="AB428" s="9">
        <v>1201</v>
      </c>
    </row>
    <row r="429" spans="1:28" ht="15.75" customHeight="1" x14ac:dyDescent="0.3">
      <c r="A429" s="9">
        <v>2731</v>
      </c>
      <c r="B429" s="10">
        <v>3857409</v>
      </c>
      <c r="C429" s="10">
        <v>15068</v>
      </c>
      <c r="D429" s="10">
        <v>136426244</v>
      </c>
      <c r="E429" s="10">
        <v>532915</v>
      </c>
      <c r="F429" s="10">
        <v>532915</v>
      </c>
      <c r="G429" s="10" t="s">
        <v>8436</v>
      </c>
      <c r="H429" s="10" t="s">
        <v>8436</v>
      </c>
      <c r="I429" s="10" t="s">
        <v>8437</v>
      </c>
      <c r="J429" s="10" t="s">
        <v>8438</v>
      </c>
      <c r="K429" s="13">
        <v>971.39080000000001</v>
      </c>
      <c r="L429" s="19" t="s">
        <v>13176</v>
      </c>
      <c r="M429" s="11" t="s">
        <v>55</v>
      </c>
      <c r="N429" s="10" t="s">
        <v>56</v>
      </c>
      <c r="O429" s="10" t="s">
        <v>62</v>
      </c>
      <c r="P429" s="10" t="s">
        <v>293</v>
      </c>
      <c r="Q429" s="12"/>
      <c r="R429" s="12"/>
      <c r="S429" s="18" t="s">
        <v>58</v>
      </c>
      <c r="T429" s="10" t="s">
        <v>27</v>
      </c>
      <c r="U429" s="10">
        <v>2490</v>
      </c>
      <c r="V429" s="10">
        <v>1380</v>
      </c>
      <c r="W429" s="10">
        <v>3777</v>
      </c>
      <c r="X429" s="10">
        <v>1017</v>
      </c>
      <c r="Y429" s="10">
        <f t="shared" si="6"/>
        <v>2731</v>
      </c>
      <c r="Z429" s="10" t="str">
        <f>IFERROR(VLOOKUP(H429,'[1]MW-NIFTY-50-12-Apr-2020'!$A:$A,1,FALSE),"No")</f>
        <v>No</v>
      </c>
      <c r="AA429" s="10" t="str">
        <f>IFERROR(VLOOKUP(AB429,'[2]ind_nifty500list 12th Apr20'!$F:$F,1,FALSE),"No")</f>
        <v>No</v>
      </c>
      <c r="AB429" s="9">
        <v>2731</v>
      </c>
    </row>
    <row r="430" spans="1:28" ht="15.75" customHeight="1" x14ac:dyDescent="0.3">
      <c r="A430" s="9">
        <v>2774</v>
      </c>
      <c r="B430" s="10">
        <v>747009</v>
      </c>
      <c r="C430" s="10">
        <v>2918</v>
      </c>
      <c r="D430" s="10">
        <v>128093700</v>
      </c>
      <c r="E430" s="10">
        <v>500366</v>
      </c>
      <c r="F430" s="10">
        <v>500366</v>
      </c>
      <c r="G430" s="10" t="s">
        <v>8563</v>
      </c>
      <c r="H430" s="10" t="s">
        <v>8563</v>
      </c>
      <c r="I430" s="10" t="s">
        <v>8564</v>
      </c>
      <c r="J430" s="10" t="s">
        <v>8565</v>
      </c>
      <c r="K430" s="13">
        <v>971.13459999999998</v>
      </c>
      <c r="L430" s="19" t="s">
        <v>13176</v>
      </c>
      <c r="M430" s="11" t="s">
        <v>32</v>
      </c>
      <c r="N430" s="10" t="s">
        <v>33</v>
      </c>
      <c r="O430" s="10" t="s">
        <v>48</v>
      </c>
      <c r="P430" s="10"/>
      <c r="Q430" s="12"/>
      <c r="R430" s="12"/>
      <c r="S430" s="18" t="s">
        <v>35</v>
      </c>
      <c r="T430" s="10" t="s">
        <v>27</v>
      </c>
      <c r="U430" s="10">
        <v>1988</v>
      </c>
      <c r="V430" s="10">
        <v>741</v>
      </c>
      <c r="W430" s="10">
        <v>1096</v>
      </c>
      <c r="X430" s="10">
        <v>2298</v>
      </c>
      <c r="Y430" s="10">
        <f t="shared" si="6"/>
        <v>2774</v>
      </c>
      <c r="Z430" s="10" t="str">
        <f>IFERROR(VLOOKUP(H430,'[1]MW-NIFTY-50-12-Apr-2020'!$A:$A,1,FALSE),"No")</f>
        <v>No</v>
      </c>
      <c r="AA430" s="10" t="str">
        <f>IFERROR(VLOOKUP(AB430,'[2]ind_nifty500list 12th Apr20'!$F:$F,1,FALSE),"No")</f>
        <v>No</v>
      </c>
      <c r="AB430" s="9">
        <v>2774</v>
      </c>
    </row>
    <row r="431" spans="1:28" ht="15.75" customHeight="1" x14ac:dyDescent="0.3">
      <c r="A431" s="9">
        <v>2676</v>
      </c>
      <c r="B431" s="10">
        <v>3065601</v>
      </c>
      <c r="C431" s="10">
        <v>11975</v>
      </c>
      <c r="D431" s="10">
        <v>136361220</v>
      </c>
      <c r="E431" s="10">
        <v>532661</v>
      </c>
      <c r="F431" s="10">
        <v>532661</v>
      </c>
      <c r="G431" s="10" t="s">
        <v>8267</v>
      </c>
      <c r="H431" s="10" t="s">
        <v>8267</v>
      </c>
      <c r="I431" s="10" t="s">
        <v>8268</v>
      </c>
      <c r="J431" s="10" t="s">
        <v>8269</v>
      </c>
      <c r="K431" s="13">
        <v>957.10844999999995</v>
      </c>
      <c r="L431" s="19" t="s">
        <v>13176</v>
      </c>
      <c r="M431" s="11" t="s">
        <v>83</v>
      </c>
      <c r="N431" s="10" t="s">
        <v>621</v>
      </c>
      <c r="O431" s="10" t="s">
        <v>622</v>
      </c>
      <c r="P431" s="10" t="s">
        <v>4250</v>
      </c>
      <c r="Q431" s="12"/>
      <c r="R431" s="12"/>
      <c r="S431" s="18" t="s">
        <v>623</v>
      </c>
      <c r="T431" s="10" t="s">
        <v>27</v>
      </c>
      <c r="U431" s="10">
        <v>2950</v>
      </c>
      <c r="V431" s="10">
        <v>1669</v>
      </c>
      <c r="W431" s="10">
        <v>1341</v>
      </c>
      <c r="X431" s="10">
        <v>0</v>
      </c>
      <c r="Y431" s="10">
        <f t="shared" si="6"/>
        <v>2676</v>
      </c>
      <c r="Z431" s="10" t="str">
        <f>IFERROR(VLOOKUP(H431,'[1]MW-NIFTY-50-12-Apr-2020'!$A:$A,1,FALSE),"No")</f>
        <v>No</v>
      </c>
      <c r="AA431" s="10" t="str">
        <f>IFERROR(VLOOKUP(AB431,'[2]ind_nifty500list 12th Apr20'!$F:$F,1,FALSE),"No")</f>
        <v>No</v>
      </c>
      <c r="AB431" s="9">
        <v>2676</v>
      </c>
    </row>
    <row r="432" spans="1:28" ht="15.75" customHeight="1" x14ac:dyDescent="0.3">
      <c r="A432" s="9">
        <v>782</v>
      </c>
      <c r="B432" s="10">
        <v>219393</v>
      </c>
      <c r="C432" s="10">
        <v>857</v>
      </c>
      <c r="D432" s="10">
        <v>128030468</v>
      </c>
      <c r="E432" s="10">
        <v>500119</v>
      </c>
      <c r="F432" s="10">
        <v>500119</v>
      </c>
      <c r="G432" s="10" t="s">
        <v>2542</v>
      </c>
      <c r="H432" s="10" t="s">
        <v>2542</v>
      </c>
      <c r="I432" s="10" t="s">
        <v>2543</v>
      </c>
      <c r="J432" s="10" t="s">
        <v>2544</v>
      </c>
      <c r="K432" s="13">
        <v>948.08850000000007</v>
      </c>
      <c r="L432" s="19" t="s">
        <v>13176</v>
      </c>
      <c r="M432" s="11" t="s">
        <v>275</v>
      </c>
      <c r="N432" s="10" t="s">
        <v>357</v>
      </c>
      <c r="O432" s="10" t="s">
        <v>358</v>
      </c>
      <c r="P432" s="10" t="s">
        <v>1254</v>
      </c>
      <c r="Q432" s="12"/>
      <c r="R432" s="12"/>
      <c r="S432" s="10" t="s">
        <v>279</v>
      </c>
      <c r="T432" s="10" t="s">
        <v>27</v>
      </c>
      <c r="U432" s="10">
        <v>359</v>
      </c>
      <c r="V432" s="10">
        <v>3024</v>
      </c>
      <c r="W432" s="10">
        <v>3532</v>
      </c>
      <c r="X432" s="10">
        <v>386</v>
      </c>
      <c r="Y432" s="10">
        <f t="shared" si="6"/>
        <v>782</v>
      </c>
      <c r="Z432" s="10" t="str">
        <f>IFERROR(VLOOKUP(H432,'[1]MW-NIFTY-50-12-Apr-2020'!$A:$A,1,FALSE),"No")</f>
        <v>No</v>
      </c>
      <c r="AA432" s="10" t="str">
        <f>IFERROR(VLOOKUP(AB432,'[2]ind_nifty500list 12th Apr20'!$F:$F,1,FALSE),"No")</f>
        <v>No</v>
      </c>
      <c r="AB432" s="9">
        <v>782</v>
      </c>
    </row>
    <row r="433" spans="1:28" ht="15.75" customHeight="1" x14ac:dyDescent="0.3">
      <c r="A433" s="9">
        <v>2132</v>
      </c>
      <c r="B433" s="10">
        <v>590593</v>
      </c>
      <c r="C433" s="10">
        <v>2307</v>
      </c>
      <c r="D433" s="10">
        <v>133131012</v>
      </c>
      <c r="E433" s="10">
        <v>520043</v>
      </c>
      <c r="F433" s="10">
        <v>520043</v>
      </c>
      <c r="G433" s="10" t="s">
        <v>6641</v>
      </c>
      <c r="H433" s="10" t="s">
        <v>6641</v>
      </c>
      <c r="I433" s="10" t="s">
        <v>6642</v>
      </c>
      <c r="J433" s="10" t="s">
        <v>6643</v>
      </c>
      <c r="K433" s="13">
        <v>946.27375000000006</v>
      </c>
      <c r="L433" s="19" t="s">
        <v>13176</v>
      </c>
      <c r="M433" s="11" t="s">
        <v>83</v>
      </c>
      <c r="N433" s="10" t="s">
        <v>621</v>
      </c>
      <c r="O433" s="10" t="s">
        <v>622</v>
      </c>
      <c r="P433" s="10" t="s">
        <v>3329</v>
      </c>
      <c r="Q433" s="12"/>
      <c r="R433" s="12"/>
      <c r="S433" s="18" t="s">
        <v>623</v>
      </c>
      <c r="T433" s="10" t="s">
        <v>27</v>
      </c>
      <c r="U433" s="10">
        <v>3860</v>
      </c>
      <c r="V433" s="10">
        <v>2677</v>
      </c>
      <c r="W433" s="10">
        <v>3836</v>
      </c>
      <c r="X433" s="10">
        <v>2965</v>
      </c>
      <c r="Y433" s="10">
        <f t="shared" si="6"/>
        <v>2132</v>
      </c>
      <c r="Z433" s="10" t="str">
        <f>IFERROR(VLOOKUP(H433,'[1]MW-NIFTY-50-12-Apr-2020'!$A:$A,1,FALSE),"No")</f>
        <v>No</v>
      </c>
      <c r="AA433" s="10" t="str">
        <f>IFERROR(VLOOKUP(AB433,'[2]ind_nifty500list 12th Apr20'!$F:$F,1,FALSE),"No")</f>
        <v>No</v>
      </c>
      <c r="AB433" s="9">
        <v>2132</v>
      </c>
    </row>
    <row r="434" spans="1:28" ht="15.75" customHeight="1" x14ac:dyDescent="0.3">
      <c r="A434" s="9">
        <v>305</v>
      </c>
      <c r="B434" s="10">
        <v>7685889</v>
      </c>
      <c r="C434" s="10">
        <v>30023</v>
      </c>
      <c r="D434" s="10">
        <v>136139524</v>
      </c>
      <c r="E434" s="10">
        <v>531795</v>
      </c>
      <c r="F434" s="10">
        <v>531795</v>
      </c>
      <c r="G434" s="10" t="s">
        <v>1078</v>
      </c>
      <c r="H434" s="10" t="s">
        <v>1078</v>
      </c>
      <c r="I434" s="10" t="s">
        <v>1079</v>
      </c>
      <c r="J434" s="10" t="s">
        <v>1080</v>
      </c>
      <c r="K434" s="13">
        <v>942.05439999999999</v>
      </c>
      <c r="L434" s="19" t="s">
        <v>13176</v>
      </c>
      <c r="M434" s="11" t="s">
        <v>83</v>
      </c>
      <c r="N434" s="10" t="s">
        <v>621</v>
      </c>
      <c r="O434" s="10" t="s">
        <v>964</v>
      </c>
      <c r="P434" s="10" t="s">
        <v>1081</v>
      </c>
      <c r="Q434" s="12"/>
      <c r="R434" s="12"/>
      <c r="S434" s="18" t="s">
        <v>623</v>
      </c>
      <c r="T434" s="10" t="s">
        <v>27</v>
      </c>
      <c r="U434" s="10">
        <v>2929</v>
      </c>
      <c r="V434" s="10">
        <v>1758</v>
      </c>
      <c r="W434" s="10">
        <v>1942</v>
      </c>
      <c r="X434" s="10">
        <v>0</v>
      </c>
      <c r="Y434" s="10">
        <f t="shared" si="6"/>
        <v>305</v>
      </c>
      <c r="Z434" s="10" t="str">
        <f>IFERROR(VLOOKUP(H434,'[1]MW-NIFTY-50-12-Apr-2020'!$A:$A,1,FALSE),"No")</f>
        <v>No</v>
      </c>
      <c r="AA434" s="10" t="str">
        <f>IFERROR(VLOOKUP(AB434,'[2]ind_nifty500list 12th Apr20'!$F:$F,1,FALSE),"No")</f>
        <v>No</v>
      </c>
      <c r="AB434" s="9">
        <v>305</v>
      </c>
    </row>
    <row r="435" spans="1:28" ht="15.75" customHeight="1" x14ac:dyDescent="0.3">
      <c r="A435" s="9">
        <v>3568</v>
      </c>
      <c r="B435" s="10">
        <v>1090561</v>
      </c>
      <c r="C435" s="10">
        <v>4260</v>
      </c>
      <c r="D435" s="10">
        <v>129711364</v>
      </c>
      <c r="E435" s="10">
        <v>506685</v>
      </c>
      <c r="F435" s="10">
        <v>506685</v>
      </c>
      <c r="G435" s="10" t="s">
        <v>10937</v>
      </c>
      <c r="H435" s="10" t="s">
        <v>10937</v>
      </c>
      <c r="I435" s="10" t="s">
        <v>10938</v>
      </c>
      <c r="J435" s="10" t="s">
        <v>10939</v>
      </c>
      <c r="K435" s="13">
        <v>940.5</v>
      </c>
      <c r="L435" s="19" t="s">
        <v>13176</v>
      </c>
      <c r="M435" s="11" t="s">
        <v>23</v>
      </c>
      <c r="N435" s="10" t="s">
        <v>24</v>
      </c>
      <c r="O435" s="12"/>
      <c r="P435" s="10"/>
      <c r="Q435" s="12"/>
      <c r="R435" s="12"/>
      <c r="S435" s="17" t="s">
        <v>26</v>
      </c>
      <c r="T435" s="10" t="s">
        <v>27</v>
      </c>
      <c r="U435" s="10">
        <v>2151</v>
      </c>
      <c r="V435" s="10">
        <v>2128</v>
      </c>
      <c r="W435" s="10">
        <v>3506</v>
      </c>
      <c r="X435" s="10">
        <v>2958</v>
      </c>
      <c r="Y435" s="10">
        <f t="shared" si="6"/>
        <v>3568</v>
      </c>
      <c r="Z435" s="10" t="str">
        <f>IFERROR(VLOOKUP(H435,'[1]MW-NIFTY-50-12-Apr-2020'!$A:$A,1,FALSE),"No")</f>
        <v>No</v>
      </c>
      <c r="AA435" s="10" t="str">
        <f>IFERROR(VLOOKUP(AB435,'[2]ind_nifty500list 12th Apr20'!$F:$F,1,FALSE),"No")</f>
        <v>No</v>
      </c>
      <c r="AB435" s="9">
        <v>3568</v>
      </c>
    </row>
    <row r="436" spans="1:28" ht="15.75" customHeight="1" x14ac:dyDescent="0.3">
      <c r="A436" s="9">
        <v>438</v>
      </c>
      <c r="B436" s="10">
        <v>98049</v>
      </c>
      <c r="C436" s="10">
        <v>383</v>
      </c>
      <c r="D436" s="10">
        <v>128012548</v>
      </c>
      <c r="E436" s="10">
        <v>500049</v>
      </c>
      <c r="F436" s="10">
        <v>500049</v>
      </c>
      <c r="G436" s="10" t="s">
        <v>1492</v>
      </c>
      <c r="H436" s="10" t="s">
        <v>1492</v>
      </c>
      <c r="I436" s="10" t="s">
        <v>1493</v>
      </c>
      <c r="J436" s="10" t="s">
        <v>1494</v>
      </c>
      <c r="K436" s="13">
        <v>34980.306599999996</v>
      </c>
      <c r="L436" s="16" t="s">
        <v>13177</v>
      </c>
      <c r="M436" s="11" t="s">
        <v>32</v>
      </c>
      <c r="N436" s="10" t="s">
        <v>220</v>
      </c>
      <c r="O436" s="10" t="s">
        <v>458</v>
      </c>
      <c r="P436" s="10" t="s">
        <v>1495</v>
      </c>
      <c r="Q436" s="12"/>
      <c r="R436" s="12"/>
      <c r="S436" s="15" t="s">
        <v>222</v>
      </c>
      <c r="T436" s="10" t="s">
        <v>130</v>
      </c>
      <c r="U436" s="10">
        <v>1345</v>
      </c>
      <c r="V436" s="10">
        <v>1100</v>
      </c>
      <c r="W436" s="10">
        <v>3550</v>
      </c>
      <c r="X436" s="10">
        <v>3841</v>
      </c>
      <c r="Y436" s="10">
        <f t="shared" si="6"/>
        <v>438</v>
      </c>
      <c r="Z436" s="10" t="str">
        <f>IFERROR(VLOOKUP(H436,'[1]MW-NIFTY-50-12-Apr-2020'!$A:$A,1,FALSE),"No")</f>
        <v>No</v>
      </c>
      <c r="AA436" s="10" t="s">
        <v>44</v>
      </c>
      <c r="AB436" s="9">
        <v>438</v>
      </c>
    </row>
    <row r="437" spans="1:28" ht="15.75" customHeight="1" x14ac:dyDescent="0.3">
      <c r="A437" s="9">
        <v>439</v>
      </c>
      <c r="B437" s="10">
        <v>108033</v>
      </c>
      <c r="C437" s="10">
        <v>422</v>
      </c>
      <c r="D437" s="10">
        <v>128126212</v>
      </c>
      <c r="E437" s="10">
        <v>500493</v>
      </c>
      <c r="F437" s="10">
        <v>500493</v>
      </c>
      <c r="G437" s="10" t="s">
        <v>1496</v>
      </c>
      <c r="H437" s="10" t="s">
        <v>1496</v>
      </c>
      <c r="I437" s="10" t="s">
        <v>1497</v>
      </c>
      <c r="J437" s="10" t="s">
        <v>1498</v>
      </c>
      <c r="K437" s="13">
        <v>33220.680500000002</v>
      </c>
      <c r="L437" s="16" t="s">
        <v>13177</v>
      </c>
      <c r="M437" s="11" t="s">
        <v>39</v>
      </c>
      <c r="N437" s="10" t="s">
        <v>40</v>
      </c>
      <c r="O437" s="10" t="s">
        <v>137</v>
      </c>
      <c r="P437" s="10" t="s">
        <v>1499</v>
      </c>
      <c r="Q437" s="12"/>
      <c r="R437" s="12"/>
      <c r="S437" s="15" t="s">
        <v>42</v>
      </c>
      <c r="T437" s="10" t="s">
        <v>43</v>
      </c>
      <c r="U437" s="10">
        <v>2669</v>
      </c>
      <c r="V437" s="10">
        <v>1895</v>
      </c>
      <c r="W437" s="10">
        <v>2519</v>
      </c>
      <c r="X437" s="10">
        <v>3948</v>
      </c>
      <c r="Y437" s="10">
        <f t="shared" si="6"/>
        <v>439</v>
      </c>
      <c r="Z437" s="10" t="str">
        <f>IFERROR(VLOOKUP(H437,'[1]MW-NIFTY-50-12-Apr-2020'!$A:$A,1,FALSE),"No")</f>
        <v>No</v>
      </c>
      <c r="AA437" s="10" t="s">
        <v>44</v>
      </c>
      <c r="AB437" s="9">
        <v>439</v>
      </c>
    </row>
    <row r="438" spans="1:28" ht="15.75" customHeight="1" x14ac:dyDescent="0.3">
      <c r="A438" s="9">
        <v>1371</v>
      </c>
      <c r="B438" s="10"/>
      <c r="C438" s="10"/>
      <c r="D438" s="10">
        <v>136226052</v>
      </c>
      <c r="E438" s="10">
        <v>532133</v>
      </c>
      <c r="F438" s="10">
        <v>532133</v>
      </c>
      <c r="G438" s="10" t="s">
        <v>4340</v>
      </c>
      <c r="H438" s="10" t="str">
        <f>G438</f>
        <v>IFGLREFRAC</v>
      </c>
      <c r="I438" s="10"/>
      <c r="J438" s="10" t="s">
        <v>4341</v>
      </c>
      <c r="K438" s="13">
        <v>939.97240000000011</v>
      </c>
      <c r="L438" s="19" t="s">
        <v>13176</v>
      </c>
      <c r="M438" s="11" t="s">
        <v>249</v>
      </c>
      <c r="N438" s="10" t="s">
        <v>250</v>
      </c>
      <c r="O438" s="23" t="s">
        <v>251</v>
      </c>
      <c r="P438" s="10" t="s">
        <v>4342</v>
      </c>
      <c r="Q438" s="12"/>
      <c r="R438" s="12"/>
      <c r="S438" s="15" t="s">
        <v>26</v>
      </c>
      <c r="T438" s="10" t="s">
        <v>27</v>
      </c>
      <c r="U438" s="10">
        <v>3728</v>
      </c>
      <c r="V438" s="10">
        <v>1958</v>
      </c>
      <c r="W438" s="10">
        <v>1731</v>
      </c>
      <c r="X438" s="10">
        <v>1651</v>
      </c>
      <c r="Y438" s="10">
        <f t="shared" si="6"/>
        <v>1371</v>
      </c>
      <c r="Z438" s="10" t="str">
        <f>IFERROR(VLOOKUP(H438,'[1]MW-NIFTY-50-12-Apr-2020'!$A:$A,1,FALSE),"No")</f>
        <v>No</v>
      </c>
      <c r="AA438" s="10" t="str">
        <f>IFERROR(VLOOKUP(AB438,'[2]ind_nifty500list 12th Apr20'!$F:$F,1,FALSE),"No")</f>
        <v>No</v>
      </c>
      <c r="AB438" s="9">
        <v>1371</v>
      </c>
    </row>
    <row r="439" spans="1:28" ht="15.75" customHeight="1" x14ac:dyDescent="0.3">
      <c r="A439" s="9">
        <v>441</v>
      </c>
      <c r="B439" s="10">
        <v>112129</v>
      </c>
      <c r="C439" s="10">
        <v>438</v>
      </c>
      <c r="D439" s="10">
        <v>128026372</v>
      </c>
      <c r="E439" s="10">
        <v>500103</v>
      </c>
      <c r="F439" s="10">
        <v>500103</v>
      </c>
      <c r="G439" s="10" t="s">
        <v>1503</v>
      </c>
      <c r="H439" s="10" t="s">
        <v>1503</v>
      </c>
      <c r="I439" s="10" t="s">
        <v>1504</v>
      </c>
      <c r="J439" s="10" t="s">
        <v>1505</v>
      </c>
      <c r="K439" s="13">
        <v>32013.569500000001</v>
      </c>
      <c r="L439" s="16" t="s">
        <v>13177</v>
      </c>
      <c r="M439" s="11" t="s">
        <v>39</v>
      </c>
      <c r="N439" s="10" t="s">
        <v>40</v>
      </c>
      <c r="O439" s="10" t="s">
        <v>128</v>
      </c>
      <c r="P439" s="10" t="s">
        <v>129</v>
      </c>
      <c r="Q439" s="12"/>
      <c r="R439" s="12"/>
      <c r="S439" s="15" t="s">
        <v>42</v>
      </c>
      <c r="T439" s="10" t="s">
        <v>130</v>
      </c>
      <c r="U439" s="10">
        <v>3753</v>
      </c>
      <c r="V439" s="10">
        <v>5021</v>
      </c>
      <c r="W439" s="10">
        <v>21</v>
      </c>
      <c r="X439" s="10">
        <v>3067</v>
      </c>
      <c r="Y439" s="10">
        <f t="shared" si="6"/>
        <v>441</v>
      </c>
      <c r="Z439" s="10" t="str">
        <f>IFERROR(VLOOKUP(H439,'[1]MW-NIFTY-50-12-Apr-2020'!$A:$A,1,FALSE),"No")</f>
        <v>No</v>
      </c>
      <c r="AA439" s="10" t="s">
        <v>44</v>
      </c>
      <c r="AB439" s="9">
        <v>441</v>
      </c>
    </row>
    <row r="440" spans="1:28" ht="15.75" customHeight="1" x14ac:dyDescent="0.3">
      <c r="A440" s="9">
        <v>5105</v>
      </c>
      <c r="B440" s="10">
        <v>111617</v>
      </c>
      <c r="C440" s="10">
        <v>436</v>
      </c>
      <c r="D440" s="10">
        <v>138438148</v>
      </c>
      <c r="E440" s="10">
        <v>540774</v>
      </c>
      <c r="F440" s="10">
        <v>540774</v>
      </c>
      <c r="G440" s="10" t="s">
        <v>13005</v>
      </c>
      <c r="H440" s="10" t="s">
        <v>13005</v>
      </c>
      <c r="I440" s="10" t="s">
        <v>13006</v>
      </c>
      <c r="J440" s="10" t="s">
        <v>13007</v>
      </c>
      <c r="K440" s="13">
        <v>939.97240000000011</v>
      </c>
      <c r="L440" s="19" t="s">
        <v>13176</v>
      </c>
      <c r="M440" s="10" t="s">
        <v>39</v>
      </c>
      <c r="N440" s="10" t="s">
        <v>40</v>
      </c>
      <c r="O440" s="10" t="s">
        <v>13008</v>
      </c>
      <c r="P440" s="10"/>
      <c r="Q440" s="10"/>
      <c r="R440" s="10"/>
      <c r="S440" s="10" t="s">
        <v>42</v>
      </c>
      <c r="T440" s="10" t="s">
        <v>27</v>
      </c>
      <c r="U440" s="10">
        <v>1279</v>
      </c>
      <c r="V440" s="10">
        <v>3689</v>
      </c>
      <c r="W440" s="10">
        <v>1466</v>
      </c>
      <c r="X440" s="10">
        <v>1765</v>
      </c>
      <c r="Y440" s="10">
        <f t="shared" si="6"/>
        <v>5105</v>
      </c>
      <c r="Z440" s="10" t="str">
        <f>IFERROR(VLOOKUP(H440,'[1]MW-NIFTY-50-12-Apr-2020'!$A:$A,1,FALSE),"No")</f>
        <v>No</v>
      </c>
      <c r="AA440" s="10" t="str">
        <f>IFERROR(VLOOKUP(AB440,'[2]ind_nifty500list 12th Apr20'!$F:$F,1,FALSE),"No")</f>
        <v>No</v>
      </c>
      <c r="AB440" s="9">
        <v>5105</v>
      </c>
    </row>
    <row r="441" spans="1:28" ht="15.75" customHeight="1" x14ac:dyDescent="0.3">
      <c r="A441" s="9">
        <v>443</v>
      </c>
      <c r="B441" s="10">
        <v>134657</v>
      </c>
      <c r="C441" s="10">
        <v>526</v>
      </c>
      <c r="D441" s="10">
        <v>128140036</v>
      </c>
      <c r="E441" s="10">
        <v>500547</v>
      </c>
      <c r="F441" s="10">
        <v>500547</v>
      </c>
      <c r="G441" s="10" t="s">
        <v>1509</v>
      </c>
      <c r="H441" s="10" t="s">
        <v>1509</v>
      </c>
      <c r="I441" s="10" t="s">
        <v>1510</v>
      </c>
      <c r="J441" s="10" t="s">
        <v>1511</v>
      </c>
      <c r="K441" s="13">
        <v>93548.236849999987</v>
      </c>
      <c r="L441" s="16" t="s">
        <v>13178</v>
      </c>
      <c r="M441" s="11" t="s">
        <v>121</v>
      </c>
      <c r="N441" s="10" t="s">
        <v>122</v>
      </c>
      <c r="O441" s="10" t="s">
        <v>1512</v>
      </c>
      <c r="P441" s="10"/>
      <c r="Q441" s="12"/>
      <c r="R441" s="12"/>
      <c r="S441" s="15" t="s">
        <v>124</v>
      </c>
      <c r="T441" s="10" t="s">
        <v>130</v>
      </c>
      <c r="U441" s="10">
        <v>1329</v>
      </c>
      <c r="V441" s="10">
        <v>1964</v>
      </c>
      <c r="W441" s="10">
        <v>1420</v>
      </c>
      <c r="X441" s="10">
        <v>2727</v>
      </c>
      <c r="Y441" s="10">
        <f t="shared" si="6"/>
        <v>443</v>
      </c>
      <c r="Z441" s="10" t="s">
        <v>44</v>
      </c>
      <c r="AA441" s="10" t="s">
        <v>44</v>
      </c>
      <c r="AB441" s="9">
        <v>443</v>
      </c>
    </row>
    <row r="442" spans="1:28" ht="15.75" customHeight="1" x14ac:dyDescent="0.3">
      <c r="A442" s="9">
        <v>372</v>
      </c>
      <c r="B442" s="10"/>
      <c r="C442" s="10"/>
      <c r="D442" s="10">
        <v>136316164</v>
      </c>
      <c r="E442" s="10">
        <v>532485</v>
      </c>
      <c r="F442" s="10">
        <v>532485</v>
      </c>
      <c r="G442" s="10" t="s">
        <v>1291</v>
      </c>
      <c r="H442" s="10" t="str">
        <f>G442</f>
        <v>BLIL</v>
      </c>
      <c r="I442" s="10" t="s">
        <v>1292</v>
      </c>
      <c r="J442" s="10" t="s">
        <v>1293</v>
      </c>
      <c r="K442" s="13">
        <v>936.54</v>
      </c>
      <c r="L442" s="19" t="s">
        <v>13176</v>
      </c>
      <c r="M442" s="11" t="s">
        <v>55</v>
      </c>
      <c r="N442" s="10" t="s">
        <v>56</v>
      </c>
      <c r="O442" s="10" t="s">
        <v>154</v>
      </c>
      <c r="P442" s="10"/>
      <c r="Q442" s="12"/>
      <c r="R442" s="12"/>
      <c r="S442" s="18" t="s">
        <v>58</v>
      </c>
      <c r="T442" s="10" t="s">
        <v>27</v>
      </c>
      <c r="U442" s="10">
        <v>1670</v>
      </c>
      <c r="V442" s="10">
        <v>3855</v>
      </c>
      <c r="W442" s="10">
        <v>419</v>
      </c>
      <c r="X442" s="10">
        <v>3655</v>
      </c>
      <c r="Y442" s="10">
        <f t="shared" si="6"/>
        <v>372</v>
      </c>
      <c r="Z442" s="10" t="str">
        <f>IFERROR(VLOOKUP(H442,'[1]MW-NIFTY-50-12-Apr-2020'!$A:$A,1,FALSE),"No")</f>
        <v>No</v>
      </c>
      <c r="AA442" s="10" t="str">
        <f>IFERROR(VLOOKUP(AB442,'[2]ind_nifty500list 12th Apr20'!$F:$F,1,FALSE),"No")</f>
        <v>No</v>
      </c>
      <c r="AB442" s="9">
        <v>372</v>
      </c>
    </row>
    <row r="443" spans="1:28" ht="15.75" customHeight="1" x14ac:dyDescent="0.3">
      <c r="A443" s="9">
        <v>3220</v>
      </c>
      <c r="B443" s="10">
        <v>2802689</v>
      </c>
      <c r="C443" s="10">
        <v>10948</v>
      </c>
      <c r="D443" s="10">
        <v>131207940</v>
      </c>
      <c r="E443" s="10">
        <v>512531</v>
      </c>
      <c r="F443" s="10">
        <v>512531</v>
      </c>
      <c r="G443" s="10" t="s">
        <v>9893</v>
      </c>
      <c r="H443" s="10" t="s">
        <v>9893</v>
      </c>
      <c r="I443" s="10" t="s">
        <v>9894</v>
      </c>
      <c r="J443" s="10" t="s">
        <v>9895</v>
      </c>
      <c r="K443" s="13">
        <v>933.51279999999997</v>
      </c>
      <c r="L443" s="19" t="s">
        <v>13176</v>
      </c>
      <c r="M443" s="11" t="s">
        <v>39</v>
      </c>
      <c r="N443" s="10" t="s">
        <v>40</v>
      </c>
      <c r="O443" s="10" t="s">
        <v>76</v>
      </c>
      <c r="P443" s="10" t="s">
        <v>259</v>
      </c>
      <c r="Q443" s="12"/>
      <c r="R443" s="12"/>
      <c r="S443" s="15" t="s">
        <v>42</v>
      </c>
      <c r="T443" s="10" t="s">
        <v>27</v>
      </c>
      <c r="U443" s="10">
        <v>1794</v>
      </c>
      <c r="V443" s="10">
        <v>2848</v>
      </c>
      <c r="W443" s="10">
        <v>2069</v>
      </c>
      <c r="X443" s="10">
        <v>52</v>
      </c>
      <c r="Y443" s="10">
        <f t="shared" si="6"/>
        <v>3220</v>
      </c>
      <c r="Z443" s="10" t="str">
        <f>IFERROR(VLOOKUP(H443,'[1]MW-NIFTY-50-12-Apr-2020'!$A:$A,1,FALSE),"No")</f>
        <v>No</v>
      </c>
      <c r="AA443" s="10" t="str">
        <f>IFERROR(VLOOKUP(AB443,'[2]ind_nifty500list 12th Apr20'!$F:$F,1,FALSE),"No")</f>
        <v>No</v>
      </c>
      <c r="AB443" s="9">
        <v>3220</v>
      </c>
    </row>
    <row r="444" spans="1:28" ht="15.75" customHeight="1" x14ac:dyDescent="0.3">
      <c r="A444" s="9">
        <v>105</v>
      </c>
      <c r="B444" s="10">
        <v>4430593</v>
      </c>
      <c r="C444" s="10">
        <v>17307</v>
      </c>
      <c r="D444" s="10">
        <v>131417348</v>
      </c>
      <c r="E444" s="10">
        <v>513349</v>
      </c>
      <c r="F444" s="10">
        <v>513349</v>
      </c>
      <c r="G444" s="10" t="s">
        <v>439</v>
      </c>
      <c r="H444" s="10" t="s">
        <v>439</v>
      </c>
      <c r="I444" s="10" t="s">
        <v>440</v>
      </c>
      <c r="J444" s="10" t="s">
        <v>441</v>
      </c>
      <c r="K444" s="13">
        <v>928.58019999999999</v>
      </c>
      <c r="L444" s="19" t="s">
        <v>13176</v>
      </c>
      <c r="M444" s="11" t="s">
        <v>249</v>
      </c>
      <c r="N444" s="10" t="s">
        <v>383</v>
      </c>
      <c r="O444" s="10"/>
      <c r="P444" s="10"/>
      <c r="Q444" s="12"/>
      <c r="R444" s="12"/>
      <c r="S444" s="18" t="s">
        <v>384</v>
      </c>
      <c r="T444" s="10" t="s">
        <v>27</v>
      </c>
      <c r="U444" s="10">
        <v>2417</v>
      </c>
      <c r="V444" s="10">
        <v>2574</v>
      </c>
      <c r="W444" s="10">
        <v>5036</v>
      </c>
      <c r="X444" s="10">
        <v>344</v>
      </c>
      <c r="Y444" s="10">
        <f t="shared" si="6"/>
        <v>105</v>
      </c>
      <c r="Z444" s="10" t="str">
        <f>IFERROR(VLOOKUP(H444,'[1]MW-NIFTY-50-12-Apr-2020'!$A:$A,1,FALSE),"No")</f>
        <v>No</v>
      </c>
      <c r="AA444" s="10" t="str">
        <f>IFERROR(VLOOKUP(AB444,'[2]ind_nifty500list 12th Apr20'!$F:$F,1,FALSE),"No")</f>
        <v>No</v>
      </c>
      <c r="AB444" s="9">
        <v>105</v>
      </c>
    </row>
    <row r="445" spans="1:28" ht="15.75" customHeight="1" x14ac:dyDescent="0.3">
      <c r="A445" s="9">
        <v>5059</v>
      </c>
      <c r="B445" s="10">
        <v>6593537</v>
      </c>
      <c r="C445" s="10">
        <v>25756</v>
      </c>
      <c r="D445" s="10">
        <v>135926020</v>
      </c>
      <c r="E445" s="10">
        <v>530961</v>
      </c>
      <c r="F445" s="10">
        <v>530961</v>
      </c>
      <c r="G445" s="10" t="s">
        <v>12883</v>
      </c>
      <c r="H445" s="10" t="s">
        <v>12883</v>
      </c>
      <c r="I445" s="10" t="s">
        <v>12884</v>
      </c>
      <c r="J445" s="10" t="s">
        <v>12885</v>
      </c>
      <c r="K445" s="13">
        <v>928.57434999999998</v>
      </c>
      <c r="L445" s="19" t="s">
        <v>13176</v>
      </c>
      <c r="M445" s="10" t="s">
        <v>23</v>
      </c>
      <c r="N445" s="11" t="s">
        <v>24</v>
      </c>
      <c r="O445" s="10" t="s">
        <v>25</v>
      </c>
      <c r="P445" s="12"/>
      <c r="Q445" s="12"/>
      <c r="R445" s="12"/>
      <c r="S445" s="15" t="s">
        <v>26</v>
      </c>
      <c r="T445" s="10" t="s">
        <v>27</v>
      </c>
      <c r="U445" s="10">
        <v>1579</v>
      </c>
      <c r="V445" s="10">
        <v>1954</v>
      </c>
      <c r="W445" s="10">
        <v>2189</v>
      </c>
      <c r="X445" s="10">
        <v>2391</v>
      </c>
      <c r="Y445" s="10">
        <f t="shared" si="6"/>
        <v>5059</v>
      </c>
      <c r="Z445" s="10" t="str">
        <f>IFERROR(VLOOKUP(H445,'[1]MW-NIFTY-50-12-Apr-2020'!$A:$A,1,FALSE),"No")</f>
        <v>No</v>
      </c>
      <c r="AA445" s="10" t="str">
        <f>IFERROR(VLOOKUP(AB445,'[2]ind_nifty500list 12th Apr20'!$F:$F,1,FALSE),"No")</f>
        <v>No</v>
      </c>
      <c r="AB445" s="9">
        <v>5059</v>
      </c>
    </row>
    <row r="446" spans="1:28" ht="15.75" customHeight="1" x14ac:dyDescent="0.3">
      <c r="A446" s="9">
        <v>448</v>
      </c>
      <c r="B446" s="10">
        <v>2714625</v>
      </c>
      <c r="C446" s="10">
        <v>10604</v>
      </c>
      <c r="D446" s="10">
        <v>136308228</v>
      </c>
      <c r="E446" s="10">
        <v>532454</v>
      </c>
      <c r="F446" s="10">
        <v>532454</v>
      </c>
      <c r="G446" s="10" t="s">
        <v>1525</v>
      </c>
      <c r="H446" s="10" t="s">
        <v>1525</v>
      </c>
      <c r="I446" s="10" t="s">
        <v>1526</v>
      </c>
      <c r="J446" s="10" t="s">
        <v>1527</v>
      </c>
      <c r="K446" s="13">
        <v>165803.93645000001</v>
      </c>
      <c r="L446" s="16" t="s">
        <v>13178</v>
      </c>
      <c r="M446" s="11" t="s">
        <v>83</v>
      </c>
      <c r="N446" s="10" t="s">
        <v>181</v>
      </c>
      <c r="O446" s="10" t="s">
        <v>1528</v>
      </c>
      <c r="P446" s="10" t="s">
        <v>1529</v>
      </c>
      <c r="Q446" s="12"/>
      <c r="R446" s="12"/>
      <c r="S446" s="15" t="s">
        <v>1530</v>
      </c>
      <c r="T446" s="10" t="s">
        <v>130</v>
      </c>
      <c r="U446" s="10">
        <v>1365</v>
      </c>
      <c r="V446" s="10">
        <v>2725</v>
      </c>
      <c r="W446" s="10">
        <v>3414</v>
      </c>
      <c r="X446" s="10">
        <v>1925</v>
      </c>
      <c r="Y446" s="10">
        <f t="shared" si="6"/>
        <v>448</v>
      </c>
      <c r="Z446" s="10" t="s">
        <v>44</v>
      </c>
      <c r="AA446" s="10" t="s">
        <v>44</v>
      </c>
      <c r="AB446" s="9">
        <v>448</v>
      </c>
    </row>
    <row r="447" spans="1:28" ht="15.75" customHeight="1" x14ac:dyDescent="0.3">
      <c r="A447" s="9">
        <v>449</v>
      </c>
      <c r="B447" s="10">
        <v>7458561</v>
      </c>
      <c r="C447" s="10">
        <v>29135</v>
      </c>
      <c r="D447" s="10">
        <v>136912900</v>
      </c>
      <c r="E447" s="10">
        <v>534816</v>
      </c>
      <c r="F447" s="10">
        <v>534816</v>
      </c>
      <c r="G447" s="10" t="s">
        <v>1531</v>
      </c>
      <c r="H447" s="10" t="s">
        <v>1531</v>
      </c>
      <c r="I447" s="10" t="s">
        <v>1532</v>
      </c>
      <c r="J447" s="10" t="s">
        <v>1533</v>
      </c>
      <c r="K447" s="13">
        <v>61030.918100000003</v>
      </c>
      <c r="L447" s="16" t="s">
        <v>13178</v>
      </c>
      <c r="M447" s="11" t="s">
        <v>39</v>
      </c>
      <c r="N447" s="10" t="s">
        <v>67</v>
      </c>
      <c r="O447" s="10" t="s">
        <v>1534</v>
      </c>
      <c r="P447" s="10"/>
      <c r="Q447" s="12"/>
      <c r="R447" s="12"/>
      <c r="S447" s="15" t="s">
        <v>69</v>
      </c>
      <c r="T447" s="10" t="s">
        <v>130</v>
      </c>
      <c r="U447" s="10">
        <v>1197</v>
      </c>
      <c r="V447" s="10">
        <v>3333</v>
      </c>
      <c r="W447" s="10">
        <v>1198</v>
      </c>
      <c r="X447" s="10">
        <v>2297</v>
      </c>
      <c r="Y447" s="10">
        <f t="shared" si="6"/>
        <v>449</v>
      </c>
      <c r="Z447" s="10" t="s">
        <v>44</v>
      </c>
      <c r="AA447" s="10" t="s">
        <v>44</v>
      </c>
      <c r="AB447" s="9">
        <v>449</v>
      </c>
    </row>
    <row r="448" spans="1:28" ht="15.75" customHeight="1" x14ac:dyDescent="0.3">
      <c r="A448" s="9">
        <v>1810</v>
      </c>
      <c r="B448" s="10"/>
      <c r="C448" s="10"/>
      <c r="D448" s="10">
        <v>132971780</v>
      </c>
      <c r="E448" s="10">
        <v>519421</v>
      </c>
      <c r="F448" s="10">
        <v>519421</v>
      </c>
      <c r="G448" s="10" t="s">
        <v>5670</v>
      </c>
      <c r="H448" s="10" t="str">
        <f>G448</f>
        <v>KSE</v>
      </c>
      <c r="I448" s="10" t="s">
        <v>5671</v>
      </c>
      <c r="J448" s="10" t="s">
        <v>5672</v>
      </c>
      <c r="K448" s="13">
        <v>925.65</v>
      </c>
      <c r="L448" s="19" t="s">
        <v>13176</v>
      </c>
      <c r="M448" s="11" t="s">
        <v>275</v>
      </c>
      <c r="N448" s="10" t="s">
        <v>357</v>
      </c>
      <c r="O448" s="10" t="s">
        <v>358</v>
      </c>
      <c r="P448" s="10" t="s">
        <v>4580</v>
      </c>
      <c r="Q448" s="12"/>
      <c r="R448" s="12"/>
      <c r="S448" s="18" t="s">
        <v>279</v>
      </c>
      <c r="T448" s="10" t="s">
        <v>27</v>
      </c>
      <c r="U448" s="10">
        <v>2551</v>
      </c>
      <c r="V448" s="10">
        <v>1448</v>
      </c>
      <c r="W448" s="10">
        <v>1353</v>
      </c>
      <c r="X448" s="10">
        <v>946</v>
      </c>
      <c r="Y448" s="10">
        <f t="shared" si="6"/>
        <v>1810</v>
      </c>
      <c r="Z448" s="10" t="str">
        <f>IFERROR(VLOOKUP(H448,'[1]MW-NIFTY-50-12-Apr-2020'!$A:$A,1,FALSE),"No")</f>
        <v>No</v>
      </c>
      <c r="AA448" s="10" t="str">
        <f>IFERROR(VLOOKUP(AB448,'[2]ind_nifty500list 12th Apr20'!$F:$F,1,FALSE),"No")</f>
        <v>No</v>
      </c>
      <c r="AB448" s="9">
        <v>1810</v>
      </c>
    </row>
    <row r="449" spans="1:28" ht="15.75" customHeight="1" x14ac:dyDescent="0.3">
      <c r="A449" s="9">
        <v>5038</v>
      </c>
      <c r="B449" s="10">
        <v>1213441</v>
      </c>
      <c r="C449" s="10">
        <v>4740</v>
      </c>
      <c r="D449" s="10">
        <v>132484612</v>
      </c>
      <c r="E449" s="10">
        <v>517518</v>
      </c>
      <c r="F449" s="10">
        <v>517518</v>
      </c>
      <c r="G449" s="10" t="s">
        <v>12819</v>
      </c>
      <c r="H449" s="10" t="s">
        <v>12819</v>
      </c>
      <c r="I449" s="10" t="s">
        <v>12820</v>
      </c>
      <c r="J449" s="10" t="s">
        <v>12821</v>
      </c>
      <c r="K449" s="13">
        <v>921.88144999999997</v>
      </c>
      <c r="L449" s="19" t="s">
        <v>13176</v>
      </c>
      <c r="M449" s="11" t="s">
        <v>83</v>
      </c>
      <c r="N449" s="10" t="s">
        <v>1069</v>
      </c>
      <c r="O449" s="10" t="s">
        <v>1241</v>
      </c>
      <c r="P449" s="10"/>
      <c r="Q449" s="12"/>
      <c r="R449" s="12"/>
      <c r="S449" s="15" t="s">
        <v>1071</v>
      </c>
      <c r="T449" s="10" t="s">
        <v>27</v>
      </c>
      <c r="U449" s="10">
        <v>1206</v>
      </c>
      <c r="V449" s="10">
        <v>2063</v>
      </c>
      <c r="W449" s="10">
        <v>954</v>
      </c>
      <c r="X449" s="10">
        <v>355</v>
      </c>
      <c r="Y449" s="10">
        <f t="shared" si="6"/>
        <v>5038</v>
      </c>
      <c r="Z449" s="10" t="str">
        <f>IFERROR(VLOOKUP(H449,'[1]MW-NIFTY-50-12-Apr-2020'!$A:$A,1,FALSE),"No")</f>
        <v>No</v>
      </c>
      <c r="AA449" s="10" t="str">
        <f>IFERROR(VLOOKUP(AB449,'[2]ind_nifty500list 12th Apr20'!$F:$F,1,FALSE),"No")</f>
        <v>No</v>
      </c>
      <c r="AB449" s="9">
        <v>5038</v>
      </c>
    </row>
    <row r="450" spans="1:28" ht="15.75" customHeight="1" x14ac:dyDescent="0.3">
      <c r="A450" s="9">
        <v>2084</v>
      </c>
      <c r="B450" s="10">
        <v>1718529</v>
      </c>
      <c r="C450" s="10">
        <v>6713</v>
      </c>
      <c r="D450" s="10">
        <v>136468484</v>
      </c>
      <c r="E450" s="10">
        <v>533080</v>
      </c>
      <c r="F450" s="10">
        <v>533080</v>
      </c>
      <c r="G450" s="10" t="s">
        <v>6495</v>
      </c>
      <c r="H450" s="10" t="s">
        <v>6495</v>
      </c>
      <c r="I450" s="10" t="s">
        <v>6496</v>
      </c>
      <c r="J450" s="10" t="s">
        <v>6497</v>
      </c>
      <c r="K450" s="13">
        <v>908.23784999999998</v>
      </c>
      <c r="L450" s="19" t="s">
        <v>13176</v>
      </c>
      <c r="M450" s="11" t="s">
        <v>23</v>
      </c>
      <c r="N450" s="10" t="s">
        <v>196</v>
      </c>
      <c r="O450" s="11" t="s">
        <v>1622</v>
      </c>
      <c r="P450" s="10"/>
      <c r="Q450" s="12"/>
      <c r="R450" s="12"/>
      <c r="S450" s="15" t="s">
        <v>26</v>
      </c>
      <c r="T450" s="10" t="s">
        <v>27</v>
      </c>
      <c r="U450" s="10">
        <v>1686</v>
      </c>
      <c r="V450" s="10">
        <v>1163</v>
      </c>
      <c r="W450" s="10">
        <v>3467</v>
      </c>
      <c r="X450" s="10">
        <v>3020</v>
      </c>
      <c r="Y450" s="10">
        <f t="shared" ref="Y450:Y513" si="7">A450</f>
        <v>2084</v>
      </c>
      <c r="Z450" s="10" t="str">
        <f>IFERROR(VLOOKUP(H450,'[1]MW-NIFTY-50-12-Apr-2020'!$A:$A,1,FALSE),"No")</f>
        <v>No</v>
      </c>
      <c r="AA450" s="10" t="str">
        <f>IFERROR(VLOOKUP(AB450,'[2]ind_nifty500list 12th Apr20'!$F:$F,1,FALSE),"No")</f>
        <v>No</v>
      </c>
      <c r="AB450" s="9">
        <v>2084</v>
      </c>
    </row>
    <row r="451" spans="1:28" ht="15.75" customHeight="1" x14ac:dyDescent="0.3">
      <c r="A451" s="9">
        <v>1403</v>
      </c>
      <c r="B451" s="10">
        <v>3074305</v>
      </c>
      <c r="C451" s="10">
        <v>12009</v>
      </c>
      <c r="D451" s="10">
        <v>151056644</v>
      </c>
      <c r="E451" s="10">
        <v>590065</v>
      </c>
      <c r="F451" s="10">
        <v>590065</v>
      </c>
      <c r="G451" s="10" t="s">
        <v>4437</v>
      </c>
      <c r="H451" s="10" t="s">
        <v>4437</v>
      </c>
      <c r="I451" s="10" t="s">
        <v>4438</v>
      </c>
      <c r="J451" s="10" t="s">
        <v>4439</v>
      </c>
      <c r="K451" s="13">
        <v>901.94214999999997</v>
      </c>
      <c r="L451" s="19" t="s">
        <v>13176</v>
      </c>
      <c r="M451" s="11" t="s">
        <v>83</v>
      </c>
      <c r="N451" s="10" t="s">
        <v>621</v>
      </c>
      <c r="O451" s="10" t="s">
        <v>622</v>
      </c>
      <c r="P451" s="10" t="s">
        <v>4440</v>
      </c>
      <c r="Q451" s="12"/>
      <c r="R451" s="12"/>
      <c r="S451" s="18" t="s">
        <v>623</v>
      </c>
      <c r="T451" s="10" t="s">
        <v>27</v>
      </c>
      <c r="U451" s="10">
        <v>445</v>
      </c>
      <c r="V451" s="10">
        <v>1254</v>
      </c>
      <c r="W451" s="10">
        <v>1526</v>
      </c>
      <c r="X451" s="10">
        <v>3833</v>
      </c>
      <c r="Y451" s="10">
        <f t="shared" si="7"/>
        <v>1403</v>
      </c>
      <c r="Z451" s="10" t="str">
        <f>IFERROR(VLOOKUP(H451,'[1]MW-NIFTY-50-12-Apr-2020'!$A:$A,1,FALSE),"No")</f>
        <v>No</v>
      </c>
      <c r="AA451" s="10" t="str">
        <f>IFERROR(VLOOKUP(AB451,'[2]ind_nifty500list 12th Apr20'!$F:$F,1,FALSE),"No")</f>
        <v>No</v>
      </c>
      <c r="AB451" s="9">
        <v>1403</v>
      </c>
    </row>
    <row r="452" spans="1:28" ht="15.75" customHeight="1" x14ac:dyDescent="0.3">
      <c r="A452" s="9">
        <v>890</v>
      </c>
      <c r="B452" s="10">
        <v>3492609</v>
      </c>
      <c r="C452" s="10">
        <v>13643</v>
      </c>
      <c r="D452" s="10">
        <v>129459204</v>
      </c>
      <c r="E452" s="10">
        <v>505700</v>
      </c>
      <c r="F452" s="10">
        <v>505700</v>
      </c>
      <c r="G452" s="10" t="s">
        <v>2867</v>
      </c>
      <c r="H452" s="10" t="s">
        <v>2867</v>
      </c>
      <c r="I452" s="10" t="s">
        <v>2868</v>
      </c>
      <c r="J452" s="10" t="s">
        <v>2869</v>
      </c>
      <c r="K452" s="13">
        <v>897.9624</v>
      </c>
      <c r="L452" s="19" t="s">
        <v>13176</v>
      </c>
      <c r="M452" s="11" t="s">
        <v>39</v>
      </c>
      <c r="N452" s="10" t="s">
        <v>40</v>
      </c>
      <c r="O452" s="10" t="s">
        <v>128</v>
      </c>
      <c r="P452" s="10" t="s">
        <v>129</v>
      </c>
      <c r="Q452" s="12"/>
      <c r="R452" s="12"/>
      <c r="S452" s="15" t="s">
        <v>42</v>
      </c>
      <c r="T452" s="10" t="s">
        <v>27</v>
      </c>
      <c r="U452" s="10">
        <v>3370</v>
      </c>
      <c r="V452" s="10">
        <v>1995</v>
      </c>
      <c r="W452" s="10">
        <v>3752</v>
      </c>
      <c r="X452" s="10">
        <v>2927</v>
      </c>
      <c r="Y452" s="10">
        <f t="shared" si="7"/>
        <v>890</v>
      </c>
      <c r="Z452" s="10" t="str">
        <f>IFERROR(VLOOKUP(H452,'[1]MW-NIFTY-50-12-Apr-2020'!$A:$A,1,FALSE),"No")</f>
        <v>No</v>
      </c>
      <c r="AA452" s="10" t="str">
        <f>IFERROR(VLOOKUP(AB452,'[2]ind_nifty500list 12th Apr20'!$F:$F,1,FALSE),"No")</f>
        <v>No</v>
      </c>
      <c r="AB452" s="9">
        <v>890</v>
      </c>
    </row>
    <row r="453" spans="1:28" ht="15.75" customHeight="1" x14ac:dyDescent="0.3">
      <c r="A453" s="9">
        <v>1507</v>
      </c>
      <c r="B453" s="10">
        <v>4730625</v>
      </c>
      <c r="C453" s="10">
        <v>18479</v>
      </c>
      <c r="D453" s="10">
        <v>136494340</v>
      </c>
      <c r="E453" s="10">
        <v>533181</v>
      </c>
      <c r="F453" s="10">
        <v>533181</v>
      </c>
      <c r="G453" s="10" t="s">
        <v>4755</v>
      </c>
      <c r="H453" s="10" t="s">
        <v>4755</v>
      </c>
      <c r="I453" s="10" t="s">
        <v>4756</v>
      </c>
      <c r="J453" s="10" t="s">
        <v>4757</v>
      </c>
      <c r="K453" s="13">
        <v>896.18780000000004</v>
      </c>
      <c r="L453" s="19" t="s">
        <v>13176</v>
      </c>
      <c r="M453" s="11" t="s">
        <v>32</v>
      </c>
      <c r="N453" s="10" t="s">
        <v>33</v>
      </c>
      <c r="O453" s="10" t="s">
        <v>232</v>
      </c>
      <c r="P453" s="10"/>
      <c r="Q453" s="12"/>
      <c r="R453" s="12"/>
      <c r="S453" s="18" t="s">
        <v>35</v>
      </c>
      <c r="T453" s="10" t="s">
        <v>27</v>
      </c>
      <c r="U453" s="10">
        <v>2336</v>
      </c>
      <c r="V453" s="10">
        <v>869</v>
      </c>
      <c r="W453" s="10">
        <v>3883</v>
      </c>
      <c r="X453" s="10">
        <v>1643</v>
      </c>
      <c r="Y453" s="10">
        <f t="shared" si="7"/>
        <v>1507</v>
      </c>
      <c r="Z453" s="10" t="str">
        <f>IFERROR(VLOOKUP(H453,'[1]MW-NIFTY-50-12-Apr-2020'!$A:$A,1,FALSE),"No")</f>
        <v>No</v>
      </c>
      <c r="AA453" s="10" t="str">
        <f>IFERROR(VLOOKUP(AB453,'[2]ind_nifty500list 12th Apr20'!$F:$F,1,FALSE),"No")</f>
        <v>No</v>
      </c>
      <c r="AB453" s="9">
        <v>1507</v>
      </c>
    </row>
    <row r="454" spans="1:28" ht="15.75" customHeight="1" x14ac:dyDescent="0.3">
      <c r="A454" s="9">
        <v>2170</v>
      </c>
      <c r="B454" s="10">
        <v>2832641</v>
      </c>
      <c r="C454" s="10">
        <v>11065</v>
      </c>
      <c r="D454" s="10">
        <v>137546500</v>
      </c>
      <c r="E454" s="10">
        <v>537291</v>
      </c>
      <c r="F454" s="10">
        <v>537291</v>
      </c>
      <c r="G454" s="10" t="s">
        <v>6757</v>
      </c>
      <c r="H454" s="10" t="s">
        <v>6757</v>
      </c>
      <c r="I454" s="10" t="s">
        <v>6758</v>
      </c>
      <c r="J454" s="10" t="s">
        <v>6759</v>
      </c>
      <c r="K454" s="13">
        <v>895.72734999999989</v>
      </c>
      <c r="L454" s="19" t="s">
        <v>13176</v>
      </c>
      <c r="M454" s="11" t="s">
        <v>275</v>
      </c>
      <c r="N454" s="10" t="s">
        <v>357</v>
      </c>
      <c r="O454" s="10" t="s">
        <v>358</v>
      </c>
      <c r="P454" s="10" t="s">
        <v>6760</v>
      </c>
      <c r="Q454" s="12"/>
      <c r="R454" s="12"/>
      <c r="S454" s="18" t="s">
        <v>279</v>
      </c>
      <c r="T454" s="10" t="s">
        <v>27</v>
      </c>
      <c r="U454" s="10">
        <v>1615</v>
      </c>
      <c r="V454" s="10">
        <v>3949</v>
      </c>
      <c r="W454" s="10">
        <v>1704</v>
      </c>
      <c r="X454" s="10">
        <v>2606</v>
      </c>
      <c r="Y454" s="10">
        <f t="shared" si="7"/>
        <v>2170</v>
      </c>
      <c r="Z454" s="10" t="str">
        <f>IFERROR(VLOOKUP(H454,'[1]MW-NIFTY-50-12-Apr-2020'!$A:$A,1,FALSE),"No")</f>
        <v>No</v>
      </c>
      <c r="AA454" s="10" t="str">
        <f>IFERROR(VLOOKUP(AB454,'[2]ind_nifty500list 12th Apr20'!$F:$F,1,FALSE),"No")</f>
        <v>No</v>
      </c>
      <c r="AB454" s="9">
        <v>2170</v>
      </c>
    </row>
    <row r="455" spans="1:28" ht="15.75" customHeight="1" x14ac:dyDescent="0.3">
      <c r="A455" s="9">
        <v>534</v>
      </c>
      <c r="B455" s="10">
        <v>695297</v>
      </c>
      <c r="C455" s="10">
        <v>2716</v>
      </c>
      <c r="D455" s="10">
        <v>132459780</v>
      </c>
      <c r="E455" s="10">
        <v>517421</v>
      </c>
      <c r="F455" s="10">
        <v>517421</v>
      </c>
      <c r="G455" s="10" t="s">
        <v>1789</v>
      </c>
      <c r="H455" s="10" t="s">
        <v>1789</v>
      </c>
      <c r="I455" s="10" t="s">
        <v>1790</v>
      </c>
      <c r="J455" s="10" t="s">
        <v>1791</v>
      </c>
      <c r="K455" s="13">
        <v>890.04485</v>
      </c>
      <c r="L455" s="19" t="s">
        <v>13176</v>
      </c>
      <c r="M455" s="11" t="s">
        <v>83</v>
      </c>
      <c r="N455" s="10" t="s">
        <v>1069</v>
      </c>
      <c r="O455" s="10" t="s">
        <v>1241</v>
      </c>
      <c r="P455" s="10"/>
      <c r="Q455" s="12"/>
      <c r="R455" s="12"/>
      <c r="S455" s="15" t="s">
        <v>1071</v>
      </c>
      <c r="T455" s="10" t="s">
        <v>27</v>
      </c>
      <c r="U455" s="10">
        <v>3698</v>
      </c>
      <c r="V455" s="10">
        <v>514</v>
      </c>
      <c r="W455" s="10">
        <v>2063</v>
      </c>
      <c r="X455" s="10">
        <v>1206</v>
      </c>
      <c r="Y455" s="10">
        <f t="shared" si="7"/>
        <v>534</v>
      </c>
      <c r="Z455" s="10" t="str">
        <f>IFERROR(VLOOKUP(H455,'[1]MW-NIFTY-50-12-Apr-2020'!$A:$A,1,FALSE),"No")</f>
        <v>No</v>
      </c>
      <c r="AA455" s="10" t="str">
        <f>IFERROR(VLOOKUP(AB455,'[2]ind_nifty500list 12th Apr20'!$F:$F,1,FALSE),"No")</f>
        <v>No</v>
      </c>
      <c r="AB455" s="9">
        <v>534</v>
      </c>
    </row>
    <row r="456" spans="1:28" ht="15.75" customHeight="1" x14ac:dyDescent="0.3">
      <c r="A456" s="9">
        <v>817</v>
      </c>
      <c r="B456" s="10"/>
      <c r="C456" s="10"/>
      <c r="D456" s="10">
        <v>128017412</v>
      </c>
      <c r="E456" s="10">
        <v>500068</v>
      </c>
      <c r="F456" s="10">
        <v>500068</v>
      </c>
      <c r="G456" s="10" t="s">
        <v>2647</v>
      </c>
      <c r="H456" s="10" t="str">
        <f>G456</f>
        <v>GEORGFISCH</v>
      </c>
      <c r="I456" s="10" t="s">
        <v>2648</v>
      </c>
      <c r="J456" s="10" t="s">
        <v>2649</v>
      </c>
      <c r="K456" s="13">
        <v>889.89</v>
      </c>
      <c r="L456" s="19" t="s">
        <v>13176</v>
      </c>
      <c r="M456" s="11" t="s">
        <v>39</v>
      </c>
      <c r="N456" s="10" t="s">
        <v>40</v>
      </c>
      <c r="O456" s="10" t="s">
        <v>137</v>
      </c>
      <c r="P456" s="10" t="s">
        <v>138</v>
      </c>
      <c r="Q456" s="12"/>
      <c r="R456" s="12"/>
      <c r="S456" s="15" t="s">
        <v>42</v>
      </c>
      <c r="T456" s="10" t="s">
        <v>27</v>
      </c>
      <c r="U456" s="10">
        <v>1129</v>
      </c>
      <c r="V456" s="10">
        <v>3768</v>
      </c>
      <c r="W456" s="10">
        <v>3236</v>
      </c>
      <c r="X456" s="10">
        <v>3428</v>
      </c>
      <c r="Y456" s="10">
        <f t="shared" si="7"/>
        <v>817</v>
      </c>
      <c r="Z456" s="10" t="str">
        <f>IFERROR(VLOOKUP(H456,'[1]MW-NIFTY-50-12-Apr-2020'!$A:$A,1,FALSE),"No")</f>
        <v>No</v>
      </c>
      <c r="AA456" s="10" t="str">
        <f>IFERROR(VLOOKUP(AB456,'[2]ind_nifty500list 12th Apr20'!$F:$F,1,FALSE),"No")</f>
        <v>No</v>
      </c>
      <c r="AB456" s="9">
        <v>817</v>
      </c>
    </row>
    <row r="457" spans="1:28" ht="15.75" customHeight="1" x14ac:dyDescent="0.3">
      <c r="A457" s="9">
        <v>3889</v>
      </c>
      <c r="B457" s="10">
        <v>4672513</v>
      </c>
      <c r="C457" s="10">
        <v>18252</v>
      </c>
      <c r="D457" s="10">
        <v>138252292</v>
      </c>
      <c r="E457" s="10">
        <v>540048</v>
      </c>
      <c r="F457" s="10">
        <v>540048</v>
      </c>
      <c r="G457" s="10" t="s">
        <v>11951</v>
      </c>
      <c r="H457" s="10" t="s">
        <v>11951</v>
      </c>
      <c r="I457" s="10" t="s">
        <v>11952</v>
      </c>
      <c r="J457" s="10" t="s">
        <v>11953</v>
      </c>
      <c r="K457" s="13">
        <v>888.59044999999992</v>
      </c>
      <c r="L457" s="19" t="s">
        <v>13176</v>
      </c>
      <c r="M457" s="11" t="s">
        <v>83</v>
      </c>
      <c r="N457" s="10" t="s">
        <v>84</v>
      </c>
      <c r="O457" s="10" t="s">
        <v>108</v>
      </c>
      <c r="P457" s="10"/>
      <c r="Q457" s="12"/>
      <c r="R457" s="12"/>
      <c r="S457" s="15" t="s">
        <v>86</v>
      </c>
      <c r="T457" s="10" t="s">
        <v>27</v>
      </c>
      <c r="U457" s="10">
        <v>2165</v>
      </c>
      <c r="V457" s="10">
        <v>1423</v>
      </c>
      <c r="W457" s="10">
        <v>257</v>
      </c>
      <c r="X457" s="10">
        <v>2092</v>
      </c>
      <c r="Y457" s="10">
        <f t="shared" si="7"/>
        <v>3889</v>
      </c>
      <c r="Z457" s="10" t="str">
        <f>IFERROR(VLOOKUP(H457,'[1]MW-NIFTY-50-12-Apr-2020'!$A:$A,1,FALSE),"No")</f>
        <v>No</v>
      </c>
      <c r="AA457" s="10" t="str">
        <f>IFERROR(VLOOKUP(AB457,'[2]ind_nifty500list 12th Apr20'!$F:$F,1,FALSE),"No")</f>
        <v>No</v>
      </c>
      <c r="AB457" s="9">
        <v>3889</v>
      </c>
    </row>
    <row r="458" spans="1:28" ht="15.75" customHeight="1" x14ac:dyDescent="0.3">
      <c r="A458" s="9">
        <v>2355</v>
      </c>
      <c r="B458" s="10">
        <v>638209</v>
      </c>
      <c r="C458" s="10">
        <v>2493</v>
      </c>
      <c r="D458" s="10">
        <v>128080388</v>
      </c>
      <c r="E458" s="10">
        <v>500314</v>
      </c>
      <c r="F458" s="10">
        <v>500314</v>
      </c>
      <c r="G458" s="10" t="s">
        <v>7316</v>
      </c>
      <c r="H458" s="10" t="s">
        <v>7316</v>
      </c>
      <c r="I458" s="10" t="s">
        <v>7317</v>
      </c>
      <c r="J458" s="10" t="s">
        <v>7318</v>
      </c>
      <c r="K458" s="13">
        <v>884.7002</v>
      </c>
      <c r="L458" s="19" t="s">
        <v>13176</v>
      </c>
      <c r="M458" s="11" t="s">
        <v>83</v>
      </c>
      <c r="N458" s="10" t="s">
        <v>181</v>
      </c>
      <c r="O458" s="10" t="s">
        <v>210</v>
      </c>
      <c r="P458" s="10" t="s">
        <v>354</v>
      </c>
      <c r="Q458" s="12"/>
      <c r="R458" s="12"/>
      <c r="S458" s="15" t="s">
        <v>86</v>
      </c>
      <c r="T458" s="10" t="s">
        <v>27</v>
      </c>
      <c r="U458" s="10">
        <v>3450</v>
      </c>
      <c r="V458" s="10">
        <v>1899</v>
      </c>
      <c r="W458" s="10">
        <v>1346</v>
      </c>
      <c r="X458" s="10">
        <v>3376</v>
      </c>
      <c r="Y458" s="10">
        <f t="shared" si="7"/>
        <v>2355</v>
      </c>
      <c r="Z458" s="10" t="str">
        <f>IFERROR(VLOOKUP(H458,'[1]MW-NIFTY-50-12-Apr-2020'!$A:$A,1,FALSE),"No")</f>
        <v>No</v>
      </c>
      <c r="AA458" s="10" t="str">
        <f>IFERROR(VLOOKUP(AB458,'[2]ind_nifty500list 12th Apr20'!$F:$F,1,FALSE),"No")</f>
        <v>No</v>
      </c>
      <c r="AB458" s="9">
        <v>2355</v>
      </c>
    </row>
    <row r="459" spans="1:28" ht="15.75" customHeight="1" x14ac:dyDescent="0.3">
      <c r="A459" s="9">
        <v>4999</v>
      </c>
      <c r="B459" s="10">
        <v>5025537</v>
      </c>
      <c r="C459" s="10">
        <v>19631</v>
      </c>
      <c r="D459" s="10">
        <v>138315012</v>
      </c>
      <c r="E459" s="10">
        <v>540293</v>
      </c>
      <c r="F459" s="10">
        <v>540293</v>
      </c>
      <c r="G459" s="10" t="s">
        <v>12735</v>
      </c>
      <c r="H459" s="10" t="s">
        <v>12735</v>
      </c>
      <c r="I459" s="10" t="s">
        <v>12736</v>
      </c>
      <c r="J459" s="10" t="s">
        <v>12737</v>
      </c>
      <c r="K459" s="13">
        <v>884.06619999999998</v>
      </c>
      <c r="L459" s="19" t="s">
        <v>13176</v>
      </c>
      <c r="M459" s="11" t="s">
        <v>83</v>
      </c>
      <c r="N459" s="10" t="s">
        <v>621</v>
      </c>
      <c r="O459" s="10" t="s">
        <v>622</v>
      </c>
      <c r="P459" s="10" t="s">
        <v>660</v>
      </c>
      <c r="Q459" s="12"/>
      <c r="R459" s="12"/>
      <c r="S459" s="18" t="s">
        <v>623</v>
      </c>
      <c r="T459" s="10" t="s">
        <v>27</v>
      </c>
      <c r="U459" s="10">
        <v>4688</v>
      </c>
      <c r="V459" s="10">
        <v>517</v>
      </c>
      <c r="W459" s="10">
        <v>234</v>
      </c>
      <c r="X459" s="10">
        <v>3479</v>
      </c>
      <c r="Y459" s="10">
        <f t="shared" si="7"/>
        <v>4999</v>
      </c>
      <c r="Z459" s="10" t="str">
        <f>IFERROR(VLOOKUP(H459,'[1]MW-NIFTY-50-12-Apr-2020'!$A:$A,1,FALSE),"No")</f>
        <v>No</v>
      </c>
      <c r="AA459" s="10" t="str">
        <f>IFERROR(VLOOKUP(AB459,'[2]ind_nifty500list 12th Apr20'!$F:$F,1,FALSE),"No")</f>
        <v>No</v>
      </c>
      <c r="AB459" s="9">
        <v>4999</v>
      </c>
    </row>
    <row r="460" spans="1:28" ht="15.75" customHeight="1" x14ac:dyDescent="0.3">
      <c r="A460" s="9">
        <v>990</v>
      </c>
      <c r="B460" s="10">
        <v>6280193</v>
      </c>
      <c r="C460" s="10">
        <v>24532</v>
      </c>
      <c r="D460" s="10">
        <v>134714116</v>
      </c>
      <c r="E460" s="10">
        <v>526227</v>
      </c>
      <c r="F460" s="10">
        <v>526227</v>
      </c>
      <c r="G460" s="10" t="s">
        <v>3174</v>
      </c>
      <c r="H460" s="10" t="s">
        <v>3174</v>
      </c>
      <c r="I460" s="10" t="s">
        <v>3175</v>
      </c>
      <c r="J460" s="10" t="s">
        <v>3176</v>
      </c>
      <c r="K460" s="13">
        <v>870.65194999999994</v>
      </c>
      <c r="L460" s="19" t="s">
        <v>13176</v>
      </c>
      <c r="M460" s="11" t="s">
        <v>83</v>
      </c>
      <c r="N460" s="10" t="s">
        <v>84</v>
      </c>
      <c r="O460" s="10" t="s">
        <v>85</v>
      </c>
      <c r="P460" s="10"/>
      <c r="Q460" s="12"/>
      <c r="R460" s="12"/>
      <c r="S460" s="15" t="s">
        <v>86</v>
      </c>
      <c r="T460" s="10" t="s">
        <v>27</v>
      </c>
      <c r="U460" s="10">
        <v>2993</v>
      </c>
      <c r="V460" s="10">
        <v>2638</v>
      </c>
      <c r="W460" s="10">
        <v>1589</v>
      </c>
      <c r="X460" s="10">
        <v>1075</v>
      </c>
      <c r="Y460" s="10">
        <f t="shared" si="7"/>
        <v>990</v>
      </c>
      <c r="Z460" s="10" t="str">
        <f>IFERROR(VLOOKUP(H460,'[1]MW-NIFTY-50-12-Apr-2020'!$A:$A,1,FALSE),"No")</f>
        <v>No</v>
      </c>
      <c r="AA460" s="10" t="str">
        <f>IFERROR(VLOOKUP(AB460,'[2]ind_nifty500list 12th Apr20'!$F:$F,1,FALSE),"No")</f>
        <v>No</v>
      </c>
      <c r="AB460" s="9">
        <v>990</v>
      </c>
    </row>
    <row r="461" spans="1:28" ht="15.75" customHeight="1" x14ac:dyDescent="0.3">
      <c r="A461" s="9">
        <v>1341</v>
      </c>
      <c r="B461" s="10">
        <v>1134849</v>
      </c>
      <c r="C461" s="10">
        <v>4433</v>
      </c>
      <c r="D461" s="10">
        <v>133650692</v>
      </c>
      <c r="E461" s="10">
        <v>522073</v>
      </c>
      <c r="F461" s="10">
        <v>522073</v>
      </c>
      <c r="G461" s="10" t="s">
        <v>4247</v>
      </c>
      <c r="H461" s="10" t="s">
        <v>4247</v>
      </c>
      <c r="I461" s="10" t="s">
        <v>4248</v>
      </c>
      <c r="J461" s="10" t="s">
        <v>4249</v>
      </c>
      <c r="K461" s="13">
        <v>867.73329999999999</v>
      </c>
      <c r="L461" s="19" t="s">
        <v>13176</v>
      </c>
      <c r="M461" s="11" t="s">
        <v>83</v>
      </c>
      <c r="N461" s="10" t="s">
        <v>621</v>
      </c>
      <c r="O461" s="10" t="s">
        <v>622</v>
      </c>
      <c r="P461" s="10" t="s">
        <v>4250</v>
      </c>
      <c r="Q461" s="12"/>
      <c r="R461" s="12"/>
      <c r="S461" s="18" t="s">
        <v>623</v>
      </c>
      <c r="T461" s="10" t="s">
        <v>27</v>
      </c>
      <c r="U461" s="10">
        <v>2676</v>
      </c>
      <c r="V461" s="10">
        <v>2950</v>
      </c>
      <c r="W461" s="10">
        <v>1669</v>
      </c>
      <c r="X461" s="10">
        <v>0</v>
      </c>
      <c r="Y461" s="10">
        <f t="shared" si="7"/>
        <v>1341</v>
      </c>
      <c r="Z461" s="10" t="str">
        <f>IFERROR(VLOOKUP(H461,'[1]MW-NIFTY-50-12-Apr-2020'!$A:$A,1,FALSE),"No")</f>
        <v>No</v>
      </c>
      <c r="AA461" s="10" t="str">
        <f>IFERROR(VLOOKUP(AB461,'[2]ind_nifty500list 12th Apr20'!$F:$F,1,FALSE),"No")</f>
        <v>No</v>
      </c>
      <c r="AB461" s="9">
        <v>1341</v>
      </c>
    </row>
    <row r="462" spans="1:28" ht="15.75" customHeight="1" x14ac:dyDescent="0.3">
      <c r="A462" s="9">
        <v>963</v>
      </c>
      <c r="B462" s="10"/>
      <c r="C462" s="10"/>
      <c r="D462" s="10">
        <v>131076356</v>
      </c>
      <c r="E462" s="10">
        <v>512017</v>
      </c>
      <c r="F462" s="10">
        <v>512017</v>
      </c>
      <c r="G462" s="10" t="s">
        <v>3091</v>
      </c>
      <c r="H462" s="10" t="str">
        <f>G462</f>
        <v>ZEXDONTR</v>
      </c>
      <c r="I462" s="10" t="s">
        <v>3092</v>
      </c>
      <c r="J462" s="10" t="s">
        <v>3093</v>
      </c>
      <c r="K462" s="13">
        <v>866.63</v>
      </c>
      <c r="L462" s="19" t="s">
        <v>13176</v>
      </c>
      <c r="M462" s="11" t="s">
        <v>39</v>
      </c>
      <c r="N462" s="10" t="s">
        <v>145</v>
      </c>
      <c r="O462" s="10"/>
      <c r="P462" s="10"/>
      <c r="Q462" s="12"/>
      <c r="R462" s="12"/>
      <c r="S462" s="15" t="s">
        <v>42</v>
      </c>
      <c r="T462" s="10" t="s">
        <v>27</v>
      </c>
      <c r="U462" s="10">
        <v>1055</v>
      </c>
      <c r="V462" s="10">
        <v>1098</v>
      </c>
      <c r="W462" s="10">
        <v>942</v>
      </c>
      <c r="X462" s="10">
        <v>764</v>
      </c>
      <c r="Y462" s="10">
        <f t="shared" si="7"/>
        <v>963</v>
      </c>
      <c r="Z462" s="10" t="str">
        <f>IFERROR(VLOOKUP(H462,'[1]MW-NIFTY-50-12-Apr-2020'!$A:$A,1,FALSE),"No")</f>
        <v>No</v>
      </c>
      <c r="AA462" s="10" t="str">
        <f>IFERROR(VLOOKUP(AB462,'[2]ind_nifty500list 12th Apr20'!$F:$F,1,FALSE),"No")</f>
        <v>No</v>
      </c>
      <c r="AB462" s="9">
        <v>963</v>
      </c>
    </row>
    <row r="463" spans="1:28" ht="15.75" customHeight="1" x14ac:dyDescent="0.3">
      <c r="A463" s="9">
        <v>1120</v>
      </c>
      <c r="B463" s="10"/>
      <c r="C463" s="10"/>
      <c r="D463" s="10">
        <v>136054532</v>
      </c>
      <c r="E463" s="10">
        <v>531463</v>
      </c>
      <c r="F463" s="10">
        <v>531463</v>
      </c>
      <c r="G463" s="10" t="s">
        <v>3570</v>
      </c>
      <c r="H463" s="10" t="str">
        <f>G463</f>
        <v>GBLINFRA</v>
      </c>
      <c r="I463" s="10" t="s">
        <v>3571</v>
      </c>
      <c r="J463" s="10" t="s">
        <v>3572</v>
      </c>
      <c r="K463" s="13">
        <v>866.06</v>
      </c>
      <c r="L463" s="19" t="s">
        <v>13176</v>
      </c>
      <c r="M463" s="11" t="s">
        <v>55</v>
      </c>
      <c r="N463" s="10" t="s">
        <v>56</v>
      </c>
      <c r="O463" s="10" t="s">
        <v>154</v>
      </c>
      <c r="P463" s="10"/>
      <c r="Q463" s="12"/>
      <c r="R463" s="12"/>
      <c r="S463" s="18" t="s">
        <v>58</v>
      </c>
      <c r="T463" s="10" t="s">
        <v>27</v>
      </c>
      <c r="U463" s="10">
        <v>1633</v>
      </c>
      <c r="V463" s="10">
        <v>409</v>
      </c>
      <c r="W463" s="10">
        <v>5058</v>
      </c>
      <c r="X463" s="10">
        <v>360</v>
      </c>
      <c r="Y463" s="10">
        <f t="shared" si="7"/>
        <v>1120</v>
      </c>
      <c r="Z463" s="10" t="str">
        <f>IFERROR(VLOOKUP(H463,'[1]MW-NIFTY-50-12-Apr-2020'!$A:$A,1,FALSE),"No")</f>
        <v>No</v>
      </c>
      <c r="AA463" s="10" t="str">
        <f>IFERROR(VLOOKUP(AB463,'[2]ind_nifty500list 12th Apr20'!$F:$F,1,FALSE),"No")</f>
        <v>No</v>
      </c>
      <c r="AB463" s="9">
        <v>1120</v>
      </c>
    </row>
    <row r="464" spans="1:28" ht="15.75" customHeight="1" x14ac:dyDescent="0.3">
      <c r="A464" s="9">
        <v>1958</v>
      </c>
      <c r="B464" s="10">
        <v>539137</v>
      </c>
      <c r="C464" s="10">
        <v>2106</v>
      </c>
      <c r="D464" s="10">
        <v>128552196</v>
      </c>
      <c r="E464" s="10">
        <v>502157</v>
      </c>
      <c r="F464" s="10">
        <v>502157</v>
      </c>
      <c r="G464" s="10" t="s">
        <v>6118</v>
      </c>
      <c r="H464" s="10" t="s">
        <v>6118</v>
      </c>
      <c r="I464" s="10" t="s">
        <v>6119</v>
      </c>
      <c r="J464" s="10" t="s">
        <v>6120</v>
      </c>
      <c r="K464" s="13">
        <v>865.96530000000007</v>
      </c>
      <c r="L464" s="19" t="s">
        <v>13176</v>
      </c>
      <c r="M464" s="11" t="s">
        <v>249</v>
      </c>
      <c r="N464" s="10" t="s">
        <v>250</v>
      </c>
      <c r="O464" s="10" t="s">
        <v>251</v>
      </c>
      <c r="P464" s="10"/>
      <c r="Q464" s="12"/>
      <c r="R464" s="12"/>
      <c r="S464" s="15" t="s">
        <v>26</v>
      </c>
      <c r="T464" s="10" t="s">
        <v>27</v>
      </c>
      <c r="U464" s="10">
        <v>1294</v>
      </c>
      <c r="V464" s="10">
        <v>2196</v>
      </c>
      <c r="W464" s="10">
        <v>3728</v>
      </c>
      <c r="X464" s="10">
        <v>1371</v>
      </c>
      <c r="Y464" s="10">
        <f t="shared" si="7"/>
        <v>1958</v>
      </c>
      <c r="Z464" s="10" t="str">
        <f>IFERROR(VLOOKUP(H464,'[1]MW-NIFTY-50-12-Apr-2020'!$A:$A,1,FALSE),"No")</f>
        <v>No</v>
      </c>
      <c r="AA464" s="10" t="str">
        <f>IFERROR(VLOOKUP(AB464,'[2]ind_nifty500list 12th Apr20'!$F:$F,1,FALSE),"No")</f>
        <v>No</v>
      </c>
      <c r="AB464" s="9">
        <v>1958</v>
      </c>
    </row>
    <row r="465" spans="1:28" ht="15.75" customHeight="1" x14ac:dyDescent="0.3">
      <c r="A465" s="9">
        <v>2638</v>
      </c>
      <c r="B465" s="10"/>
      <c r="C465" s="10"/>
      <c r="D465" s="10">
        <v>136320772</v>
      </c>
      <c r="E465" s="10">
        <v>532503</v>
      </c>
      <c r="F465" s="10">
        <v>532503</v>
      </c>
      <c r="G465" s="10" t="s">
        <v>8154</v>
      </c>
      <c r="H465" s="10" t="str">
        <f>G465</f>
        <v>RAJPALAYAM</v>
      </c>
      <c r="I465" s="10" t="s">
        <v>8155</v>
      </c>
      <c r="J465" s="10" t="s">
        <v>8156</v>
      </c>
      <c r="K465" s="13">
        <v>863.93</v>
      </c>
      <c r="L465" s="19" t="s">
        <v>13176</v>
      </c>
      <c r="M465" s="11" t="s">
        <v>83</v>
      </c>
      <c r="N465" s="10" t="s">
        <v>84</v>
      </c>
      <c r="O465" s="10" t="s">
        <v>85</v>
      </c>
      <c r="P465" s="10"/>
      <c r="Q465" s="12"/>
      <c r="R465" s="12"/>
      <c r="S465" s="15" t="s">
        <v>86</v>
      </c>
      <c r="T465" s="10" t="s">
        <v>27</v>
      </c>
      <c r="U465" s="10">
        <v>2790</v>
      </c>
      <c r="V465" s="10">
        <v>2873</v>
      </c>
      <c r="W465" s="10">
        <v>2993</v>
      </c>
      <c r="X465" s="10">
        <v>990</v>
      </c>
      <c r="Y465" s="10">
        <f t="shared" si="7"/>
        <v>2638</v>
      </c>
      <c r="Z465" s="10" t="str">
        <f>IFERROR(VLOOKUP(H465,'[1]MW-NIFTY-50-12-Apr-2020'!$A:$A,1,FALSE),"No")</f>
        <v>No</v>
      </c>
      <c r="AA465" s="10" t="str">
        <f>IFERROR(VLOOKUP(AB465,'[2]ind_nifty500list 12th Apr20'!$F:$F,1,FALSE),"No")</f>
        <v>No</v>
      </c>
      <c r="AB465" s="9">
        <v>2638</v>
      </c>
    </row>
    <row r="466" spans="1:28" ht="15.75" customHeight="1" x14ac:dyDescent="0.3">
      <c r="A466" s="9">
        <v>468</v>
      </c>
      <c r="B466" s="10">
        <v>2911489</v>
      </c>
      <c r="C466" s="10">
        <v>11373</v>
      </c>
      <c r="D466" s="10">
        <v>136325892</v>
      </c>
      <c r="E466" s="10">
        <v>532523</v>
      </c>
      <c r="F466" s="10">
        <v>532523</v>
      </c>
      <c r="G466" s="10" t="s">
        <v>1588</v>
      </c>
      <c r="H466" s="10" t="s">
        <v>1588</v>
      </c>
      <c r="I466" s="10" t="s">
        <v>1589</v>
      </c>
      <c r="J466" s="10" t="s">
        <v>1590</v>
      </c>
      <c r="K466" s="13">
        <v>36655.345000000001</v>
      </c>
      <c r="L466" s="16" t="s">
        <v>13178</v>
      </c>
      <c r="M466" s="11" t="s">
        <v>95</v>
      </c>
      <c r="N466" s="10" t="s">
        <v>96</v>
      </c>
      <c r="O466" s="10" t="s">
        <v>1591</v>
      </c>
      <c r="P466" s="10"/>
      <c r="Q466" s="12"/>
      <c r="R466" s="12"/>
      <c r="S466" s="10" t="s">
        <v>98</v>
      </c>
      <c r="T466" s="10" t="s">
        <v>130</v>
      </c>
      <c r="U466" s="10">
        <v>2389</v>
      </c>
      <c r="V466" s="10">
        <v>1287</v>
      </c>
      <c r="W466" s="10">
        <v>2011</v>
      </c>
      <c r="X466" s="10">
        <v>2309</v>
      </c>
      <c r="Y466" s="10">
        <f t="shared" si="7"/>
        <v>468</v>
      </c>
      <c r="Z466" s="10" t="str">
        <f>IFERROR(VLOOKUP(H466,'[1]MW-NIFTY-50-12-Apr-2020'!$A:$A,1,FALSE),"No")</f>
        <v>No</v>
      </c>
      <c r="AA466" s="10" t="s">
        <v>44</v>
      </c>
      <c r="AB466" s="9">
        <v>468</v>
      </c>
    </row>
    <row r="467" spans="1:28" ht="15.75" customHeight="1" x14ac:dyDescent="0.3">
      <c r="A467" s="9">
        <v>2344</v>
      </c>
      <c r="B467" s="10">
        <v>2600705</v>
      </c>
      <c r="C467" s="10">
        <v>10159</v>
      </c>
      <c r="D467" s="10">
        <v>131358980</v>
      </c>
      <c r="E467" s="10">
        <v>513121</v>
      </c>
      <c r="F467" s="10">
        <v>513121</v>
      </c>
      <c r="G467" s="10" t="s">
        <v>7282</v>
      </c>
      <c r="H467" s="10" t="s">
        <v>7282</v>
      </c>
      <c r="I467" s="10" t="s">
        <v>7283</v>
      </c>
      <c r="J467" s="10" t="s">
        <v>7284</v>
      </c>
      <c r="K467" s="13">
        <v>862.10615000000007</v>
      </c>
      <c r="L467" s="19" t="s">
        <v>13176</v>
      </c>
      <c r="M467" s="11" t="s">
        <v>39</v>
      </c>
      <c r="N467" s="10" t="s">
        <v>145</v>
      </c>
      <c r="O467" s="10" t="s">
        <v>530</v>
      </c>
      <c r="P467" s="10" t="s">
        <v>2064</v>
      </c>
      <c r="Q467" s="12"/>
      <c r="R467" s="12"/>
      <c r="S467" s="15" t="s">
        <v>42</v>
      </c>
      <c r="T467" s="10" t="s">
        <v>27</v>
      </c>
      <c r="U467" s="10">
        <v>944</v>
      </c>
      <c r="V467" s="10">
        <v>624</v>
      </c>
      <c r="W467" s="10">
        <v>3036</v>
      </c>
      <c r="X467" s="10">
        <v>2988</v>
      </c>
      <c r="Y467" s="10">
        <f t="shared" si="7"/>
        <v>2344</v>
      </c>
      <c r="Z467" s="10" t="str">
        <f>IFERROR(VLOOKUP(H467,'[1]MW-NIFTY-50-12-Apr-2020'!$A:$A,1,FALSE),"No")</f>
        <v>No</v>
      </c>
      <c r="AA467" s="10" t="str">
        <f>IFERROR(VLOOKUP(AB467,'[2]ind_nifty500list 12th Apr20'!$F:$F,1,FALSE),"No")</f>
        <v>No</v>
      </c>
      <c r="AB467" s="9">
        <v>2344</v>
      </c>
    </row>
    <row r="468" spans="1:28" ht="15.75" customHeight="1" x14ac:dyDescent="0.3">
      <c r="A468" s="9">
        <v>170</v>
      </c>
      <c r="B468" s="10">
        <v>4492033</v>
      </c>
      <c r="C468" s="10">
        <v>17547</v>
      </c>
      <c r="D468" s="10">
        <v>151041540</v>
      </c>
      <c r="E468" s="10">
        <v>590006</v>
      </c>
      <c r="F468" s="10">
        <v>590006</v>
      </c>
      <c r="G468" s="10" t="s">
        <v>651</v>
      </c>
      <c r="H468" s="10" t="s">
        <v>651</v>
      </c>
      <c r="I468" s="10" t="s">
        <v>652</v>
      </c>
      <c r="J468" s="10" t="s">
        <v>653</v>
      </c>
      <c r="K468" s="13">
        <v>853.88795000000005</v>
      </c>
      <c r="L468" s="19" t="s">
        <v>13176</v>
      </c>
      <c r="M468" s="11" t="s">
        <v>95</v>
      </c>
      <c r="N468" s="10" t="s">
        <v>96</v>
      </c>
      <c r="O468" s="10" t="s">
        <v>97</v>
      </c>
      <c r="P468" s="10"/>
      <c r="Q468" s="12"/>
      <c r="R468" s="12"/>
      <c r="S468" s="10" t="s">
        <v>98</v>
      </c>
      <c r="T468" s="10" t="s">
        <v>27</v>
      </c>
      <c r="U468" s="10">
        <v>2098</v>
      </c>
      <c r="V468" s="10">
        <v>3116</v>
      </c>
      <c r="W468" s="10">
        <v>3741</v>
      </c>
      <c r="X468" s="10">
        <v>2219</v>
      </c>
      <c r="Y468" s="10">
        <f t="shared" si="7"/>
        <v>170</v>
      </c>
      <c r="Z468" s="10" t="str">
        <f>IFERROR(VLOOKUP(H468,'[1]MW-NIFTY-50-12-Apr-2020'!$A:$A,1,FALSE),"No")</f>
        <v>No</v>
      </c>
      <c r="AA468" s="10" t="str">
        <f>IFERROR(VLOOKUP(AB468,'[2]ind_nifty500list 12th Apr20'!$F:$F,1,FALSE),"No")</f>
        <v>No</v>
      </c>
      <c r="AB468" s="9">
        <v>170</v>
      </c>
    </row>
    <row r="469" spans="1:28" ht="15.75" customHeight="1" x14ac:dyDescent="0.3">
      <c r="A469" s="9">
        <v>293</v>
      </c>
      <c r="B469" s="10">
        <v>2974209</v>
      </c>
      <c r="C469" s="10">
        <v>11618</v>
      </c>
      <c r="D469" s="10">
        <v>136318212</v>
      </c>
      <c r="E469" s="10">
        <v>532493</v>
      </c>
      <c r="F469" s="10">
        <v>532493</v>
      </c>
      <c r="G469" s="10" t="s">
        <v>1037</v>
      </c>
      <c r="H469" s="10" t="s">
        <v>1037</v>
      </c>
      <c r="I469" s="10" t="s">
        <v>1038</v>
      </c>
      <c r="J469" s="10" t="s">
        <v>1039</v>
      </c>
      <c r="K469" s="13">
        <v>851.20614999999998</v>
      </c>
      <c r="L469" s="19" t="s">
        <v>13176</v>
      </c>
      <c r="M469" s="11" t="s">
        <v>32</v>
      </c>
      <c r="N469" s="10" t="s">
        <v>220</v>
      </c>
      <c r="O469" s="10" t="s">
        <v>458</v>
      </c>
      <c r="P469" s="10" t="s">
        <v>459</v>
      </c>
      <c r="Q469" s="10" t="s">
        <v>1040</v>
      </c>
      <c r="R469" s="12"/>
      <c r="S469" s="15" t="s">
        <v>222</v>
      </c>
      <c r="T469" s="10" t="s">
        <v>27</v>
      </c>
      <c r="U469" s="10">
        <v>110</v>
      </c>
      <c r="V469" s="10">
        <v>2204</v>
      </c>
      <c r="W469" s="10">
        <v>3713</v>
      </c>
      <c r="X469" s="10">
        <v>1297</v>
      </c>
      <c r="Y469" s="10">
        <f t="shared" si="7"/>
        <v>293</v>
      </c>
      <c r="Z469" s="10" t="str">
        <f>IFERROR(VLOOKUP(H469,'[1]MW-NIFTY-50-12-Apr-2020'!$A:$A,1,FALSE),"No")</f>
        <v>No</v>
      </c>
      <c r="AA469" s="10" t="str">
        <f>IFERROR(VLOOKUP(AB469,'[2]ind_nifty500list 12th Apr20'!$F:$F,1,FALSE),"No")</f>
        <v>No</v>
      </c>
      <c r="AB469" s="9">
        <v>293</v>
      </c>
    </row>
    <row r="470" spans="1:28" ht="15.75" customHeight="1" x14ac:dyDescent="0.3">
      <c r="A470" s="9">
        <v>3119</v>
      </c>
      <c r="B470" s="10">
        <v>1239809</v>
      </c>
      <c r="C470" s="10">
        <v>4843</v>
      </c>
      <c r="D470" s="10">
        <v>137890564</v>
      </c>
      <c r="E470" s="10">
        <v>538635</v>
      </c>
      <c r="F470" s="10">
        <v>538635</v>
      </c>
      <c r="G470" s="10" t="s">
        <v>9593</v>
      </c>
      <c r="H470" s="10" t="s">
        <v>9593</v>
      </c>
      <c r="I470" s="10" t="s">
        <v>9594</v>
      </c>
      <c r="J470" s="10" t="s">
        <v>9595</v>
      </c>
      <c r="K470" s="13">
        <v>850.23850000000004</v>
      </c>
      <c r="L470" s="19" t="s">
        <v>13176</v>
      </c>
      <c r="M470" s="11" t="s">
        <v>39</v>
      </c>
      <c r="N470" s="10" t="s">
        <v>145</v>
      </c>
      <c r="O470" s="11" t="s">
        <v>530</v>
      </c>
      <c r="P470" s="10"/>
      <c r="Q470" s="12"/>
      <c r="R470" s="12"/>
      <c r="S470" s="15" t="s">
        <v>42</v>
      </c>
      <c r="T470" s="10" t="s">
        <v>27</v>
      </c>
      <c r="U470" s="10">
        <v>2285</v>
      </c>
      <c r="V470" s="10">
        <v>2425</v>
      </c>
      <c r="W470" s="10">
        <v>2032</v>
      </c>
      <c r="X470" s="10">
        <v>3061</v>
      </c>
      <c r="Y470" s="10">
        <f t="shared" si="7"/>
        <v>3119</v>
      </c>
      <c r="Z470" s="10" t="str">
        <f>IFERROR(VLOOKUP(H470,'[1]MW-NIFTY-50-12-Apr-2020'!$A:$A,1,FALSE),"No")</f>
        <v>No</v>
      </c>
      <c r="AA470" s="10" t="str">
        <f>IFERROR(VLOOKUP(AB470,'[2]ind_nifty500list 12th Apr20'!$F:$F,1,FALSE),"No")</f>
        <v>No</v>
      </c>
      <c r="AB470" s="9">
        <v>3119</v>
      </c>
    </row>
    <row r="471" spans="1:28" ht="15.75" customHeight="1" x14ac:dyDescent="0.3">
      <c r="A471" s="9">
        <v>473</v>
      </c>
      <c r="B471" s="10">
        <v>122881</v>
      </c>
      <c r="C471" s="10">
        <v>480</v>
      </c>
      <c r="D471" s="10">
        <v>128085764</v>
      </c>
      <c r="E471" s="10">
        <v>500335</v>
      </c>
      <c r="F471" s="10">
        <v>500335</v>
      </c>
      <c r="G471" s="10" t="s">
        <v>1604</v>
      </c>
      <c r="H471" s="10" t="s">
        <v>1604</v>
      </c>
      <c r="I471" s="10" t="s">
        <v>1605</v>
      </c>
      <c r="J471" s="10" t="s">
        <v>1606</v>
      </c>
      <c r="K471" s="13">
        <v>6627.2892499999998</v>
      </c>
      <c r="L471" s="19" t="s">
        <v>13179</v>
      </c>
      <c r="M471" s="11" t="s">
        <v>249</v>
      </c>
      <c r="N471" s="10" t="s">
        <v>250</v>
      </c>
      <c r="O471" s="10" t="s">
        <v>251</v>
      </c>
      <c r="P471" s="10"/>
      <c r="Q471" s="12"/>
      <c r="R471" s="12"/>
      <c r="S471" s="15" t="s">
        <v>26</v>
      </c>
      <c r="T471" s="10" t="s">
        <v>43</v>
      </c>
      <c r="U471" s="10">
        <v>2310</v>
      </c>
      <c r="V471" s="10">
        <v>1539</v>
      </c>
      <c r="W471" s="10">
        <v>2627</v>
      </c>
      <c r="X471" s="10">
        <v>587</v>
      </c>
      <c r="Y471" s="10">
        <f t="shared" si="7"/>
        <v>473</v>
      </c>
      <c r="Z471" s="10" t="str">
        <f>IFERROR(VLOOKUP(H471,'[1]MW-NIFTY-50-12-Apr-2020'!$A:$A,1,FALSE),"No")</f>
        <v>No</v>
      </c>
      <c r="AA471" s="10" t="s">
        <v>44</v>
      </c>
      <c r="AB471" s="9">
        <v>473</v>
      </c>
    </row>
    <row r="472" spans="1:28" ht="15.75" customHeight="1" x14ac:dyDescent="0.3">
      <c r="A472" s="9">
        <v>1154</v>
      </c>
      <c r="B472" s="10">
        <v>2723073</v>
      </c>
      <c r="C472" s="10">
        <v>10637</v>
      </c>
      <c r="D472" s="10">
        <v>136304388</v>
      </c>
      <c r="E472" s="10">
        <v>532439</v>
      </c>
      <c r="F472" s="10">
        <v>532439</v>
      </c>
      <c r="G472" s="10" t="s">
        <v>3675</v>
      </c>
      <c r="H472" s="10" t="s">
        <v>3675</v>
      </c>
      <c r="I472" s="10" t="s">
        <v>3676</v>
      </c>
      <c r="J472" s="10" t="s">
        <v>3677</v>
      </c>
      <c r="K472" s="13">
        <v>847.62975000000006</v>
      </c>
      <c r="L472" s="19" t="s">
        <v>13176</v>
      </c>
      <c r="M472" s="11" t="s">
        <v>39</v>
      </c>
      <c r="N472" s="10" t="s">
        <v>40</v>
      </c>
      <c r="O472" s="10" t="s">
        <v>128</v>
      </c>
      <c r="P472" s="10"/>
      <c r="Q472" s="12"/>
      <c r="R472" s="12"/>
      <c r="S472" s="15" t="s">
        <v>42</v>
      </c>
      <c r="T472" s="10" t="s">
        <v>27</v>
      </c>
      <c r="U472" s="10">
        <v>2535</v>
      </c>
      <c r="V472" s="10">
        <v>3353</v>
      </c>
      <c r="W472" s="10">
        <v>3894</v>
      </c>
      <c r="X472" s="10">
        <v>203</v>
      </c>
      <c r="Y472" s="10">
        <f t="shared" si="7"/>
        <v>1154</v>
      </c>
      <c r="Z472" s="10" t="str">
        <f>IFERROR(VLOOKUP(H472,'[1]MW-NIFTY-50-12-Apr-2020'!$A:$A,1,FALSE),"No")</f>
        <v>No</v>
      </c>
      <c r="AA472" s="10" t="str">
        <f>IFERROR(VLOOKUP(AB472,'[2]ind_nifty500list 12th Apr20'!$F:$F,1,FALSE),"No")</f>
        <v>No</v>
      </c>
      <c r="AB472" s="9">
        <v>1154</v>
      </c>
    </row>
    <row r="473" spans="1:28" ht="15.75" customHeight="1" x14ac:dyDescent="0.3">
      <c r="A473" s="9">
        <v>1995</v>
      </c>
      <c r="B473" s="10">
        <v>3522817</v>
      </c>
      <c r="C473" s="10">
        <v>13761</v>
      </c>
      <c r="D473" s="10">
        <v>129013764</v>
      </c>
      <c r="E473" s="10">
        <v>503960</v>
      </c>
      <c r="F473" s="10">
        <v>503960</v>
      </c>
      <c r="G473" s="10" t="s">
        <v>6228</v>
      </c>
      <c r="H473" s="10" t="s">
        <v>6228</v>
      </c>
      <c r="I473" s="10" t="s">
        <v>6229</v>
      </c>
      <c r="J473" s="10" t="s">
        <v>6230</v>
      </c>
      <c r="K473" s="13">
        <v>827.74360000000001</v>
      </c>
      <c r="L473" s="19" t="s">
        <v>13176</v>
      </c>
      <c r="M473" s="11" t="s">
        <v>39</v>
      </c>
      <c r="N473" s="10" t="s">
        <v>40</v>
      </c>
      <c r="O473" s="10" t="s">
        <v>128</v>
      </c>
      <c r="P473" s="10" t="s">
        <v>129</v>
      </c>
      <c r="Q473" s="12"/>
      <c r="R473" s="12"/>
      <c r="S473" s="15" t="s">
        <v>42</v>
      </c>
      <c r="T473" s="10" t="s">
        <v>27</v>
      </c>
      <c r="U473" s="10">
        <v>1766</v>
      </c>
      <c r="V473" s="10">
        <v>1435</v>
      </c>
      <c r="W473" s="10">
        <v>3370</v>
      </c>
      <c r="X473" s="10">
        <v>890</v>
      </c>
      <c r="Y473" s="10">
        <f t="shared" si="7"/>
        <v>1995</v>
      </c>
      <c r="Z473" s="10" t="str">
        <f>IFERROR(VLOOKUP(H473,'[1]MW-NIFTY-50-12-Apr-2020'!$A:$A,1,FALSE),"No")</f>
        <v>No</v>
      </c>
      <c r="AA473" s="10" t="str">
        <f>IFERROR(VLOOKUP(AB473,'[2]ind_nifty500list 12th Apr20'!$F:$F,1,FALSE),"No")</f>
        <v>No</v>
      </c>
      <c r="AB473" s="9">
        <v>1995</v>
      </c>
    </row>
    <row r="474" spans="1:28" ht="15.75" customHeight="1" x14ac:dyDescent="0.3">
      <c r="A474" s="9">
        <v>897</v>
      </c>
      <c r="B474" s="10">
        <v>1144577</v>
      </c>
      <c r="C474" s="10">
        <v>4471</v>
      </c>
      <c r="D474" s="10">
        <v>129024004</v>
      </c>
      <c r="E474" s="10">
        <v>504000</v>
      </c>
      <c r="F474" s="10">
        <v>504000</v>
      </c>
      <c r="G474" s="10" t="s">
        <v>2889</v>
      </c>
      <c r="H474" s="10" t="s">
        <v>2889</v>
      </c>
      <c r="I474" s="10" t="s">
        <v>2890</v>
      </c>
      <c r="J474" s="10" t="s">
        <v>2891</v>
      </c>
      <c r="K474" s="13">
        <v>824.63</v>
      </c>
      <c r="L474" s="19" t="s">
        <v>13176</v>
      </c>
      <c r="M474" s="11" t="s">
        <v>249</v>
      </c>
      <c r="N474" s="10" t="s">
        <v>383</v>
      </c>
      <c r="O474" s="10"/>
      <c r="P474" s="10"/>
      <c r="Q474" s="12"/>
      <c r="R474" s="12"/>
      <c r="S474" s="18" t="s">
        <v>384</v>
      </c>
      <c r="T474" s="10" t="s">
        <v>27</v>
      </c>
      <c r="U474" s="10">
        <v>3019</v>
      </c>
      <c r="V474" s="10">
        <v>3419</v>
      </c>
      <c r="W474" s="10">
        <v>1088</v>
      </c>
      <c r="X474" s="10">
        <v>2811</v>
      </c>
      <c r="Y474" s="10">
        <f t="shared" si="7"/>
        <v>897</v>
      </c>
      <c r="Z474" s="10" t="str">
        <f>IFERROR(VLOOKUP(H474,'[1]MW-NIFTY-50-12-Apr-2020'!$A:$A,1,FALSE),"No")</f>
        <v>No</v>
      </c>
      <c r="AA474" s="10" t="str">
        <f>IFERROR(VLOOKUP(AB474,'[2]ind_nifty500list 12th Apr20'!$F:$F,1,FALSE),"No")</f>
        <v>No</v>
      </c>
      <c r="AB474" s="9">
        <v>897</v>
      </c>
    </row>
    <row r="475" spans="1:28" ht="15.75" customHeight="1" x14ac:dyDescent="0.3">
      <c r="A475" s="9">
        <v>1096</v>
      </c>
      <c r="B475" s="10">
        <v>2791681</v>
      </c>
      <c r="C475" s="10">
        <v>10905</v>
      </c>
      <c r="D475" s="10">
        <v>129563908</v>
      </c>
      <c r="E475" s="10">
        <v>506109</v>
      </c>
      <c r="F475" s="10">
        <v>506109</v>
      </c>
      <c r="G475" s="10" t="s">
        <v>3498</v>
      </c>
      <c r="H475" s="10" t="s">
        <v>3498</v>
      </c>
      <c r="I475" s="10" t="s">
        <v>3499</v>
      </c>
      <c r="J475" s="10" t="s">
        <v>3500</v>
      </c>
      <c r="K475" s="13">
        <v>824.34659999999997</v>
      </c>
      <c r="L475" s="19" t="s">
        <v>13176</v>
      </c>
      <c r="M475" s="11" t="s">
        <v>32</v>
      </c>
      <c r="N475" s="10" t="s">
        <v>33</v>
      </c>
      <c r="O475" s="11" t="s">
        <v>48</v>
      </c>
      <c r="P475" s="10"/>
      <c r="Q475" s="12"/>
      <c r="R475" s="12"/>
      <c r="S475" s="18" t="s">
        <v>35</v>
      </c>
      <c r="T475" s="10" t="s">
        <v>27</v>
      </c>
      <c r="U475" s="10">
        <v>2774</v>
      </c>
      <c r="V475" s="10">
        <v>1988</v>
      </c>
      <c r="W475" s="10">
        <v>2298</v>
      </c>
      <c r="X475" s="10">
        <v>1491</v>
      </c>
      <c r="Y475" s="10">
        <f t="shared" si="7"/>
        <v>1096</v>
      </c>
      <c r="Z475" s="10" t="str">
        <f>IFERROR(VLOOKUP(H475,'[1]MW-NIFTY-50-12-Apr-2020'!$A:$A,1,FALSE),"No")</f>
        <v>No</v>
      </c>
      <c r="AA475" s="10" t="str">
        <f>IFERROR(VLOOKUP(AB475,'[2]ind_nifty500list 12th Apr20'!$F:$F,1,FALSE),"No")</f>
        <v>No</v>
      </c>
      <c r="AB475" s="9">
        <v>1096</v>
      </c>
    </row>
    <row r="476" spans="1:28" ht="15.75" customHeight="1" x14ac:dyDescent="0.3">
      <c r="A476" s="9">
        <v>2869</v>
      </c>
      <c r="B476" s="10">
        <v>764929</v>
      </c>
      <c r="C476" s="10">
        <v>2988</v>
      </c>
      <c r="D476" s="10">
        <v>134841604</v>
      </c>
      <c r="E476" s="10">
        <v>526725</v>
      </c>
      <c r="F476" s="10">
        <v>526725</v>
      </c>
      <c r="G476" s="10" t="s">
        <v>8849</v>
      </c>
      <c r="H476" s="10" t="s">
        <v>8849</v>
      </c>
      <c r="I476" s="10" t="s">
        <v>8850</v>
      </c>
      <c r="J476" s="10" t="s">
        <v>8851</v>
      </c>
      <c r="K476" s="13">
        <v>821.15059999999994</v>
      </c>
      <c r="L476" s="19" t="s">
        <v>13176</v>
      </c>
      <c r="M476" s="11" t="s">
        <v>83</v>
      </c>
      <c r="N476" s="10" t="s">
        <v>181</v>
      </c>
      <c r="O476" s="10" t="s">
        <v>311</v>
      </c>
      <c r="P476" s="10" t="s">
        <v>2370</v>
      </c>
      <c r="Q476" s="12"/>
      <c r="R476" s="12"/>
      <c r="S476" s="15" t="s">
        <v>313</v>
      </c>
      <c r="T476" s="10" t="s">
        <v>27</v>
      </c>
      <c r="U476" s="10">
        <v>2856</v>
      </c>
      <c r="V476" s="10">
        <v>724</v>
      </c>
      <c r="W476" s="10">
        <v>2110</v>
      </c>
      <c r="X476" s="10">
        <v>1325</v>
      </c>
      <c r="Y476" s="10">
        <f t="shared" si="7"/>
        <v>2869</v>
      </c>
      <c r="Z476" s="10" t="str">
        <f>IFERROR(VLOOKUP(H476,'[1]MW-NIFTY-50-12-Apr-2020'!$A:$A,1,FALSE),"No")</f>
        <v>No</v>
      </c>
      <c r="AA476" s="10" t="str">
        <f>IFERROR(VLOOKUP(AB476,'[2]ind_nifty500list 12th Apr20'!$F:$F,1,FALSE),"No")</f>
        <v>No</v>
      </c>
      <c r="AB476" s="9">
        <v>2869</v>
      </c>
    </row>
    <row r="477" spans="1:28" ht="15.75" customHeight="1" x14ac:dyDescent="0.3">
      <c r="A477" s="9">
        <v>1053</v>
      </c>
      <c r="B477" s="10">
        <v>5155841</v>
      </c>
      <c r="C477" s="10">
        <v>20140</v>
      </c>
      <c r="D477" s="10">
        <v>136515844</v>
      </c>
      <c r="E477" s="10">
        <v>533265</v>
      </c>
      <c r="F477" s="10">
        <v>533265</v>
      </c>
      <c r="G477" s="10" t="s">
        <v>3365</v>
      </c>
      <c r="H477" s="10" t="s">
        <v>3365</v>
      </c>
      <c r="I477" s="10" t="s">
        <v>3366</v>
      </c>
      <c r="J477" s="10" t="s">
        <v>3367</v>
      </c>
      <c r="K477" s="13">
        <v>817.0005000000001</v>
      </c>
      <c r="L477" s="19" t="s">
        <v>13176</v>
      </c>
      <c r="M477" s="11" t="s">
        <v>23</v>
      </c>
      <c r="N477" s="10" t="s">
        <v>90</v>
      </c>
      <c r="O477" s="10" t="s">
        <v>283</v>
      </c>
      <c r="P477" s="10"/>
      <c r="Q477" s="12"/>
      <c r="R477" s="12"/>
      <c r="S477" s="10" t="s">
        <v>91</v>
      </c>
      <c r="T477" s="10" t="s">
        <v>27</v>
      </c>
      <c r="U477" s="10">
        <v>3148</v>
      </c>
      <c r="V477" s="10">
        <v>4369</v>
      </c>
      <c r="W477" s="10">
        <v>2526</v>
      </c>
      <c r="X477" s="10">
        <v>2746</v>
      </c>
      <c r="Y477" s="10">
        <f t="shared" si="7"/>
        <v>1053</v>
      </c>
      <c r="Z477" s="10" t="str">
        <f>IFERROR(VLOOKUP(H477,'[1]MW-NIFTY-50-12-Apr-2020'!$A:$A,1,FALSE),"No")</f>
        <v>No</v>
      </c>
      <c r="AA477" s="10" t="str">
        <f>IFERROR(VLOOKUP(AB477,'[2]ind_nifty500list 12th Apr20'!$F:$F,1,FALSE),"No")</f>
        <v>No</v>
      </c>
      <c r="AB477" s="9">
        <v>1053</v>
      </c>
    </row>
    <row r="478" spans="1:28" ht="15.75" customHeight="1" x14ac:dyDescent="0.3">
      <c r="A478" s="9">
        <v>3440</v>
      </c>
      <c r="B478" s="10">
        <v>2956545</v>
      </c>
      <c r="C478" s="10">
        <v>11549</v>
      </c>
      <c r="D478" s="10">
        <v>129382404</v>
      </c>
      <c r="E478" s="10">
        <v>505400</v>
      </c>
      <c r="F478" s="10">
        <v>505400</v>
      </c>
      <c r="G478" s="10" t="s">
        <v>10555</v>
      </c>
      <c r="H478" s="10" t="s">
        <v>10555</v>
      </c>
      <c r="I478" s="10" t="s">
        <v>10556</v>
      </c>
      <c r="J478" s="10" t="s">
        <v>10557</v>
      </c>
      <c r="K478" s="13">
        <v>815.19069999999999</v>
      </c>
      <c r="L478" s="19" t="s">
        <v>13176</v>
      </c>
      <c r="M478" s="11" t="s">
        <v>335</v>
      </c>
      <c r="N478" s="10" t="s">
        <v>336</v>
      </c>
      <c r="O478" s="10" t="s">
        <v>415</v>
      </c>
      <c r="P478" s="10"/>
      <c r="Q478" s="12"/>
      <c r="R478" s="12"/>
      <c r="S478" s="15" t="s">
        <v>339</v>
      </c>
      <c r="T478" s="10" t="s">
        <v>27</v>
      </c>
      <c r="U478" s="10">
        <v>4687</v>
      </c>
      <c r="V478" s="10">
        <v>2695</v>
      </c>
      <c r="W478" s="10">
        <v>3322</v>
      </c>
      <c r="X478" s="10">
        <v>1812</v>
      </c>
      <c r="Y478" s="10">
        <f t="shared" si="7"/>
        <v>3440</v>
      </c>
      <c r="Z478" s="10" t="str">
        <f>IFERROR(VLOOKUP(H478,'[1]MW-NIFTY-50-12-Apr-2020'!$A:$A,1,FALSE),"No")</f>
        <v>No</v>
      </c>
      <c r="AA478" s="10" t="str">
        <f>IFERROR(VLOOKUP(AB478,'[2]ind_nifty500list 12th Apr20'!$F:$F,1,FALSE),"No")</f>
        <v>No</v>
      </c>
      <c r="AB478" s="9">
        <v>3440</v>
      </c>
    </row>
    <row r="479" spans="1:28" ht="15.75" customHeight="1" x14ac:dyDescent="0.3">
      <c r="A479" s="9">
        <v>1</v>
      </c>
      <c r="B479" s="10">
        <v>3014145</v>
      </c>
      <c r="C479" s="10">
        <v>11774</v>
      </c>
      <c r="D479" s="10">
        <v>136352772</v>
      </c>
      <c r="E479" s="10">
        <v>532628</v>
      </c>
      <c r="F479" s="10">
        <v>532628</v>
      </c>
      <c r="G479" s="10" t="s">
        <v>29</v>
      </c>
      <c r="H479" s="10" t="s">
        <v>29</v>
      </c>
      <c r="I479" s="10" t="s">
        <v>30</v>
      </c>
      <c r="J479" s="10" t="s">
        <v>31</v>
      </c>
      <c r="K479" s="13">
        <v>815.09130000000005</v>
      </c>
      <c r="L479" s="19" t="s">
        <v>13176</v>
      </c>
      <c r="M479" s="11" t="s">
        <v>32</v>
      </c>
      <c r="N479" s="11" t="s">
        <v>33</v>
      </c>
      <c r="O479" s="10" t="s">
        <v>34</v>
      </c>
      <c r="P479" s="10"/>
      <c r="Q479" s="12"/>
      <c r="R479" s="12"/>
      <c r="S479" s="22" t="s">
        <v>35</v>
      </c>
      <c r="T479" s="10" t="s">
        <v>27</v>
      </c>
      <c r="U479" s="10">
        <v>87</v>
      </c>
      <c r="V479" s="10">
        <v>2337</v>
      </c>
      <c r="W479" s="10">
        <v>3176</v>
      </c>
      <c r="X479" s="10">
        <v>2607</v>
      </c>
      <c r="Y479" s="10">
        <f t="shared" si="7"/>
        <v>1</v>
      </c>
      <c r="Z479" s="10" t="str">
        <f>IFERROR(VLOOKUP(H479,'[1]MW-NIFTY-50-12-Apr-2020'!$A:$A,1,FALSE),"No")</f>
        <v>No</v>
      </c>
      <c r="AA479" s="10" t="str">
        <f>IFERROR(VLOOKUP(AB479,'[2]ind_nifty500list 12th Apr20'!$F:$F,1,FALSE),"No")</f>
        <v>No</v>
      </c>
      <c r="AB479" s="9">
        <v>1</v>
      </c>
    </row>
    <row r="480" spans="1:28" ht="15.75" customHeight="1" x14ac:dyDescent="0.3">
      <c r="A480" s="9">
        <v>422</v>
      </c>
      <c r="B480" s="10">
        <v>3888385</v>
      </c>
      <c r="C480" s="10">
        <v>15189</v>
      </c>
      <c r="D480" s="10">
        <v>136430084</v>
      </c>
      <c r="E480" s="10">
        <v>532930</v>
      </c>
      <c r="F480" s="10">
        <v>532930</v>
      </c>
      <c r="G480" s="10" t="s">
        <v>1444</v>
      </c>
      <c r="H480" s="10" t="s">
        <v>1444</v>
      </c>
      <c r="I480" s="10" t="s">
        <v>1445</v>
      </c>
      <c r="J480" s="10" t="s">
        <v>1446</v>
      </c>
      <c r="K480" s="13">
        <v>812.71904999999992</v>
      </c>
      <c r="L480" s="19" t="s">
        <v>13176</v>
      </c>
      <c r="M480" s="11" t="s">
        <v>39</v>
      </c>
      <c r="N480" s="10" t="s">
        <v>67</v>
      </c>
      <c r="O480" s="10" t="s">
        <v>68</v>
      </c>
      <c r="P480" s="10"/>
      <c r="Q480" s="12"/>
      <c r="R480" s="12"/>
      <c r="S480" s="15" t="s">
        <v>69</v>
      </c>
      <c r="T480" s="10" t="s">
        <v>27</v>
      </c>
      <c r="U480" s="10">
        <v>301</v>
      </c>
      <c r="V480" s="10">
        <v>2726</v>
      </c>
      <c r="W480" s="10">
        <v>5055</v>
      </c>
      <c r="X480" s="10">
        <v>2670</v>
      </c>
      <c r="Y480" s="10">
        <f t="shared" si="7"/>
        <v>422</v>
      </c>
      <c r="Z480" s="10" t="str">
        <f>IFERROR(VLOOKUP(H480,'[1]MW-NIFTY-50-12-Apr-2020'!$A:$A,1,FALSE),"No")</f>
        <v>No</v>
      </c>
      <c r="AA480" s="10" t="str">
        <f>IFERROR(VLOOKUP(AB480,'[2]ind_nifty500list 12th Apr20'!$F:$F,1,FALSE),"No")</f>
        <v>No</v>
      </c>
      <c r="AB480" s="9">
        <v>422</v>
      </c>
    </row>
    <row r="481" spans="1:28" ht="15.75" customHeight="1" x14ac:dyDescent="0.3">
      <c r="A481" s="9">
        <v>483</v>
      </c>
      <c r="B481" s="10">
        <v>4931841</v>
      </c>
      <c r="C481" s="10">
        <v>19265</v>
      </c>
      <c r="D481" s="10">
        <v>129586436</v>
      </c>
      <c r="E481" s="10">
        <v>506197</v>
      </c>
      <c r="F481" s="10">
        <v>506197</v>
      </c>
      <c r="G481" s="10" t="s">
        <v>1635</v>
      </c>
      <c r="H481" s="10" t="s">
        <v>1635</v>
      </c>
      <c r="I481" s="10" t="s">
        <v>1636</v>
      </c>
      <c r="J481" s="10" t="s">
        <v>1637</v>
      </c>
      <c r="K481" s="13">
        <v>2004.5678499999999</v>
      </c>
      <c r="L481" s="19" t="s">
        <v>13179</v>
      </c>
      <c r="M481" s="11" t="s">
        <v>95</v>
      </c>
      <c r="N481" s="10" t="s">
        <v>96</v>
      </c>
      <c r="O481" s="10" t="s">
        <v>97</v>
      </c>
      <c r="P481" s="10"/>
      <c r="Q481" s="12"/>
      <c r="R481" s="12"/>
      <c r="S481" s="10" t="s">
        <v>98</v>
      </c>
      <c r="T481" s="10" t="s">
        <v>27</v>
      </c>
      <c r="U481" s="10">
        <v>2033</v>
      </c>
      <c r="V481" s="10">
        <v>1293</v>
      </c>
      <c r="W481" s="10">
        <v>2943</v>
      </c>
      <c r="X481" s="10">
        <v>1536</v>
      </c>
      <c r="Y481" s="10">
        <f t="shared" si="7"/>
        <v>483</v>
      </c>
      <c r="Z481" s="10" t="str">
        <f>IFERROR(VLOOKUP(H481,'[1]MW-NIFTY-50-12-Apr-2020'!$A:$A,1,FALSE),"No")</f>
        <v>No</v>
      </c>
      <c r="AA481" s="10" t="s">
        <v>44</v>
      </c>
      <c r="AB481" s="9">
        <v>483</v>
      </c>
    </row>
    <row r="482" spans="1:28" ht="15.75" customHeight="1" x14ac:dyDescent="0.3">
      <c r="A482" s="9">
        <v>2574</v>
      </c>
      <c r="B482" s="10">
        <v>7387905</v>
      </c>
      <c r="C482" s="10">
        <v>28859</v>
      </c>
      <c r="D482" s="10">
        <v>136876804</v>
      </c>
      <c r="E482" s="10">
        <v>534675</v>
      </c>
      <c r="F482" s="10">
        <v>534675</v>
      </c>
      <c r="G482" s="10" t="s">
        <v>7965</v>
      </c>
      <c r="H482" s="10" t="s">
        <v>7965</v>
      </c>
      <c r="I482" s="10" t="s">
        <v>7966</v>
      </c>
      <c r="J482" s="10" t="s">
        <v>7967</v>
      </c>
      <c r="K482" s="13">
        <v>805.60930000000008</v>
      </c>
      <c r="L482" s="19" t="s">
        <v>13176</v>
      </c>
      <c r="M482" s="11" t="s">
        <v>249</v>
      </c>
      <c r="N482" s="10" t="s">
        <v>383</v>
      </c>
      <c r="O482" s="10"/>
      <c r="P482" s="10"/>
      <c r="Q482" s="12"/>
      <c r="R482" s="12"/>
      <c r="S482" s="18" t="s">
        <v>384</v>
      </c>
      <c r="T482" s="10" t="s">
        <v>27</v>
      </c>
      <c r="U482" s="10">
        <v>3719</v>
      </c>
      <c r="V482" s="10">
        <v>730</v>
      </c>
      <c r="W482" s="10">
        <v>2417</v>
      </c>
      <c r="X482" s="10">
        <v>105</v>
      </c>
      <c r="Y482" s="10">
        <f t="shared" si="7"/>
        <v>2574</v>
      </c>
      <c r="Z482" s="10" t="str">
        <f>IFERROR(VLOOKUP(H482,'[1]MW-NIFTY-50-12-Apr-2020'!$A:$A,1,FALSE),"No")</f>
        <v>No</v>
      </c>
      <c r="AA482" s="10" t="str">
        <f>IFERROR(VLOOKUP(AB482,'[2]ind_nifty500list 12th Apr20'!$F:$F,1,FALSE),"No")</f>
        <v>No</v>
      </c>
      <c r="AB482" s="9">
        <v>2574</v>
      </c>
    </row>
    <row r="483" spans="1:28" ht="15.75" customHeight="1" x14ac:dyDescent="0.3">
      <c r="A483" s="9">
        <v>2239</v>
      </c>
      <c r="B483" s="10">
        <v>2368769</v>
      </c>
      <c r="C483" s="10">
        <v>9253</v>
      </c>
      <c r="D483" s="10">
        <v>135776516</v>
      </c>
      <c r="E483" s="10">
        <v>530377</v>
      </c>
      <c r="F483" s="10">
        <v>530377</v>
      </c>
      <c r="G483" s="10" t="s">
        <v>6964</v>
      </c>
      <c r="H483" s="10" t="s">
        <v>6964</v>
      </c>
      <c r="I483" s="10" t="s">
        <v>6965</v>
      </c>
      <c r="J483" s="10" t="s">
        <v>6966</v>
      </c>
      <c r="K483" s="13">
        <v>802.77170000000001</v>
      </c>
      <c r="L483" s="19" t="s">
        <v>13176</v>
      </c>
      <c r="M483" s="11" t="s">
        <v>249</v>
      </c>
      <c r="N483" s="10" t="s">
        <v>383</v>
      </c>
      <c r="O483" s="10"/>
      <c r="P483" s="10"/>
      <c r="Q483" s="12"/>
      <c r="R483" s="12"/>
      <c r="S483" s="18" t="s">
        <v>384</v>
      </c>
      <c r="T483" s="10" t="s">
        <v>27</v>
      </c>
      <c r="U483" s="10">
        <v>1032</v>
      </c>
      <c r="V483" s="10">
        <v>231</v>
      </c>
      <c r="W483" s="10">
        <v>2441</v>
      </c>
      <c r="X483" s="10">
        <v>1356</v>
      </c>
      <c r="Y483" s="10">
        <f t="shared" si="7"/>
        <v>2239</v>
      </c>
      <c r="Z483" s="10" t="str">
        <f>IFERROR(VLOOKUP(H483,'[1]MW-NIFTY-50-12-Apr-2020'!$A:$A,1,FALSE),"No")</f>
        <v>No</v>
      </c>
      <c r="AA483" s="10" t="str">
        <f>IFERROR(VLOOKUP(AB483,'[2]ind_nifty500list 12th Apr20'!$F:$F,1,FALSE),"No")</f>
        <v>No</v>
      </c>
      <c r="AB483" s="9">
        <v>2239</v>
      </c>
    </row>
    <row r="484" spans="1:28" ht="15.75" customHeight="1" x14ac:dyDescent="0.3">
      <c r="A484" s="9">
        <v>2517</v>
      </c>
      <c r="B484" s="10">
        <v>3893505</v>
      </c>
      <c r="C484" s="10">
        <v>15209</v>
      </c>
      <c r="D484" s="10">
        <v>136431108</v>
      </c>
      <c r="E484" s="10">
        <v>532934</v>
      </c>
      <c r="F484" s="10">
        <v>532934</v>
      </c>
      <c r="G484" s="10" t="s">
        <v>7796</v>
      </c>
      <c r="H484" s="10" t="s">
        <v>7796</v>
      </c>
      <c r="I484" s="10" t="s">
        <v>7797</v>
      </c>
      <c r="J484" s="10" t="s">
        <v>7798</v>
      </c>
      <c r="K484" s="13">
        <v>802.73675000000003</v>
      </c>
      <c r="L484" s="19" t="s">
        <v>13176</v>
      </c>
      <c r="M484" s="11" t="s">
        <v>83</v>
      </c>
      <c r="N484" s="10" t="s">
        <v>621</v>
      </c>
      <c r="O484" s="10" t="s">
        <v>622</v>
      </c>
      <c r="P484" s="10" t="s">
        <v>660</v>
      </c>
      <c r="Q484" s="12"/>
      <c r="R484" s="12"/>
      <c r="S484" s="18" t="s">
        <v>623</v>
      </c>
      <c r="T484" s="10" t="s">
        <v>27</v>
      </c>
      <c r="U484" s="10">
        <v>2465</v>
      </c>
      <c r="V484" s="10">
        <v>320</v>
      </c>
      <c r="W484" s="10">
        <v>172</v>
      </c>
      <c r="X484" s="10">
        <v>1316</v>
      </c>
      <c r="Y484" s="10">
        <f t="shared" si="7"/>
        <v>2517</v>
      </c>
      <c r="Z484" s="10" t="str">
        <f>IFERROR(VLOOKUP(H484,'[1]MW-NIFTY-50-12-Apr-2020'!$A:$A,1,FALSE),"No")</f>
        <v>No</v>
      </c>
      <c r="AA484" s="10" t="str">
        <f>IFERROR(VLOOKUP(AB484,'[2]ind_nifty500list 12th Apr20'!$F:$F,1,FALSE),"No")</f>
        <v>No</v>
      </c>
      <c r="AB484" s="9">
        <v>2517</v>
      </c>
    </row>
    <row r="485" spans="1:28" ht="15.75" customHeight="1" x14ac:dyDescent="0.3">
      <c r="A485" s="9">
        <v>2878</v>
      </c>
      <c r="B485" s="10">
        <v>3598849</v>
      </c>
      <c r="C485" s="10">
        <v>14058</v>
      </c>
      <c r="D485" s="10">
        <v>135698692</v>
      </c>
      <c r="E485" s="10">
        <v>530073</v>
      </c>
      <c r="F485" s="10">
        <v>530073</v>
      </c>
      <c r="G485" s="10" t="s">
        <v>8876</v>
      </c>
      <c r="H485" s="10" t="s">
        <v>8876</v>
      </c>
      <c r="I485" s="10" t="s">
        <v>8877</v>
      </c>
      <c r="J485" s="10" t="s">
        <v>8878</v>
      </c>
      <c r="K485" s="13">
        <v>802.14845000000003</v>
      </c>
      <c r="L485" s="19" t="s">
        <v>13176</v>
      </c>
      <c r="M485" s="11" t="s">
        <v>39</v>
      </c>
      <c r="N485" s="10" t="s">
        <v>67</v>
      </c>
      <c r="O485" s="10" t="s">
        <v>68</v>
      </c>
      <c r="P485" s="10" t="s">
        <v>8423</v>
      </c>
      <c r="Q485" s="12"/>
      <c r="R485" s="12"/>
      <c r="S485" s="15" t="s">
        <v>69</v>
      </c>
      <c r="T485" s="10" t="s">
        <v>27</v>
      </c>
      <c r="U485" s="10">
        <v>3173</v>
      </c>
      <c r="V485" s="10">
        <v>1379</v>
      </c>
      <c r="W485" s="10">
        <v>2322</v>
      </c>
      <c r="X485" s="10">
        <v>2787</v>
      </c>
      <c r="Y485" s="10">
        <f t="shared" si="7"/>
        <v>2878</v>
      </c>
      <c r="Z485" s="10" t="str">
        <f>IFERROR(VLOOKUP(H485,'[1]MW-NIFTY-50-12-Apr-2020'!$A:$A,1,FALSE),"No")</f>
        <v>No</v>
      </c>
      <c r="AA485" s="10" t="str">
        <f>IFERROR(VLOOKUP(AB485,'[2]ind_nifty500list 12th Apr20'!$F:$F,1,FALSE),"No")</f>
        <v>No</v>
      </c>
      <c r="AB485" s="9">
        <v>2878</v>
      </c>
    </row>
    <row r="486" spans="1:28" ht="15.75" customHeight="1" x14ac:dyDescent="0.3">
      <c r="A486" s="9">
        <v>2128</v>
      </c>
      <c r="B486" s="10"/>
      <c r="C486" s="10"/>
      <c r="D486" s="10">
        <v>134699268</v>
      </c>
      <c r="E486" s="10">
        <v>526169</v>
      </c>
      <c r="F486" s="10">
        <v>526169</v>
      </c>
      <c r="G486" s="10" t="s">
        <v>6629</v>
      </c>
      <c r="H486" s="10" t="str">
        <f>G486</f>
        <v>MULTIBASE</v>
      </c>
      <c r="I486" s="10" t="s">
        <v>6630</v>
      </c>
      <c r="J486" s="10" t="s">
        <v>6631</v>
      </c>
      <c r="K486" s="13">
        <v>801.44</v>
      </c>
      <c r="L486" s="19" t="s">
        <v>13176</v>
      </c>
      <c r="M486" s="11" t="s">
        <v>23</v>
      </c>
      <c r="N486" s="10" t="s">
        <v>24</v>
      </c>
      <c r="O486" s="10"/>
      <c r="P486" s="10"/>
      <c r="Q486" s="12"/>
      <c r="R486" s="12"/>
      <c r="S486" s="15" t="s">
        <v>26</v>
      </c>
      <c r="T486" s="10" t="s">
        <v>27</v>
      </c>
      <c r="U486" s="10">
        <v>3506</v>
      </c>
      <c r="V486" s="10">
        <v>2958</v>
      </c>
      <c r="W486" s="10">
        <v>2151</v>
      </c>
      <c r="X486" s="10">
        <v>3568</v>
      </c>
      <c r="Y486" s="10">
        <f t="shared" si="7"/>
        <v>2128</v>
      </c>
      <c r="Z486" s="10" t="str">
        <f>IFERROR(VLOOKUP(H486,'[1]MW-NIFTY-50-12-Apr-2020'!$A:$A,1,FALSE),"No")</f>
        <v>No</v>
      </c>
      <c r="AA486" s="10" t="str">
        <f>IFERROR(VLOOKUP(AB486,'[2]ind_nifty500list 12th Apr20'!$F:$F,1,FALSE),"No")</f>
        <v>No</v>
      </c>
      <c r="AB486" s="9">
        <v>2128</v>
      </c>
    </row>
    <row r="487" spans="1:28" ht="15.75" customHeight="1" x14ac:dyDescent="0.3">
      <c r="A487" s="9">
        <v>2741</v>
      </c>
      <c r="B487" s="10">
        <v>3360257</v>
      </c>
      <c r="C487" s="10">
        <v>13126</v>
      </c>
      <c r="D487" s="10">
        <v>136367876</v>
      </c>
      <c r="E487" s="10">
        <v>532687</v>
      </c>
      <c r="F487" s="10">
        <v>532687</v>
      </c>
      <c r="G487" s="10" t="s">
        <v>8465</v>
      </c>
      <c r="H487" s="10" t="s">
        <v>8465</v>
      </c>
      <c r="I487" s="10" t="s">
        <v>8466</v>
      </c>
      <c r="J487" s="10" t="s">
        <v>8467</v>
      </c>
      <c r="K487" s="13">
        <v>798.25454999999999</v>
      </c>
      <c r="L487" s="19" t="s">
        <v>13176</v>
      </c>
      <c r="M487" s="11" t="s">
        <v>83</v>
      </c>
      <c r="N487" s="10" t="s">
        <v>1069</v>
      </c>
      <c r="O487" s="10" t="s">
        <v>2270</v>
      </c>
      <c r="P487" s="10"/>
      <c r="Q487" s="12"/>
      <c r="R487" s="12"/>
      <c r="S487" s="15" t="s">
        <v>1071</v>
      </c>
      <c r="T487" s="10" t="s">
        <v>27</v>
      </c>
      <c r="U487" s="10">
        <v>1862</v>
      </c>
      <c r="V487" s="10">
        <v>3958</v>
      </c>
      <c r="W487" s="10">
        <v>1788</v>
      </c>
      <c r="X487" s="10">
        <v>2191</v>
      </c>
      <c r="Y487" s="10">
        <f t="shared" si="7"/>
        <v>2741</v>
      </c>
      <c r="Z487" s="10" t="str">
        <f>IFERROR(VLOOKUP(H487,'[1]MW-NIFTY-50-12-Apr-2020'!$A:$A,1,FALSE),"No")</f>
        <v>No</v>
      </c>
      <c r="AA487" s="10" t="str">
        <f>IFERROR(VLOOKUP(AB487,'[2]ind_nifty500list 12th Apr20'!$F:$F,1,FALSE),"No")</f>
        <v>No</v>
      </c>
      <c r="AB487" s="9">
        <v>2741</v>
      </c>
    </row>
    <row r="488" spans="1:28" ht="15.75" customHeight="1" x14ac:dyDescent="0.3">
      <c r="A488" s="9">
        <v>125</v>
      </c>
      <c r="B488" s="10">
        <v>3495937</v>
      </c>
      <c r="C488" s="10">
        <v>13656</v>
      </c>
      <c r="D488" s="10">
        <v>135973636</v>
      </c>
      <c r="E488" s="10">
        <v>531147</v>
      </c>
      <c r="F488" s="10">
        <v>531147</v>
      </c>
      <c r="G488" s="10" t="s">
        <v>502</v>
      </c>
      <c r="H488" s="10" t="s">
        <v>502</v>
      </c>
      <c r="I488" s="10" t="s">
        <v>503</v>
      </c>
      <c r="J488" s="10" t="s">
        <v>504</v>
      </c>
      <c r="K488" s="13">
        <v>797.94100000000003</v>
      </c>
      <c r="L488" s="19" t="s">
        <v>13176</v>
      </c>
      <c r="M488" s="11" t="s">
        <v>23</v>
      </c>
      <c r="N488" s="10" t="s">
        <v>90</v>
      </c>
      <c r="O488" s="10"/>
      <c r="P488" s="10"/>
      <c r="Q488" s="12"/>
      <c r="R488" s="12"/>
      <c r="S488" s="18" t="s">
        <v>91</v>
      </c>
      <c r="T488" s="10" t="s">
        <v>27</v>
      </c>
      <c r="U488" s="10">
        <v>368</v>
      </c>
      <c r="V488" s="10">
        <v>1868</v>
      </c>
      <c r="W488" s="10">
        <v>404</v>
      </c>
      <c r="X488" s="10">
        <v>755</v>
      </c>
      <c r="Y488" s="10">
        <f t="shared" si="7"/>
        <v>125</v>
      </c>
      <c r="Z488" s="10" t="str">
        <f>IFERROR(VLOOKUP(H488,'[1]MW-NIFTY-50-12-Apr-2020'!$A:$A,1,FALSE),"No")</f>
        <v>No</v>
      </c>
      <c r="AA488" s="10" t="str">
        <f>IFERROR(VLOOKUP(AB488,'[2]ind_nifty500list 12th Apr20'!$F:$F,1,FALSE),"No")</f>
        <v>No</v>
      </c>
      <c r="AB488" s="9">
        <v>125</v>
      </c>
    </row>
    <row r="489" spans="1:28" ht="15.75" customHeight="1" x14ac:dyDescent="0.3">
      <c r="A489" s="9">
        <v>1131</v>
      </c>
      <c r="B489" s="10">
        <v>3759873</v>
      </c>
      <c r="C489" s="10">
        <v>14687</v>
      </c>
      <c r="D489" s="10">
        <v>130449156</v>
      </c>
      <c r="E489" s="10">
        <v>509567</v>
      </c>
      <c r="F489" s="10">
        <v>509567</v>
      </c>
      <c r="G489" s="10" t="s">
        <v>3605</v>
      </c>
      <c r="H489" s="10" t="s">
        <v>3605</v>
      </c>
      <c r="I489" s="10" t="s">
        <v>3606</v>
      </c>
      <c r="J489" s="10" t="s">
        <v>3607</v>
      </c>
      <c r="K489" s="13">
        <v>791.32560000000001</v>
      </c>
      <c r="L489" s="19" t="s">
        <v>13176</v>
      </c>
      <c r="M489" s="11" t="s">
        <v>121</v>
      </c>
      <c r="N489" s="10" t="s">
        <v>1107</v>
      </c>
      <c r="O489" s="10"/>
      <c r="P489" s="10"/>
      <c r="Q489" s="12"/>
      <c r="R489" s="12"/>
      <c r="S489" s="15" t="s">
        <v>565</v>
      </c>
      <c r="T489" s="10" t="s">
        <v>27</v>
      </c>
      <c r="U489" s="10">
        <v>1226</v>
      </c>
      <c r="V489" s="10">
        <v>1225</v>
      </c>
      <c r="W489" s="10">
        <v>1221</v>
      </c>
      <c r="X489" s="10">
        <v>5043</v>
      </c>
      <c r="Y489" s="10">
        <f t="shared" si="7"/>
        <v>1131</v>
      </c>
      <c r="Z489" s="10" t="str">
        <f>IFERROR(VLOOKUP(H489,'[1]MW-NIFTY-50-12-Apr-2020'!$A:$A,1,FALSE),"No")</f>
        <v>No</v>
      </c>
      <c r="AA489" s="10" t="str">
        <f>IFERROR(VLOOKUP(AB489,'[2]ind_nifty500list 12th Apr20'!$F:$F,1,FALSE),"No")</f>
        <v>No</v>
      </c>
      <c r="AB489" s="9">
        <v>1131</v>
      </c>
    </row>
    <row r="490" spans="1:28" ht="15.75" customHeight="1" x14ac:dyDescent="0.3">
      <c r="A490" s="9">
        <v>492</v>
      </c>
      <c r="B490" s="10">
        <v>126721</v>
      </c>
      <c r="C490" s="10">
        <v>495</v>
      </c>
      <c r="D490" s="10">
        <v>134812676</v>
      </c>
      <c r="E490" s="10">
        <v>526612</v>
      </c>
      <c r="F490" s="10">
        <v>526612</v>
      </c>
      <c r="G490" s="10" t="s">
        <v>1662</v>
      </c>
      <c r="H490" s="10" t="s">
        <v>1662</v>
      </c>
      <c r="I490" s="10" t="s">
        <v>1663</v>
      </c>
      <c r="J490" s="10" t="s">
        <v>1664</v>
      </c>
      <c r="K490" s="13">
        <v>9479.6186500000003</v>
      </c>
      <c r="L490" s="19" t="s">
        <v>13177</v>
      </c>
      <c r="M490" s="11" t="s">
        <v>39</v>
      </c>
      <c r="N490" s="10" t="s">
        <v>145</v>
      </c>
      <c r="O490" s="10" t="s">
        <v>530</v>
      </c>
      <c r="P490" s="10"/>
      <c r="Q490" s="12"/>
      <c r="R490" s="12"/>
      <c r="S490" s="15" t="s">
        <v>42</v>
      </c>
      <c r="T490" s="10" t="s">
        <v>43</v>
      </c>
      <c r="U490" s="10">
        <v>132</v>
      </c>
      <c r="V490" s="10">
        <v>3755</v>
      </c>
      <c r="W490" s="10">
        <v>677</v>
      </c>
      <c r="X490" s="10">
        <v>1076</v>
      </c>
      <c r="Y490" s="10">
        <f t="shared" si="7"/>
        <v>492</v>
      </c>
      <c r="Z490" s="10" t="str">
        <f>IFERROR(VLOOKUP(H490,'[1]MW-NIFTY-50-12-Apr-2020'!$A:$A,1,FALSE),"No")</f>
        <v>No</v>
      </c>
      <c r="AA490" s="10" t="s">
        <v>44</v>
      </c>
      <c r="AB490" s="9">
        <v>492</v>
      </c>
    </row>
    <row r="491" spans="1:28" ht="15.75" customHeight="1" x14ac:dyDescent="0.3">
      <c r="A491" s="9">
        <v>3894</v>
      </c>
      <c r="B491" s="10">
        <v>4781825</v>
      </c>
      <c r="C491" s="10">
        <v>18679</v>
      </c>
      <c r="D491" s="10">
        <v>138274820</v>
      </c>
      <c r="E491" s="10">
        <v>540136</v>
      </c>
      <c r="F491" s="10">
        <v>540136</v>
      </c>
      <c r="G491" s="10" t="s">
        <v>11970</v>
      </c>
      <c r="H491" s="10" t="s">
        <v>11970</v>
      </c>
      <c r="I491" s="10" t="s">
        <v>11971</v>
      </c>
      <c r="J491" s="10" t="s">
        <v>11972</v>
      </c>
      <c r="K491" s="13">
        <v>791.27189999999996</v>
      </c>
      <c r="L491" s="19" t="s">
        <v>13176</v>
      </c>
      <c r="M491" s="10" t="s">
        <v>39</v>
      </c>
      <c r="N491" s="10" t="s">
        <v>40</v>
      </c>
      <c r="O491" s="10" t="s">
        <v>128</v>
      </c>
      <c r="P491" s="10"/>
      <c r="Q491" s="12"/>
      <c r="R491" s="12"/>
      <c r="S491" s="15" t="s">
        <v>42</v>
      </c>
      <c r="T491" s="10" t="s">
        <v>27</v>
      </c>
      <c r="U491" s="10">
        <v>1154</v>
      </c>
      <c r="V491" s="10">
        <v>2535</v>
      </c>
      <c r="W491" s="10">
        <v>203</v>
      </c>
      <c r="X491" s="10">
        <v>1279</v>
      </c>
      <c r="Y491" s="10">
        <f t="shared" si="7"/>
        <v>3894</v>
      </c>
      <c r="Z491" s="10" t="str">
        <f>IFERROR(VLOOKUP(H491,'[1]MW-NIFTY-50-12-Apr-2020'!$A:$A,1,FALSE),"No")</f>
        <v>No</v>
      </c>
      <c r="AA491" s="10" t="str">
        <f>IFERROR(VLOOKUP(AB491,'[2]ind_nifty500list 12th Apr20'!$F:$F,1,FALSE),"No")</f>
        <v>No</v>
      </c>
      <c r="AB491" s="9">
        <v>3894</v>
      </c>
    </row>
    <row r="492" spans="1:28" ht="15.75" customHeight="1" x14ac:dyDescent="0.3">
      <c r="A492" s="9">
        <v>494</v>
      </c>
      <c r="B492" s="10">
        <v>2127617</v>
      </c>
      <c r="C492" s="10">
        <v>8311</v>
      </c>
      <c r="D492" s="10">
        <v>128017156</v>
      </c>
      <c r="E492" s="10">
        <v>500067</v>
      </c>
      <c r="F492" s="10">
        <v>500067</v>
      </c>
      <c r="G492" s="10" t="s">
        <v>1668</v>
      </c>
      <c r="H492" s="10" t="s">
        <v>1668</v>
      </c>
      <c r="I492" s="10" t="s">
        <v>1669</v>
      </c>
      <c r="J492" s="10" t="s">
        <v>1670</v>
      </c>
      <c r="K492" s="13">
        <v>7184.2593999999999</v>
      </c>
      <c r="L492" s="19" t="s">
        <v>13179</v>
      </c>
      <c r="M492" s="11" t="s">
        <v>83</v>
      </c>
      <c r="N492" s="10" t="s">
        <v>1069</v>
      </c>
      <c r="O492" s="10" t="s">
        <v>1241</v>
      </c>
      <c r="P492" s="10"/>
      <c r="Q492" s="12"/>
      <c r="R492" s="12"/>
      <c r="S492" s="17" t="s">
        <v>1071</v>
      </c>
      <c r="T492" s="10" t="s">
        <v>43</v>
      </c>
      <c r="U492" s="10">
        <v>1369</v>
      </c>
      <c r="V492" s="10">
        <v>355</v>
      </c>
      <c r="W492" s="10">
        <v>5032</v>
      </c>
      <c r="X492" s="10">
        <v>3539</v>
      </c>
      <c r="Y492" s="10">
        <f t="shared" si="7"/>
        <v>494</v>
      </c>
      <c r="Z492" s="10" t="str">
        <f>IFERROR(VLOOKUP(H492,'[1]MW-NIFTY-50-12-Apr-2020'!$A:$A,1,FALSE),"No")</f>
        <v>No</v>
      </c>
      <c r="AA492" s="10" t="s">
        <v>44</v>
      </c>
      <c r="AB492" s="9">
        <v>494</v>
      </c>
    </row>
    <row r="493" spans="1:28" ht="15.75" customHeight="1" x14ac:dyDescent="0.3">
      <c r="A493" s="9">
        <v>996</v>
      </c>
      <c r="B493" s="10">
        <v>1586689</v>
      </c>
      <c r="C493" s="10">
        <v>6198</v>
      </c>
      <c r="D493" s="10">
        <v>136533252</v>
      </c>
      <c r="E493" s="10">
        <v>533333</v>
      </c>
      <c r="F493" s="10">
        <v>533333</v>
      </c>
      <c r="G493" s="10" t="s">
        <v>3192</v>
      </c>
      <c r="H493" s="10" t="s">
        <v>3192</v>
      </c>
      <c r="I493" s="10" t="s">
        <v>3193</v>
      </c>
      <c r="J493" s="10" t="s">
        <v>3194</v>
      </c>
      <c r="K493" s="13">
        <v>789.87270000000001</v>
      </c>
      <c r="L493" s="19" t="s">
        <v>13176</v>
      </c>
      <c r="M493" s="11" t="s">
        <v>23</v>
      </c>
      <c r="N493" s="10" t="s">
        <v>24</v>
      </c>
      <c r="O493" s="10" t="s">
        <v>25</v>
      </c>
      <c r="P493" s="10"/>
      <c r="Q493" s="12"/>
      <c r="R493" s="12"/>
      <c r="S493" s="15" t="s">
        <v>26</v>
      </c>
      <c r="T493" s="10" t="s">
        <v>27</v>
      </c>
      <c r="U493" s="10">
        <v>255</v>
      </c>
      <c r="V493" s="10">
        <v>1240</v>
      </c>
      <c r="W493" s="10">
        <v>811</v>
      </c>
      <c r="X493" s="10">
        <v>3887</v>
      </c>
      <c r="Y493" s="10">
        <f t="shared" si="7"/>
        <v>996</v>
      </c>
      <c r="Z493" s="10" t="str">
        <f>IFERROR(VLOOKUP(H493,'[1]MW-NIFTY-50-12-Apr-2020'!$A:$A,1,FALSE),"No")</f>
        <v>No</v>
      </c>
      <c r="AA493" s="10" t="str">
        <f>IFERROR(VLOOKUP(AB493,'[2]ind_nifty500list 12th Apr20'!$F:$F,1,FALSE),"No")</f>
        <v>No</v>
      </c>
      <c r="AB493" s="9">
        <v>996</v>
      </c>
    </row>
    <row r="494" spans="1:28" ht="15.75" customHeight="1" x14ac:dyDescent="0.3">
      <c r="A494" s="9">
        <v>955</v>
      </c>
      <c r="B494" s="10">
        <v>254209</v>
      </c>
      <c r="C494" s="10">
        <v>993</v>
      </c>
      <c r="D494" s="10">
        <v>130279940</v>
      </c>
      <c r="E494" s="10">
        <v>508906</v>
      </c>
      <c r="F494" s="10">
        <v>508906</v>
      </c>
      <c r="G494" s="10" t="s">
        <v>3066</v>
      </c>
      <c r="H494" s="10" t="s">
        <v>3066</v>
      </c>
      <c r="I494" s="10" t="s">
        <v>3067</v>
      </c>
      <c r="J494" s="10" t="s">
        <v>3068</v>
      </c>
      <c r="K494" s="13">
        <v>787.9443</v>
      </c>
      <c r="L494" s="19" t="s">
        <v>13176</v>
      </c>
      <c r="M494" s="11" t="s">
        <v>249</v>
      </c>
      <c r="N494" s="10" t="s">
        <v>250</v>
      </c>
      <c r="O494" s="10" t="s">
        <v>762</v>
      </c>
      <c r="P494" s="10" t="s">
        <v>3069</v>
      </c>
      <c r="Q494" s="12"/>
      <c r="R494" s="12"/>
      <c r="S494" s="15" t="s">
        <v>26</v>
      </c>
      <c r="T494" s="10" t="s">
        <v>27</v>
      </c>
      <c r="U494" s="10">
        <v>2844</v>
      </c>
      <c r="V494" s="10">
        <v>2256</v>
      </c>
      <c r="W494" s="10">
        <v>2804</v>
      </c>
      <c r="X494" s="10">
        <v>1186</v>
      </c>
      <c r="Y494" s="10">
        <f t="shared" si="7"/>
        <v>955</v>
      </c>
      <c r="Z494" s="10" t="str">
        <f>IFERROR(VLOOKUP(H494,'[1]MW-NIFTY-50-12-Apr-2020'!$A:$A,1,FALSE),"No")</f>
        <v>No</v>
      </c>
      <c r="AA494" s="10" t="str">
        <f>IFERROR(VLOOKUP(AB494,'[2]ind_nifty500list 12th Apr20'!$F:$F,1,FALSE),"No")</f>
        <v>No</v>
      </c>
      <c r="AB494" s="9">
        <v>955</v>
      </c>
    </row>
    <row r="495" spans="1:28" ht="15.75" customHeight="1" x14ac:dyDescent="0.3">
      <c r="A495" s="9">
        <v>2677</v>
      </c>
      <c r="B495" s="10">
        <v>4286721</v>
      </c>
      <c r="C495" s="10">
        <v>16745</v>
      </c>
      <c r="D495" s="10">
        <v>136444676</v>
      </c>
      <c r="E495" s="10">
        <v>532987</v>
      </c>
      <c r="F495" s="10">
        <v>532987</v>
      </c>
      <c r="G495" s="10" t="s">
        <v>8270</v>
      </c>
      <c r="H495" s="10" t="s">
        <v>8270</v>
      </c>
      <c r="I495" s="10" t="s">
        <v>8271</v>
      </c>
      <c r="J495" s="10" t="s">
        <v>8272</v>
      </c>
      <c r="K495" s="13">
        <v>787.25694999999996</v>
      </c>
      <c r="L495" s="19" t="s">
        <v>13176</v>
      </c>
      <c r="M495" s="11" t="s">
        <v>83</v>
      </c>
      <c r="N495" s="10" t="s">
        <v>621</v>
      </c>
      <c r="O495" s="10" t="s">
        <v>622</v>
      </c>
      <c r="P495" s="10" t="s">
        <v>660</v>
      </c>
      <c r="Q495" s="12"/>
      <c r="R495" s="12"/>
      <c r="S495" s="18" t="s">
        <v>623</v>
      </c>
      <c r="T495" s="10" t="s">
        <v>27</v>
      </c>
      <c r="U495" s="10">
        <v>2998</v>
      </c>
      <c r="V495" s="10">
        <v>1882</v>
      </c>
      <c r="W495" s="10">
        <v>3860</v>
      </c>
      <c r="X495" s="10">
        <v>2132</v>
      </c>
      <c r="Y495" s="10">
        <f t="shared" si="7"/>
        <v>2677</v>
      </c>
      <c r="Z495" s="10" t="str">
        <f>IFERROR(VLOOKUP(H495,'[1]MW-NIFTY-50-12-Apr-2020'!$A:$A,1,FALSE),"No")</f>
        <v>No</v>
      </c>
      <c r="AA495" s="10" t="str">
        <f>IFERROR(VLOOKUP(AB495,'[2]ind_nifty500list 12th Apr20'!$F:$F,1,FALSE),"No")</f>
        <v>No</v>
      </c>
      <c r="AB495" s="9">
        <v>2677</v>
      </c>
    </row>
    <row r="496" spans="1:28" ht="15.75" customHeight="1" x14ac:dyDescent="0.3">
      <c r="A496" s="9">
        <v>155</v>
      </c>
      <c r="B496" s="10">
        <v>3899905</v>
      </c>
      <c r="C496" s="10">
        <v>15234</v>
      </c>
      <c r="D496" s="10">
        <v>136186372</v>
      </c>
      <c r="E496" s="10">
        <v>531978</v>
      </c>
      <c r="F496" s="10">
        <v>531978</v>
      </c>
      <c r="G496" s="10" t="s">
        <v>602</v>
      </c>
      <c r="H496" s="10" t="s">
        <v>602</v>
      </c>
      <c r="I496" s="10" t="s">
        <v>603</v>
      </c>
      <c r="J496" s="10" t="s">
        <v>604</v>
      </c>
      <c r="K496" s="13">
        <v>782.67229999999995</v>
      </c>
      <c r="L496" s="19" t="s">
        <v>13176</v>
      </c>
      <c r="M496" s="11" t="s">
        <v>83</v>
      </c>
      <c r="N496" s="10" t="s">
        <v>84</v>
      </c>
      <c r="O496" s="10" t="s">
        <v>85</v>
      </c>
      <c r="P496" s="10"/>
      <c r="Q496" s="12"/>
      <c r="R496" s="12"/>
      <c r="S496" s="17" t="s">
        <v>86</v>
      </c>
      <c r="T496" s="10" t="s">
        <v>27</v>
      </c>
      <c r="U496" s="10">
        <v>584</v>
      </c>
      <c r="V496" s="10">
        <v>1062</v>
      </c>
      <c r="W496" s="10">
        <v>1584</v>
      </c>
      <c r="X496" s="10">
        <v>2873</v>
      </c>
      <c r="Y496" s="10">
        <f t="shared" si="7"/>
        <v>155</v>
      </c>
      <c r="Z496" s="10" t="str">
        <f>IFERROR(VLOOKUP(H496,'[1]MW-NIFTY-50-12-Apr-2020'!$A:$A,1,FALSE),"No")</f>
        <v>No</v>
      </c>
      <c r="AA496" s="10" t="str">
        <f>IFERROR(VLOOKUP(AB496,'[2]ind_nifty500list 12th Apr20'!$F:$F,1,FALSE),"No")</f>
        <v>No</v>
      </c>
      <c r="AB496" s="9">
        <v>155</v>
      </c>
    </row>
    <row r="497" spans="1:28" ht="15.75" customHeight="1" x14ac:dyDescent="0.3">
      <c r="A497" s="9">
        <v>2436</v>
      </c>
      <c r="B497" s="10">
        <v>1347585</v>
      </c>
      <c r="C497" s="10">
        <v>5264</v>
      </c>
      <c r="D497" s="10">
        <v>137914884</v>
      </c>
      <c r="E497" s="10">
        <v>538730</v>
      </c>
      <c r="F497" s="10">
        <v>538730</v>
      </c>
      <c r="G497" s="10" t="s">
        <v>7556</v>
      </c>
      <c r="H497" s="10" t="s">
        <v>7556</v>
      </c>
      <c r="I497" s="10" t="s">
        <v>7557</v>
      </c>
      <c r="J497" s="10" t="s">
        <v>7558</v>
      </c>
      <c r="K497" s="13">
        <v>780.21420000000001</v>
      </c>
      <c r="L497" s="19" t="s">
        <v>13176</v>
      </c>
      <c r="M497" s="11" t="s">
        <v>83</v>
      </c>
      <c r="N497" s="10" t="s">
        <v>84</v>
      </c>
      <c r="O497" s="10" t="s">
        <v>108</v>
      </c>
      <c r="P497" s="10"/>
      <c r="Q497" s="12"/>
      <c r="R497" s="12"/>
      <c r="S497" s="15" t="s">
        <v>86</v>
      </c>
      <c r="T497" s="10" t="s">
        <v>27</v>
      </c>
      <c r="U497" s="10">
        <v>450</v>
      </c>
      <c r="V497" s="10">
        <v>3851</v>
      </c>
      <c r="W497" s="10">
        <v>1423</v>
      </c>
      <c r="X497" s="10">
        <v>2165</v>
      </c>
      <c r="Y497" s="10">
        <f t="shared" si="7"/>
        <v>2436</v>
      </c>
      <c r="Z497" s="10" t="str">
        <f>IFERROR(VLOOKUP(H497,'[1]MW-NIFTY-50-12-Apr-2020'!$A:$A,1,FALSE),"No")</f>
        <v>No</v>
      </c>
      <c r="AA497" s="10" t="str">
        <f>IFERROR(VLOOKUP(AB497,'[2]ind_nifty500list 12th Apr20'!$F:$F,1,FALSE),"No")</f>
        <v>No</v>
      </c>
      <c r="AB497" s="9">
        <v>2436</v>
      </c>
    </row>
    <row r="498" spans="1:28" ht="15.75" customHeight="1" x14ac:dyDescent="0.3">
      <c r="A498" s="9">
        <v>2417</v>
      </c>
      <c r="B498" s="10">
        <v>3530497</v>
      </c>
      <c r="C498" s="10">
        <v>13791</v>
      </c>
      <c r="D498" s="10">
        <v>136391684</v>
      </c>
      <c r="E498" s="10">
        <v>532780</v>
      </c>
      <c r="F498" s="10">
        <v>532780</v>
      </c>
      <c r="G498" s="10" t="s">
        <v>7500</v>
      </c>
      <c r="H498" s="10" t="s">
        <v>7500</v>
      </c>
      <c r="I498" s="10" t="s">
        <v>7501</v>
      </c>
      <c r="J498" s="10" t="s">
        <v>7502</v>
      </c>
      <c r="K498" s="13">
        <v>778.96865000000003</v>
      </c>
      <c r="L498" s="19" t="s">
        <v>13176</v>
      </c>
      <c r="M498" s="11" t="s">
        <v>249</v>
      </c>
      <c r="N498" s="10" t="s">
        <v>383</v>
      </c>
      <c r="O498" s="10"/>
      <c r="P498" s="10"/>
      <c r="Q498" s="12"/>
      <c r="R498" s="12"/>
      <c r="S498" s="18" t="s">
        <v>384</v>
      </c>
      <c r="T498" s="10" t="s">
        <v>27</v>
      </c>
      <c r="U498" s="10">
        <v>2574</v>
      </c>
      <c r="V498" s="10">
        <v>3719</v>
      </c>
      <c r="W498" s="10">
        <v>105</v>
      </c>
      <c r="X498" s="10">
        <v>5036</v>
      </c>
      <c r="Y498" s="10">
        <f t="shared" si="7"/>
        <v>2417</v>
      </c>
      <c r="Z498" s="10" t="str">
        <f>IFERROR(VLOOKUP(H498,'[1]MW-NIFTY-50-12-Apr-2020'!$A:$A,1,FALSE),"No")</f>
        <v>No</v>
      </c>
      <c r="AA498" s="10" t="str">
        <f>IFERROR(VLOOKUP(AB498,'[2]ind_nifty500list 12th Apr20'!$F:$F,1,FALSE),"No")</f>
        <v>No</v>
      </c>
      <c r="AB498" s="9">
        <v>2417</v>
      </c>
    </row>
    <row r="499" spans="1:28" ht="15.75" customHeight="1" x14ac:dyDescent="0.3">
      <c r="A499" s="9">
        <v>369</v>
      </c>
      <c r="B499" s="10">
        <v>85761</v>
      </c>
      <c r="C499" s="10">
        <v>335</v>
      </c>
      <c r="D499" s="10">
        <v>128602884</v>
      </c>
      <c r="E499" s="10">
        <v>502355</v>
      </c>
      <c r="F499" s="10">
        <v>502355</v>
      </c>
      <c r="G499" s="10" t="s">
        <v>1689</v>
      </c>
      <c r="H499" s="10" t="s">
        <v>1689</v>
      </c>
      <c r="I499" s="10" t="s">
        <v>1690</v>
      </c>
      <c r="J499" s="10" t="s">
        <v>1691</v>
      </c>
      <c r="K499" s="13">
        <v>22141.89255</v>
      </c>
      <c r="L499" s="16" t="s">
        <v>13177</v>
      </c>
      <c r="M499" s="10" t="s">
        <v>83</v>
      </c>
      <c r="N499" s="10" t="s">
        <v>621</v>
      </c>
      <c r="O499" s="10" t="s">
        <v>622</v>
      </c>
      <c r="P499" s="10" t="s">
        <v>1155</v>
      </c>
      <c r="Q499" s="12"/>
      <c r="R499" s="12"/>
      <c r="S499" s="18" t="s">
        <v>623</v>
      </c>
      <c r="T499" s="10" t="s">
        <v>130</v>
      </c>
      <c r="U499" s="10">
        <v>210</v>
      </c>
      <c r="V499" s="10">
        <v>570</v>
      </c>
      <c r="W499" s="10">
        <v>2111</v>
      </c>
      <c r="X499" s="10">
        <v>1618</v>
      </c>
      <c r="Y499" s="10">
        <f t="shared" si="7"/>
        <v>369</v>
      </c>
      <c r="Z499" s="10" t="str">
        <f>IFERROR(VLOOKUP(H499,'[1]MW-NIFTY-50-12-Apr-2020'!$A:$A,1,FALSE),"No")</f>
        <v>No</v>
      </c>
      <c r="AA499" s="10" t="s">
        <v>44</v>
      </c>
      <c r="AB499" s="9">
        <v>369</v>
      </c>
    </row>
    <row r="500" spans="1:28" ht="15.75" customHeight="1" x14ac:dyDescent="0.3">
      <c r="A500" s="9">
        <v>1584</v>
      </c>
      <c r="B500" s="10"/>
      <c r="C500" s="10"/>
      <c r="D500" s="10">
        <v>131131652</v>
      </c>
      <c r="E500" s="10">
        <v>512233</v>
      </c>
      <c r="F500" s="10">
        <v>512233</v>
      </c>
      <c r="G500" s="10" t="s">
        <v>4988</v>
      </c>
      <c r="H500" s="10" t="str">
        <f>G500</f>
        <v>JAYTEX</v>
      </c>
      <c r="I500" s="10" t="s">
        <v>4989</v>
      </c>
      <c r="J500" s="10" t="s">
        <v>4990</v>
      </c>
      <c r="K500" s="13">
        <v>774.01</v>
      </c>
      <c r="L500" s="19" t="s">
        <v>13176</v>
      </c>
      <c r="M500" s="11" t="s">
        <v>83</v>
      </c>
      <c r="N500" s="10" t="s">
        <v>84</v>
      </c>
      <c r="O500" s="11" t="s">
        <v>85</v>
      </c>
      <c r="P500" s="10"/>
      <c r="Q500" s="12"/>
      <c r="R500" s="12"/>
      <c r="S500" s="17" t="s">
        <v>86</v>
      </c>
      <c r="T500" s="10" t="s">
        <v>27</v>
      </c>
      <c r="U500" s="10">
        <v>155</v>
      </c>
      <c r="V500" s="10">
        <v>584</v>
      </c>
      <c r="W500" s="10">
        <v>2873</v>
      </c>
      <c r="X500" s="10">
        <v>2790</v>
      </c>
      <c r="Y500" s="10">
        <f t="shared" si="7"/>
        <v>1584</v>
      </c>
      <c r="Z500" s="10" t="str">
        <f>IFERROR(VLOOKUP(H500,'[1]MW-NIFTY-50-12-Apr-2020'!$A:$A,1,FALSE),"No")</f>
        <v>No</v>
      </c>
      <c r="AA500" s="10" t="str">
        <f>IFERROR(VLOOKUP(AB500,'[2]ind_nifty500list 12th Apr20'!$F:$F,1,FALSE),"No")</f>
        <v>No</v>
      </c>
      <c r="AB500" s="9">
        <v>1584</v>
      </c>
    </row>
    <row r="501" spans="1:28" ht="15.75" customHeight="1" x14ac:dyDescent="0.3">
      <c r="A501" s="9">
        <v>503</v>
      </c>
      <c r="B501" s="10">
        <v>131329</v>
      </c>
      <c r="C501" s="10">
        <v>513</v>
      </c>
      <c r="D501" s="10">
        <v>128005124</v>
      </c>
      <c r="E501" s="10">
        <v>500020</v>
      </c>
      <c r="F501" s="10">
        <v>500020</v>
      </c>
      <c r="G501" s="10" t="s">
        <v>1695</v>
      </c>
      <c r="H501" s="10" t="s">
        <v>1695</v>
      </c>
      <c r="I501" s="10" t="s">
        <v>1696</v>
      </c>
      <c r="J501" s="10" t="s">
        <v>1697</v>
      </c>
      <c r="K501" s="13">
        <v>5312.7096999999994</v>
      </c>
      <c r="L501" s="19" t="s">
        <v>13179</v>
      </c>
      <c r="M501" s="11" t="s">
        <v>83</v>
      </c>
      <c r="N501" s="10" t="s">
        <v>84</v>
      </c>
      <c r="O501" s="10" t="s">
        <v>85</v>
      </c>
      <c r="P501" s="10"/>
      <c r="Q501" s="10"/>
      <c r="R501" s="12"/>
      <c r="S501" s="15" t="s">
        <v>86</v>
      </c>
      <c r="T501" s="10" t="s">
        <v>27</v>
      </c>
      <c r="U501" s="10">
        <v>1301</v>
      </c>
      <c r="V501" s="10">
        <v>1431</v>
      </c>
      <c r="W501" s="10">
        <v>3345</v>
      </c>
      <c r="X501" s="10">
        <v>3518</v>
      </c>
      <c r="Y501" s="10">
        <f t="shared" si="7"/>
        <v>503</v>
      </c>
      <c r="Z501" s="10" t="str">
        <f>IFERROR(VLOOKUP(H501,'[1]MW-NIFTY-50-12-Apr-2020'!$A:$A,1,FALSE),"No")</f>
        <v>No</v>
      </c>
      <c r="AA501" s="10" t="s">
        <v>44</v>
      </c>
      <c r="AB501" s="9">
        <v>503</v>
      </c>
    </row>
    <row r="502" spans="1:28" ht="15.75" customHeight="1" x14ac:dyDescent="0.3">
      <c r="A502" s="9">
        <v>1963</v>
      </c>
      <c r="B502" s="10">
        <v>3841793</v>
      </c>
      <c r="C502" s="10">
        <v>15007</v>
      </c>
      <c r="D502" s="10">
        <v>135682820</v>
      </c>
      <c r="E502" s="10">
        <v>530011</v>
      </c>
      <c r="F502" s="10">
        <v>530011</v>
      </c>
      <c r="G502" s="10" t="s">
        <v>6133</v>
      </c>
      <c r="H502" s="10" t="s">
        <v>6133</v>
      </c>
      <c r="I502" s="10" t="s">
        <v>6134</v>
      </c>
      <c r="J502" s="10" t="s">
        <v>6135</v>
      </c>
      <c r="K502" s="13">
        <v>773.59905000000003</v>
      </c>
      <c r="L502" s="19" t="s">
        <v>13176</v>
      </c>
      <c r="M502" s="11" t="s">
        <v>23</v>
      </c>
      <c r="N502" s="10" t="s">
        <v>24</v>
      </c>
      <c r="O502" s="10" t="s">
        <v>838</v>
      </c>
      <c r="P502" s="10"/>
      <c r="Q502" s="12"/>
      <c r="R502" s="12"/>
      <c r="S502" s="15" t="s">
        <v>26</v>
      </c>
      <c r="T502" s="10" t="s">
        <v>27</v>
      </c>
      <c r="U502" s="10">
        <v>962</v>
      </c>
      <c r="V502" s="10">
        <v>3579</v>
      </c>
      <c r="W502" s="10">
        <v>3152</v>
      </c>
      <c r="X502" s="10">
        <v>3927</v>
      </c>
      <c r="Y502" s="10">
        <f t="shared" si="7"/>
        <v>1963</v>
      </c>
      <c r="Z502" s="10" t="str">
        <f>IFERROR(VLOOKUP(H502,'[1]MW-NIFTY-50-12-Apr-2020'!$A:$A,1,FALSE),"No")</f>
        <v>No</v>
      </c>
      <c r="AA502" s="10" t="str">
        <f>IFERROR(VLOOKUP(AB502,'[2]ind_nifty500list 12th Apr20'!$F:$F,1,FALSE),"No")</f>
        <v>No</v>
      </c>
      <c r="AB502" s="9">
        <v>1963</v>
      </c>
    </row>
    <row r="503" spans="1:28" ht="15.75" customHeight="1" x14ac:dyDescent="0.3">
      <c r="A503" s="9">
        <v>2147</v>
      </c>
      <c r="B503" s="10">
        <v>5200385</v>
      </c>
      <c r="C503" s="10">
        <v>20314</v>
      </c>
      <c r="D503" s="10">
        <v>132116996</v>
      </c>
      <c r="E503" s="10">
        <v>516082</v>
      </c>
      <c r="F503" s="10">
        <v>516082</v>
      </c>
      <c r="G503" s="10" t="s">
        <v>6687</v>
      </c>
      <c r="H503" s="10" t="s">
        <v>6687</v>
      </c>
      <c r="I503" s="10" t="s">
        <v>6688</v>
      </c>
      <c r="J503" s="10" t="s">
        <v>6689</v>
      </c>
      <c r="K503" s="13">
        <v>772.44584999999995</v>
      </c>
      <c r="L503" s="19" t="s">
        <v>13176</v>
      </c>
      <c r="M503" s="11" t="s">
        <v>23</v>
      </c>
      <c r="N503" s="10" t="s">
        <v>196</v>
      </c>
      <c r="O503" s="10"/>
      <c r="P503" s="10"/>
      <c r="Q503" s="12"/>
      <c r="R503" s="12"/>
      <c r="S503" s="15" t="s">
        <v>26</v>
      </c>
      <c r="T503" s="10" t="s">
        <v>27</v>
      </c>
      <c r="U503" s="10">
        <v>5033</v>
      </c>
      <c r="V503" s="10">
        <v>1471</v>
      </c>
      <c r="W503" s="10">
        <v>1660</v>
      </c>
      <c r="X503" s="10">
        <v>1330</v>
      </c>
      <c r="Y503" s="10">
        <f t="shared" si="7"/>
        <v>2147</v>
      </c>
      <c r="Z503" s="10" t="str">
        <f>IFERROR(VLOOKUP(H503,'[1]MW-NIFTY-50-12-Apr-2020'!$A:$A,1,FALSE),"No")</f>
        <v>No</v>
      </c>
      <c r="AA503" s="10" t="str">
        <f>IFERROR(VLOOKUP(AB503,'[2]ind_nifty500list 12th Apr20'!$F:$F,1,FALSE),"No")</f>
        <v>No</v>
      </c>
      <c r="AB503" s="9">
        <v>2147</v>
      </c>
    </row>
    <row r="504" spans="1:28" ht="15.75" customHeight="1" x14ac:dyDescent="0.3">
      <c r="A504" s="9">
        <v>2203</v>
      </c>
      <c r="B504" s="10">
        <v>3778817</v>
      </c>
      <c r="C504" s="10">
        <v>14761</v>
      </c>
      <c r="D504" s="10">
        <v>136413188</v>
      </c>
      <c r="E504" s="10">
        <v>532864</v>
      </c>
      <c r="F504" s="10">
        <v>532864</v>
      </c>
      <c r="G504" s="10" t="s">
        <v>6856</v>
      </c>
      <c r="H504" s="10" t="s">
        <v>6856</v>
      </c>
      <c r="I504" s="10" t="s">
        <v>6857</v>
      </c>
      <c r="J504" s="10" t="s">
        <v>6858</v>
      </c>
      <c r="K504" s="13">
        <v>769.50175000000002</v>
      </c>
      <c r="L504" s="19" t="s">
        <v>13176</v>
      </c>
      <c r="M504" s="11" t="s">
        <v>23</v>
      </c>
      <c r="N504" s="10" t="s">
        <v>90</v>
      </c>
      <c r="O504" s="10" t="s">
        <v>283</v>
      </c>
      <c r="P504" s="10" t="e">
        <v>#REF!</v>
      </c>
      <c r="Q504" s="12"/>
      <c r="R504" s="12"/>
      <c r="S504" s="18" t="s">
        <v>91</v>
      </c>
      <c r="T504" s="10" t="s">
        <v>27</v>
      </c>
      <c r="U504" s="10">
        <v>2088</v>
      </c>
      <c r="V504" s="10">
        <v>3658</v>
      </c>
      <c r="W504" s="10">
        <v>3616</v>
      </c>
      <c r="X504" s="10">
        <v>2443</v>
      </c>
      <c r="Y504" s="10">
        <f t="shared" si="7"/>
        <v>2203</v>
      </c>
      <c r="Z504" s="10" t="str">
        <f>IFERROR(VLOOKUP(H504,'[1]MW-NIFTY-50-12-Apr-2020'!$A:$A,1,FALSE),"No")</f>
        <v>No</v>
      </c>
      <c r="AA504" s="10" t="str">
        <f>IFERROR(VLOOKUP(AB504,'[2]ind_nifty500list 12th Apr20'!$F:$F,1,FALSE),"No")</f>
        <v>No</v>
      </c>
      <c r="AB504" s="9">
        <v>2203</v>
      </c>
    </row>
    <row r="505" spans="1:28" ht="15.75" customHeight="1" x14ac:dyDescent="0.3">
      <c r="A505" s="9">
        <v>2755</v>
      </c>
      <c r="B505" s="10"/>
      <c r="C505" s="10"/>
      <c r="D505" s="10">
        <v>132478980</v>
      </c>
      <c r="E505" s="10">
        <v>517496</v>
      </c>
      <c r="F505" s="10">
        <v>517496</v>
      </c>
      <c r="G505" s="10" t="s">
        <v>8507</v>
      </c>
      <c r="H505" s="10" t="str">
        <f>G505</f>
        <v>RICOHQ</v>
      </c>
      <c r="I505" s="10" t="s">
        <v>8508</v>
      </c>
      <c r="J505" s="10" t="s">
        <v>8509</v>
      </c>
      <c r="K505" s="13">
        <v>769.32</v>
      </c>
      <c r="L505" s="19" t="s">
        <v>13176</v>
      </c>
      <c r="M505" s="11" t="s">
        <v>39</v>
      </c>
      <c r="N505" s="10" t="s">
        <v>145</v>
      </c>
      <c r="O505" s="10"/>
      <c r="P505" s="10"/>
      <c r="Q505" s="12"/>
      <c r="R505" s="12"/>
      <c r="S505" s="15" t="s">
        <v>42</v>
      </c>
      <c r="T505" s="10" t="s">
        <v>27</v>
      </c>
      <c r="U505" s="10">
        <v>2771</v>
      </c>
      <c r="V505" s="10">
        <v>2779</v>
      </c>
      <c r="W505" s="10">
        <v>2680</v>
      </c>
      <c r="X505" s="10">
        <v>2651</v>
      </c>
      <c r="Y505" s="10">
        <f t="shared" si="7"/>
        <v>2755</v>
      </c>
      <c r="Z505" s="10" t="str">
        <f>IFERROR(VLOOKUP(H505,'[1]MW-NIFTY-50-12-Apr-2020'!$A:$A,1,FALSE),"No")</f>
        <v>No</v>
      </c>
      <c r="AA505" s="10" t="str">
        <f>IFERROR(VLOOKUP(AB505,'[2]ind_nifty500list 12th Apr20'!$F:$F,1,FALSE),"No")</f>
        <v>No</v>
      </c>
      <c r="AB505" s="9">
        <v>2755</v>
      </c>
    </row>
    <row r="506" spans="1:28" ht="15.75" customHeight="1" x14ac:dyDescent="0.3">
      <c r="A506" s="9">
        <v>2790</v>
      </c>
      <c r="B506" s="10">
        <v>715265</v>
      </c>
      <c r="C506" s="10">
        <v>2794</v>
      </c>
      <c r="D506" s="10">
        <v>128089604</v>
      </c>
      <c r="E506" s="10">
        <v>500350</v>
      </c>
      <c r="F506" s="10">
        <v>500350</v>
      </c>
      <c r="G506" s="10" t="s">
        <v>8612</v>
      </c>
      <c r="H506" s="10" t="s">
        <v>8612</v>
      </c>
      <c r="I506" s="10" t="s">
        <v>8613</v>
      </c>
      <c r="J506" s="10" t="s">
        <v>8614</v>
      </c>
      <c r="K506" s="13">
        <v>768.03565000000003</v>
      </c>
      <c r="L506" s="19" t="s">
        <v>13176</v>
      </c>
      <c r="M506" s="11" t="s">
        <v>83</v>
      </c>
      <c r="N506" s="10" t="s">
        <v>84</v>
      </c>
      <c r="O506" s="10" t="s">
        <v>85</v>
      </c>
      <c r="P506" s="10"/>
      <c r="Q506" s="12"/>
      <c r="R506" s="12"/>
      <c r="S506" s="15" t="s">
        <v>86</v>
      </c>
      <c r="T506" s="10" t="s">
        <v>27</v>
      </c>
      <c r="U506" s="10">
        <v>2873</v>
      </c>
      <c r="V506" s="10">
        <v>1584</v>
      </c>
      <c r="W506" s="10">
        <v>2638</v>
      </c>
      <c r="X506" s="10">
        <v>2993</v>
      </c>
      <c r="Y506" s="10">
        <f t="shared" si="7"/>
        <v>2790</v>
      </c>
      <c r="Z506" s="10" t="str">
        <f>IFERROR(VLOOKUP(H506,'[1]MW-NIFTY-50-12-Apr-2020'!$A:$A,1,FALSE),"No")</f>
        <v>No</v>
      </c>
      <c r="AA506" s="10" t="str">
        <f>IFERROR(VLOOKUP(AB506,'[2]ind_nifty500list 12th Apr20'!$F:$F,1,FALSE),"No")</f>
        <v>No</v>
      </c>
      <c r="AB506" s="9">
        <v>2790</v>
      </c>
    </row>
    <row r="507" spans="1:28" ht="15.75" customHeight="1" x14ac:dyDescent="0.3">
      <c r="A507" s="9">
        <v>594</v>
      </c>
      <c r="B507" s="10"/>
      <c r="C507" s="10"/>
      <c r="D507" s="10">
        <v>135758596</v>
      </c>
      <c r="E507" s="10">
        <v>530307</v>
      </c>
      <c r="F507" s="10">
        <v>530307</v>
      </c>
      <c r="G507" s="10" t="s">
        <v>1972</v>
      </c>
      <c r="H507" s="10" t="str">
        <f>G507</f>
        <v>CHAMANSEQ</v>
      </c>
      <c r="I507" s="10" t="s">
        <v>1973</v>
      </c>
      <c r="J507" s="10" t="s">
        <v>1974</v>
      </c>
      <c r="K507" s="13">
        <v>767.5</v>
      </c>
      <c r="L507" s="19" t="s">
        <v>13176</v>
      </c>
      <c r="M507" s="11" t="s">
        <v>275</v>
      </c>
      <c r="N507" s="10" t="s">
        <v>357</v>
      </c>
      <c r="O507" s="10" t="s">
        <v>358</v>
      </c>
      <c r="P507" s="10" t="s">
        <v>1975</v>
      </c>
      <c r="Q507" s="12"/>
      <c r="R507" s="12"/>
      <c r="S507" s="18" t="s">
        <v>279</v>
      </c>
      <c r="T507" s="10" t="s">
        <v>27</v>
      </c>
      <c r="U507" s="10">
        <v>1786</v>
      </c>
      <c r="V507" s="10">
        <v>2077</v>
      </c>
      <c r="W507" s="10">
        <v>1880</v>
      </c>
      <c r="X507" s="10">
        <v>1800</v>
      </c>
      <c r="Y507" s="10">
        <f t="shared" si="7"/>
        <v>594</v>
      </c>
      <c r="Z507" s="10" t="str">
        <f>IFERROR(VLOOKUP(H507,'[1]MW-NIFTY-50-12-Apr-2020'!$A:$A,1,FALSE),"No")</f>
        <v>No</v>
      </c>
      <c r="AA507" s="10" t="str">
        <f>IFERROR(VLOOKUP(AB507,'[2]ind_nifty500list 12th Apr20'!$F:$F,1,FALSE),"No")</f>
        <v>No</v>
      </c>
      <c r="AB507" s="9">
        <v>594</v>
      </c>
    </row>
    <row r="508" spans="1:28" ht="15.75" customHeight="1" x14ac:dyDescent="0.3">
      <c r="A508" s="9">
        <v>510</v>
      </c>
      <c r="B508" s="10">
        <v>558337</v>
      </c>
      <c r="C508" s="10">
        <v>2181</v>
      </c>
      <c r="D508" s="10">
        <v>128135684</v>
      </c>
      <c r="E508" s="10">
        <v>500530</v>
      </c>
      <c r="F508" s="10">
        <v>500530</v>
      </c>
      <c r="G508" s="10" t="s">
        <v>1714</v>
      </c>
      <c r="H508" s="10" t="s">
        <v>1714</v>
      </c>
      <c r="I508" s="10" t="s">
        <v>1715</v>
      </c>
      <c r="J508" s="10" t="s">
        <v>1716</v>
      </c>
      <c r="K508" s="13">
        <v>57570.837500000001</v>
      </c>
      <c r="L508" s="16" t="s">
        <v>13178</v>
      </c>
      <c r="M508" s="11" t="s">
        <v>83</v>
      </c>
      <c r="N508" s="10" t="s">
        <v>621</v>
      </c>
      <c r="O508" s="10" t="s">
        <v>622</v>
      </c>
      <c r="P508" s="10" t="s">
        <v>1717</v>
      </c>
      <c r="Q508" s="12"/>
      <c r="R508" s="12"/>
      <c r="S508" s="18" t="s">
        <v>623</v>
      </c>
      <c r="T508" s="10" t="s">
        <v>130</v>
      </c>
      <c r="U508" s="10">
        <v>2103</v>
      </c>
      <c r="V508" s="10">
        <v>3895</v>
      </c>
      <c r="W508" s="10">
        <v>3765</v>
      </c>
      <c r="X508" s="10">
        <v>3278</v>
      </c>
      <c r="Y508" s="10">
        <f t="shared" si="7"/>
        <v>510</v>
      </c>
      <c r="Z508" s="10" t="str">
        <f>IFERROR(VLOOKUP(H508,'[1]MW-NIFTY-50-12-Apr-2020'!$A:$A,1,FALSE),"No")</f>
        <v>No</v>
      </c>
      <c r="AA508" s="10" t="s">
        <v>44</v>
      </c>
      <c r="AB508" s="9">
        <v>510</v>
      </c>
    </row>
    <row r="509" spans="1:28" ht="15.75" customHeight="1" x14ac:dyDescent="0.3">
      <c r="A509" s="9">
        <v>2998</v>
      </c>
      <c r="B509" s="10">
        <v>3521537</v>
      </c>
      <c r="C509" s="10">
        <v>13756</v>
      </c>
      <c r="D509" s="10">
        <v>136390660</v>
      </c>
      <c r="E509" s="10">
        <v>532776</v>
      </c>
      <c r="F509" s="10">
        <v>532776</v>
      </c>
      <c r="G509" s="10" t="s">
        <v>9234</v>
      </c>
      <c r="H509" s="10" t="s">
        <v>9234</v>
      </c>
      <c r="I509" s="10" t="s">
        <v>9235</v>
      </c>
      <c r="J509" s="10" t="s">
        <v>9236</v>
      </c>
      <c r="K509" s="13">
        <v>765.18344999999999</v>
      </c>
      <c r="L509" s="19" t="s">
        <v>13176</v>
      </c>
      <c r="M509" s="11" t="s">
        <v>83</v>
      </c>
      <c r="N509" s="10" t="s">
        <v>621</v>
      </c>
      <c r="O509" s="10" t="s">
        <v>622</v>
      </c>
      <c r="P509" s="10" t="s">
        <v>660</v>
      </c>
      <c r="Q509" s="12"/>
      <c r="R509" s="12"/>
      <c r="S509" s="18" t="s">
        <v>623</v>
      </c>
      <c r="T509" s="10" t="s">
        <v>27</v>
      </c>
      <c r="U509" s="10">
        <v>1882</v>
      </c>
      <c r="V509" s="10">
        <v>2131</v>
      </c>
      <c r="W509" s="10">
        <v>2677</v>
      </c>
      <c r="X509" s="10">
        <v>3860</v>
      </c>
      <c r="Y509" s="10">
        <f t="shared" si="7"/>
        <v>2998</v>
      </c>
      <c r="Z509" s="10" t="str">
        <f>IFERROR(VLOOKUP(H509,'[1]MW-NIFTY-50-12-Apr-2020'!$A:$A,1,FALSE),"No")</f>
        <v>No</v>
      </c>
      <c r="AA509" s="10" t="str">
        <f>IFERROR(VLOOKUP(AB509,'[2]ind_nifty500list 12th Apr20'!$F:$F,1,FALSE),"No")</f>
        <v>No</v>
      </c>
      <c r="AB509" s="9">
        <v>2998</v>
      </c>
    </row>
    <row r="510" spans="1:28" ht="15.75" customHeight="1" x14ac:dyDescent="0.3">
      <c r="A510" s="9">
        <v>1160</v>
      </c>
      <c r="B510" s="10">
        <v>306945</v>
      </c>
      <c r="C510" s="10">
        <v>1199</v>
      </c>
      <c r="D510" s="10">
        <v>128042500</v>
      </c>
      <c r="E510" s="10">
        <v>500166</v>
      </c>
      <c r="F510" s="10">
        <v>500166</v>
      </c>
      <c r="G510" s="10" t="s">
        <v>3693</v>
      </c>
      <c r="H510" s="10" t="s">
        <v>3693</v>
      </c>
      <c r="I510" s="10" t="s">
        <v>3694</v>
      </c>
      <c r="J510" s="10" t="s">
        <v>3695</v>
      </c>
      <c r="K510" s="13">
        <v>764.75</v>
      </c>
      <c r="L510" s="19" t="s">
        <v>13176</v>
      </c>
      <c r="M510" s="11" t="s">
        <v>275</v>
      </c>
      <c r="N510" s="10" t="s">
        <v>276</v>
      </c>
      <c r="O510" s="10" t="s">
        <v>277</v>
      </c>
      <c r="P510" s="10"/>
      <c r="Q510" s="12"/>
      <c r="R510" s="12"/>
      <c r="S510" s="18" t="s">
        <v>279</v>
      </c>
      <c r="T510" s="10" t="s">
        <v>27</v>
      </c>
      <c r="U510" s="10">
        <v>1322</v>
      </c>
      <c r="V510" s="10">
        <v>169</v>
      </c>
      <c r="W510" s="10">
        <v>3920</v>
      </c>
      <c r="X510" s="10">
        <v>3897</v>
      </c>
      <c r="Y510" s="10">
        <f t="shared" si="7"/>
        <v>1160</v>
      </c>
      <c r="Z510" s="10" t="str">
        <f>IFERROR(VLOOKUP(H510,'[1]MW-NIFTY-50-12-Apr-2020'!$A:$A,1,FALSE),"No")</f>
        <v>No</v>
      </c>
      <c r="AA510" s="10" t="str">
        <f>IFERROR(VLOOKUP(AB510,'[2]ind_nifty500list 12th Apr20'!$F:$F,1,FALSE),"No")</f>
        <v>No</v>
      </c>
      <c r="AB510" s="9">
        <v>1160</v>
      </c>
    </row>
    <row r="511" spans="1:28" ht="15.75" customHeight="1" x14ac:dyDescent="0.3">
      <c r="A511" s="9">
        <v>2695</v>
      </c>
      <c r="B511" s="10">
        <v>6988033</v>
      </c>
      <c r="C511" s="10">
        <v>27297</v>
      </c>
      <c r="D511" s="10">
        <v>136856836</v>
      </c>
      <c r="E511" s="10">
        <v>534597</v>
      </c>
      <c r="F511" s="10">
        <v>534597</v>
      </c>
      <c r="G511" s="10" t="s">
        <v>8327</v>
      </c>
      <c r="H511" s="10" t="s">
        <v>8327</v>
      </c>
      <c r="I511" s="10" t="s">
        <v>8328</v>
      </c>
      <c r="J511" s="10" t="s">
        <v>8329</v>
      </c>
      <c r="K511" s="13">
        <v>762.38085000000001</v>
      </c>
      <c r="L511" s="19" t="s">
        <v>13176</v>
      </c>
      <c r="M511" s="11" t="s">
        <v>335</v>
      </c>
      <c r="N511" s="10" t="s">
        <v>336</v>
      </c>
      <c r="O511" s="10" t="s">
        <v>415</v>
      </c>
      <c r="P511" s="10" t="s">
        <v>416</v>
      </c>
      <c r="Q511" s="11" t="s">
        <v>2342</v>
      </c>
      <c r="R511" s="12"/>
      <c r="S511" s="15" t="s">
        <v>339</v>
      </c>
      <c r="T511" s="10" t="s">
        <v>27</v>
      </c>
      <c r="U511" s="10">
        <v>1812</v>
      </c>
      <c r="V511" s="10">
        <v>3322</v>
      </c>
      <c r="W511" s="10">
        <v>1215</v>
      </c>
      <c r="X511" s="10">
        <v>2696</v>
      </c>
      <c r="Y511" s="10">
        <f t="shared" si="7"/>
        <v>2695</v>
      </c>
      <c r="Z511" s="10" t="str">
        <f>IFERROR(VLOOKUP(H511,'[1]MW-NIFTY-50-12-Apr-2020'!$A:$A,1,FALSE),"No")</f>
        <v>No</v>
      </c>
      <c r="AA511" s="10" t="str">
        <f>IFERROR(VLOOKUP(AB511,'[2]ind_nifty500list 12th Apr20'!$F:$F,1,FALSE),"No")</f>
        <v>No</v>
      </c>
      <c r="AB511" s="9">
        <v>2695</v>
      </c>
    </row>
    <row r="512" spans="1:28" ht="15.75" customHeight="1" x14ac:dyDescent="0.3">
      <c r="A512" s="9">
        <v>1254</v>
      </c>
      <c r="B512" s="10">
        <v>4365313</v>
      </c>
      <c r="C512" s="10">
        <v>17052</v>
      </c>
      <c r="D512" s="10">
        <v>151051012</v>
      </c>
      <c r="E512" s="10">
        <v>590043</v>
      </c>
      <c r="F512" s="10">
        <v>590043</v>
      </c>
      <c r="G512" s="10" t="s">
        <v>3981</v>
      </c>
      <c r="H512" s="10" t="s">
        <v>3981</v>
      </c>
      <c r="I512" s="10" t="s">
        <v>3982</v>
      </c>
      <c r="J512" s="10" t="s">
        <v>3983</v>
      </c>
      <c r="K512" s="13">
        <v>760.18880000000001</v>
      </c>
      <c r="L512" s="19" t="s">
        <v>13176</v>
      </c>
      <c r="M512" s="11" t="s">
        <v>83</v>
      </c>
      <c r="N512" s="10" t="s">
        <v>621</v>
      </c>
      <c r="O512" s="10" t="s">
        <v>622</v>
      </c>
      <c r="P512" s="10" t="s">
        <v>3984</v>
      </c>
      <c r="Q512" s="12"/>
      <c r="R512" s="12"/>
      <c r="S512" s="10" t="s">
        <v>623</v>
      </c>
      <c r="T512" s="10" t="s">
        <v>27</v>
      </c>
      <c r="U512" s="10">
        <v>1316</v>
      </c>
      <c r="V512" s="10">
        <v>172</v>
      </c>
      <c r="W512" s="10">
        <v>445</v>
      </c>
      <c r="X512" s="10">
        <v>1403</v>
      </c>
      <c r="Y512" s="10">
        <f t="shared" si="7"/>
        <v>1254</v>
      </c>
      <c r="Z512" s="10" t="str">
        <f>IFERROR(VLOOKUP(H512,'[1]MW-NIFTY-50-12-Apr-2020'!$A:$A,1,FALSE),"No")</f>
        <v>No</v>
      </c>
      <c r="AA512" s="10" t="str">
        <f>IFERROR(VLOOKUP(AB512,'[2]ind_nifty500list 12th Apr20'!$F:$F,1,FALSE),"No")</f>
        <v>No</v>
      </c>
      <c r="AB512" s="9">
        <v>1254</v>
      </c>
    </row>
    <row r="513" spans="1:28" ht="15.75" customHeight="1" x14ac:dyDescent="0.3">
      <c r="A513" s="9">
        <v>1206</v>
      </c>
      <c r="B513" s="10">
        <v>328449</v>
      </c>
      <c r="C513" s="10">
        <v>1283</v>
      </c>
      <c r="D513" s="10">
        <v>134084612</v>
      </c>
      <c r="E513" s="10">
        <v>523768</v>
      </c>
      <c r="F513" s="10">
        <v>523768</v>
      </c>
      <c r="G513" s="10" t="s">
        <v>3835</v>
      </c>
      <c r="H513" s="10" t="s">
        <v>3835</v>
      </c>
      <c r="I513" s="10" t="s">
        <v>3836</v>
      </c>
      <c r="J513" s="10" t="s">
        <v>3837</v>
      </c>
      <c r="K513" s="13">
        <v>757.71</v>
      </c>
      <c r="L513" s="19" t="s">
        <v>13176</v>
      </c>
      <c r="M513" s="11" t="s">
        <v>83</v>
      </c>
      <c r="N513" s="10" t="s">
        <v>1069</v>
      </c>
      <c r="O513" s="10" t="s">
        <v>1241</v>
      </c>
      <c r="P513" s="10"/>
      <c r="Q513" s="12"/>
      <c r="R513" s="12"/>
      <c r="S513" s="15" t="s">
        <v>1071</v>
      </c>
      <c r="T513" s="10" t="s">
        <v>27</v>
      </c>
      <c r="U513" s="10">
        <v>2063</v>
      </c>
      <c r="V513" s="10">
        <v>534</v>
      </c>
      <c r="W513" s="10">
        <v>5038</v>
      </c>
      <c r="X513" s="10">
        <v>954</v>
      </c>
      <c r="Y513" s="10">
        <f t="shared" si="7"/>
        <v>1206</v>
      </c>
      <c r="Z513" s="10" t="str">
        <f>IFERROR(VLOOKUP(H513,'[1]MW-NIFTY-50-12-Apr-2020'!$A:$A,1,FALSE),"No")</f>
        <v>No</v>
      </c>
      <c r="AA513" s="10" t="str">
        <f>IFERROR(VLOOKUP(AB513,'[2]ind_nifty500list 12th Apr20'!$F:$F,1,FALSE),"No")</f>
        <v>No</v>
      </c>
      <c r="AB513" s="9">
        <v>1206</v>
      </c>
    </row>
    <row r="514" spans="1:28" ht="15.75" customHeight="1" x14ac:dyDescent="0.3">
      <c r="A514" s="9">
        <v>3550</v>
      </c>
      <c r="B514" s="10">
        <v>2883841</v>
      </c>
      <c r="C514" s="10">
        <v>11265</v>
      </c>
      <c r="D514" s="10">
        <v>136323332</v>
      </c>
      <c r="E514" s="10">
        <v>532513</v>
      </c>
      <c r="F514" s="10">
        <v>532513</v>
      </c>
      <c r="G514" s="10" t="s">
        <v>10885</v>
      </c>
      <c r="H514" s="10" t="s">
        <v>10885</v>
      </c>
      <c r="I514" s="10" t="s">
        <v>10886</v>
      </c>
      <c r="J514" s="10" t="s">
        <v>10887</v>
      </c>
      <c r="K514" s="13">
        <v>756.96990000000005</v>
      </c>
      <c r="L514" s="19" t="s">
        <v>13176</v>
      </c>
      <c r="M514" s="11" t="s">
        <v>32</v>
      </c>
      <c r="N514" s="10" t="s">
        <v>220</v>
      </c>
      <c r="O514" s="10" t="s">
        <v>458</v>
      </c>
      <c r="P514" s="10" t="s">
        <v>1495</v>
      </c>
      <c r="Q514" s="12"/>
      <c r="R514" s="12"/>
      <c r="S514" s="15" t="s">
        <v>222</v>
      </c>
      <c r="T514" s="10" t="s">
        <v>27</v>
      </c>
      <c r="U514" s="10">
        <v>3841</v>
      </c>
      <c r="V514" s="10">
        <v>583</v>
      </c>
      <c r="W514" s="10">
        <v>1100</v>
      </c>
      <c r="X514" s="10">
        <v>1345</v>
      </c>
      <c r="Y514" s="10">
        <f t="shared" ref="Y514:Y577" si="8">A514</f>
        <v>3550</v>
      </c>
      <c r="Z514" s="10" t="str">
        <f>IFERROR(VLOOKUP(H514,'[1]MW-NIFTY-50-12-Apr-2020'!$A:$A,1,FALSE),"No")</f>
        <v>No</v>
      </c>
      <c r="AA514" s="10" t="str">
        <f>IFERROR(VLOOKUP(AB514,'[2]ind_nifty500list 12th Apr20'!$F:$F,1,FALSE),"No")</f>
        <v>No</v>
      </c>
      <c r="AB514" s="9">
        <v>3550</v>
      </c>
    </row>
    <row r="515" spans="1:28" ht="15.75" customHeight="1" x14ac:dyDescent="0.3">
      <c r="A515" s="9">
        <v>2950</v>
      </c>
      <c r="B515" s="10">
        <v>4483585</v>
      </c>
      <c r="C515" s="10">
        <v>17514</v>
      </c>
      <c r="D515" s="10">
        <v>129299204</v>
      </c>
      <c r="E515" s="10">
        <v>505075</v>
      </c>
      <c r="F515" s="10">
        <v>505075</v>
      </c>
      <c r="G515" s="10" t="s">
        <v>9090</v>
      </c>
      <c r="H515" s="10" t="s">
        <v>9090</v>
      </c>
      <c r="I515" s="10" t="s">
        <v>9091</v>
      </c>
      <c r="J515" s="10" t="s">
        <v>9092</v>
      </c>
      <c r="K515" s="13">
        <v>756.69679999999994</v>
      </c>
      <c r="L515" s="19" t="s">
        <v>13176</v>
      </c>
      <c r="M515" s="11" t="s">
        <v>83</v>
      </c>
      <c r="N515" s="10" t="s">
        <v>621</v>
      </c>
      <c r="O515" s="10" t="s">
        <v>622</v>
      </c>
      <c r="P515" s="10" t="s">
        <v>4250</v>
      </c>
      <c r="Q515" s="12"/>
      <c r="R515" s="12"/>
      <c r="S515" s="18" t="s">
        <v>623</v>
      </c>
      <c r="T515" s="10" t="s">
        <v>27</v>
      </c>
      <c r="U515" s="10">
        <v>1669</v>
      </c>
      <c r="V515" s="10"/>
      <c r="W515" s="10">
        <v>2676</v>
      </c>
      <c r="X515" s="10">
        <v>1341</v>
      </c>
      <c r="Y515" s="10">
        <f t="shared" si="8"/>
        <v>2950</v>
      </c>
      <c r="Z515" s="10" t="str">
        <f>IFERROR(VLOOKUP(H515,'[1]MW-NIFTY-50-12-Apr-2020'!$A:$A,1,FALSE),"No")</f>
        <v>No</v>
      </c>
      <c r="AA515" s="10" t="str">
        <f>IFERROR(VLOOKUP(AB515,'[2]ind_nifty500list 12th Apr20'!$F:$F,1,FALSE),"No")</f>
        <v>No</v>
      </c>
      <c r="AB515" s="9">
        <v>2950</v>
      </c>
    </row>
    <row r="516" spans="1:28" ht="15.75" customHeight="1" x14ac:dyDescent="0.3">
      <c r="A516" s="9">
        <v>2131</v>
      </c>
      <c r="B516" s="10">
        <v>3458817</v>
      </c>
      <c r="C516" s="10">
        <v>13511</v>
      </c>
      <c r="D516" s="10">
        <v>133135108</v>
      </c>
      <c r="E516" s="10">
        <v>520059</v>
      </c>
      <c r="F516" s="10">
        <v>520059</v>
      </c>
      <c r="G516" s="10" t="s">
        <v>6638</v>
      </c>
      <c r="H516" s="10" t="s">
        <v>6638</v>
      </c>
      <c r="I516" s="10" t="s">
        <v>6639</v>
      </c>
      <c r="J516" s="10" t="s">
        <v>6640</v>
      </c>
      <c r="K516" s="13">
        <v>752.90644999999995</v>
      </c>
      <c r="L516" s="19" t="s">
        <v>13176</v>
      </c>
      <c r="M516" s="11" t="s">
        <v>83</v>
      </c>
      <c r="N516" s="10" t="s">
        <v>621</v>
      </c>
      <c r="O516" s="10" t="s">
        <v>622</v>
      </c>
      <c r="P516" s="10" t="s">
        <v>660</v>
      </c>
      <c r="Q516" s="12"/>
      <c r="R516" s="12"/>
      <c r="S516" s="10" t="s">
        <v>623</v>
      </c>
      <c r="T516" s="10" t="s">
        <v>27</v>
      </c>
      <c r="U516" s="10">
        <v>3892</v>
      </c>
      <c r="V516" s="10">
        <v>3833</v>
      </c>
      <c r="W516" s="10">
        <v>1882</v>
      </c>
      <c r="X516" s="10">
        <v>2998</v>
      </c>
      <c r="Y516" s="10">
        <f t="shared" si="8"/>
        <v>2131</v>
      </c>
      <c r="Z516" s="10" t="str">
        <f>IFERROR(VLOOKUP(H516,'[1]MW-NIFTY-50-12-Apr-2020'!$A:$A,1,FALSE),"No")</f>
        <v>No</v>
      </c>
      <c r="AA516" s="10" t="str">
        <f>IFERROR(VLOOKUP(AB516,'[2]ind_nifty500list 12th Apr20'!$F:$F,1,FALSE),"No")</f>
        <v>No</v>
      </c>
      <c r="AB516" s="9">
        <v>2131</v>
      </c>
    </row>
    <row r="517" spans="1:28" ht="15.75" customHeight="1" x14ac:dyDescent="0.3">
      <c r="A517" s="9">
        <v>2349</v>
      </c>
      <c r="B517" s="10">
        <v>5148161</v>
      </c>
      <c r="C517" s="10">
        <v>20110</v>
      </c>
      <c r="D517" s="10">
        <v>136515332</v>
      </c>
      <c r="E517" s="10">
        <v>533263</v>
      </c>
      <c r="F517" s="10">
        <v>533263</v>
      </c>
      <c r="G517" s="10" t="s">
        <v>7298</v>
      </c>
      <c r="H517" s="10" t="s">
        <v>7298</v>
      </c>
      <c r="I517" s="10" t="s">
        <v>7299</v>
      </c>
      <c r="J517" s="10" t="s">
        <v>7300</v>
      </c>
      <c r="K517" s="13">
        <v>752.83670000000006</v>
      </c>
      <c r="L517" s="19" t="s">
        <v>13176</v>
      </c>
      <c r="M517" s="11" t="s">
        <v>121</v>
      </c>
      <c r="N517" s="10" t="s">
        <v>562</v>
      </c>
      <c r="O517" s="10" t="s">
        <v>2952</v>
      </c>
      <c r="P517" s="10"/>
      <c r="Q517" s="12"/>
      <c r="R517" s="12"/>
      <c r="S517" s="15" t="s">
        <v>565</v>
      </c>
      <c r="T517" s="10" t="s">
        <v>27</v>
      </c>
      <c r="U517" s="10">
        <v>3941</v>
      </c>
      <c r="V517" s="10">
        <v>917</v>
      </c>
      <c r="W517" s="10">
        <v>1475</v>
      </c>
      <c r="X517" s="10">
        <v>3334</v>
      </c>
      <c r="Y517" s="10">
        <f t="shared" si="8"/>
        <v>2349</v>
      </c>
      <c r="Z517" s="10" t="str">
        <f>IFERROR(VLOOKUP(H517,'[1]MW-NIFTY-50-12-Apr-2020'!$A:$A,1,FALSE),"No")</f>
        <v>No</v>
      </c>
      <c r="AA517" s="10" t="str">
        <f>IFERROR(VLOOKUP(AB517,'[2]ind_nifty500list 12th Apr20'!$F:$F,1,FALSE),"No")</f>
        <v>No</v>
      </c>
      <c r="AB517" s="9">
        <v>2349</v>
      </c>
    </row>
    <row r="518" spans="1:28" ht="15.75" customHeight="1" x14ac:dyDescent="0.3">
      <c r="A518" s="9">
        <v>3799</v>
      </c>
      <c r="B518" s="10">
        <v>6392065</v>
      </c>
      <c r="C518" s="10">
        <v>24969</v>
      </c>
      <c r="D518" s="10">
        <v>133639428</v>
      </c>
      <c r="E518" s="10">
        <v>522029</v>
      </c>
      <c r="F518" s="10">
        <v>522029</v>
      </c>
      <c r="G518" s="10" t="s">
        <v>11647</v>
      </c>
      <c r="H518" s="10" t="s">
        <v>11647</v>
      </c>
      <c r="I518" s="10" t="s">
        <v>11648</v>
      </c>
      <c r="J518" s="10" t="s">
        <v>11649</v>
      </c>
      <c r="K518" s="13">
        <v>752.80230000000006</v>
      </c>
      <c r="L518" s="19" t="s">
        <v>13176</v>
      </c>
      <c r="M518" s="11" t="s">
        <v>39</v>
      </c>
      <c r="N518" s="10" t="s">
        <v>40</v>
      </c>
      <c r="O518" s="10" t="s">
        <v>137</v>
      </c>
      <c r="P518" s="10" t="s">
        <v>138</v>
      </c>
      <c r="Q518" s="11" t="e">
        <v>#REF!</v>
      </c>
      <c r="R518" s="12"/>
      <c r="S518" s="17" t="s">
        <v>42</v>
      </c>
      <c r="T518" s="10" t="s">
        <v>27</v>
      </c>
      <c r="U518" s="10">
        <v>3787</v>
      </c>
      <c r="V518" s="10">
        <v>1284</v>
      </c>
      <c r="W518" s="10">
        <v>23</v>
      </c>
      <c r="X518" s="10">
        <v>651</v>
      </c>
      <c r="Y518" s="10">
        <f t="shared" si="8"/>
        <v>3799</v>
      </c>
      <c r="Z518" s="10" t="str">
        <f>IFERROR(VLOOKUP(H518,'[1]MW-NIFTY-50-12-Apr-2020'!$A:$A,1,FALSE),"No")</f>
        <v>No</v>
      </c>
      <c r="AA518" s="10" t="str">
        <f>IFERROR(VLOOKUP(AB518,'[2]ind_nifty500list 12th Apr20'!$F:$F,1,FALSE),"No")</f>
        <v>No</v>
      </c>
      <c r="AB518" s="9">
        <v>3799</v>
      </c>
    </row>
    <row r="519" spans="1:28" ht="15.75" customHeight="1" x14ac:dyDescent="0.3">
      <c r="A519" s="9">
        <v>751</v>
      </c>
      <c r="B519" s="10">
        <v>209153</v>
      </c>
      <c r="C519" s="10">
        <v>817</v>
      </c>
      <c r="D519" s="10">
        <v>128029956</v>
      </c>
      <c r="E519" s="10">
        <v>500117</v>
      </c>
      <c r="F519" s="10">
        <v>500117</v>
      </c>
      <c r="G519" s="10" t="s">
        <v>2449</v>
      </c>
      <c r="H519" s="10" t="s">
        <v>2449</v>
      </c>
      <c r="I519" s="10" t="s">
        <v>2450</v>
      </c>
      <c r="J519" s="10" t="s">
        <v>2451</v>
      </c>
      <c r="K519" s="13">
        <v>751.15004999999996</v>
      </c>
      <c r="L519" s="19" t="s">
        <v>13176</v>
      </c>
      <c r="M519" s="10" t="s">
        <v>23</v>
      </c>
      <c r="N519" s="10" t="s">
        <v>24</v>
      </c>
      <c r="O519" s="10" t="s">
        <v>376</v>
      </c>
      <c r="P519" s="10"/>
      <c r="Q519" s="12"/>
      <c r="R519" s="12"/>
      <c r="S519" s="15" t="s">
        <v>26</v>
      </c>
      <c r="T519" s="10" t="s">
        <v>27</v>
      </c>
      <c r="U519" s="10">
        <v>3384</v>
      </c>
      <c r="V519" s="10">
        <v>86</v>
      </c>
      <c r="W519" s="10">
        <v>2744</v>
      </c>
      <c r="X519" s="10">
        <v>1399</v>
      </c>
      <c r="Y519" s="10">
        <f t="shared" si="8"/>
        <v>751</v>
      </c>
      <c r="Z519" s="10" t="str">
        <f>IFERROR(VLOOKUP(H519,'[1]MW-NIFTY-50-12-Apr-2020'!$A:$A,1,FALSE),"No")</f>
        <v>No</v>
      </c>
      <c r="AA519" s="10" t="str">
        <f>IFERROR(VLOOKUP(AB519,'[2]ind_nifty500list 12th Apr20'!$F:$F,1,FALSE),"No")</f>
        <v>No</v>
      </c>
      <c r="AB519" s="9">
        <v>751</v>
      </c>
    </row>
    <row r="520" spans="1:28" ht="15.75" customHeight="1" x14ac:dyDescent="0.3">
      <c r="A520" s="9">
        <v>522</v>
      </c>
      <c r="B520" s="10">
        <v>3887105</v>
      </c>
      <c r="C520" s="10">
        <v>15184</v>
      </c>
      <c r="D520" s="10">
        <v>136429828</v>
      </c>
      <c r="E520" s="10">
        <v>532929</v>
      </c>
      <c r="F520" s="10">
        <v>532929</v>
      </c>
      <c r="G520" s="10" t="s">
        <v>1751</v>
      </c>
      <c r="H520" s="10" t="s">
        <v>1751</v>
      </c>
      <c r="I520" s="10" t="s">
        <v>1752</v>
      </c>
      <c r="J520" s="10" t="s">
        <v>1753</v>
      </c>
      <c r="K520" s="13">
        <v>3633.4548500000001</v>
      </c>
      <c r="L520" s="19" t="s">
        <v>13179</v>
      </c>
      <c r="M520" s="11" t="s">
        <v>249</v>
      </c>
      <c r="N520" s="10" t="s">
        <v>383</v>
      </c>
      <c r="O520" s="10"/>
      <c r="P520" s="12"/>
      <c r="Q520" s="12"/>
      <c r="R520" s="12"/>
      <c r="S520" s="18" t="s">
        <v>384</v>
      </c>
      <c r="T520" s="10" t="s">
        <v>27</v>
      </c>
      <c r="U520" s="10">
        <v>1348</v>
      </c>
      <c r="V520" s="10">
        <v>2592</v>
      </c>
      <c r="W520" s="10">
        <v>2325</v>
      </c>
      <c r="X520" s="10">
        <v>3120</v>
      </c>
      <c r="Y520" s="10">
        <f t="shared" si="8"/>
        <v>522</v>
      </c>
      <c r="Z520" s="10" t="str">
        <f>IFERROR(VLOOKUP(H520,'[1]MW-NIFTY-50-12-Apr-2020'!$A:$A,1,FALSE),"No")</f>
        <v>No</v>
      </c>
      <c r="AA520" s="10" t="s">
        <v>44</v>
      </c>
      <c r="AB520" s="9">
        <v>522</v>
      </c>
    </row>
    <row r="521" spans="1:28" ht="15.75" customHeight="1" x14ac:dyDescent="0.3">
      <c r="A521" s="9">
        <v>2272</v>
      </c>
      <c r="B521" s="10">
        <v>120577</v>
      </c>
      <c r="C521" s="10">
        <v>471</v>
      </c>
      <c r="D521" s="10">
        <v>138058244</v>
      </c>
      <c r="E521" s="10">
        <v>539290</v>
      </c>
      <c r="F521" s="10">
        <v>539290</v>
      </c>
      <c r="G521" s="10" t="s">
        <v>7066</v>
      </c>
      <c r="H521" s="10" t="s">
        <v>7066</v>
      </c>
      <c r="I521" s="10" t="s">
        <v>7067</v>
      </c>
      <c r="J521" s="10" t="s">
        <v>7068</v>
      </c>
      <c r="K521" s="13">
        <v>749.42644999999993</v>
      </c>
      <c r="L521" s="19" t="s">
        <v>13176</v>
      </c>
      <c r="M521" s="11" t="s">
        <v>55</v>
      </c>
      <c r="N521" s="10" t="s">
        <v>56</v>
      </c>
      <c r="O521" s="10" t="s">
        <v>57</v>
      </c>
      <c r="P521" s="10"/>
      <c r="Q521" s="12"/>
      <c r="R521" s="12"/>
      <c r="S521" s="10" t="s">
        <v>58</v>
      </c>
      <c r="T521" s="10" t="s">
        <v>27</v>
      </c>
      <c r="U521" s="10">
        <v>2273</v>
      </c>
      <c r="V521" s="10">
        <v>2545</v>
      </c>
      <c r="W521" s="10">
        <v>1944</v>
      </c>
      <c r="X521" s="10">
        <v>1811</v>
      </c>
      <c r="Y521" s="10">
        <f t="shared" si="8"/>
        <v>2272</v>
      </c>
      <c r="Z521" s="10" t="str">
        <f>IFERROR(VLOOKUP(H521,'[1]MW-NIFTY-50-12-Apr-2020'!$A:$A,1,FALSE),"No")</f>
        <v>No</v>
      </c>
      <c r="AA521" s="10" t="str">
        <f>IFERROR(VLOOKUP(AB521,'[2]ind_nifty500list 12th Apr20'!$F:$F,1,FALSE),"No")</f>
        <v>No</v>
      </c>
      <c r="AB521" s="9">
        <v>2272</v>
      </c>
    </row>
    <row r="522" spans="1:28" ht="15.75" customHeight="1" x14ac:dyDescent="0.3">
      <c r="A522" s="9">
        <v>3152</v>
      </c>
      <c r="B522" s="10">
        <v>832513</v>
      </c>
      <c r="C522" s="10">
        <v>3252</v>
      </c>
      <c r="D522" s="10">
        <v>151047684</v>
      </c>
      <c r="E522" s="10">
        <v>590030</v>
      </c>
      <c r="F522" s="10">
        <v>590030</v>
      </c>
      <c r="G522" s="10" t="s">
        <v>9693</v>
      </c>
      <c r="H522" s="10" t="s">
        <v>9693</v>
      </c>
      <c r="I522" s="10" t="s">
        <v>9694</v>
      </c>
      <c r="J522" s="10" t="s">
        <v>9695</v>
      </c>
      <c r="K522" s="13">
        <v>746.03994999999998</v>
      </c>
      <c r="L522" s="19" t="s">
        <v>13176</v>
      </c>
      <c r="M522" s="11" t="s">
        <v>23</v>
      </c>
      <c r="N522" s="10" t="s">
        <v>24</v>
      </c>
      <c r="O522" s="10" t="s">
        <v>838</v>
      </c>
      <c r="P522" s="10"/>
      <c r="Q522" s="12"/>
      <c r="R522" s="12"/>
      <c r="S522" s="15" t="s">
        <v>26</v>
      </c>
      <c r="T522" s="10" t="s">
        <v>27</v>
      </c>
      <c r="U522" s="10">
        <v>1963</v>
      </c>
      <c r="V522" s="10">
        <v>962</v>
      </c>
      <c r="W522" s="10">
        <v>3927</v>
      </c>
      <c r="X522" s="10">
        <v>292</v>
      </c>
      <c r="Y522" s="10">
        <f t="shared" si="8"/>
        <v>3152</v>
      </c>
      <c r="Z522" s="10" t="str">
        <f>IFERROR(VLOOKUP(H522,'[1]MW-NIFTY-50-12-Apr-2020'!$A:$A,1,FALSE),"No")</f>
        <v>No</v>
      </c>
      <c r="AA522" s="10" t="str">
        <f>IFERROR(VLOOKUP(AB522,'[2]ind_nifty500list 12th Apr20'!$F:$F,1,FALSE),"No")</f>
        <v>No</v>
      </c>
      <c r="AB522" s="9">
        <v>3152</v>
      </c>
    </row>
    <row r="523" spans="1:28" ht="15.75" customHeight="1" x14ac:dyDescent="0.3">
      <c r="A523" s="9">
        <v>525</v>
      </c>
      <c r="B523" s="10">
        <v>140033</v>
      </c>
      <c r="C523" s="10">
        <v>547</v>
      </c>
      <c r="D523" s="10">
        <v>128211204</v>
      </c>
      <c r="E523" s="10">
        <v>500825</v>
      </c>
      <c r="F523" s="10">
        <v>500825</v>
      </c>
      <c r="G523" s="10" t="s">
        <v>1760</v>
      </c>
      <c r="H523" s="10" t="s">
        <v>1760</v>
      </c>
      <c r="I523" s="21" t="s">
        <v>13180</v>
      </c>
      <c r="J523" s="10" t="s">
        <v>1761</v>
      </c>
      <c r="K523" s="13">
        <v>62399.93245</v>
      </c>
      <c r="L523" s="16" t="s">
        <v>13178</v>
      </c>
      <c r="M523" s="11" t="s">
        <v>275</v>
      </c>
      <c r="N523" s="10" t="s">
        <v>276</v>
      </c>
      <c r="O523" s="10" t="s">
        <v>277</v>
      </c>
      <c r="P523" s="10" t="s">
        <v>278</v>
      </c>
      <c r="Q523" s="12"/>
      <c r="R523" s="12"/>
      <c r="S523" s="18" t="s">
        <v>279</v>
      </c>
      <c r="T523" s="10" t="s">
        <v>130</v>
      </c>
      <c r="U523" s="10">
        <v>1115</v>
      </c>
      <c r="V523" s="10">
        <v>5027</v>
      </c>
      <c r="W523" s="10">
        <v>2212</v>
      </c>
      <c r="X523" s="10">
        <v>3857</v>
      </c>
      <c r="Y523" s="10">
        <f t="shared" si="8"/>
        <v>525</v>
      </c>
      <c r="Z523" s="10" t="s">
        <v>44</v>
      </c>
      <c r="AA523" s="10" t="s">
        <v>44</v>
      </c>
      <c r="AB523" s="9">
        <v>525</v>
      </c>
    </row>
    <row r="524" spans="1:28" ht="15.75" customHeight="1" x14ac:dyDescent="0.3">
      <c r="A524" s="9">
        <v>3506</v>
      </c>
      <c r="B524" s="10">
        <v>903937</v>
      </c>
      <c r="C524" s="10">
        <v>3531</v>
      </c>
      <c r="D524" s="10">
        <v>129711876</v>
      </c>
      <c r="E524" s="10">
        <v>506687</v>
      </c>
      <c r="F524" s="10">
        <v>506687</v>
      </c>
      <c r="G524" s="10" t="s">
        <v>10755</v>
      </c>
      <c r="H524" s="10" t="s">
        <v>10755</v>
      </c>
      <c r="I524" s="10" t="s">
        <v>10756</v>
      </c>
      <c r="J524" s="10" t="s">
        <v>10757</v>
      </c>
      <c r="K524" s="13">
        <v>744.64</v>
      </c>
      <c r="L524" s="19" t="s">
        <v>13176</v>
      </c>
      <c r="M524" s="11" t="s">
        <v>23</v>
      </c>
      <c r="N524" s="10" t="s">
        <v>24</v>
      </c>
      <c r="O524" s="10"/>
      <c r="P524" s="10"/>
      <c r="Q524" s="12"/>
      <c r="R524" s="12"/>
      <c r="S524" s="15" t="s">
        <v>26</v>
      </c>
      <c r="T524" s="10" t="s">
        <v>27</v>
      </c>
      <c r="U524" s="10">
        <v>2958</v>
      </c>
      <c r="V524" s="10">
        <v>3246</v>
      </c>
      <c r="W524" s="10">
        <v>2128</v>
      </c>
      <c r="X524" s="10">
        <v>2151</v>
      </c>
      <c r="Y524" s="10">
        <f t="shared" si="8"/>
        <v>3506</v>
      </c>
      <c r="Z524" s="10" t="str">
        <f>IFERROR(VLOOKUP(H524,'[1]MW-NIFTY-50-12-Apr-2020'!$A:$A,1,FALSE),"No")</f>
        <v>No</v>
      </c>
      <c r="AA524" s="10" t="str">
        <f>IFERROR(VLOOKUP(AB524,'[2]ind_nifty500list 12th Apr20'!$F:$F,1,FALSE),"No")</f>
        <v>No</v>
      </c>
      <c r="AB524" s="9">
        <v>3506</v>
      </c>
    </row>
    <row r="525" spans="1:28" ht="15.75" customHeight="1" x14ac:dyDescent="0.3">
      <c r="A525" s="9">
        <v>5055</v>
      </c>
      <c r="B525" s="10">
        <v>3347457</v>
      </c>
      <c r="C525" s="10">
        <v>13076</v>
      </c>
      <c r="D525" s="10">
        <v>136365828</v>
      </c>
      <c r="E525" s="10">
        <v>532679</v>
      </c>
      <c r="F525" s="10">
        <v>532679</v>
      </c>
      <c r="G525" s="10" t="s">
        <v>12871</v>
      </c>
      <c r="H525" s="10" t="s">
        <v>12871</v>
      </c>
      <c r="I525" s="10" t="s">
        <v>12872</v>
      </c>
      <c r="J525" s="10" t="s">
        <v>12873</v>
      </c>
      <c r="K525" s="13">
        <v>738.91660000000002</v>
      </c>
      <c r="L525" s="19" t="s">
        <v>13176</v>
      </c>
      <c r="M525" s="10" t="s">
        <v>39</v>
      </c>
      <c r="N525" s="10" t="s">
        <v>67</v>
      </c>
      <c r="O525" s="10" t="s">
        <v>68</v>
      </c>
      <c r="P525" s="11" t="s">
        <v>8423</v>
      </c>
      <c r="Q525" s="12"/>
      <c r="R525" s="12"/>
      <c r="S525" s="15" t="s">
        <v>69</v>
      </c>
      <c r="T525" s="10" t="s">
        <v>27</v>
      </c>
      <c r="U525" s="10">
        <v>422</v>
      </c>
      <c r="V525" s="10">
        <v>301</v>
      </c>
      <c r="W525" s="10">
        <v>2670</v>
      </c>
      <c r="X525" s="10">
        <v>3868</v>
      </c>
      <c r="Y525" s="10">
        <f t="shared" si="8"/>
        <v>5055</v>
      </c>
      <c r="Z525" s="10" t="str">
        <f>IFERROR(VLOOKUP(H525,'[1]MW-NIFTY-50-12-Apr-2020'!$A:$A,1,FALSE),"No")</f>
        <v>No</v>
      </c>
      <c r="AA525" s="10" t="str">
        <f>IFERROR(VLOOKUP(AB525,'[2]ind_nifty500list 12th Apr20'!$F:$F,1,FALSE),"No")</f>
        <v>No</v>
      </c>
      <c r="AB525" s="9">
        <v>5055</v>
      </c>
    </row>
    <row r="526" spans="1:28" ht="15.75" customHeight="1" x14ac:dyDescent="0.3">
      <c r="A526" s="9">
        <v>1947</v>
      </c>
      <c r="B526" s="10">
        <v>3042305</v>
      </c>
      <c r="C526" s="10">
        <v>11884</v>
      </c>
      <c r="D526" s="10">
        <v>131396868</v>
      </c>
      <c r="E526" s="10">
        <v>513269</v>
      </c>
      <c r="F526" s="10">
        <v>513269</v>
      </c>
      <c r="G526" s="10" t="s">
        <v>6085</v>
      </c>
      <c r="H526" s="10" t="s">
        <v>6085</v>
      </c>
      <c r="I526" s="10" t="s">
        <v>6086</v>
      </c>
      <c r="J526" s="10" t="s">
        <v>6087</v>
      </c>
      <c r="K526" s="13">
        <v>734.81034999999997</v>
      </c>
      <c r="L526" s="19" t="s">
        <v>13176</v>
      </c>
      <c r="M526" s="11" t="s">
        <v>249</v>
      </c>
      <c r="N526" s="10" t="s">
        <v>250</v>
      </c>
      <c r="O526" s="10" t="s">
        <v>762</v>
      </c>
      <c r="P526" s="10" t="s">
        <v>763</v>
      </c>
      <c r="Q526" s="12"/>
      <c r="R526" s="12"/>
      <c r="S526" s="15" t="s">
        <v>26</v>
      </c>
      <c r="T526" s="10" t="s">
        <v>27</v>
      </c>
      <c r="U526" s="10">
        <v>3936</v>
      </c>
      <c r="V526" s="10">
        <v>3189</v>
      </c>
      <c r="W526" s="10">
        <v>891</v>
      </c>
      <c r="X526" s="10">
        <v>3194</v>
      </c>
      <c r="Y526" s="10">
        <f t="shared" si="8"/>
        <v>1947</v>
      </c>
      <c r="Z526" s="10" t="str">
        <f>IFERROR(VLOOKUP(H526,'[1]MW-NIFTY-50-12-Apr-2020'!$A:$A,1,FALSE),"No")</f>
        <v>No</v>
      </c>
      <c r="AA526" s="10" t="str">
        <f>IFERROR(VLOOKUP(AB526,'[2]ind_nifty500list 12th Apr20'!$F:$F,1,FALSE),"No")</f>
        <v>No</v>
      </c>
      <c r="AB526" s="9">
        <v>1947</v>
      </c>
    </row>
    <row r="527" spans="1:28" ht="15.75" customHeight="1" x14ac:dyDescent="0.3">
      <c r="A527" s="9">
        <v>1062</v>
      </c>
      <c r="B527" s="10">
        <v>1777665</v>
      </c>
      <c r="C527" s="10">
        <v>6944</v>
      </c>
      <c r="D527" s="10">
        <v>131626756</v>
      </c>
      <c r="E527" s="10">
        <v>514167</v>
      </c>
      <c r="F527" s="10">
        <v>514167</v>
      </c>
      <c r="G527" s="10" t="s">
        <v>3393</v>
      </c>
      <c r="H527" s="10" t="s">
        <v>3393</v>
      </c>
      <c r="I527" s="10" t="s">
        <v>3394</v>
      </c>
      <c r="J527" s="10" t="s">
        <v>3395</v>
      </c>
      <c r="K527" s="13">
        <v>733.70979999999997</v>
      </c>
      <c r="L527" s="19" t="s">
        <v>13176</v>
      </c>
      <c r="M527" s="11" t="s">
        <v>83</v>
      </c>
      <c r="N527" s="10" t="s">
        <v>84</v>
      </c>
      <c r="O527" s="10" t="s">
        <v>85</v>
      </c>
      <c r="P527" s="10"/>
      <c r="Q527" s="11" t="s">
        <v>3396</v>
      </c>
      <c r="R527" s="12"/>
      <c r="S527" s="15" t="s">
        <v>86</v>
      </c>
      <c r="T527" s="10" t="s">
        <v>27</v>
      </c>
      <c r="U527" s="10">
        <v>1128</v>
      </c>
      <c r="V527" s="10">
        <v>614</v>
      </c>
      <c r="W527" s="10">
        <v>584</v>
      </c>
      <c r="X527" s="10">
        <v>155</v>
      </c>
      <c r="Y527" s="10">
        <f t="shared" si="8"/>
        <v>1062</v>
      </c>
      <c r="Z527" s="10" t="str">
        <f>IFERROR(VLOOKUP(H527,'[1]MW-NIFTY-50-12-Apr-2020'!$A:$A,1,FALSE),"No")</f>
        <v>No</v>
      </c>
      <c r="AA527" s="10" t="str">
        <f>IFERROR(VLOOKUP(AB527,'[2]ind_nifty500list 12th Apr20'!$F:$F,1,FALSE),"No")</f>
        <v>No</v>
      </c>
      <c r="AB527" s="9">
        <v>1062</v>
      </c>
    </row>
    <row r="528" spans="1:28" ht="15.75" customHeight="1" x14ac:dyDescent="0.3">
      <c r="A528" s="9">
        <v>3616</v>
      </c>
      <c r="B528" s="10">
        <v>2263041</v>
      </c>
      <c r="C528" s="10">
        <v>8840</v>
      </c>
      <c r="D528" s="10">
        <v>132389380</v>
      </c>
      <c r="E528" s="10">
        <v>517146</v>
      </c>
      <c r="F528" s="10">
        <v>517146</v>
      </c>
      <c r="G528" s="10" t="s">
        <v>11080</v>
      </c>
      <c r="H528" s="10" t="s">
        <v>11080</v>
      </c>
      <c r="I528" s="10" t="s">
        <v>11081</v>
      </c>
      <c r="J528" s="10" t="s">
        <v>11082</v>
      </c>
      <c r="K528" s="13">
        <v>731.80359999999996</v>
      </c>
      <c r="L528" s="19" t="s">
        <v>13176</v>
      </c>
      <c r="M528" s="11" t="s">
        <v>23</v>
      </c>
      <c r="N528" s="10" t="s">
        <v>90</v>
      </c>
      <c r="O528" s="10" t="s">
        <v>283</v>
      </c>
      <c r="P528" s="10" t="e">
        <v>#REF!</v>
      </c>
      <c r="Q528" s="12"/>
      <c r="R528" s="12"/>
      <c r="S528" s="18" t="s">
        <v>91</v>
      </c>
      <c r="T528" s="10" t="s">
        <v>27</v>
      </c>
      <c r="U528" s="10">
        <v>2203</v>
      </c>
      <c r="V528" s="10">
        <v>2088</v>
      </c>
      <c r="W528" s="10">
        <v>2443</v>
      </c>
      <c r="X528" s="10">
        <v>2871</v>
      </c>
      <c r="Y528" s="10">
        <f t="shared" si="8"/>
        <v>3616</v>
      </c>
      <c r="Z528" s="10" t="str">
        <f>IFERROR(VLOOKUP(H528,'[1]MW-NIFTY-50-12-Apr-2020'!$A:$A,1,FALSE),"No")</f>
        <v>No</v>
      </c>
      <c r="AA528" s="10" t="str">
        <f>IFERROR(VLOOKUP(AB528,'[2]ind_nifty500list 12th Apr20'!$F:$F,1,FALSE),"No")</f>
        <v>No</v>
      </c>
      <c r="AB528" s="9">
        <v>3616</v>
      </c>
    </row>
    <row r="529" spans="1:28" ht="15.75" customHeight="1" x14ac:dyDescent="0.3">
      <c r="A529" s="9">
        <v>3719</v>
      </c>
      <c r="B529" s="10">
        <v>2156545</v>
      </c>
      <c r="C529" s="10">
        <v>8424</v>
      </c>
      <c r="D529" s="10">
        <v>131001860</v>
      </c>
      <c r="E529" s="10">
        <v>511726</v>
      </c>
      <c r="F529" s="10">
        <v>511726</v>
      </c>
      <c r="G529" s="10" t="s">
        <v>11387</v>
      </c>
      <c r="H529" s="10" t="s">
        <v>11387</v>
      </c>
      <c r="I529" s="10" t="s">
        <v>11388</v>
      </c>
      <c r="J529" s="10" t="s">
        <v>11389</v>
      </c>
      <c r="K529" s="13">
        <v>731.62395000000004</v>
      </c>
      <c r="L529" s="19" t="s">
        <v>13176</v>
      </c>
      <c r="M529" s="11" t="s">
        <v>249</v>
      </c>
      <c r="N529" s="10" t="s">
        <v>383</v>
      </c>
      <c r="O529" s="10"/>
      <c r="P529" s="10"/>
      <c r="Q529" s="12"/>
      <c r="R529" s="12"/>
      <c r="S529" s="18" t="s">
        <v>384</v>
      </c>
      <c r="T529" s="10" t="s">
        <v>27</v>
      </c>
      <c r="U529" s="10">
        <v>730</v>
      </c>
      <c r="V529" s="10">
        <v>1356</v>
      </c>
      <c r="W529" s="10">
        <v>2574</v>
      </c>
      <c r="X529" s="10">
        <v>2417</v>
      </c>
      <c r="Y529" s="10">
        <f t="shared" si="8"/>
        <v>3719</v>
      </c>
      <c r="Z529" s="10" t="str">
        <f>IFERROR(VLOOKUP(H529,'[1]MW-NIFTY-50-12-Apr-2020'!$A:$A,1,FALSE),"No")</f>
        <v>No</v>
      </c>
      <c r="AA529" s="10" t="str">
        <f>IFERROR(VLOOKUP(AB529,'[2]ind_nifty500list 12th Apr20'!$F:$F,1,FALSE),"No")</f>
        <v>No</v>
      </c>
      <c r="AB529" s="9">
        <v>3719</v>
      </c>
    </row>
    <row r="530" spans="1:28" ht="15.75" customHeight="1" x14ac:dyDescent="0.3">
      <c r="A530" s="9">
        <v>303</v>
      </c>
      <c r="B530" s="10"/>
      <c r="C530" s="10"/>
      <c r="D530" s="10">
        <v>131684868</v>
      </c>
      <c r="E530" s="10">
        <v>514394</v>
      </c>
      <c r="F530" s="10">
        <v>514394</v>
      </c>
      <c r="G530" s="10" t="s">
        <v>1072</v>
      </c>
      <c r="H530" s="10" t="str">
        <f>G530</f>
        <v>AJIL</v>
      </c>
      <c r="I530" s="10" t="s">
        <v>1073</v>
      </c>
      <c r="J530" s="10" t="s">
        <v>1074</v>
      </c>
      <c r="K530" s="13">
        <v>730.97</v>
      </c>
      <c r="L530" s="19" t="s">
        <v>13176</v>
      </c>
      <c r="M530" s="11" t="s">
        <v>83</v>
      </c>
      <c r="N530" s="10" t="s">
        <v>84</v>
      </c>
      <c r="O530" s="10" t="s">
        <v>508</v>
      </c>
      <c r="P530" s="10"/>
      <c r="Q530" s="12"/>
      <c r="R530" s="12"/>
      <c r="S530" s="17" t="s">
        <v>86</v>
      </c>
      <c r="T530" s="10" t="s">
        <v>27</v>
      </c>
      <c r="U530" s="10">
        <v>3469</v>
      </c>
      <c r="V530" s="10">
        <v>2739</v>
      </c>
      <c r="W530" s="10">
        <v>3449</v>
      </c>
      <c r="X530" s="10">
        <v>3514</v>
      </c>
      <c r="Y530" s="10">
        <f t="shared" si="8"/>
        <v>303</v>
      </c>
      <c r="Z530" s="10" t="str">
        <f>IFERROR(VLOOKUP(H530,'[1]MW-NIFTY-50-12-Apr-2020'!$A:$A,1,FALSE),"No")</f>
        <v>No</v>
      </c>
      <c r="AA530" s="10" t="str">
        <f>IFERROR(VLOOKUP(AB530,'[2]ind_nifty500list 12th Apr20'!$F:$F,1,FALSE),"No")</f>
        <v>No</v>
      </c>
      <c r="AB530" s="9">
        <v>303</v>
      </c>
    </row>
    <row r="531" spans="1:28" ht="15.75" customHeight="1" x14ac:dyDescent="0.3">
      <c r="A531" s="9">
        <v>754</v>
      </c>
      <c r="B531" s="10">
        <v>3798529</v>
      </c>
      <c r="C531" s="10">
        <v>14838</v>
      </c>
      <c r="D531" s="10">
        <v>128547076</v>
      </c>
      <c r="E531" s="10">
        <v>502137</v>
      </c>
      <c r="F531" s="10">
        <v>502137</v>
      </c>
      <c r="G531" s="10" t="s">
        <v>2458</v>
      </c>
      <c r="H531" s="10" t="s">
        <v>2458</v>
      </c>
      <c r="I531" s="10" t="s">
        <v>2459</v>
      </c>
      <c r="J531" s="10" t="s">
        <v>2460</v>
      </c>
      <c r="K531" s="13">
        <v>730.71225000000004</v>
      </c>
      <c r="L531" s="19" t="s">
        <v>13176</v>
      </c>
      <c r="M531" s="11" t="s">
        <v>249</v>
      </c>
      <c r="N531" s="10" t="s">
        <v>250</v>
      </c>
      <c r="O531" s="10" t="s">
        <v>251</v>
      </c>
      <c r="P531" s="10"/>
      <c r="Q531" s="12"/>
      <c r="R531" s="12"/>
      <c r="S531" s="15" t="s">
        <v>26</v>
      </c>
      <c r="T531" s="10" t="s">
        <v>27</v>
      </c>
      <c r="U531" s="10">
        <v>3003</v>
      </c>
      <c r="V531" s="10">
        <v>179</v>
      </c>
      <c r="W531" s="10">
        <v>2990</v>
      </c>
      <c r="X531" s="10">
        <v>189</v>
      </c>
      <c r="Y531" s="10">
        <f t="shared" si="8"/>
        <v>754</v>
      </c>
      <c r="Z531" s="10" t="str">
        <f>IFERROR(VLOOKUP(H531,'[1]MW-NIFTY-50-12-Apr-2020'!$A:$A,1,FALSE),"No")</f>
        <v>No</v>
      </c>
      <c r="AA531" s="10" t="str">
        <f>IFERROR(VLOOKUP(AB531,'[2]ind_nifty500list 12th Apr20'!$F:$F,1,FALSE),"No")</f>
        <v>No</v>
      </c>
      <c r="AB531" s="9">
        <v>754</v>
      </c>
    </row>
    <row r="532" spans="1:28" ht="15.75" customHeight="1" x14ac:dyDescent="0.3">
      <c r="A532" s="9">
        <v>2011</v>
      </c>
      <c r="B532" s="10"/>
      <c r="C532" s="10"/>
      <c r="D532" s="10">
        <v>135973380</v>
      </c>
      <c r="E532" s="10">
        <v>531146</v>
      </c>
      <c r="F532" s="10">
        <v>531146</v>
      </c>
      <c r="G532" s="10" t="s">
        <v>6274</v>
      </c>
      <c r="H532" s="10" t="str">
        <f>G532</f>
        <v>MEDICAMEQ</v>
      </c>
      <c r="I532" s="10" t="s">
        <v>6275</v>
      </c>
      <c r="J532" s="10" t="s">
        <v>6276</v>
      </c>
      <c r="K532" s="13">
        <v>729.09</v>
      </c>
      <c r="L532" s="19" t="s">
        <v>13176</v>
      </c>
      <c r="M532" s="11" t="s">
        <v>95</v>
      </c>
      <c r="N532" s="10" t="s">
        <v>96</v>
      </c>
      <c r="O532" s="10" t="s">
        <v>1591</v>
      </c>
      <c r="P532" s="10"/>
      <c r="Q532" s="12"/>
      <c r="R532" s="12"/>
      <c r="S532" s="10" t="s">
        <v>98</v>
      </c>
      <c r="T532" s="10" t="s">
        <v>27</v>
      </c>
      <c r="U532" s="10">
        <v>2309</v>
      </c>
      <c r="V532" s="10">
        <v>468</v>
      </c>
      <c r="W532" s="10">
        <v>1287</v>
      </c>
      <c r="X532" s="10">
        <v>2389</v>
      </c>
      <c r="Y532" s="10">
        <f t="shared" si="8"/>
        <v>2011</v>
      </c>
      <c r="Z532" s="10" t="str">
        <f>IFERROR(VLOOKUP(H532,'[1]MW-NIFTY-50-12-Apr-2020'!$A:$A,1,FALSE),"No")</f>
        <v>No</v>
      </c>
      <c r="AA532" s="10" t="str">
        <f>IFERROR(VLOOKUP(AB532,'[2]ind_nifty500list 12th Apr20'!$F:$F,1,FALSE),"No")</f>
        <v>No</v>
      </c>
      <c r="AB532" s="9">
        <v>2011</v>
      </c>
    </row>
    <row r="533" spans="1:28" ht="15.75" customHeight="1" x14ac:dyDescent="0.3">
      <c r="A533" s="9">
        <v>320</v>
      </c>
      <c r="B533" s="10"/>
      <c r="C533" s="10"/>
      <c r="D533" s="10">
        <v>129289220</v>
      </c>
      <c r="E533" s="10">
        <v>505036</v>
      </c>
      <c r="F533" s="10">
        <v>505036</v>
      </c>
      <c r="G533" s="10" t="s">
        <v>1127</v>
      </c>
      <c r="H533" s="10" t="str">
        <f>G533</f>
        <v>AUTOCORP</v>
      </c>
      <c r="I533" s="10" t="s">
        <v>1128</v>
      </c>
      <c r="J533" s="10" t="s">
        <v>1129</v>
      </c>
      <c r="K533" s="13">
        <v>728.52</v>
      </c>
      <c r="L533" s="19" t="s">
        <v>13176</v>
      </c>
      <c r="M533" s="11" t="s">
        <v>83</v>
      </c>
      <c r="N533" s="10" t="s">
        <v>621</v>
      </c>
      <c r="O533" s="10" t="s">
        <v>622</v>
      </c>
      <c r="P533" s="10"/>
      <c r="Q533" s="10"/>
      <c r="R533" s="12"/>
      <c r="S533" s="18" t="s">
        <v>623</v>
      </c>
      <c r="T533" s="10" t="s">
        <v>27</v>
      </c>
      <c r="U533" s="10">
        <v>919</v>
      </c>
      <c r="V533" s="10">
        <v>1391</v>
      </c>
      <c r="W533" s="10">
        <v>2465</v>
      </c>
      <c r="X533" s="10">
        <v>2517</v>
      </c>
      <c r="Y533" s="10">
        <f t="shared" si="8"/>
        <v>320</v>
      </c>
      <c r="Z533" s="10" t="str">
        <f>IFERROR(VLOOKUP(H533,'[1]MW-NIFTY-50-12-Apr-2020'!$A:$A,1,FALSE),"No")</f>
        <v>No</v>
      </c>
      <c r="AA533" s="10" t="str">
        <f>IFERROR(VLOOKUP(AB533,'[2]ind_nifty500list 12th Apr20'!$F:$F,1,FALSE),"No")</f>
        <v>No</v>
      </c>
      <c r="AB533" s="9">
        <v>320</v>
      </c>
    </row>
    <row r="534" spans="1:28" ht="15.75" customHeight="1" x14ac:dyDescent="0.3">
      <c r="A534" s="9">
        <v>3449</v>
      </c>
      <c r="B534" s="10">
        <v>4638209</v>
      </c>
      <c r="C534" s="10">
        <v>18118</v>
      </c>
      <c r="D534" s="10">
        <v>136488452</v>
      </c>
      <c r="E534" s="10">
        <v>533158</v>
      </c>
      <c r="F534" s="10">
        <v>533158</v>
      </c>
      <c r="G534" s="10" t="s">
        <v>10582</v>
      </c>
      <c r="H534" s="10" t="s">
        <v>10582</v>
      </c>
      <c r="I534" s="10" t="s">
        <v>10583</v>
      </c>
      <c r="J534" s="10" t="s">
        <v>10584</v>
      </c>
      <c r="K534" s="13">
        <v>727.7989</v>
      </c>
      <c r="L534" s="19" t="s">
        <v>13176</v>
      </c>
      <c r="M534" s="10" t="s">
        <v>83</v>
      </c>
      <c r="N534" s="10" t="s">
        <v>84</v>
      </c>
      <c r="O534" s="10" t="s">
        <v>508</v>
      </c>
      <c r="P534" s="10"/>
      <c r="Q534" s="12"/>
      <c r="R534" s="12"/>
      <c r="S534" s="15" t="s">
        <v>86</v>
      </c>
      <c r="T534" s="10" t="s">
        <v>27</v>
      </c>
      <c r="U534" s="10">
        <v>303</v>
      </c>
      <c r="V534" s="10">
        <v>3469</v>
      </c>
      <c r="W534" s="10">
        <v>3514</v>
      </c>
      <c r="X534" s="10">
        <v>1112</v>
      </c>
      <c r="Y534" s="10">
        <f t="shared" si="8"/>
        <v>3449</v>
      </c>
      <c r="Z534" s="10" t="str">
        <f>IFERROR(VLOOKUP(H534,'[1]MW-NIFTY-50-12-Apr-2020'!$A:$A,1,FALSE),"No")</f>
        <v>No</v>
      </c>
      <c r="AA534" s="10" t="str">
        <f>IFERROR(VLOOKUP(AB534,'[2]ind_nifty500list 12th Apr20'!$F:$F,1,FALSE),"No")</f>
        <v>No</v>
      </c>
      <c r="AB534" s="9">
        <v>3449</v>
      </c>
    </row>
    <row r="535" spans="1:28" ht="15.75" customHeight="1" x14ac:dyDescent="0.3">
      <c r="A535" s="9">
        <v>1423</v>
      </c>
      <c r="B535" s="10">
        <v>5620993</v>
      </c>
      <c r="C535" s="10">
        <v>21957</v>
      </c>
      <c r="D535" s="10">
        <v>136532228</v>
      </c>
      <c r="E535" s="10">
        <v>533329</v>
      </c>
      <c r="F535" s="10">
        <v>533329</v>
      </c>
      <c r="G535" s="10" t="s">
        <v>4499</v>
      </c>
      <c r="H535" s="10" t="s">
        <v>4499</v>
      </c>
      <c r="I535" s="10" t="s">
        <v>4500</v>
      </c>
      <c r="J535" s="10" t="s">
        <v>4501</v>
      </c>
      <c r="K535" s="13">
        <v>727.71990000000005</v>
      </c>
      <c r="L535" s="19" t="s">
        <v>13176</v>
      </c>
      <c r="M535" s="11" t="s">
        <v>83</v>
      </c>
      <c r="N535" s="10" t="s">
        <v>84</v>
      </c>
      <c r="O535" s="10" t="s">
        <v>108</v>
      </c>
      <c r="P535" s="10"/>
      <c r="Q535" s="12"/>
      <c r="R535" s="12"/>
      <c r="S535" s="17" t="s">
        <v>86</v>
      </c>
      <c r="T535" s="10" t="s">
        <v>27</v>
      </c>
      <c r="U535" s="10">
        <v>2436</v>
      </c>
      <c r="V535" s="10">
        <v>450</v>
      </c>
      <c r="W535" s="10">
        <v>2165</v>
      </c>
      <c r="X535" s="10">
        <v>3889</v>
      </c>
      <c r="Y535" s="10">
        <f t="shared" si="8"/>
        <v>1423</v>
      </c>
      <c r="Z535" s="10" t="str">
        <f>IFERROR(VLOOKUP(H535,'[1]MW-NIFTY-50-12-Apr-2020'!$A:$A,1,FALSE),"No")</f>
        <v>No</v>
      </c>
      <c r="AA535" s="10" t="str">
        <f>IFERROR(VLOOKUP(AB535,'[2]ind_nifty500list 12th Apr20'!$F:$F,1,FALSE),"No")</f>
        <v>No</v>
      </c>
      <c r="AB535" s="9">
        <v>1423</v>
      </c>
    </row>
    <row r="536" spans="1:28" ht="15.75" customHeight="1" x14ac:dyDescent="0.3">
      <c r="A536" s="9">
        <v>3562</v>
      </c>
      <c r="B536" s="10">
        <v>458241</v>
      </c>
      <c r="C536" s="10">
        <v>1790</v>
      </c>
      <c r="D536" s="10">
        <v>135713540</v>
      </c>
      <c r="E536" s="10">
        <v>530131</v>
      </c>
      <c r="F536" s="10">
        <v>530131</v>
      </c>
      <c r="G536" s="10" t="s">
        <v>10919</v>
      </c>
      <c r="H536" s="10" t="s">
        <v>10919</v>
      </c>
      <c r="I536" s="10" t="s">
        <v>10920</v>
      </c>
      <c r="J536" s="10" t="s">
        <v>10921</v>
      </c>
      <c r="K536" s="13">
        <v>726.69</v>
      </c>
      <c r="L536" s="19" t="s">
        <v>13176</v>
      </c>
      <c r="M536" s="11" t="s">
        <v>249</v>
      </c>
      <c r="N536" s="10" t="s">
        <v>250</v>
      </c>
      <c r="O536" s="10" t="s">
        <v>251</v>
      </c>
      <c r="P536" s="10"/>
      <c r="Q536" s="12"/>
      <c r="R536" s="12"/>
      <c r="S536" s="15" t="s">
        <v>26</v>
      </c>
      <c r="T536" s="10" t="s">
        <v>27</v>
      </c>
      <c r="U536" s="10">
        <v>2915</v>
      </c>
      <c r="V536" s="10">
        <v>189</v>
      </c>
      <c r="W536" s="10">
        <v>2196</v>
      </c>
      <c r="X536" s="10">
        <v>1294</v>
      </c>
      <c r="Y536" s="10">
        <f t="shared" si="8"/>
        <v>3562</v>
      </c>
      <c r="Z536" s="10" t="str">
        <f>IFERROR(VLOOKUP(H536,'[1]MW-NIFTY-50-12-Apr-2020'!$A:$A,1,FALSE),"No")</f>
        <v>No</v>
      </c>
      <c r="AA536" s="10" t="str">
        <f>IFERROR(VLOOKUP(AB536,'[2]ind_nifty500list 12th Apr20'!$F:$F,1,FALSE),"No")</f>
        <v>No</v>
      </c>
      <c r="AB536" s="9">
        <v>3562</v>
      </c>
    </row>
    <row r="537" spans="1:28" ht="15.75" customHeight="1" x14ac:dyDescent="0.3">
      <c r="A537" s="9">
        <v>539</v>
      </c>
      <c r="B537" s="10">
        <v>2029825</v>
      </c>
      <c r="C537" s="10">
        <v>7929</v>
      </c>
      <c r="D537" s="10">
        <v>136274180</v>
      </c>
      <c r="E537" s="10">
        <v>532321</v>
      </c>
      <c r="F537" s="10">
        <v>532321</v>
      </c>
      <c r="G537" s="10" t="s">
        <v>1803</v>
      </c>
      <c r="H537" s="10" t="s">
        <v>1803</v>
      </c>
      <c r="I537" s="10" t="s">
        <v>1804</v>
      </c>
      <c r="J537" s="10" t="s">
        <v>1805</v>
      </c>
      <c r="K537" s="13">
        <v>40733.12745</v>
      </c>
      <c r="L537" s="16" t="s">
        <v>13178</v>
      </c>
      <c r="M537" s="11" t="s">
        <v>95</v>
      </c>
      <c r="N537" s="10" t="s">
        <v>96</v>
      </c>
      <c r="O537" s="10" t="s">
        <v>97</v>
      </c>
      <c r="P537" s="10"/>
      <c r="Q537" s="12"/>
      <c r="R537" s="12"/>
      <c r="S537" s="10" t="s">
        <v>98</v>
      </c>
      <c r="T537" s="10" t="s">
        <v>130</v>
      </c>
      <c r="U537" s="10">
        <v>2480</v>
      </c>
      <c r="V537" s="10">
        <v>312</v>
      </c>
      <c r="W537" s="10">
        <v>635</v>
      </c>
      <c r="X537" s="10">
        <v>3269</v>
      </c>
      <c r="Y537" s="10">
        <f t="shared" si="8"/>
        <v>539</v>
      </c>
      <c r="Z537" s="10" t="str">
        <f>IFERROR(VLOOKUP(H537,'[1]MW-NIFTY-50-12-Apr-2020'!$A:$A,1,FALSE),"No")</f>
        <v>No</v>
      </c>
      <c r="AA537" s="10" t="s">
        <v>44</v>
      </c>
      <c r="AB537" s="9">
        <v>539</v>
      </c>
    </row>
    <row r="538" spans="1:28" ht="15.75" customHeight="1" x14ac:dyDescent="0.3">
      <c r="A538" s="9">
        <v>404</v>
      </c>
      <c r="B538" s="10"/>
      <c r="C538" s="10"/>
      <c r="D538" s="10">
        <v>137988612</v>
      </c>
      <c r="E538" s="10">
        <v>539018</v>
      </c>
      <c r="F538" s="10">
        <v>539018</v>
      </c>
      <c r="G538" s="10" t="s">
        <v>1389</v>
      </c>
      <c r="H538" s="10" t="str">
        <f>G538</f>
        <v>BEEKAY</v>
      </c>
      <c r="I538" s="10" t="s">
        <v>1390</v>
      </c>
      <c r="J538" s="10" t="s">
        <v>1391</v>
      </c>
      <c r="K538" s="13">
        <v>725.75</v>
      </c>
      <c r="L538" s="19" t="s">
        <v>13176</v>
      </c>
      <c r="M538" s="11" t="s">
        <v>23</v>
      </c>
      <c r="N538" s="10" t="s">
        <v>90</v>
      </c>
      <c r="O538" s="10"/>
      <c r="P538" s="10"/>
      <c r="Q538" s="12"/>
      <c r="R538" s="12"/>
      <c r="S538" s="18" t="s">
        <v>91</v>
      </c>
      <c r="T538" s="10" t="s">
        <v>27</v>
      </c>
      <c r="U538" s="10">
        <v>125</v>
      </c>
      <c r="V538" s="10">
        <v>368</v>
      </c>
      <c r="W538" s="10">
        <v>1868</v>
      </c>
      <c r="X538" s="10">
        <v>755</v>
      </c>
      <c r="Y538" s="10">
        <f t="shared" si="8"/>
        <v>404</v>
      </c>
      <c r="Z538" s="10" t="str">
        <f>IFERROR(VLOOKUP(H538,'[1]MW-NIFTY-50-12-Apr-2020'!$A:$A,1,FALSE),"No")</f>
        <v>No</v>
      </c>
      <c r="AA538" s="10" t="str">
        <f>IFERROR(VLOOKUP(AB538,'[2]ind_nifty500list 12th Apr20'!$F:$F,1,FALSE),"No")</f>
        <v>No</v>
      </c>
      <c r="AB538" s="9">
        <v>404</v>
      </c>
    </row>
    <row r="539" spans="1:28" ht="15.75" customHeight="1" x14ac:dyDescent="0.3">
      <c r="A539" s="9">
        <v>583</v>
      </c>
      <c r="B539" s="10">
        <v>3835393</v>
      </c>
      <c r="C539" s="10">
        <v>14982</v>
      </c>
      <c r="D539" s="10">
        <v>132491268</v>
      </c>
      <c r="E539" s="10">
        <v>517544</v>
      </c>
      <c r="F539" s="10">
        <v>517544</v>
      </c>
      <c r="G539" s="10" t="s">
        <v>1936</v>
      </c>
      <c r="H539" s="10" t="s">
        <v>1936</v>
      </c>
      <c r="I539" s="10" t="s">
        <v>1937</v>
      </c>
      <c r="J539" s="10" t="s">
        <v>1938</v>
      </c>
      <c r="K539" s="13">
        <v>723.08425</v>
      </c>
      <c r="L539" s="19" t="s">
        <v>13176</v>
      </c>
      <c r="M539" s="11" t="s">
        <v>32</v>
      </c>
      <c r="N539" s="10" t="s">
        <v>220</v>
      </c>
      <c r="O539" s="10" t="s">
        <v>458</v>
      </c>
      <c r="P539" s="10" t="s">
        <v>1495</v>
      </c>
      <c r="Q539" s="12"/>
      <c r="R539" s="12"/>
      <c r="S539" s="15" t="s">
        <v>222</v>
      </c>
      <c r="T539" s="10" t="s">
        <v>27</v>
      </c>
      <c r="U539" s="10">
        <v>682</v>
      </c>
      <c r="V539" s="10">
        <v>2456</v>
      </c>
      <c r="W539" s="10">
        <v>3841</v>
      </c>
      <c r="X539" s="10">
        <v>3550</v>
      </c>
      <c r="Y539" s="10">
        <f t="shared" si="8"/>
        <v>583</v>
      </c>
      <c r="Z539" s="10" t="str">
        <f>IFERROR(VLOOKUP(H539,'[1]MW-NIFTY-50-12-Apr-2020'!$A:$A,1,FALSE),"No")</f>
        <v>No</v>
      </c>
      <c r="AA539" s="10" t="str">
        <f>IFERROR(VLOOKUP(AB539,'[2]ind_nifty500list 12th Apr20'!$F:$F,1,FALSE),"No")</f>
        <v>No</v>
      </c>
      <c r="AB539" s="9">
        <v>583</v>
      </c>
    </row>
    <row r="540" spans="1:28" ht="15.75" customHeight="1" x14ac:dyDescent="0.3">
      <c r="A540" s="9">
        <v>1513</v>
      </c>
      <c r="B540" s="10">
        <v>417281</v>
      </c>
      <c r="C540" s="10">
        <v>1630</v>
      </c>
      <c r="D540" s="10">
        <v>128054788</v>
      </c>
      <c r="E540" s="10">
        <v>500214</v>
      </c>
      <c r="F540" s="10">
        <v>500214</v>
      </c>
      <c r="G540" s="10" t="s">
        <v>4774</v>
      </c>
      <c r="H540" s="10" t="s">
        <v>4774</v>
      </c>
      <c r="I540" s="10" t="s">
        <v>4775</v>
      </c>
      <c r="J540" s="10" t="s">
        <v>4776</v>
      </c>
      <c r="K540" s="13">
        <v>720.29</v>
      </c>
      <c r="L540" s="19" t="s">
        <v>13176</v>
      </c>
      <c r="M540" s="11" t="s">
        <v>39</v>
      </c>
      <c r="N540" s="10" t="s">
        <v>40</v>
      </c>
      <c r="O540" s="10" t="s">
        <v>137</v>
      </c>
      <c r="P540" s="10" t="s">
        <v>138</v>
      </c>
      <c r="Q540" s="12"/>
      <c r="R540" s="12"/>
      <c r="S540" s="15" t="s">
        <v>42</v>
      </c>
      <c r="T540" s="10" t="s">
        <v>27</v>
      </c>
      <c r="U540" s="10">
        <v>3817</v>
      </c>
      <c r="V540" s="10">
        <v>2345</v>
      </c>
      <c r="W540" s="10">
        <v>73</v>
      </c>
      <c r="X540" s="10">
        <v>2960</v>
      </c>
      <c r="Y540" s="10">
        <f t="shared" si="8"/>
        <v>1513</v>
      </c>
      <c r="Z540" s="10" t="str">
        <f>IFERROR(VLOOKUP(H540,'[1]MW-NIFTY-50-12-Apr-2020'!$A:$A,1,FALSE),"No")</f>
        <v>No</v>
      </c>
      <c r="AA540" s="10" t="str">
        <f>IFERROR(VLOOKUP(AB540,'[2]ind_nifty500list 12th Apr20'!$F:$F,1,FALSE),"No")</f>
        <v>No</v>
      </c>
      <c r="AB540" s="9">
        <v>1513</v>
      </c>
    </row>
    <row r="541" spans="1:28" ht="15.75" customHeight="1" x14ac:dyDescent="0.3">
      <c r="A541" s="9">
        <v>584</v>
      </c>
      <c r="B541" s="10">
        <v>158465</v>
      </c>
      <c r="C541" s="10">
        <v>619</v>
      </c>
      <c r="D541" s="10">
        <v>128071684</v>
      </c>
      <c r="E541" s="10">
        <v>500280</v>
      </c>
      <c r="F541" s="10">
        <v>500280</v>
      </c>
      <c r="G541" s="10" t="s">
        <v>1939</v>
      </c>
      <c r="H541" s="10" t="s">
        <v>1939</v>
      </c>
      <c r="I541" s="10" t="s">
        <v>1940</v>
      </c>
      <c r="J541" s="10" t="s">
        <v>1941</v>
      </c>
      <c r="K541" s="13">
        <v>716.97465</v>
      </c>
      <c r="L541" s="19" t="s">
        <v>13176</v>
      </c>
      <c r="M541" s="11" t="s">
        <v>83</v>
      </c>
      <c r="N541" s="10" t="s">
        <v>84</v>
      </c>
      <c r="O541" s="10" t="s">
        <v>85</v>
      </c>
      <c r="P541" s="10"/>
      <c r="Q541" s="12"/>
      <c r="R541" s="12"/>
      <c r="S541" s="15" t="s">
        <v>86</v>
      </c>
      <c r="T541" s="10" t="s">
        <v>27</v>
      </c>
      <c r="U541" s="10">
        <v>1062</v>
      </c>
      <c r="V541" s="10">
        <v>1128</v>
      </c>
      <c r="W541" s="10">
        <v>155</v>
      </c>
      <c r="X541" s="10">
        <v>1584</v>
      </c>
      <c r="Y541" s="10">
        <f t="shared" si="8"/>
        <v>584</v>
      </c>
      <c r="Z541" s="10" t="str">
        <f>IFERROR(VLOOKUP(H541,'[1]MW-NIFTY-50-12-Apr-2020'!$A:$A,1,FALSE),"No")</f>
        <v>No</v>
      </c>
      <c r="AA541" s="10" t="str">
        <f>IFERROR(VLOOKUP(AB541,'[2]ind_nifty500list 12th Apr20'!$F:$F,1,FALSE),"No")</f>
        <v>No</v>
      </c>
      <c r="AB541" s="9">
        <v>584</v>
      </c>
    </row>
    <row r="542" spans="1:28" ht="15.75" customHeight="1" x14ac:dyDescent="0.3">
      <c r="A542" s="9">
        <v>682</v>
      </c>
      <c r="B542" s="10">
        <v>4474113</v>
      </c>
      <c r="C542" s="10">
        <v>17477</v>
      </c>
      <c r="D542" s="10">
        <v>133707524</v>
      </c>
      <c r="E542" s="10">
        <v>522295</v>
      </c>
      <c r="F542" s="10">
        <v>522295</v>
      </c>
      <c r="G542" s="10" t="s">
        <v>2238</v>
      </c>
      <c r="H542" s="10" t="s">
        <v>2238</v>
      </c>
      <c r="I542" s="10" t="s">
        <v>2239</v>
      </c>
      <c r="J542" s="10" t="s">
        <v>2240</v>
      </c>
      <c r="K542" s="13">
        <v>716.17435</v>
      </c>
      <c r="L542" s="19" t="s">
        <v>13176</v>
      </c>
      <c r="M542" s="11" t="s">
        <v>32</v>
      </c>
      <c r="N542" s="10" t="s">
        <v>220</v>
      </c>
      <c r="O542" s="11" t="s">
        <v>458</v>
      </c>
      <c r="P542" s="10" t="s">
        <v>1495</v>
      </c>
      <c r="Q542" s="12"/>
      <c r="R542" s="12"/>
      <c r="S542" s="15" t="s">
        <v>222</v>
      </c>
      <c r="T542" s="10" t="s">
        <v>27</v>
      </c>
      <c r="U542" s="10">
        <v>2456</v>
      </c>
      <c r="V542" s="10">
        <v>590</v>
      </c>
      <c r="W542" s="10">
        <v>583</v>
      </c>
      <c r="X542" s="10">
        <v>3841</v>
      </c>
      <c r="Y542" s="10">
        <f t="shared" si="8"/>
        <v>682</v>
      </c>
      <c r="Z542" s="10" t="str">
        <f>IFERROR(VLOOKUP(H542,'[1]MW-NIFTY-50-12-Apr-2020'!$A:$A,1,FALSE),"No")</f>
        <v>No</v>
      </c>
      <c r="AA542" s="10" t="str">
        <f>IFERROR(VLOOKUP(AB542,'[2]ind_nifty500list 12th Apr20'!$F:$F,1,FALSE),"No")</f>
        <v>No</v>
      </c>
      <c r="AB542" s="9">
        <v>682</v>
      </c>
    </row>
    <row r="543" spans="1:28" ht="15.75" customHeight="1" x14ac:dyDescent="0.3">
      <c r="A543" s="9">
        <v>2726</v>
      </c>
      <c r="B543" s="10">
        <v>745473</v>
      </c>
      <c r="C543" s="10">
        <v>2912</v>
      </c>
      <c r="D543" s="10">
        <v>134001924</v>
      </c>
      <c r="E543" s="10">
        <v>523445</v>
      </c>
      <c r="F543" s="10">
        <v>523445</v>
      </c>
      <c r="G543" s="10" t="s">
        <v>8420</v>
      </c>
      <c r="H543" s="10" t="s">
        <v>8420</v>
      </c>
      <c r="I543" s="10" t="s">
        <v>8421</v>
      </c>
      <c r="J543" s="10" t="s">
        <v>8422</v>
      </c>
      <c r="K543" s="13">
        <v>715.55214999999998</v>
      </c>
      <c r="L543" s="19" t="s">
        <v>13176</v>
      </c>
      <c r="M543" s="11" t="s">
        <v>39</v>
      </c>
      <c r="N543" s="10" t="s">
        <v>67</v>
      </c>
      <c r="O543" s="10" t="s">
        <v>68</v>
      </c>
      <c r="P543" s="10" t="s">
        <v>8423</v>
      </c>
      <c r="Q543" s="12"/>
      <c r="R543" s="12"/>
      <c r="S543" s="15" t="s">
        <v>69</v>
      </c>
      <c r="T543" s="10" t="s">
        <v>27</v>
      </c>
      <c r="U543" s="10">
        <v>1803</v>
      </c>
      <c r="V543" s="10">
        <v>2585</v>
      </c>
      <c r="W543" s="10">
        <v>301</v>
      </c>
      <c r="X543" s="10">
        <v>422</v>
      </c>
      <c r="Y543" s="10">
        <f t="shared" si="8"/>
        <v>2726</v>
      </c>
      <c r="Z543" s="10" t="str">
        <f>IFERROR(VLOOKUP(H543,'[1]MW-NIFTY-50-12-Apr-2020'!$A:$A,1,FALSE),"No")</f>
        <v>No</v>
      </c>
      <c r="AA543" s="10" t="str">
        <f>IFERROR(VLOOKUP(AB543,'[2]ind_nifty500list 12th Apr20'!$F:$F,1,FALSE),"No")</f>
        <v>No</v>
      </c>
      <c r="AB543" s="9">
        <v>2726</v>
      </c>
    </row>
    <row r="544" spans="1:28" ht="15.75" customHeight="1" x14ac:dyDescent="0.3">
      <c r="A544" s="9">
        <v>2441</v>
      </c>
      <c r="B544" s="10">
        <v>577537</v>
      </c>
      <c r="C544" s="10">
        <v>2256</v>
      </c>
      <c r="D544" s="10">
        <v>128775940</v>
      </c>
      <c r="E544" s="10">
        <v>503031</v>
      </c>
      <c r="F544" s="10">
        <v>503031</v>
      </c>
      <c r="G544" s="10" t="s">
        <v>7571</v>
      </c>
      <c r="H544" s="10" t="s">
        <v>7571</v>
      </c>
      <c r="I544" s="10" t="s">
        <v>7572</v>
      </c>
      <c r="J544" s="10" t="s">
        <v>7573</v>
      </c>
      <c r="K544" s="13">
        <v>714.74749999999995</v>
      </c>
      <c r="L544" s="19" t="s">
        <v>13176</v>
      </c>
      <c r="M544" s="11" t="s">
        <v>249</v>
      </c>
      <c r="N544" s="10" t="s">
        <v>383</v>
      </c>
      <c r="O544" s="10"/>
      <c r="P544" s="10"/>
      <c r="Q544" s="12"/>
      <c r="R544" s="12"/>
      <c r="S544" s="18" t="s">
        <v>384</v>
      </c>
      <c r="T544" s="10" t="s">
        <v>27</v>
      </c>
      <c r="U544" s="10">
        <v>2239</v>
      </c>
      <c r="V544" s="10">
        <v>1032</v>
      </c>
      <c r="W544" s="10">
        <v>1356</v>
      </c>
      <c r="X544" s="10">
        <v>730</v>
      </c>
      <c r="Y544" s="10">
        <f t="shared" si="8"/>
        <v>2441</v>
      </c>
      <c r="Z544" s="10" t="str">
        <f>IFERROR(VLOOKUP(H544,'[1]MW-NIFTY-50-12-Apr-2020'!$A:$A,1,FALSE),"No")</f>
        <v>No</v>
      </c>
      <c r="AA544" s="10" t="str">
        <f>IFERROR(VLOOKUP(AB544,'[2]ind_nifty500list 12th Apr20'!$F:$F,1,FALSE),"No")</f>
        <v>No</v>
      </c>
      <c r="AB544" s="9">
        <v>2441</v>
      </c>
    </row>
    <row r="545" spans="1:28" ht="15.75" customHeight="1" x14ac:dyDescent="0.3">
      <c r="A545" s="9">
        <v>741</v>
      </c>
      <c r="B545" s="10">
        <v>2924289</v>
      </c>
      <c r="C545" s="10">
        <v>11423</v>
      </c>
      <c r="D545" s="10">
        <v>136327172</v>
      </c>
      <c r="E545" s="10">
        <v>532528</v>
      </c>
      <c r="F545" s="10">
        <v>532528</v>
      </c>
      <c r="G545" s="10" t="s">
        <v>2419</v>
      </c>
      <c r="H545" s="10" t="s">
        <v>2419</v>
      </c>
      <c r="I545" s="10" t="s">
        <v>2420</v>
      </c>
      <c r="J545" s="10" t="s">
        <v>2421</v>
      </c>
      <c r="K545" s="13">
        <v>712.76869999999997</v>
      </c>
      <c r="L545" s="19" t="s">
        <v>13176</v>
      </c>
      <c r="M545" s="11" t="s">
        <v>32</v>
      </c>
      <c r="N545" s="10" t="s">
        <v>33</v>
      </c>
      <c r="O545" s="10" t="s">
        <v>48</v>
      </c>
      <c r="P545" s="10"/>
      <c r="Q545" s="12"/>
      <c r="R545" s="12"/>
      <c r="S545" s="18" t="s">
        <v>35</v>
      </c>
      <c r="T545" s="10" t="s">
        <v>27</v>
      </c>
      <c r="U545" s="10">
        <v>2101</v>
      </c>
      <c r="V545" s="10">
        <v>1719</v>
      </c>
      <c r="W545" s="10">
        <v>1988</v>
      </c>
      <c r="X545" s="10">
        <v>2774</v>
      </c>
      <c r="Y545" s="10">
        <f t="shared" si="8"/>
        <v>741</v>
      </c>
      <c r="Z545" s="10" t="str">
        <f>IFERROR(VLOOKUP(H545,'[1]MW-NIFTY-50-12-Apr-2020'!$A:$A,1,FALSE),"No")</f>
        <v>No</v>
      </c>
      <c r="AA545" s="10" t="str">
        <f>IFERROR(VLOOKUP(AB545,'[2]ind_nifty500list 12th Apr20'!$F:$F,1,FALSE),"No")</f>
        <v>No</v>
      </c>
      <c r="AB545" s="9">
        <v>741</v>
      </c>
    </row>
    <row r="546" spans="1:28" ht="15.75" customHeight="1" x14ac:dyDescent="0.3">
      <c r="A546" s="9">
        <v>3450</v>
      </c>
      <c r="B546" s="10">
        <v>2027265</v>
      </c>
      <c r="C546" s="10">
        <v>7919</v>
      </c>
      <c r="D546" s="10">
        <v>136031492</v>
      </c>
      <c r="E546" s="10">
        <v>531373</v>
      </c>
      <c r="F546" s="10">
        <v>531373</v>
      </c>
      <c r="G546" s="10" t="s">
        <v>10585</v>
      </c>
      <c r="H546" s="10" t="s">
        <v>10585</v>
      </c>
      <c r="I546" s="10" t="s">
        <v>10586</v>
      </c>
      <c r="J546" s="10" t="s">
        <v>10587</v>
      </c>
      <c r="K546" s="13">
        <v>712.41937529838708</v>
      </c>
      <c r="L546" s="19" t="s">
        <v>13176</v>
      </c>
      <c r="M546" s="11" t="s">
        <v>83</v>
      </c>
      <c r="N546" s="10" t="s">
        <v>181</v>
      </c>
      <c r="O546" s="10" t="s">
        <v>210</v>
      </c>
      <c r="P546" s="10" t="s">
        <v>354</v>
      </c>
      <c r="Q546" s="12"/>
      <c r="R546" s="12"/>
      <c r="S546" s="15" t="s">
        <v>86</v>
      </c>
      <c r="T546" s="10" t="s">
        <v>27</v>
      </c>
      <c r="U546" s="10">
        <v>1899</v>
      </c>
      <c r="V546" s="10">
        <v>2784</v>
      </c>
      <c r="W546" s="10">
        <v>2355</v>
      </c>
      <c r="X546" s="10">
        <v>1346</v>
      </c>
      <c r="Y546" s="10">
        <f t="shared" si="8"/>
        <v>3450</v>
      </c>
      <c r="Z546" s="10" t="str">
        <f>IFERROR(VLOOKUP(H546,'[1]MW-NIFTY-50-12-Apr-2020'!$A:$A,1,FALSE),"No")</f>
        <v>No</v>
      </c>
      <c r="AA546" s="10" t="str">
        <f>IFERROR(VLOOKUP(AB546,'[2]ind_nifty500list 12th Apr20'!$F:$F,1,FALSE),"No")</f>
        <v>No</v>
      </c>
      <c r="AB546" s="9">
        <v>3450</v>
      </c>
    </row>
    <row r="547" spans="1:28" ht="15.75" customHeight="1" x14ac:dyDescent="0.3">
      <c r="A547" s="9">
        <v>549</v>
      </c>
      <c r="B547" s="10">
        <v>149249</v>
      </c>
      <c r="C547" s="10">
        <v>583</v>
      </c>
      <c r="D547" s="10">
        <v>130866180</v>
      </c>
      <c r="E547" s="10">
        <v>511196</v>
      </c>
      <c r="F547" s="10">
        <v>511196</v>
      </c>
      <c r="G547" s="10" t="s">
        <v>1834</v>
      </c>
      <c r="H547" s="10" t="s">
        <v>1834</v>
      </c>
      <c r="I547" s="21" t="s">
        <v>13189</v>
      </c>
      <c r="J547" s="10" t="s">
        <v>1835</v>
      </c>
      <c r="K547" s="13">
        <v>5883.5910000000003</v>
      </c>
      <c r="L547" s="19" t="s">
        <v>13179</v>
      </c>
      <c r="M547" s="11" t="s">
        <v>55</v>
      </c>
      <c r="N547" s="10" t="s">
        <v>56</v>
      </c>
      <c r="O547" s="10" t="s">
        <v>215</v>
      </c>
      <c r="P547" s="10" t="s">
        <v>454</v>
      </c>
      <c r="Q547" s="12"/>
      <c r="R547" s="12"/>
      <c r="S547" s="18" t="s">
        <v>58</v>
      </c>
      <c r="T547" s="10" t="s">
        <v>27</v>
      </c>
      <c r="U547" s="10">
        <v>2271</v>
      </c>
      <c r="V547" s="10">
        <v>1455</v>
      </c>
      <c r="W547" s="10">
        <v>1104</v>
      </c>
      <c r="X547" s="10">
        <v>1192</v>
      </c>
      <c r="Y547" s="10">
        <f t="shared" si="8"/>
        <v>549</v>
      </c>
      <c r="Z547" s="10" t="str">
        <f>IFERROR(VLOOKUP(H547,'[1]MW-NIFTY-50-12-Apr-2020'!$A:$A,1,FALSE),"No")</f>
        <v>No</v>
      </c>
      <c r="AA547" s="10" t="s">
        <v>44</v>
      </c>
      <c r="AB547" s="9">
        <v>549</v>
      </c>
    </row>
    <row r="548" spans="1:28" ht="15.75" customHeight="1" x14ac:dyDescent="0.3">
      <c r="A548" s="9">
        <v>383</v>
      </c>
      <c r="B548" s="10">
        <v>1214721</v>
      </c>
      <c r="C548" s="10">
        <v>4745</v>
      </c>
      <c r="D548" s="10">
        <v>136230148</v>
      </c>
      <c r="E548" s="10">
        <v>532149</v>
      </c>
      <c r="F548" s="10">
        <v>532149</v>
      </c>
      <c r="G548" s="10" t="s">
        <v>1836</v>
      </c>
      <c r="H548" s="10" t="s">
        <v>1836</v>
      </c>
      <c r="I548" s="10" t="s">
        <v>1837</v>
      </c>
      <c r="J548" s="10" t="s">
        <v>1838</v>
      </c>
      <c r="K548" s="13">
        <v>16121.472300000001</v>
      </c>
      <c r="L548" s="16" t="s">
        <v>13177</v>
      </c>
      <c r="M548" s="11" t="s">
        <v>55</v>
      </c>
      <c r="N548" s="10" t="s">
        <v>524</v>
      </c>
      <c r="O548" s="10" t="s">
        <v>525</v>
      </c>
      <c r="P548" s="10"/>
      <c r="Q548" s="12"/>
      <c r="R548" s="12"/>
      <c r="S548" s="10" t="s">
        <v>526</v>
      </c>
      <c r="T548" s="10" t="s">
        <v>130</v>
      </c>
      <c r="U548" s="10">
        <v>1411</v>
      </c>
      <c r="V548" s="10">
        <v>579</v>
      </c>
      <c r="W548" s="10">
        <v>550</v>
      </c>
      <c r="X548" s="10">
        <v>2590</v>
      </c>
      <c r="Y548" s="10">
        <f t="shared" si="8"/>
        <v>383</v>
      </c>
      <c r="Z548" s="10" t="str">
        <f>IFERROR(VLOOKUP(H548,'[1]MW-NIFTY-50-12-Apr-2020'!$A:$A,1,FALSE),"No")</f>
        <v>No</v>
      </c>
      <c r="AA548" s="10" t="s">
        <v>44</v>
      </c>
      <c r="AB548" s="9">
        <v>383</v>
      </c>
    </row>
    <row r="549" spans="1:28" ht="15.75" customHeight="1" x14ac:dyDescent="0.3">
      <c r="A549" s="9">
        <v>2475</v>
      </c>
      <c r="B549" s="10"/>
      <c r="C549" s="10"/>
      <c r="D549" s="10">
        <v>130923780</v>
      </c>
      <c r="E549" s="10">
        <v>511421</v>
      </c>
      <c r="F549" s="10">
        <v>511421</v>
      </c>
      <c r="G549" s="10" t="s">
        <v>7670</v>
      </c>
      <c r="H549" s="10" t="str">
        <f>G549</f>
        <v>PINEANIM</v>
      </c>
      <c r="I549" s="10" t="s">
        <v>7671</v>
      </c>
      <c r="J549" s="10" t="s">
        <v>7672</v>
      </c>
      <c r="K549" s="13">
        <v>709.12</v>
      </c>
      <c r="L549" s="19" t="s">
        <v>13176</v>
      </c>
      <c r="M549" s="11" t="s">
        <v>32</v>
      </c>
      <c r="N549" s="10" t="s">
        <v>33</v>
      </c>
      <c r="O549" s="10" t="s">
        <v>48</v>
      </c>
      <c r="P549" s="10"/>
      <c r="Q549" s="12"/>
      <c r="R549" s="12"/>
      <c r="S549" s="18" t="s">
        <v>35</v>
      </c>
      <c r="T549" s="10" t="s">
        <v>27</v>
      </c>
      <c r="U549" s="10">
        <v>2564</v>
      </c>
      <c r="V549" s="10">
        <v>2948</v>
      </c>
      <c r="W549" s="10">
        <v>2444</v>
      </c>
      <c r="X549" s="10">
        <v>2332</v>
      </c>
      <c r="Y549" s="10">
        <f t="shared" si="8"/>
        <v>2475</v>
      </c>
      <c r="Z549" s="10" t="str">
        <f>IFERROR(VLOOKUP(H549,'[1]MW-NIFTY-50-12-Apr-2020'!$A:$A,1,FALSE),"No")</f>
        <v>No</v>
      </c>
      <c r="AA549" s="10" t="str">
        <f>IFERROR(VLOOKUP(AB549,'[2]ind_nifty500list 12th Apr20'!$F:$F,1,FALSE),"No")</f>
        <v>No</v>
      </c>
      <c r="AB549" s="9">
        <v>2475</v>
      </c>
    </row>
    <row r="550" spans="1:28" ht="15.75" customHeight="1" x14ac:dyDescent="0.3">
      <c r="A550" s="9">
        <v>626</v>
      </c>
      <c r="B550" s="10">
        <v>1316353</v>
      </c>
      <c r="C550" s="10">
        <v>5142</v>
      </c>
      <c r="D550" s="10">
        <v>136898052</v>
      </c>
      <c r="E550" s="10">
        <v>534758</v>
      </c>
      <c r="F550" s="10">
        <v>534758</v>
      </c>
      <c r="G550" s="10" t="s">
        <v>2068</v>
      </c>
      <c r="H550" s="10" t="s">
        <v>2068</v>
      </c>
      <c r="I550" s="10" t="s">
        <v>2069</v>
      </c>
      <c r="J550" s="10" t="s">
        <v>2070</v>
      </c>
      <c r="K550" s="13">
        <v>706.10320000000002</v>
      </c>
      <c r="L550" s="19" t="s">
        <v>13176</v>
      </c>
      <c r="M550" s="11" t="s">
        <v>32</v>
      </c>
      <c r="N550" s="10" t="s">
        <v>33</v>
      </c>
      <c r="O550" s="10" t="s">
        <v>34</v>
      </c>
      <c r="P550" s="10"/>
      <c r="Q550" s="12"/>
      <c r="R550" s="12"/>
      <c r="S550" s="18" t="s">
        <v>35</v>
      </c>
      <c r="T550" s="10" t="s">
        <v>27</v>
      </c>
      <c r="U550" s="10">
        <v>2607</v>
      </c>
      <c r="V550" s="10">
        <v>3176</v>
      </c>
      <c r="W550" s="10">
        <v>1458</v>
      </c>
      <c r="X550" s="10">
        <v>2905</v>
      </c>
      <c r="Y550" s="10">
        <f t="shared" si="8"/>
        <v>626</v>
      </c>
      <c r="Z550" s="10" t="str">
        <f>IFERROR(VLOOKUP(H550,'[1]MW-NIFTY-50-12-Apr-2020'!$A:$A,1,FALSE),"No")</f>
        <v>No</v>
      </c>
      <c r="AA550" s="10" t="str">
        <f>IFERROR(VLOOKUP(AB550,'[2]ind_nifty500list 12th Apr20'!$F:$F,1,FALSE),"No")</f>
        <v>No</v>
      </c>
      <c r="AB550" s="9">
        <v>626</v>
      </c>
    </row>
    <row r="551" spans="1:28" ht="15.75" customHeight="1" x14ac:dyDescent="0.3">
      <c r="A551" s="9">
        <v>3870</v>
      </c>
      <c r="B551" s="10">
        <v>2710529</v>
      </c>
      <c r="C551" s="10">
        <v>10588</v>
      </c>
      <c r="D551" s="10">
        <v>138069508</v>
      </c>
      <c r="E551" s="10">
        <v>539334</v>
      </c>
      <c r="F551" s="10">
        <v>539334</v>
      </c>
      <c r="G551" s="10" t="s">
        <v>11891</v>
      </c>
      <c r="H551" s="10" t="s">
        <v>11891</v>
      </c>
      <c r="I551" s="10" t="s">
        <v>11892</v>
      </c>
      <c r="J551" s="10" t="s">
        <v>11893</v>
      </c>
      <c r="K551" s="13">
        <v>701.79600000000005</v>
      </c>
      <c r="L551" s="19" t="s">
        <v>13176</v>
      </c>
      <c r="M551" s="10" t="s">
        <v>23</v>
      </c>
      <c r="N551" s="10" t="s">
        <v>24</v>
      </c>
      <c r="O551" s="10" t="s">
        <v>25</v>
      </c>
      <c r="P551" s="10"/>
      <c r="Q551" s="12"/>
      <c r="R551" s="12"/>
      <c r="S551" s="15" t="s">
        <v>26</v>
      </c>
      <c r="T551" s="10" t="s">
        <v>27</v>
      </c>
      <c r="U551" s="10">
        <v>2391</v>
      </c>
      <c r="V551" s="10">
        <v>2189</v>
      </c>
      <c r="W551" s="10">
        <v>1019</v>
      </c>
      <c r="X551" s="10">
        <v>546</v>
      </c>
      <c r="Y551" s="10">
        <f t="shared" si="8"/>
        <v>3870</v>
      </c>
      <c r="Z551" s="10" t="str">
        <f>IFERROR(VLOOKUP(H551,'[1]MW-NIFTY-50-12-Apr-2020'!$A:$A,1,FALSE),"No")</f>
        <v>No</v>
      </c>
      <c r="AA551" s="10" t="str">
        <f>IFERROR(VLOOKUP(AB551,'[2]ind_nifty500list 12th Apr20'!$F:$F,1,FALSE),"No")</f>
        <v>No</v>
      </c>
      <c r="AB551" s="9">
        <v>3870</v>
      </c>
    </row>
    <row r="552" spans="1:28" ht="15.75" customHeight="1" x14ac:dyDescent="0.3">
      <c r="A552" s="9">
        <v>590</v>
      </c>
      <c r="B552" s="10">
        <v>7683073</v>
      </c>
      <c r="C552" s="10">
        <v>30012</v>
      </c>
      <c r="D552" s="10">
        <v>136297732</v>
      </c>
      <c r="E552" s="10">
        <v>532413</v>
      </c>
      <c r="F552" s="10">
        <v>532413</v>
      </c>
      <c r="G552" s="10" t="s">
        <v>1959</v>
      </c>
      <c r="H552" s="10" t="s">
        <v>1959</v>
      </c>
      <c r="I552" s="10" t="s">
        <v>1960</v>
      </c>
      <c r="J552" s="10" t="s">
        <v>1961</v>
      </c>
      <c r="K552" s="13">
        <v>700.94914999999992</v>
      </c>
      <c r="L552" s="19" t="s">
        <v>13176</v>
      </c>
      <c r="M552" s="11" t="s">
        <v>32</v>
      </c>
      <c r="N552" s="10" t="s">
        <v>220</v>
      </c>
      <c r="O552" s="10" t="s">
        <v>458</v>
      </c>
      <c r="P552" s="10" t="s">
        <v>1962</v>
      </c>
      <c r="Q552" s="12"/>
      <c r="R552" s="12"/>
      <c r="S552" s="15" t="s">
        <v>222</v>
      </c>
      <c r="T552" s="10" t="s">
        <v>27</v>
      </c>
      <c r="U552" s="10">
        <v>827</v>
      </c>
      <c r="V552" s="10">
        <v>3111</v>
      </c>
      <c r="W552" s="10">
        <v>2456</v>
      </c>
      <c r="X552" s="10">
        <v>682</v>
      </c>
      <c r="Y552" s="10">
        <f t="shared" si="8"/>
        <v>590</v>
      </c>
      <c r="Z552" s="10" t="str">
        <f>IFERROR(VLOOKUP(H552,'[1]MW-NIFTY-50-12-Apr-2020'!$A:$A,1,FALSE),"No")</f>
        <v>No</v>
      </c>
      <c r="AA552" s="10" t="str">
        <f>IFERROR(VLOOKUP(AB552,'[2]ind_nifty500list 12th Apr20'!$F:$F,1,FALSE),"No")</f>
        <v>No</v>
      </c>
      <c r="AB552" s="9">
        <v>590</v>
      </c>
    </row>
    <row r="553" spans="1:28" ht="15.75" customHeight="1" x14ac:dyDescent="0.3">
      <c r="A553" s="9">
        <v>555</v>
      </c>
      <c r="B553" s="10">
        <v>999937</v>
      </c>
      <c r="C553" s="10">
        <v>3906</v>
      </c>
      <c r="D553" s="10">
        <v>134333956</v>
      </c>
      <c r="E553" s="10">
        <v>524742</v>
      </c>
      <c r="F553" s="10">
        <v>524742</v>
      </c>
      <c r="G553" s="10" t="s">
        <v>1852</v>
      </c>
      <c r="H553" s="10" t="s">
        <v>1852</v>
      </c>
      <c r="I553" s="10" t="s">
        <v>1853</v>
      </c>
      <c r="J553" s="10" t="s">
        <v>1854</v>
      </c>
      <c r="K553" s="13">
        <v>4340.1755000000003</v>
      </c>
      <c r="L553" s="19" t="s">
        <v>13179</v>
      </c>
      <c r="M553" s="11" t="s">
        <v>95</v>
      </c>
      <c r="N553" s="10" t="s">
        <v>96</v>
      </c>
      <c r="O553" s="10" t="s">
        <v>97</v>
      </c>
      <c r="P553" s="10"/>
      <c r="Q553" s="12"/>
      <c r="R553" s="12"/>
      <c r="S553" s="10" t="s">
        <v>98</v>
      </c>
      <c r="T553" s="10" t="s">
        <v>43</v>
      </c>
      <c r="U553" s="10">
        <v>2986</v>
      </c>
      <c r="V553" s="10">
        <v>978</v>
      </c>
      <c r="W553" s="10">
        <v>3899</v>
      </c>
      <c r="X553" s="10">
        <v>1515</v>
      </c>
      <c r="Y553" s="10">
        <f t="shared" si="8"/>
        <v>555</v>
      </c>
      <c r="Z553" s="10" t="str">
        <f>IFERROR(VLOOKUP(H553,'[1]MW-NIFTY-50-12-Apr-2020'!$A:$A,1,FALSE),"No")</f>
        <v>No</v>
      </c>
      <c r="AA553" s="10" t="s">
        <v>44</v>
      </c>
      <c r="AB553" s="9">
        <v>555</v>
      </c>
    </row>
    <row r="554" spans="1:28" ht="15.75" customHeight="1" x14ac:dyDescent="0.3">
      <c r="A554" s="9">
        <v>3514</v>
      </c>
      <c r="B554" s="10">
        <v>6921473</v>
      </c>
      <c r="C554" s="10">
        <v>27037</v>
      </c>
      <c r="D554" s="10">
        <v>136798468</v>
      </c>
      <c r="E554" s="10">
        <v>534369</v>
      </c>
      <c r="F554" s="10">
        <v>534369</v>
      </c>
      <c r="G554" s="10" t="s">
        <v>10779</v>
      </c>
      <c r="H554" s="10" t="s">
        <v>10779</v>
      </c>
      <c r="I554" s="10" t="s">
        <v>10780</v>
      </c>
      <c r="J554" s="10" t="s">
        <v>10781</v>
      </c>
      <c r="K554" s="13">
        <v>700.6721</v>
      </c>
      <c r="L554" s="19" t="s">
        <v>13176</v>
      </c>
      <c r="M554" s="11" t="s">
        <v>83</v>
      </c>
      <c r="N554" s="10" t="s">
        <v>84</v>
      </c>
      <c r="O554" s="10" t="s">
        <v>508</v>
      </c>
      <c r="P554" s="10"/>
      <c r="Q554" s="12"/>
      <c r="R554" s="12"/>
      <c r="S554" s="15" t="s">
        <v>86</v>
      </c>
      <c r="T554" s="10" t="s">
        <v>27</v>
      </c>
      <c r="U554" s="10">
        <v>3449</v>
      </c>
      <c r="V554" s="10">
        <v>303</v>
      </c>
      <c r="W554" s="10">
        <v>1112</v>
      </c>
      <c r="X554" s="10">
        <v>284</v>
      </c>
      <c r="Y554" s="10">
        <f t="shared" si="8"/>
        <v>3514</v>
      </c>
      <c r="Z554" s="10" t="str">
        <f>IFERROR(VLOOKUP(H554,'[1]MW-NIFTY-50-12-Apr-2020'!$A:$A,1,FALSE),"No")</f>
        <v>No</v>
      </c>
      <c r="AA554" s="10" t="str">
        <f>IFERROR(VLOOKUP(AB554,'[2]ind_nifty500list 12th Apr20'!$F:$F,1,FALSE),"No")</f>
        <v>No</v>
      </c>
      <c r="AB554" s="9">
        <v>3514</v>
      </c>
    </row>
    <row r="555" spans="1:28" ht="15.75" customHeight="1" x14ac:dyDescent="0.3">
      <c r="A555" s="9">
        <v>557</v>
      </c>
      <c r="B555" s="10">
        <v>5204225</v>
      </c>
      <c r="C555" s="10">
        <v>20329</v>
      </c>
      <c r="D555" s="10">
        <v>136088324</v>
      </c>
      <c r="E555" s="10">
        <v>531595</v>
      </c>
      <c r="F555" s="10">
        <v>531595</v>
      </c>
      <c r="G555" s="10" t="s">
        <v>1858</v>
      </c>
      <c r="H555" s="10" t="s">
        <v>1858</v>
      </c>
      <c r="I555" s="10" t="s">
        <v>1859</v>
      </c>
      <c r="J555" s="10" t="s">
        <v>1860</v>
      </c>
      <c r="K555" s="13">
        <v>1708.6791499999999</v>
      </c>
      <c r="L555" s="19" t="s">
        <v>13179</v>
      </c>
      <c r="M555" s="11" t="s">
        <v>55</v>
      </c>
      <c r="N555" s="10" t="s">
        <v>56</v>
      </c>
      <c r="O555" s="10" t="s">
        <v>215</v>
      </c>
      <c r="P555" s="10"/>
      <c r="Q555" s="12"/>
      <c r="R555" s="12"/>
      <c r="S555" s="18" t="s">
        <v>58</v>
      </c>
      <c r="T555" s="10" t="s">
        <v>27</v>
      </c>
      <c r="U555" s="10">
        <v>1360</v>
      </c>
      <c r="V555" s="10">
        <v>552</v>
      </c>
      <c r="W555" s="10">
        <v>2740</v>
      </c>
      <c r="X555" s="10">
        <v>1912</v>
      </c>
      <c r="Y555" s="10">
        <f t="shared" si="8"/>
        <v>557</v>
      </c>
      <c r="Z555" s="10" t="str">
        <f>IFERROR(VLOOKUP(H555,'[1]MW-NIFTY-50-12-Apr-2020'!$A:$A,1,FALSE),"No")</f>
        <v>No</v>
      </c>
      <c r="AA555" s="10" t="s">
        <v>44</v>
      </c>
      <c r="AB555" s="9">
        <v>557</v>
      </c>
    </row>
    <row r="556" spans="1:28" ht="15.75" customHeight="1" x14ac:dyDescent="0.3">
      <c r="A556" s="9">
        <v>2271</v>
      </c>
      <c r="B556" s="10">
        <v>1164801</v>
      </c>
      <c r="C556" s="10">
        <v>4550</v>
      </c>
      <c r="D556" s="10">
        <v>138204420</v>
      </c>
      <c r="E556" s="10">
        <v>539861</v>
      </c>
      <c r="F556" s="10">
        <v>539861</v>
      </c>
      <c r="G556" s="10" t="s">
        <v>7063</v>
      </c>
      <c r="H556" s="10" t="s">
        <v>7063</v>
      </c>
      <c r="I556" s="10" t="s">
        <v>7064</v>
      </c>
      <c r="J556" s="10" t="s">
        <v>7065</v>
      </c>
      <c r="K556" s="13">
        <v>700.52549999999997</v>
      </c>
      <c r="L556" s="19" t="s">
        <v>13176</v>
      </c>
      <c r="M556" s="11" t="s">
        <v>55</v>
      </c>
      <c r="N556" s="10" t="s">
        <v>56</v>
      </c>
      <c r="O556" s="10" t="s">
        <v>215</v>
      </c>
      <c r="P556" s="10" t="s">
        <v>454</v>
      </c>
      <c r="Q556" s="12"/>
      <c r="R556" s="12"/>
      <c r="S556" s="18" t="s">
        <v>58</v>
      </c>
      <c r="T556" s="10" t="s">
        <v>27</v>
      </c>
      <c r="U556" s="10">
        <v>1455</v>
      </c>
      <c r="V556" s="10">
        <v>1400</v>
      </c>
      <c r="W556" s="10">
        <v>549</v>
      </c>
      <c r="X556" s="10">
        <v>1104</v>
      </c>
      <c r="Y556" s="10">
        <f t="shared" si="8"/>
        <v>2271</v>
      </c>
      <c r="Z556" s="10" t="str">
        <f>IFERROR(VLOOKUP(H556,'[1]MW-NIFTY-50-12-Apr-2020'!$A:$A,1,FALSE),"No")</f>
        <v>No</v>
      </c>
      <c r="AA556" s="10" t="str">
        <f>IFERROR(VLOOKUP(AB556,'[2]ind_nifty500list 12th Apr20'!$F:$F,1,FALSE),"No")</f>
        <v>No</v>
      </c>
      <c r="AB556" s="9">
        <v>2271</v>
      </c>
    </row>
    <row r="557" spans="1:28" ht="15.75" customHeight="1" x14ac:dyDescent="0.3">
      <c r="A557" s="9">
        <v>554</v>
      </c>
      <c r="B557" s="10">
        <v>4978433</v>
      </c>
      <c r="C557" s="10">
        <v>19447</v>
      </c>
      <c r="D557" s="10">
        <v>130945284</v>
      </c>
      <c r="E557" s="10">
        <v>511505</v>
      </c>
      <c r="F557" s="10">
        <v>511505</v>
      </c>
      <c r="G557" s="10" t="s">
        <v>1848</v>
      </c>
      <c r="H557" s="10" t="s">
        <v>1848</v>
      </c>
      <c r="I557" s="10" t="s">
        <v>1849</v>
      </c>
      <c r="J557" s="10" t="s">
        <v>1850</v>
      </c>
      <c r="K557" s="13">
        <v>699.73505</v>
      </c>
      <c r="L557" s="19" t="s">
        <v>13176</v>
      </c>
      <c r="M557" s="11" t="s">
        <v>55</v>
      </c>
      <c r="N557" s="10" t="s">
        <v>56</v>
      </c>
      <c r="O557" s="10" t="s">
        <v>215</v>
      </c>
      <c r="P557" s="10" t="s">
        <v>1851</v>
      </c>
      <c r="Q557" s="12"/>
      <c r="R557" s="12"/>
      <c r="S557" s="18" t="s">
        <v>58</v>
      </c>
      <c r="T557" s="10" t="s">
        <v>27</v>
      </c>
      <c r="U557" s="10">
        <v>3865</v>
      </c>
      <c r="V557" s="10">
        <v>3864</v>
      </c>
      <c r="W557" s="10">
        <v>786</v>
      </c>
      <c r="X557" s="10">
        <v>4653</v>
      </c>
      <c r="Y557" s="10">
        <f t="shared" si="8"/>
        <v>554</v>
      </c>
      <c r="Z557" s="10" t="str">
        <f>IFERROR(VLOOKUP(H557,'[1]MW-NIFTY-50-12-Apr-2020'!$A:$A,1,FALSE),"No")</f>
        <v>No</v>
      </c>
      <c r="AA557" s="10" t="str">
        <f>IFERROR(VLOOKUP(AB557,'[2]ind_nifty500list 12th Apr20'!$F:$F,1,FALSE),"No")</f>
        <v>No</v>
      </c>
      <c r="AB557" s="9">
        <v>554</v>
      </c>
    </row>
    <row r="558" spans="1:28" ht="15.75" customHeight="1" x14ac:dyDescent="0.3">
      <c r="A558" s="9">
        <v>2443</v>
      </c>
      <c r="B558" s="10">
        <v>5278977</v>
      </c>
      <c r="C558" s="10">
        <v>20621</v>
      </c>
      <c r="D558" s="10">
        <v>131386372</v>
      </c>
      <c r="E558" s="10">
        <v>513228</v>
      </c>
      <c r="F558" s="10">
        <v>513228</v>
      </c>
      <c r="G558" s="10" t="s">
        <v>7577</v>
      </c>
      <c r="H558" s="10" t="s">
        <v>7577</v>
      </c>
      <c r="I558" s="10" t="s">
        <v>7578</v>
      </c>
      <c r="J558" s="10" t="s">
        <v>7579</v>
      </c>
      <c r="K558" s="13">
        <v>697.28594999999996</v>
      </c>
      <c r="L558" s="19" t="s">
        <v>13176</v>
      </c>
      <c r="M558" s="11" t="s">
        <v>23</v>
      </c>
      <c r="N558" s="10" t="s">
        <v>90</v>
      </c>
      <c r="O558" s="10" t="s">
        <v>283</v>
      </c>
      <c r="P558" s="10" t="e">
        <v>#REF!</v>
      </c>
      <c r="Q558" s="12"/>
      <c r="R558" s="12"/>
      <c r="S558" s="18" t="s">
        <v>91</v>
      </c>
      <c r="T558" s="10" t="s">
        <v>27</v>
      </c>
      <c r="U558" s="10">
        <v>3616</v>
      </c>
      <c r="V558" s="10">
        <v>2203</v>
      </c>
      <c r="W558" s="10">
        <v>2871</v>
      </c>
      <c r="X558" s="10">
        <v>3222</v>
      </c>
      <c r="Y558" s="10">
        <f t="shared" si="8"/>
        <v>2443</v>
      </c>
      <c r="Z558" s="10" t="str">
        <f>IFERROR(VLOOKUP(H558,'[1]MW-NIFTY-50-12-Apr-2020'!$A:$A,1,FALSE),"No")</f>
        <v>No</v>
      </c>
      <c r="AA558" s="10" t="str">
        <f>IFERROR(VLOOKUP(AB558,'[2]ind_nifty500list 12th Apr20'!$F:$F,1,FALSE),"No")</f>
        <v>No</v>
      </c>
      <c r="AB558" s="9">
        <v>2443</v>
      </c>
    </row>
    <row r="559" spans="1:28" ht="15.75" customHeight="1" x14ac:dyDescent="0.3">
      <c r="A559" s="9">
        <v>2786</v>
      </c>
      <c r="B559" s="10">
        <v>4281601</v>
      </c>
      <c r="C559" s="10">
        <v>16725</v>
      </c>
      <c r="D559" s="10">
        <v>136443652</v>
      </c>
      <c r="E559" s="10">
        <v>532983</v>
      </c>
      <c r="F559" s="10">
        <v>532983</v>
      </c>
      <c r="G559" s="10" t="s">
        <v>8600</v>
      </c>
      <c r="H559" s="10" t="s">
        <v>8600</v>
      </c>
      <c r="I559" s="10" t="s">
        <v>8601</v>
      </c>
      <c r="J559" s="10" t="s">
        <v>8602</v>
      </c>
      <c r="K559" s="13">
        <v>694.72865000000002</v>
      </c>
      <c r="L559" s="19" t="s">
        <v>13176</v>
      </c>
      <c r="M559" s="11" t="s">
        <v>95</v>
      </c>
      <c r="N559" s="10" t="s">
        <v>96</v>
      </c>
      <c r="O559" s="10" t="s">
        <v>97</v>
      </c>
      <c r="P559" s="10"/>
      <c r="Q559" s="12"/>
      <c r="R559" s="12"/>
      <c r="S559" s="10" t="s">
        <v>98</v>
      </c>
      <c r="T559" s="10" t="s">
        <v>27</v>
      </c>
      <c r="U559" s="10">
        <v>3453</v>
      </c>
      <c r="V559" s="10">
        <v>1863</v>
      </c>
      <c r="W559" s="10">
        <v>3538</v>
      </c>
      <c r="X559" s="10">
        <v>2198</v>
      </c>
      <c r="Y559" s="10">
        <f t="shared" si="8"/>
        <v>2786</v>
      </c>
      <c r="Z559" s="10" t="str">
        <f>IFERROR(VLOOKUP(H559,'[1]MW-NIFTY-50-12-Apr-2020'!$A:$A,1,FALSE),"No")</f>
        <v>No</v>
      </c>
      <c r="AA559" s="10" t="str">
        <f>IFERROR(VLOOKUP(AB559,'[2]ind_nifty500list 12th Apr20'!$F:$F,1,FALSE),"No")</f>
        <v>No</v>
      </c>
      <c r="AB559" s="9">
        <v>2786</v>
      </c>
    </row>
    <row r="560" spans="1:28" ht="15.75" customHeight="1" x14ac:dyDescent="0.3">
      <c r="A560" s="9">
        <v>3116</v>
      </c>
      <c r="B560" s="10">
        <v>3668225</v>
      </c>
      <c r="C560" s="10">
        <v>14329</v>
      </c>
      <c r="D560" s="10">
        <v>136400644</v>
      </c>
      <c r="E560" s="10">
        <v>532815</v>
      </c>
      <c r="F560" s="10">
        <v>532815</v>
      </c>
      <c r="G560" s="10" t="s">
        <v>9584</v>
      </c>
      <c r="H560" s="10" t="s">
        <v>9584</v>
      </c>
      <c r="I560" s="10" t="s">
        <v>9585</v>
      </c>
      <c r="J560" s="10" t="s">
        <v>9586</v>
      </c>
      <c r="K560" s="13">
        <v>692.93119999999999</v>
      </c>
      <c r="L560" s="19" t="s">
        <v>13176</v>
      </c>
      <c r="M560" s="11" t="s">
        <v>95</v>
      </c>
      <c r="N560" s="10" t="s">
        <v>96</v>
      </c>
      <c r="O560" s="10" t="s">
        <v>97</v>
      </c>
      <c r="P560" s="10"/>
      <c r="Q560" s="12"/>
      <c r="R560" s="12"/>
      <c r="S560" s="10" t="s">
        <v>98</v>
      </c>
      <c r="T560" s="10" t="s">
        <v>27</v>
      </c>
      <c r="U560" s="10">
        <v>1201</v>
      </c>
      <c r="V560" s="10">
        <v>2198</v>
      </c>
      <c r="W560" s="10">
        <v>2098</v>
      </c>
      <c r="X560" s="10">
        <v>170</v>
      </c>
      <c r="Y560" s="10">
        <f t="shared" si="8"/>
        <v>3116</v>
      </c>
      <c r="Z560" s="10" t="str">
        <f>IFERROR(VLOOKUP(H560,'[1]MW-NIFTY-50-12-Apr-2020'!$A:$A,1,FALSE),"No")</f>
        <v>No</v>
      </c>
      <c r="AA560" s="10" t="str">
        <f>IFERROR(VLOOKUP(AB560,'[2]ind_nifty500list 12th Apr20'!$F:$F,1,FALSE),"No")</f>
        <v>No</v>
      </c>
      <c r="AB560" s="9">
        <v>3116</v>
      </c>
    </row>
    <row r="561" spans="1:28" ht="15.75" customHeight="1" x14ac:dyDescent="0.3">
      <c r="A561" s="9">
        <v>563</v>
      </c>
      <c r="B561" s="10">
        <v>152321</v>
      </c>
      <c r="C561" s="10">
        <v>595</v>
      </c>
      <c r="D561" s="10">
        <v>131424004</v>
      </c>
      <c r="E561" s="10">
        <v>513375</v>
      </c>
      <c r="F561" s="10">
        <v>513375</v>
      </c>
      <c r="G561" s="10" t="s">
        <v>1876</v>
      </c>
      <c r="H561" s="10" t="s">
        <v>1876</v>
      </c>
      <c r="I561" s="10" t="s">
        <v>1877</v>
      </c>
      <c r="J561" s="10" t="s">
        <v>1878</v>
      </c>
      <c r="K561" s="13">
        <v>6773.2166999999999</v>
      </c>
      <c r="L561" s="19" t="s">
        <v>13179</v>
      </c>
      <c r="M561" s="11" t="s">
        <v>39</v>
      </c>
      <c r="N561" s="10" t="s">
        <v>40</v>
      </c>
      <c r="O561" s="10" t="s">
        <v>137</v>
      </c>
      <c r="P561" s="10" t="s">
        <v>138</v>
      </c>
      <c r="Q561" s="12"/>
      <c r="R561" s="12"/>
      <c r="S561" s="15" t="s">
        <v>42</v>
      </c>
      <c r="T561" s="10" t="s">
        <v>43</v>
      </c>
      <c r="U561" s="10">
        <v>1835</v>
      </c>
      <c r="V561" s="10">
        <v>1189</v>
      </c>
      <c r="W561" s="10">
        <v>3102</v>
      </c>
      <c r="X561" s="10">
        <v>3454</v>
      </c>
      <c r="Y561" s="10">
        <f t="shared" si="8"/>
        <v>563</v>
      </c>
      <c r="Z561" s="10" t="str">
        <f>IFERROR(VLOOKUP(H561,'[1]MW-NIFTY-50-12-Apr-2020'!$A:$A,1,FALSE),"No")</f>
        <v>No</v>
      </c>
      <c r="AA561" s="10" t="s">
        <v>44</v>
      </c>
      <c r="AB561" s="9">
        <v>563</v>
      </c>
    </row>
    <row r="562" spans="1:28" ht="15.75" customHeight="1" x14ac:dyDescent="0.3">
      <c r="A562" s="9">
        <v>3133</v>
      </c>
      <c r="B562" s="10">
        <v>342529</v>
      </c>
      <c r="C562" s="10">
        <v>1338</v>
      </c>
      <c r="D562" s="10">
        <v>129923588</v>
      </c>
      <c r="E562" s="10">
        <v>507514</v>
      </c>
      <c r="F562" s="10">
        <v>507514</v>
      </c>
      <c r="G562" s="10" t="s">
        <v>9634</v>
      </c>
      <c r="H562" s="10" t="s">
        <v>9634</v>
      </c>
      <c r="I562" s="10" t="s">
        <v>9635</v>
      </c>
      <c r="J562" s="10" t="s">
        <v>9636</v>
      </c>
      <c r="K562" s="13">
        <v>689.97270000000003</v>
      </c>
      <c r="L562" s="19" t="s">
        <v>13176</v>
      </c>
      <c r="M562" s="11" t="s">
        <v>275</v>
      </c>
      <c r="N562" s="10" t="s">
        <v>276</v>
      </c>
      <c r="O562" s="10" t="s">
        <v>277</v>
      </c>
      <c r="P562" s="10" t="s">
        <v>1030</v>
      </c>
      <c r="Q562" s="12"/>
      <c r="R562" s="12"/>
      <c r="S562" s="18" t="s">
        <v>279</v>
      </c>
      <c r="T562" s="10" t="s">
        <v>27</v>
      </c>
      <c r="U562" s="10">
        <v>1126</v>
      </c>
      <c r="V562" s="10">
        <v>290</v>
      </c>
      <c r="W562" s="10">
        <v>1368</v>
      </c>
      <c r="X562" s="10">
        <v>1038</v>
      </c>
      <c r="Y562" s="10">
        <f t="shared" si="8"/>
        <v>3133</v>
      </c>
      <c r="Z562" s="10" t="str">
        <f>IFERROR(VLOOKUP(H562,'[1]MW-NIFTY-50-12-Apr-2020'!$A:$A,1,FALSE),"No")</f>
        <v>No</v>
      </c>
      <c r="AA562" s="10" t="str">
        <f>IFERROR(VLOOKUP(AB562,'[2]ind_nifty500list 12th Apr20'!$F:$F,1,FALSE),"No")</f>
        <v>No</v>
      </c>
      <c r="AB562" s="9">
        <v>3133</v>
      </c>
    </row>
    <row r="563" spans="1:28" ht="15.75" customHeight="1" x14ac:dyDescent="0.3">
      <c r="A563" s="9">
        <v>3768</v>
      </c>
      <c r="B563" s="10">
        <v>956417</v>
      </c>
      <c r="C563" s="10">
        <v>3736</v>
      </c>
      <c r="D563" s="10">
        <v>129896964</v>
      </c>
      <c r="E563" s="10">
        <v>507410</v>
      </c>
      <c r="F563" s="10">
        <v>507410</v>
      </c>
      <c r="G563" s="10" t="s">
        <v>11533</v>
      </c>
      <c r="H563" s="10" t="s">
        <v>11533</v>
      </c>
      <c r="I563" s="10" t="s">
        <v>11534</v>
      </c>
      <c r="J563" s="10" t="s">
        <v>11535</v>
      </c>
      <c r="K563" s="13">
        <v>684.26054999999997</v>
      </c>
      <c r="L563" s="19" t="s">
        <v>13176</v>
      </c>
      <c r="M563" s="11" t="s">
        <v>39</v>
      </c>
      <c r="N563" s="10" t="s">
        <v>40</v>
      </c>
      <c r="O563" s="10" t="s">
        <v>137</v>
      </c>
      <c r="P563" s="10" t="s">
        <v>138</v>
      </c>
      <c r="Q563" s="11" t="e">
        <v>#REF!</v>
      </c>
      <c r="R563" s="12"/>
      <c r="S563" s="15" t="s">
        <v>42</v>
      </c>
      <c r="T563" s="10" t="s">
        <v>27</v>
      </c>
      <c r="U563" s="10">
        <v>2960</v>
      </c>
      <c r="V563" s="10">
        <v>73</v>
      </c>
      <c r="W563" s="10">
        <v>1129</v>
      </c>
      <c r="X563" s="10">
        <v>817</v>
      </c>
      <c r="Y563" s="10">
        <f t="shared" si="8"/>
        <v>3768</v>
      </c>
      <c r="Z563" s="10" t="str">
        <f>IFERROR(VLOOKUP(H563,'[1]MW-NIFTY-50-12-Apr-2020'!$A:$A,1,FALSE),"No")</f>
        <v>No</v>
      </c>
      <c r="AA563" s="10" t="str">
        <f>IFERROR(VLOOKUP(AB563,'[2]ind_nifty500list 12th Apr20'!$F:$F,1,FALSE),"No")</f>
        <v>No</v>
      </c>
      <c r="AB563" s="9">
        <v>3768</v>
      </c>
    </row>
    <row r="564" spans="1:28" ht="15.75" customHeight="1" x14ac:dyDescent="0.3">
      <c r="A564" s="9">
        <v>398</v>
      </c>
      <c r="B564" s="10">
        <v>4589313</v>
      </c>
      <c r="C564" s="10">
        <v>17927</v>
      </c>
      <c r="D564" s="10">
        <v>129608964</v>
      </c>
      <c r="E564" s="10">
        <v>506285</v>
      </c>
      <c r="F564" s="10">
        <v>506285</v>
      </c>
      <c r="G564" s="10" t="s">
        <v>1885</v>
      </c>
      <c r="H564" s="10" t="s">
        <v>1885</v>
      </c>
      <c r="I564" s="10" t="s">
        <v>1886</v>
      </c>
      <c r="J564" s="10" t="s">
        <v>1887</v>
      </c>
      <c r="K564" s="13">
        <v>15077.3</v>
      </c>
      <c r="L564" s="16" t="s">
        <v>13177</v>
      </c>
      <c r="M564" s="11" t="s">
        <v>23</v>
      </c>
      <c r="N564" s="10" t="s">
        <v>24</v>
      </c>
      <c r="O564" s="10" t="s">
        <v>838</v>
      </c>
      <c r="P564" s="10"/>
      <c r="Q564" s="12"/>
      <c r="R564" s="12"/>
      <c r="S564" s="15" t="s">
        <v>26</v>
      </c>
      <c r="T564" s="10" t="s">
        <v>43</v>
      </c>
      <c r="U564" s="10">
        <v>1223</v>
      </c>
      <c r="V564" s="10">
        <v>596</v>
      </c>
      <c r="W564" s="10">
        <v>689</v>
      </c>
      <c r="X564" s="10">
        <v>3610</v>
      </c>
      <c r="Y564" s="10">
        <f t="shared" si="8"/>
        <v>398</v>
      </c>
      <c r="Z564" s="10" t="str">
        <f>IFERROR(VLOOKUP(H564,'[1]MW-NIFTY-50-12-Apr-2020'!$A:$A,1,FALSE),"No")</f>
        <v>No</v>
      </c>
      <c r="AA564" s="10" t="s">
        <v>44</v>
      </c>
      <c r="AB564" s="9">
        <v>398</v>
      </c>
    </row>
    <row r="565" spans="1:28" ht="15.75" customHeight="1" x14ac:dyDescent="0.3">
      <c r="A565" s="9">
        <v>899</v>
      </c>
      <c r="B565" s="10">
        <v>4934913</v>
      </c>
      <c r="C565" s="10">
        <v>19277</v>
      </c>
      <c r="D565" s="10">
        <v>136503812</v>
      </c>
      <c r="E565" s="10">
        <v>533218</v>
      </c>
      <c r="F565" s="10">
        <v>533218</v>
      </c>
      <c r="G565" s="10" t="s">
        <v>2895</v>
      </c>
      <c r="H565" s="10" t="s">
        <v>2895</v>
      </c>
      <c r="I565" s="10" t="s">
        <v>2896</v>
      </c>
      <c r="J565" s="10" t="s">
        <v>2897</v>
      </c>
      <c r="K565" s="13">
        <v>680.1028</v>
      </c>
      <c r="L565" s="19" t="s">
        <v>13176</v>
      </c>
      <c r="M565" s="10" t="s">
        <v>249</v>
      </c>
      <c r="N565" s="10" t="s">
        <v>383</v>
      </c>
      <c r="O565" s="10"/>
      <c r="P565" s="10"/>
      <c r="Q565" s="12"/>
      <c r="R565" s="12"/>
      <c r="S565" s="18" t="s">
        <v>384</v>
      </c>
      <c r="T565" s="10" t="s">
        <v>27</v>
      </c>
      <c r="U565" s="10">
        <v>886</v>
      </c>
      <c r="V565" s="10">
        <v>3198</v>
      </c>
      <c r="W565" s="10">
        <v>1061</v>
      </c>
      <c r="X565" s="10">
        <v>3663</v>
      </c>
      <c r="Y565" s="10">
        <f t="shared" si="8"/>
        <v>899</v>
      </c>
      <c r="Z565" s="10" t="str">
        <f>IFERROR(VLOOKUP(H565,'[1]MW-NIFTY-50-12-Apr-2020'!$A:$A,1,FALSE),"No")</f>
        <v>No</v>
      </c>
      <c r="AA565" s="10" t="str">
        <f>IFERROR(VLOOKUP(AB565,'[2]ind_nifty500list 12th Apr20'!$F:$F,1,FALSE),"No")</f>
        <v>No</v>
      </c>
      <c r="AB565" s="9">
        <v>899</v>
      </c>
    </row>
    <row r="566" spans="1:28" ht="15.75" customHeight="1" x14ac:dyDescent="0.3">
      <c r="A566" s="9">
        <v>1032</v>
      </c>
      <c r="B566" s="10">
        <v>5380353</v>
      </c>
      <c r="C566" s="10">
        <v>21017</v>
      </c>
      <c r="D566" s="10">
        <v>136523780</v>
      </c>
      <c r="E566" s="10">
        <v>533296</v>
      </c>
      <c r="F566" s="10">
        <v>533296</v>
      </c>
      <c r="G566" s="10" t="s">
        <v>3302</v>
      </c>
      <c r="H566" s="10" t="s">
        <v>3302</v>
      </c>
      <c r="I566" s="10" t="s">
        <v>3303</v>
      </c>
      <c r="J566" s="10" t="s">
        <v>3304</v>
      </c>
      <c r="K566" s="13">
        <v>676.94484999999997</v>
      </c>
      <c r="L566" s="19" t="s">
        <v>13176</v>
      </c>
      <c r="M566" s="11" t="s">
        <v>249</v>
      </c>
      <c r="N566" s="10" t="s">
        <v>383</v>
      </c>
      <c r="O566" s="10"/>
      <c r="P566" s="10"/>
      <c r="Q566" s="12"/>
      <c r="R566" s="12"/>
      <c r="S566" s="18" t="s">
        <v>384</v>
      </c>
      <c r="T566" s="10" t="s">
        <v>27</v>
      </c>
      <c r="U566" s="10">
        <v>231</v>
      </c>
      <c r="V566" s="10">
        <v>3663</v>
      </c>
      <c r="W566" s="10">
        <v>2239</v>
      </c>
      <c r="X566" s="10">
        <v>2441</v>
      </c>
      <c r="Y566" s="10">
        <f t="shared" si="8"/>
        <v>1032</v>
      </c>
      <c r="Z566" s="10" t="str">
        <f>IFERROR(VLOOKUP(H566,'[1]MW-NIFTY-50-12-Apr-2020'!$A:$A,1,FALSE),"No")</f>
        <v>No</v>
      </c>
      <c r="AA566" s="10" t="str">
        <f>IFERROR(VLOOKUP(AB566,'[2]ind_nifty500list 12th Apr20'!$F:$F,1,FALSE),"No")</f>
        <v>No</v>
      </c>
      <c r="AB566" s="9">
        <v>1032</v>
      </c>
    </row>
    <row r="567" spans="1:28" ht="15.75" customHeight="1" x14ac:dyDescent="0.3">
      <c r="A567" s="9">
        <v>569</v>
      </c>
      <c r="B567" s="10">
        <v>2931713</v>
      </c>
      <c r="C567" s="10">
        <v>11452</v>
      </c>
      <c r="D567" s="10">
        <v>133017604</v>
      </c>
      <c r="E567" s="10">
        <v>519600</v>
      </c>
      <c r="F567" s="10">
        <v>519600</v>
      </c>
      <c r="G567" s="10" t="s">
        <v>1894</v>
      </c>
      <c r="H567" s="10" t="s">
        <v>1894</v>
      </c>
      <c r="I567" s="10" t="s">
        <v>1895</v>
      </c>
      <c r="J567" s="10" t="s">
        <v>1896</v>
      </c>
      <c r="K567" s="13">
        <v>3889.3095000000003</v>
      </c>
      <c r="L567" s="19" t="s">
        <v>13179</v>
      </c>
      <c r="M567" s="11" t="s">
        <v>275</v>
      </c>
      <c r="N567" s="10" t="s">
        <v>276</v>
      </c>
      <c r="O567" s="10" t="s">
        <v>277</v>
      </c>
      <c r="P567" s="10" t="s">
        <v>826</v>
      </c>
      <c r="Q567" s="12"/>
      <c r="R567" s="12"/>
      <c r="S567" s="18" t="s">
        <v>279</v>
      </c>
      <c r="T567" s="10" t="s">
        <v>27</v>
      </c>
      <c r="U567" s="10">
        <v>3402</v>
      </c>
      <c r="V567" s="10">
        <v>2006</v>
      </c>
      <c r="W567" s="10">
        <v>501</v>
      </c>
      <c r="X567" s="10">
        <v>3406</v>
      </c>
      <c r="Y567" s="10">
        <f t="shared" si="8"/>
        <v>569</v>
      </c>
      <c r="Z567" s="10" t="str">
        <f>IFERROR(VLOOKUP(H567,'[1]MW-NIFTY-50-12-Apr-2020'!$A:$A,1,FALSE),"No")</f>
        <v>No</v>
      </c>
      <c r="AA567" s="10" t="s">
        <v>44</v>
      </c>
      <c r="AB567" s="9">
        <v>569</v>
      </c>
    </row>
    <row r="568" spans="1:28" ht="15.75" customHeight="1" x14ac:dyDescent="0.3">
      <c r="A568" s="9">
        <v>570</v>
      </c>
      <c r="B568" s="10">
        <v>3905025</v>
      </c>
      <c r="C568" s="10">
        <v>15254</v>
      </c>
      <c r="D568" s="10">
        <v>128224772</v>
      </c>
      <c r="E568" s="10">
        <v>500878</v>
      </c>
      <c r="F568" s="10">
        <v>500878</v>
      </c>
      <c r="G568" s="10" t="s">
        <v>1897</v>
      </c>
      <c r="H568" s="10" t="s">
        <v>1897</v>
      </c>
      <c r="I568" s="10" t="s">
        <v>1898</v>
      </c>
      <c r="J568" s="10" t="s">
        <v>1899</v>
      </c>
      <c r="K568" s="13">
        <v>6340.4645999999993</v>
      </c>
      <c r="L568" s="19" t="s">
        <v>13179</v>
      </c>
      <c r="M568" s="11" t="s">
        <v>83</v>
      </c>
      <c r="N568" s="10" t="s">
        <v>621</v>
      </c>
      <c r="O568" s="10" t="s">
        <v>622</v>
      </c>
      <c r="P568" s="10" t="s">
        <v>1155</v>
      </c>
      <c r="Q568" s="12"/>
      <c r="R568" s="12"/>
      <c r="S568" s="18" t="s">
        <v>623</v>
      </c>
      <c r="T568" s="10" t="s">
        <v>43</v>
      </c>
      <c r="U568" s="10">
        <v>1618</v>
      </c>
      <c r="V568" s="10">
        <v>3552</v>
      </c>
      <c r="W568" s="10">
        <v>210</v>
      </c>
      <c r="X568" s="10">
        <v>369</v>
      </c>
      <c r="Y568" s="10">
        <f t="shared" si="8"/>
        <v>570</v>
      </c>
      <c r="Z568" s="10" t="str">
        <f>IFERROR(VLOOKUP(H568,'[1]MW-NIFTY-50-12-Apr-2020'!$A:$A,1,FALSE),"No")</f>
        <v>No</v>
      </c>
      <c r="AA568" s="10" t="s">
        <v>44</v>
      </c>
      <c r="AB568" s="9">
        <v>570</v>
      </c>
    </row>
    <row r="569" spans="1:28" ht="15.75" customHeight="1" x14ac:dyDescent="0.3">
      <c r="A569" s="9">
        <v>814</v>
      </c>
      <c r="B569" s="10"/>
      <c r="C569" s="10"/>
      <c r="D569" s="10">
        <v>129641988</v>
      </c>
      <c r="E569" s="10">
        <v>506414</v>
      </c>
      <c r="F569" s="10">
        <v>506414</v>
      </c>
      <c r="G569" s="10" t="s">
        <v>2638</v>
      </c>
      <c r="H569" s="10" t="str">
        <f>G569</f>
        <v>DIL</v>
      </c>
      <c r="I569" s="10" t="s">
        <v>2639</v>
      </c>
      <c r="J569" s="10" t="s">
        <v>2640</v>
      </c>
      <c r="K569" s="13">
        <v>674.74</v>
      </c>
      <c r="L569" s="19" t="s">
        <v>13176</v>
      </c>
      <c r="M569" s="11" t="s">
        <v>95</v>
      </c>
      <c r="N569" s="10" t="s">
        <v>96</v>
      </c>
      <c r="O569" s="10" t="s">
        <v>97</v>
      </c>
      <c r="P569" s="10"/>
      <c r="Q569" s="12"/>
      <c r="R569" s="12"/>
      <c r="S569" s="10" t="s">
        <v>98</v>
      </c>
      <c r="T569" s="10" t="s">
        <v>27</v>
      </c>
      <c r="U569" s="10">
        <v>1791</v>
      </c>
      <c r="V569" s="10">
        <v>1959</v>
      </c>
      <c r="W569" s="10">
        <v>684</v>
      </c>
      <c r="X569" s="10">
        <v>1512</v>
      </c>
      <c r="Y569" s="10">
        <f t="shared" si="8"/>
        <v>814</v>
      </c>
      <c r="Z569" s="10" t="str">
        <f>IFERROR(VLOOKUP(H569,'[1]MW-NIFTY-50-12-Apr-2020'!$A:$A,1,FALSE),"No")</f>
        <v>No</v>
      </c>
      <c r="AA569" s="10" t="str">
        <f>IFERROR(VLOOKUP(AB569,'[2]ind_nifty500list 12th Apr20'!$F:$F,1,FALSE),"No")</f>
        <v>No</v>
      </c>
      <c r="AB569" s="9">
        <v>814</v>
      </c>
    </row>
    <row r="570" spans="1:28" ht="15.75" customHeight="1" x14ac:dyDescent="0.3">
      <c r="A570" s="9">
        <v>738</v>
      </c>
      <c r="B570" s="10">
        <v>199937</v>
      </c>
      <c r="C570" s="10">
        <v>781</v>
      </c>
      <c r="D570" s="10">
        <v>128024836</v>
      </c>
      <c r="E570" s="10">
        <v>500097</v>
      </c>
      <c r="F570" s="10">
        <v>500097</v>
      </c>
      <c r="G570" s="10" t="s">
        <v>2410</v>
      </c>
      <c r="H570" s="10" t="s">
        <v>2410</v>
      </c>
      <c r="I570" s="10" t="s">
        <v>2411</v>
      </c>
      <c r="J570" s="10" t="s">
        <v>2412</v>
      </c>
      <c r="K570" s="13">
        <v>672.82404999999994</v>
      </c>
      <c r="L570" s="19" t="s">
        <v>13176</v>
      </c>
      <c r="M570" s="11" t="s">
        <v>275</v>
      </c>
      <c r="N570" s="10" t="s">
        <v>357</v>
      </c>
      <c r="O570" s="10" t="s">
        <v>358</v>
      </c>
      <c r="P570" s="10" t="s">
        <v>1254</v>
      </c>
      <c r="Q570" s="12"/>
      <c r="R570" s="12"/>
      <c r="S570" s="18" t="s">
        <v>279</v>
      </c>
      <c r="T570" s="10" t="s">
        <v>27</v>
      </c>
      <c r="U570" s="10">
        <v>3622</v>
      </c>
      <c r="V570" s="10">
        <v>749</v>
      </c>
      <c r="W570" s="10">
        <v>3024</v>
      </c>
      <c r="X570" s="10">
        <v>359</v>
      </c>
      <c r="Y570" s="10">
        <f t="shared" si="8"/>
        <v>738</v>
      </c>
      <c r="Z570" s="10" t="str">
        <f>IFERROR(VLOOKUP(H570,'[1]MW-NIFTY-50-12-Apr-2020'!$A:$A,1,FALSE),"No")</f>
        <v>No</v>
      </c>
      <c r="AA570" s="10" t="str">
        <f>IFERROR(VLOOKUP(AB570,'[2]ind_nifty500list 12th Apr20'!$F:$F,1,FALSE),"No")</f>
        <v>No</v>
      </c>
      <c r="AB570" s="9">
        <v>738</v>
      </c>
    </row>
    <row r="571" spans="1:28" ht="15.75" customHeight="1" x14ac:dyDescent="0.3">
      <c r="A571" s="9">
        <v>1061</v>
      </c>
      <c r="B571" s="10">
        <v>3670785</v>
      </c>
      <c r="C571" s="10">
        <v>14339</v>
      </c>
      <c r="D571" s="10">
        <v>134749956</v>
      </c>
      <c r="E571" s="10">
        <v>526367</v>
      </c>
      <c r="F571" s="10">
        <v>526367</v>
      </c>
      <c r="G571" s="10" t="s">
        <v>3390</v>
      </c>
      <c r="H571" s="10" t="s">
        <v>3390</v>
      </c>
      <c r="I571" s="10" t="s">
        <v>3391</v>
      </c>
      <c r="J571" s="10" t="s">
        <v>3392</v>
      </c>
      <c r="K571" s="13">
        <v>672.65090000000009</v>
      </c>
      <c r="L571" s="19" t="s">
        <v>13176</v>
      </c>
      <c r="M571" s="11" t="s">
        <v>249</v>
      </c>
      <c r="N571" s="10" t="s">
        <v>383</v>
      </c>
      <c r="O571" s="10"/>
      <c r="P571" s="10"/>
      <c r="Q571" s="12"/>
      <c r="R571" s="12"/>
      <c r="S571" s="18" t="s">
        <v>384</v>
      </c>
      <c r="T571" s="10" t="s">
        <v>27</v>
      </c>
      <c r="U571" s="10">
        <v>899</v>
      </c>
      <c r="V571" s="10">
        <v>886</v>
      </c>
      <c r="W571" s="10">
        <v>3663</v>
      </c>
      <c r="X571" s="10">
        <v>231</v>
      </c>
      <c r="Y571" s="10">
        <f t="shared" si="8"/>
        <v>1061</v>
      </c>
      <c r="Z571" s="10" t="str">
        <f>IFERROR(VLOOKUP(H571,'[1]MW-NIFTY-50-12-Apr-2020'!$A:$A,1,FALSE),"No")</f>
        <v>No</v>
      </c>
      <c r="AA571" s="10" t="str">
        <f>IFERROR(VLOOKUP(AB571,'[2]ind_nifty500list 12th Apr20'!$F:$F,1,FALSE),"No")</f>
        <v>No</v>
      </c>
      <c r="AB571" s="9">
        <v>1061</v>
      </c>
    </row>
    <row r="572" spans="1:28" ht="15.75" customHeight="1" x14ac:dyDescent="0.3">
      <c r="A572" s="9">
        <v>1008</v>
      </c>
      <c r="B572" s="10"/>
      <c r="C572" s="10"/>
      <c r="D572" s="10">
        <v>136324612</v>
      </c>
      <c r="E572" s="10">
        <v>532518</v>
      </c>
      <c r="F572" s="10">
        <v>532518</v>
      </c>
      <c r="G572" s="10" t="s">
        <v>3228</v>
      </c>
      <c r="H572" s="10" t="str">
        <f>G572</f>
        <v>FLORENCE</v>
      </c>
      <c r="I572" s="10" t="s">
        <v>3229</v>
      </c>
      <c r="J572" s="10" t="s">
        <v>3230</v>
      </c>
      <c r="K572" s="13">
        <v>671.82</v>
      </c>
      <c r="L572" s="19" t="s">
        <v>13176</v>
      </c>
      <c r="M572" s="11" t="s">
        <v>55</v>
      </c>
      <c r="N572" s="10" t="s">
        <v>56</v>
      </c>
      <c r="O572" s="10" t="s">
        <v>62</v>
      </c>
      <c r="P572" s="10" t="s">
        <v>63</v>
      </c>
      <c r="Q572" s="12"/>
      <c r="R572" s="12"/>
      <c r="S572" s="18" t="s">
        <v>58</v>
      </c>
      <c r="T572" s="10" t="s">
        <v>27</v>
      </c>
      <c r="U572" s="10">
        <v>1926</v>
      </c>
      <c r="V572" s="10">
        <v>6</v>
      </c>
      <c r="W572" s="10">
        <v>490</v>
      </c>
      <c r="X572" s="10">
        <v>3266</v>
      </c>
      <c r="Y572" s="10">
        <f t="shared" si="8"/>
        <v>1008</v>
      </c>
      <c r="Z572" s="10" t="str">
        <f>IFERROR(VLOOKUP(H572,'[1]MW-NIFTY-50-12-Apr-2020'!$A:$A,1,FALSE),"No")</f>
        <v>No</v>
      </c>
      <c r="AA572" s="10" t="str">
        <f>IFERROR(VLOOKUP(AB572,'[2]ind_nifty500list 12th Apr20'!$F:$F,1,FALSE),"No")</f>
        <v>No</v>
      </c>
      <c r="AB572" s="9">
        <v>1008</v>
      </c>
    </row>
    <row r="573" spans="1:28" ht="15.75" customHeight="1" x14ac:dyDescent="0.3">
      <c r="A573" s="9">
        <v>114</v>
      </c>
      <c r="B573" s="10">
        <v>2539777</v>
      </c>
      <c r="C573" s="10">
        <v>9921</v>
      </c>
      <c r="D573" s="10">
        <v>135956996</v>
      </c>
      <c r="E573" s="10">
        <v>531082</v>
      </c>
      <c r="F573" s="10">
        <v>531082</v>
      </c>
      <c r="G573" s="10" t="s">
        <v>469</v>
      </c>
      <c r="H573" s="10" t="s">
        <v>469</v>
      </c>
      <c r="I573" s="10" t="s">
        <v>470</v>
      </c>
      <c r="J573" s="10" t="s">
        <v>471</v>
      </c>
      <c r="K573" s="13">
        <v>671.11869999999999</v>
      </c>
      <c r="L573" s="19" t="s">
        <v>13176</v>
      </c>
      <c r="M573" s="11" t="s">
        <v>55</v>
      </c>
      <c r="N573" s="10" t="s">
        <v>56</v>
      </c>
      <c r="O573" s="10" t="s">
        <v>62</v>
      </c>
      <c r="P573" s="10" t="s">
        <v>293</v>
      </c>
      <c r="Q573" s="12"/>
      <c r="R573" s="12"/>
      <c r="S573" s="18" t="s">
        <v>58</v>
      </c>
      <c r="T573" s="10" t="s">
        <v>27</v>
      </c>
      <c r="U573" s="10">
        <v>65</v>
      </c>
      <c r="V573" s="10">
        <v>5042</v>
      </c>
      <c r="W573" s="10">
        <v>906</v>
      </c>
      <c r="X573" s="10">
        <v>1380</v>
      </c>
      <c r="Y573" s="10">
        <f t="shared" si="8"/>
        <v>114</v>
      </c>
      <c r="Z573" s="10" t="str">
        <f>IFERROR(VLOOKUP(H573,'[1]MW-NIFTY-50-12-Apr-2020'!$A:$A,1,FALSE),"No")</f>
        <v>No</v>
      </c>
      <c r="AA573" s="10" t="str">
        <f>IFERROR(VLOOKUP(AB573,'[2]ind_nifty500list 12th Apr20'!$F:$F,1,FALSE),"No")</f>
        <v>No</v>
      </c>
      <c r="AB573" s="9">
        <v>114</v>
      </c>
    </row>
    <row r="574" spans="1:28" ht="15.75" customHeight="1" x14ac:dyDescent="0.3">
      <c r="A574" s="9">
        <v>2490</v>
      </c>
      <c r="B574" s="10">
        <v>2236417</v>
      </c>
      <c r="C574" s="10">
        <v>8736</v>
      </c>
      <c r="D574" s="10">
        <v>136285700</v>
      </c>
      <c r="E574" s="10">
        <v>532366</v>
      </c>
      <c r="F574" s="10">
        <v>532366</v>
      </c>
      <c r="G574" s="10" t="s">
        <v>7715</v>
      </c>
      <c r="H574" s="10" t="s">
        <v>7715</v>
      </c>
      <c r="I574" s="10" t="s">
        <v>7716</v>
      </c>
      <c r="J574" s="10" t="s">
        <v>7717</v>
      </c>
      <c r="K574" s="13">
        <v>668.20665000000008</v>
      </c>
      <c r="L574" s="19" t="s">
        <v>13176</v>
      </c>
      <c r="M574" s="11" t="s">
        <v>55</v>
      </c>
      <c r="N574" s="10" t="s">
        <v>56</v>
      </c>
      <c r="O574" s="10" t="s">
        <v>62</v>
      </c>
      <c r="P574" s="10" t="s">
        <v>293</v>
      </c>
      <c r="Q574" s="12"/>
      <c r="R574" s="12"/>
      <c r="S574" s="18" t="s">
        <v>58</v>
      </c>
      <c r="T574" s="10" t="s">
        <v>27</v>
      </c>
      <c r="U574" s="10">
        <v>1380</v>
      </c>
      <c r="V574" s="10">
        <v>906</v>
      </c>
      <c r="W574" s="10">
        <v>2731</v>
      </c>
      <c r="X574" s="10">
        <v>3777</v>
      </c>
      <c r="Y574" s="10">
        <f t="shared" si="8"/>
        <v>2490</v>
      </c>
      <c r="Z574" s="10" t="str">
        <f>IFERROR(VLOOKUP(H574,'[1]MW-NIFTY-50-12-Apr-2020'!$A:$A,1,FALSE),"No")</f>
        <v>No</v>
      </c>
      <c r="AA574" s="10" t="str">
        <f>IFERROR(VLOOKUP(AB574,'[2]ind_nifty500list 12th Apr20'!$F:$F,1,FALSE),"No")</f>
        <v>No</v>
      </c>
      <c r="AB574" s="9">
        <v>2490</v>
      </c>
    </row>
    <row r="575" spans="1:28" ht="15.75" customHeight="1" x14ac:dyDescent="0.3">
      <c r="A575" s="9">
        <v>1954</v>
      </c>
      <c r="B575" s="10">
        <v>3531777</v>
      </c>
      <c r="C575" s="10">
        <v>13796</v>
      </c>
      <c r="D575" s="10">
        <v>128068612</v>
      </c>
      <c r="E575" s="10">
        <v>500268</v>
      </c>
      <c r="F575" s="10">
        <v>500268</v>
      </c>
      <c r="G575" s="10" t="s">
        <v>6106</v>
      </c>
      <c r="H575" s="10" t="s">
        <v>6106</v>
      </c>
      <c r="I575" s="10" t="s">
        <v>6107</v>
      </c>
      <c r="J575" s="10" t="s">
        <v>6108</v>
      </c>
      <c r="K575" s="13">
        <v>668.2047</v>
      </c>
      <c r="L575" s="19" t="s">
        <v>13176</v>
      </c>
      <c r="M575" s="11" t="s">
        <v>23</v>
      </c>
      <c r="N575" s="10" t="s">
        <v>24</v>
      </c>
      <c r="O575" s="10" t="s">
        <v>25</v>
      </c>
      <c r="P575" s="10"/>
      <c r="Q575" s="12"/>
      <c r="R575" s="12"/>
      <c r="S575" s="17" t="s">
        <v>26</v>
      </c>
      <c r="T575" s="10" t="s">
        <v>27</v>
      </c>
      <c r="U575" s="10">
        <v>3887</v>
      </c>
      <c r="V575" s="10">
        <v>811</v>
      </c>
      <c r="W575" s="10">
        <v>1579</v>
      </c>
      <c r="X575" s="10">
        <v>5059</v>
      </c>
      <c r="Y575" s="10">
        <f t="shared" si="8"/>
        <v>1954</v>
      </c>
      <c r="Z575" s="10" t="str">
        <f>IFERROR(VLOOKUP(H575,'[1]MW-NIFTY-50-12-Apr-2020'!$A:$A,1,FALSE),"No")</f>
        <v>No</v>
      </c>
      <c r="AA575" s="10" t="str">
        <f>IFERROR(VLOOKUP(AB575,'[2]ind_nifty500list 12th Apr20'!$F:$F,1,FALSE),"No")</f>
        <v>No</v>
      </c>
      <c r="AB575" s="9">
        <v>1954</v>
      </c>
    </row>
    <row r="576" spans="1:28" ht="15.75" customHeight="1" x14ac:dyDescent="0.3">
      <c r="A576" s="9">
        <v>5117</v>
      </c>
      <c r="B576" s="10">
        <v>5234177</v>
      </c>
      <c r="C576" s="10">
        <v>20446</v>
      </c>
      <c r="D576" s="10"/>
      <c r="E576" s="10"/>
      <c r="F576" s="10">
        <v>523628</v>
      </c>
      <c r="G576" s="10" t="s">
        <v>13040</v>
      </c>
      <c r="H576" s="10" t="s">
        <v>13040</v>
      </c>
      <c r="I576" s="10" t="s">
        <v>13041</v>
      </c>
      <c r="J576" s="10" t="s">
        <v>13042</v>
      </c>
      <c r="K576" s="13">
        <v>666.2681</v>
      </c>
      <c r="L576" s="19" t="s">
        <v>13176</v>
      </c>
      <c r="M576" s="10" t="s">
        <v>249</v>
      </c>
      <c r="N576" s="10" t="s">
        <v>383</v>
      </c>
      <c r="O576" s="10"/>
      <c r="P576" s="10"/>
      <c r="Q576" s="10"/>
      <c r="R576" s="10"/>
      <c r="S576" s="10" t="s">
        <v>13043</v>
      </c>
      <c r="T576" s="10" t="s">
        <v>27</v>
      </c>
      <c r="U576" s="10">
        <v>1061</v>
      </c>
      <c r="V576" s="10">
        <v>231</v>
      </c>
      <c r="W576" s="10">
        <v>3663</v>
      </c>
      <c r="X576" s="10">
        <v>1032</v>
      </c>
      <c r="Y576" s="10">
        <f t="shared" si="8"/>
        <v>5117</v>
      </c>
      <c r="Z576" s="10" t="str">
        <f>IFERROR(VLOOKUP(H576,'[1]MW-NIFTY-50-12-Apr-2020'!$A:$A,1,FALSE),"No")</f>
        <v>No</v>
      </c>
      <c r="AA576" s="10" t="str">
        <f>IFERROR(VLOOKUP(AB576,'[2]ind_nifty500list 12th Apr20'!$F:$F,1,FALSE),"No")</f>
        <v>No</v>
      </c>
      <c r="AB576" s="9">
        <v>5117</v>
      </c>
    </row>
    <row r="577" spans="1:28" ht="15.75" customHeight="1" x14ac:dyDescent="0.3">
      <c r="A577" s="9">
        <v>501</v>
      </c>
      <c r="B577" s="10">
        <v>97281</v>
      </c>
      <c r="C577" s="10">
        <v>380</v>
      </c>
      <c r="D577" s="10">
        <v>128364804</v>
      </c>
      <c r="E577" s="10">
        <v>501425</v>
      </c>
      <c r="F577" s="10">
        <v>501425</v>
      </c>
      <c r="G577" s="10" t="s">
        <v>1924</v>
      </c>
      <c r="H577" s="10" t="s">
        <v>1924</v>
      </c>
      <c r="I577" s="10" t="s">
        <v>1925</v>
      </c>
      <c r="J577" s="10" t="s">
        <v>1926</v>
      </c>
      <c r="K577" s="13">
        <v>10180.100699999999</v>
      </c>
      <c r="L577" s="16" t="s">
        <v>13177</v>
      </c>
      <c r="M577" s="11" t="s">
        <v>275</v>
      </c>
      <c r="N577" s="10" t="s">
        <v>276</v>
      </c>
      <c r="O577" s="10" t="s">
        <v>277</v>
      </c>
      <c r="P577" s="10" t="s">
        <v>826</v>
      </c>
      <c r="Q577" s="12"/>
      <c r="R577" s="12"/>
      <c r="S577" s="18" t="s">
        <v>279</v>
      </c>
      <c r="T577" s="10" t="s">
        <v>43</v>
      </c>
      <c r="U577" s="10">
        <v>569</v>
      </c>
      <c r="V577" s="10">
        <v>3402</v>
      </c>
      <c r="W577" s="10">
        <v>3406</v>
      </c>
      <c r="X577" s="10">
        <v>2006</v>
      </c>
      <c r="Y577" s="10">
        <f t="shared" si="8"/>
        <v>501</v>
      </c>
      <c r="Z577" s="10" t="str">
        <f>IFERROR(VLOOKUP(H577,'[1]MW-NIFTY-50-12-Apr-2020'!$A:$A,1,FALSE),"No")</f>
        <v>No</v>
      </c>
      <c r="AA577" s="10" t="s">
        <v>44</v>
      </c>
      <c r="AB577" s="9">
        <v>501</v>
      </c>
    </row>
    <row r="578" spans="1:28" ht="15.75" customHeight="1" x14ac:dyDescent="0.3">
      <c r="A578" s="9">
        <v>301</v>
      </c>
      <c r="B578" s="10">
        <v>3477761</v>
      </c>
      <c r="C578" s="10">
        <v>13585</v>
      </c>
      <c r="D578" s="10">
        <v>136386308</v>
      </c>
      <c r="E578" s="10">
        <v>532759</v>
      </c>
      <c r="F578" s="10">
        <v>532759</v>
      </c>
      <c r="G578" s="10" t="s">
        <v>1063</v>
      </c>
      <c r="H578" s="10" t="s">
        <v>1063</v>
      </c>
      <c r="I578" s="10" t="s">
        <v>1064</v>
      </c>
      <c r="J578" s="10" t="s">
        <v>1065</v>
      </c>
      <c r="K578" s="13">
        <v>665.79600000000005</v>
      </c>
      <c r="L578" s="19" t="s">
        <v>13176</v>
      </c>
      <c r="M578" s="11" t="s">
        <v>39</v>
      </c>
      <c r="N578" s="10" t="s">
        <v>67</v>
      </c>
      <c r="O578" s="10" t="s">
        <v>68</v>
      </c>
      <c r="P578" s="10"/>
      <c r="Q578" s="12"/>
      <c r="R578" s="12"/>
      <c r="S578" s="15" t="s">
        <v>69</v>
      </c>
      <c r="T578" s="10" t="s">
        <v>27</v>
      </c>
      <c r="U578" s="10">
        <v>2726</v>
      </c>
      <c r="V578" s="10">
        <v>1803</v>
      </c>
      <c r="W578" s="10">
        <v>422</v>
      </c>
      <c r="X578" s="10">
        <v>5055</v>
      </c>
      <c r="Y578" s="10">
        <f t="shared" ref="Y578:Y641" si="9">A578</f>
        <v>301</v>
      </c>
      <c r="Z578" s="10" t="str">
        <f>IFERROR(VLOOKUP(H578,'[1]MW-NIFTY-50-12-Apr-2020'!$A:$A,1,FALSE),"No")</f>
        <v>No</v>
      </c>
      <c r="AA578" s="10" t="str">
        <f>IFERROR(VLOOKUP(AB578,'[2]ind_nifty500list 12th Apr20'!$F:$F,1,FALSE),"No")</f>
        <v>No</v>
      </c>
      <c r="AB578" s="9">
        <v>301</v>
      </c>
    </row>
    <row r="579" spans="1:28" ht="15.75" customHeight="1" x14ac:dyDescent="0.3">
      <c r="A579" s="9">
        <v>2535</v>
      </c>
      <c r="B579" s="10">
        <v>695553</v>
      </c>
      <c r="C579" s="10">
        <v>2717</v>
      </c>
      <c r="D579" s="10">
        <v>134025988</v>
      </c>
      <c r="E579" s="10">
        <v>523539</v>
      </c>
      <c r="F579" s="10">
        <v>523539</v>
      </c>
      <c r="G579" s="10" t="s">
        <v>7848</v>
      </c>
      <c r="H579" s="10" t="s">
        <v>7848</v>
      </c>
      <c r="I579" s="10" t="s">
        <v>7849</v>
      </c>
      <c r="J579" s="10" t="s">
        <v>7850</v>
      </c>
      <c r="K579" s="13">
        <v>664.52494999999999</v>
      </c>
      <c r="L579" s="19" t="s">
        <v>13176</v>
      </c>
      <c r="M579" s="11" t="s">
        <v>39</v>
      </c>
      <c r="N579" s="10" t="s">
        <v>40</v>
      </c>
      <c r="O579" s="10" t="s">
        <v>128</v>
      </c>
      <c r="P579" s="10"/>
      <c r="Q579" s="12"/>
      <c r="R579" s="12"/>
      <c r="S579" s="17" t="s">
        <v>42</v>
      </c>
      <c r="T579" s="10" t="s">
        <v>27</v>
      </c>
      <c r="U579" s="10">
        <v>3353</v>
      </c>
      <c r="V579" s="10">
        <v>809</v>
      </c>
      <c r="W579" s="10">
        <v>1154</v>
      </c>
      <c r="X579" s="10">
        <v>3894</v>
      </c>
      <c r="Y579" s="10">
        <f t="shared" si="9"/>
        <v>2535</v>
      </c>
      <c r="Z579" s="10" t="str">
        <f>IFERROR(VLOOKUP(H579,'[1]MW-NIFTY-50-12-Apr-2020'!$A:$A,1,FALSE),"No")</f>
        <v>No</v>
      </c>
      <c r="AA579" s="10" t="str">
        <f>IFERROR(VLOOKUP(AB579,'[2]ind_nifty500list 12th Apr20'!$F:$F,1,FALSE),"No")</f>
        <v>No</v>
      </c>
      <c r="AB579" s="9">
        <v>2535</v>
      </c>
    </row>
    <row r="580" spans="1:28" ht="15.75" customHeight="1" x14ac:dyDescent="0.3">
      <c r="A580" s="9">
        <v>4918</v>
      </c>
      <c r="B580" s="10">
        <v>5459201</v>
      </c>
      <c r="C580" s="10">
        <v>21325</v>
      </c>
      <c r="D580" s="10">
        <v>138397700</v>
      </c>
      <c r="E580" s="10">
        <v>540616</v>
      </c>
      <c r="F580" s="10">
        <v>540616</v>
      </c>
      <c r="G580" s="10" t="s">
        <v>12692</v>
      </c>
      <c r="H580" s="10" t="s">
        <v>12692</v>
      </c>
      <c r="I580" s="10" t="s">
        <v>12693</v>
      </c>
      <c r="J580" s="10" t="s">
        <v>12694</v>
      </c>
      <c r="K580" s="13">
        <v>663.87369999999999</v>
      </c>
      <c r="L580" s="19" t="s">
        <v>13176</v>
      </c>
      <c r="M580" s="11" t="s">
        <v>95</v>
      </c>
      <c r="N580" s="10" t="s">
        <v>172</v>
      </c>
      <c r="O580" s="10" t="s">
        <v>1044</v>
      </c>
      <c r="P580" s="10"/>
      <c r="Q580" s="12"/>
      <c r="R580" s="12"/>
      <c r="S580" s="15" t="s">
        <v>174</v>
      </c>
      <c r="T580" s="10" t="s">
        <v>27</v>
      </c>
      <c r="U580" s="10">
        <v>612</v>
      </c>
      <c r="V580" s="10">
        <v>621</v>
      </c>
      <c r="W580" s="10">
        <v>2971</v>
      </c>
      <c r="X580" s="10">
        <v>2283</v>
      </c>
      <c r="Y580" s="10">
        <f t="shared" si="9"/>
        <v>4918</v>
      </c>
      <c r="Z580" s="10" t="str">
        <f>IFERROR(VLOOKUP(H580,'[1]MW-NIFTY-50-12-Apr-2020'!$A:$A,1,FALSE),"No")</f>
        <v>No</v>
      </c>
      <c r="AA580" s="10" t="str">
        <f>IFERROR(VLOOKUP(AB580,'[2]ind_nifty500list 12th Apr20'!$F:$F,1,FALSE),"No")</f>
        <v>No</v>
      </c>
      <c r="AB580" s="9">
        <v>4918</v>
      </c>
    </row>
    <row r="581" spans="1:28" ht="15.75" customHeight="1" x14ac:dyDescent="0.3">
      <c r="A581" s="9">
        <v>1316</v>
      </c>
      <c r="B581" s="10">
        <v>351233</v>
      </c>
      <c r="C581" s="10">
        <v>1372</v>
      </c>
      <c r="D581" s="10">
        <v>130466564</v>
      </c>
      <c r="E581" s="10">
        <v>509635</v>
      </c>
      <c r="F581" s="10">
        <v>509635</v>
      </c>
      <c r="G581" s="10" t="s">
        <v>4171</v>
      </c>
      <c r="H581" s="10" t="s">
        <v>4171</v>
      </c>
      <c r="I581" s="10" t="s">
        <v>4172</v>
      </c>
      <c r="J581" s="10" t="s">
        <v>4173</v>
      </c>
      <c r="K581" s="13">
        <v>663.03240000000005</v>
      </c>
      <c r="L581" s="19" t="s">
        <v>13176</v>
      </c>
      <c r="M581" s="11" t="s">
        <v>83</v>
      </c>
      <c r="N581" s="10" t="s">
        <v>621</v>
      </c>
      <c r="O581" s="10" t="s">
        <v>622</v>
      </c>
      <c r="P581" s="10" t="s">
        <v>660</v>
      </c>
      <c r="Q581" s="12"/>
      <c r="R581" s="12"/>
      <c r="S581" s="18" t="s">
        <v>623</v>
      </c>
      <c r="T581" s="10" t="s">
        <v>27</v>
      </c>
      <c r="U581" s="10">
        <v>172</v>
      </c>
      <c r="V581" s="10">
        <v>2517</v>
      </c>
      <c r="W581" s="10">
        <v>1254</v>
      </c>
      <c r="X581" s="10">
        <v>445</v>
      </c>
      <c r="Y581" s="10">
        <f t="shared" si="9"/>
        <v>1316</v>
      </c>
      <c r="Z581" s="10" t="str">
        <f>IFERROR(VLOOKUP(H581,'[1]MW-NIFTY-50-12-Apr-2020'!$A:$A,1,FALSE),"No")</f>
        <v>No</v>
      </c>
      <c r="AA581" s="10" t="str">
        <f>IFERROR(VLOOKUP(AB581,'[2]ind_nifty500list 12th Apr20'!$F:$F,1,FALSE),"No")</f>
        <v>No</v>
      </c>
      <c r="AB581" s="9">
        <v>1316</v>
      </c>
    </row>
    <row r="582" spans="1:28" ht="15.75" customHeight="1" x14ac:dyDescent="0.3">
      <c r="A582" s="9">
        <v>2151</v>
      </c>
      <c r="B582" s="10">
        <v>5228801</v>
      </c>
      <c r="C582" s="10">
        <v>20425</v>
      </c>
      <c r="D582" s="10">
        <v>5228801</v>
      </c>
      <c r="E582" s="10">
        <v>5228801</v>
      </c>
      <c r="F582" s="10">
        <v>524709</v>
      </c>
      <c r="G582" s="10" t="s">
        <v>6700</v>
      </c>
      <c r="H582" s="10" t="s">
        <v>6700</v>
      </c>
      <c r="I582" s="10" t="s">
        <v>6701</v>
      </c>
      <c r="J582" s="10" t="s">
        <v>6702</v>
      </c>
      <c r="K582" s="13">
        <v>661.63384999999994</v>
      </c>
      <c r="L582" s="19" t="s">
        <v>13176</v>
      </c>
      <c r="M582" s="11" t="s">
        <v>23</v>
      </c>
      <c r="N582" s="10" t="s">
        <v>24</v>
      </c>
      <c r="O582" s="10"/>
      <c r="P582" s="10"/>
      <c r="Q582" s="12"/>
      <c r="R582" s="12"/>
      <c r="S582" s="15" t="s">
        <v>26</v>
      </c>
      <c r="T582" s="10" t="s">
        <v>27</v>
      </c>
      <c r="U582" s="10">
        <v>2128</v>
      </c>
      <c r="V582" s="10">
        <v>3506</v>
      </c>
      <c r="W582" s="10">
        <v>3568</v>
      </c>
      <c r="X582" s="10">
        <v>2958</v>
      </c>
      <c r="Y582" s="10">
        <f t="shared" si="9"/>
        <v>2151</v>
      </c>
      <c r="Z582" s="10" t="str">
        <f>IFERROR(VLOOKUP(H582,'[1]MW-NIFTY-50-12-Apr-2020'!$A:$A,1,FALSE),"No")</f>
        <v>No</v>
      </c>
      <c r="AA582" s="10" t="str">
        <f>IFERROR(VLOOKUP(AB582,'[2]ind_nifty500list 12th Apr20'!$F:$F,1,FALSE),"No")</f>
        <v>No</v>
      </c>
      <c r="AB582" s="9">
        <v>2151</v>
      </c>
    </row>
    <row r="583" spans="1:28" ht="15.75" customHeight="1" x14ac:dyDescent="0.3">
      <c r="A583" s="9">
        <v>2219</v>
      </c>
      <c r="B583" s="10">
        <v>615937</v>
      </c>
      <c r="C583" s="10">
        <v>2406</v>
      </c>
      <c r="D583" s="10">
        <v>134286852</v>
      </c>
      <c r="E583" s="10">
        <v>524558</v>
      </c>
      <c r="F583" s="10">
        <v>524558</v>
      </c>
      <c r="G583" s="10" t="s">
        <v>6905</v>
      </c>
      <c r="H583" s="10" t="s">
        <v>6905</v>
      </c>
      <c r="I583" s="10" t="s">
        <v>6906</v>
      </c>
      <c r="J583" s="10" t="s">
        <v>6907</v>
      </c>
      <c r="K583" s="13">
        <v>661.05629999999996</v>
      </c>
      <c r="L583" s="19" t="s">
        <v>13176</v>
      </c>
      <c r="M583" s="11" t="s">
        <v>95</v>
      </c>
      <c r="N583" s="10" t="s">
        <v>96</v>
      </c>
      <c r="O583" s="10" t="s">
        <v>97</v>
      </c>
      <c r="P583" s="10"/>
      <c r="Q583" s="12"/>
      <c r="R583" s="12"/>
      <c r="S583" s="10" t="s">
        <v>98</v>
      </c>
      <c r="T583" s="10" t="s">
        <v>27</v>
      </c>
      <c r="U583" s="10">
        <v>3741</v>
      </c>
      <c r="V583" s="10">
        <v>170</v>
      </c>
      <c r="W583" s="10">
        <v>119</v>
      </c>
      <c r="X583" s="10">
        <v>14</v>
      </c>
      <c r="Y583" s="10">
        <f t="shared" si="9"/>
        <v>2219</v>
      </c>
      <c r="Z583" s="10" t="str">
        <f>IFERROR(VLOOKUP(H583,'[1]MW-NIFTY-50-12-Apr-2020'!$A:$A,1,FALSE),"No")</f>
        <v>No</v>
      </c>
      <c r="AA583" s="10" t="str">
        <f>IFERROR(VLOOKUP(AB583,'[2]ind_nifty500list 12th Apr20'!$F:$F,1,FALSE),"No")</f>
        <v>No</v>
      </c>
      <c r="AB583" s="9">
        <v>2219</v>
      </c>
    </row>
    <row r="584" spans="1:28" ht="15.75" customHeight="1" x14ac:dyDescent="0.3">
      <c r="A584" s="9">
        <v>586</v>
      </c>
      <c r="B584" s="10">
        <v>3406081</v>
      </c>
      <c r="C584" s="10">
        <v>13305</v>
      </c>
      <c r="D584" s="10">
        <v>136332292</v>
      </c>
      <c r="E584" s="10">
        <v>532548</v>
      </c>
      <c r="F584" s="10">
        <v>532548</v>
      </c>
      <c r="G584" s="10" t="s">
        <v>1946</v>
      </c>
      <c r="H584" s="10" t="s">
        <v>1946</v>
      </c>
      <c r="I584" s="10" t="s">
        <v>1947</v>
      </c>
      <c r="J584" s="10" t="s">
        <v>1948</v>
      </c>
      <c r="K584" s="13">
        <v>6953.0300999999999</v>
      </c>
      <c r="L584" s="19" t="s">
        <v>13179</v>
      </c>
      <c r="M584" s="11" t="s">
        <v>249</v>
      </c>
      <c r="N584" s="10" t="s">
        <v>250</v>
      </c>
      <c r="O584" s="10" t="s">
        <v>762</v>
      </c>
      <c r="P584" s="10" t="s">
        <v>807</v>
      </c>
      <c r="Q584" s="12"/>
      <c r="R584" s="12"/>
      <c r="S584" s="15" t="s">
        <v>26</v>
      </c>
      <c r="T584" s="10" t="s">
        <v>43</v>
      </c>
      <c r="U584" s="10">
        <v>1187</v>
      </c>
      <c r="V584" s="10">
        <v>3580</v>
      </c>
      <c r="W584" s="10">
        <v>219</v>
      </c>
      <c r="X584" s="10">
        <v>2895</v>
      </c>
      <c r="Y584" s="10">
        <f t="shared" si="9"/>
        <v>586</v>
      </c>
      <c r="Z584" s="10" t="str">
        <f>IFERROR(VLOOKUP(H584,'[1]MW-NIFTY-50-12-Apr-2020'!$A:$A,1,FALSE),"No")</f>
        <v>No</v>
      </c>
      <c r="AA584" s="10" t="s">
        <v>44</v>
      </c>
      <c r="AB584" s="9">
        <v>586</v>
      </c>
    </row>
    <row r="585" spans="1:28" ht="15.75" customHeight="1" x14ac:dyDescent="0.3">
      <c r="A585" s="9">
        <v>412</v>
      </c>
      <c r="B585" s="10">
        <v>103425</v>
      </c>
      <c r="C585" s="10">
        <v>404</v>
      </c>
      <c r="D585" s="10">
        <v>130426884</v>
      </c>
      <c r="E585" s="10">
        <v>509480</v>
      </c>
      <c r="F585" s="10">
        <v>509480</v>
      </c>
      <c r="G585" s="10" t="s">
        <v>1949</v>
      </c>
      <c r="H585" s="10" t="s">
        <v>1949</v>
      </c>
      <c r="I585" s="10" t="s">
        <v>1950</v>
      </c>
      <c r="J585" s="10" t="s">
        <v>1951</v>
      </c>
      <c r="K585" s="13">
        <v>25789.324800000002</v>
      </c>
      <c r="L585" s="16" t="s">
        <v>13178</v>
      </c>
      <c r="M585" s="11" t="s">
        <v>23</v>
      </c>
      <c r="N585" s="10" t="s">
        <v>24</v>
      </c>
      <c r="O585" s="10" t="s">
        <v>1005</v>
      </c>
      <c r="P585" s="10"/>
      <c r="Q585" s="12"/>
      <c r="R585" s="12"/>
      <c r="S585" s="15" t="s">
        <v>26</v>
      </c>
      <c r="T585" s="10" t="s">
        <v>130</v>
      </c>
      <c r="U585" s="10">
        <v>2691</v>
      </c>
      <c r="V585" s="10">
        <v>1913</v>
      </c>
      <c r="W585" s="10">
        <v>1687</v>
      </c>
      <c r="X585" s="10">
        <v>282</v>
      </c>
      <c r="Y585" s="10">
        <f t="shared" si="9"/>
        <v>412</v>
      </c>
      <c r="Z585" s="10" t="str">
        <f>IFERROR(VLOOKUP(H585,'[1]MW-NIFTY-50-12-Apr-2020'!$A:$A,1,FALSE),"No")</f>
        <v>No</v>
      </c>
      <c r="AA585" s="10" t="s">
        <v>44</v>
      </c>
      <c r="AB585" s="9">
        <v>412</v>
      </c>
    </row>
    <row r="586" spans="1:28" ht="15.75" customHeight="1" x14ac:dyDescent="0.3">
      <c r="A586" s="9">
        <v>1368</v>
      </c>
      <c r="B586" s="10">
        <v>379393</v>
      </c>
      <c r="C586" s="10">
        <v>1482</v>
      </c>
      <c r="D586" s="10">
        <v>129904132</v>
      </c>
      <c r="E586" s="10">
        <v>507438</v>
      </c>
      <c r="F586" s="10">
        <v>507438</v>
      </c>
      <c r="G586" s="10" t="s">
        <v>4330</v>
      </c>
      <c r="H586" s="10" t="s">
        <v>4330</v>
      </c>
      <c r="I586" s="10" t="s">
        <v>4331</v>
      </c>
      <c r="J586" s="10" t="s">
        <v>4332</v>
      </c>
      <c r="K586" s="13">
        <v>652.42165</v>
      </c>
      <c r="L586" s="19" t="s">
        <v>13176</v>
      </c>
      <c r="M586" s="11" t="s">
        <v>275</v>
      </c>
      <c r="N586" s="10" t="s">
        <v>276</v>
      </c>
      <c r="O586" s="10" t="s">
        <v>277</v>
      </c>
      <c r="P586" s="10" t="s">
        <v>1030</v>
      </c>
      <c r="Q586" s="12"/>
      <c r="R586" s="12"/>
      <c r="S586" s="18" t="s">
        <v>279</v>
      </c>
      <c r="T586" s="10" t="s">
        <v>27</v>
      </c>
      <c r="U586" s="10">
        <v>3133</v>
      </c>
      <c r="V586" s="10">
        <v>1126</v>
      </c>
      <c r="W586" s="10">
        <v>1038</v>
      </c>
      <c r="X586" s="10">
        <v>2619</v>
      </c>
      <c r="Y586" s="10">
        <f t="shared" si="9"/>
        <v>1368</v>
      </c>
      <c r="Z586" s="10" t="str">
        <f>IFERROR(VLOOKUP(H586,'[1]MW-NIFTY-50-12-Apr-2020'!$A:$A,1,FALSE),"No")</f>
        <v>No</v>
      </c>
      <c r="AA586" s="10" t="str">
        <f>IFERROR(VLOOKUP(AB586,'[2]ind_nifty500list 12th Apr20'!$F:$F,1,FALSE),"No")</f>
        <v>No</v>
      </c>
      <c r="AB586" s="9">
        <v>1368</v>
      </c>
    </row>
    <row r="587" spans="1:28" ht="15.75" customHeight="1" x14ac:dyDescent="0.3">
      <c r="A587" s="9">
        <v>589</v>
      </c>
      <c r="B587" s="10">
        <v>3849985</v>
      </c>
      <c r="C587" s="10">
        <v>15039</v>
      </c>
      <c r="D587" s="10">
        <v>136305412</v>
      </c>
      <c r="E587" s="10">
        <v>532443</v>
      </c>
      <c r="F587" s="10">
        <v>532443</v>
      </c>
      <c r="G587" s="10" t="s">
        <v>1955</v>
      </c>
      <c r="H587" s="10" t="s">
        <v>1955</v>
      </c>
      <c r="I587" s="10" t="s">
        <v>1956</v>
      </c>
      <c r="J587" s="10" t="s">
        <v>1957</v>
      </c>
      <c r="K587" s="13">
        <v>4187.6749</v>
      </c>
      <c r="L587" s="19" t="s">
        <v>13179</v>
      </c>
      <c r="M587" s="11" t="s">
        <v>249</v>
      </c>
      <c r="N587" s="10" t="s">
        <v>250</v>
      </c>
      <c r="O587" s="10" t="s">
        <v>762</v>
      </c>
      <c r="P587" s="10" t="s">
        <v>1958</v>
      </c>
      <c r="Q587" s="10"/>
      <c r="R587" s="12"/>
      <c r="S587" s="15" t="s">
        <v>26</v>
      </c>
      <c r="T587" s="10" t="s">
        <v>27</v>
      </c>
      <c r="U587" s="10">
        <v>3136</v>
      </c>
      <c r="V587" s="10">
        <v>1354</v>
      </c>
      <c r="W587" s="10">
        <v>1662</v>
      </c>
      <c r="X587" s="10">
        <v>2249</v>
      </c>
      <c r="Y587" s="10">
        <f t="shared" si="9"/>
        <v>589</v>
      </c>
      <c r="Z587" s="10" t="str">
        <f>IFERROR(VLOOKUP(H587,'[1]MW-NIFTY-50-12-Apr-2020'!$A:$A,1,FALSE),"No")</f>
        <v>No</v>
      </c>
      <c r="AA587" s="10" t="s">
        <v>44</v>
      </c>
      <c r="AB587" s="9">
        <v>589</v>
      </c>
    </row>
    <row r="588" spans="1:28" ht="15.75" customHeight="1" x14ac:dyDescent="0.3">
      <c r="A588" s="9">
        <v>2198</v>
      </c>
      <c r="B588" s="10">
        <v>3053313</v>
      </c>
      <c r="C588" s="10">
        <v>11927</v>
      </c>
      <c r="D588" s="10">
        <v>136358148</v>
      </c>
      <c r="E588" s="10">
        <v>532649</v>
      </c>
      <c r="F588" s="10">
        <v>532649</v>
      </c>
      <c r="G588" s="10" t="s">
        <v>6841</v>
      </c>
      <c r="H588" s="10" t="s">
        <v>6841</v>
      </c>
      <c r="I588" s="10" t="s">
        <v>6842</v>
      </c>
      <c r="J588" s="10" t="s">
        <v>6843</v>
      </c>
      <c r="K588" s="13">
        <v>647.32355000000007</v>
      </c>
      <c r="L588" s="19" t="s">
        <v>13176</v>
      </c>
      <c r="M588" s="11" t="s">
        <v>95</v>
      </c>
      <c r="N588" s="10" t="s">
        <v>96</v>
      </c>
      <c r="O588" s="10" t="s">
        <v>97</v>
      </c>
      <c r="P588" s="10"/>
      <c r="Q588" s="12"/>
      <c r="R588" s="12"/>
      <c r="S588" s="10" t="s">
        <v>98</v>
      </c>
      <c r="T588" s="10" t="s">
        <v>27</v>
      </c>
      <c r="U588" s="10">
        <v>3538</v>
      </c>
      <c r="V588" s="10">
        <v>2786</v>
      </c>
      <c r="W588" s="10">
        <v>1201</v>
      </c>
      <c r="X588" s="10">
        <v>3116</v>
      </c>
      <c r="Y588" s="10">
        <f t="shared" si="9"/>
        <v>2198</v>
      </c>
      <c r="Z588" s="10" t="str">
        <f>IFERROR(VLOOKUP(H588,'[1]MW-NIFTY-50-12-Apr-2020'!$A:$A,1,FALSE),"No")</f>
        <v>No</v>
      </c>
      <c r="AA588" s="10" t="str">
        <f>IFERROR(VLOOKUP(AB588,'[2]ind_nifty500list 12th Apr20'!$F:$F,1,FALSE),"No")</f>
        <v>No</v>
      </c>
      <c r="AB588" s="9">
        <v>2198</v>
      </c>
    </row>
    <row r="589" spans="1:28" ht="15.75" customHeight="1" x14ac:dyDescent="0.3">
      <c r="A589" s="9">
        <v>3818</v>
      </c>
      <c r="B589" s="10">
        <v>2996481</v>
      </c>
      <c r="C589" s="10">
        <v>11705</v>
      </c>
      <c r="D589" s="10">
        <v>136349700</v>
      </c>
      <c r="E589" s="10">
        <v>532616</v>
      </c>
      <c r="F589" s="10">
        <v>532616</v>
      </c>
      <c r="G589" s="10" t="s">
        <v>11716</v>
      </c>
      <c r="H589" s="10" t="s">
        <v>11716</v>
      </c>
      <c r="I589" s="10" t="s">
        <v>11718</v>
      </c>
      <c r="J589" s="10" t="s">
        <v>11720</v>
      </c>
      <c r="K589" s="13">
        <v>644.99130000000002</v>
      </c>
      <c r="L589" s="19" t="s">
        <v>13176</v>
      </c>
      <c r="M589" s="11" t="s">
        <v>39</v>
      </c>
      <c r="N589" s="10" t="s">
        <v>145</v>
      </c>
      <c r="O589" s="11" t="s">
        <v>543</v>
      </c>
      <c r="P589" s="10"/>
      <c r="Q589" s="12"/>
      <c r="R589" s="12"/>
      <c r="S589" s="15" t="s">
        <v>42</v>
      </c>
      <c r="T589" s="10" t="s">
        <v>27</v>
      </c>
      <c r="U589" s="10">
        <v>136</v>
      </c>
      <c r="V589" s="10">
        <v>1350</v>
      </c>
      <c r="W589" s="10">
        <v>1311</v>
      </c>
      <c r="X589" s="10">
        <v>3924</v>
      </c>
      <c r="Y589" s="10">
        <f t="shared" si="9"/>
        <v>3818</v>
      </c>
      <c r="Z589" s="10" t="str">
        <f>IFERROR(VLOOKUP(H589,'[1]MW-NIFTY-50-12-Apr-2020'!$A:$A,1,FALSE),"No")</f>
        <v>No</v>
      </c>
      <c r="AA589" s="10" t="str">
        <f>IFERROR(VLOOKUP(AB589,'[2]ind_nifty500list 12th Apr20'!$F:$F,1,FALSE),"No")</f>
        <v>No</v>
      </c>
      <c r="AB589" s="9">
        <v>3818</v>
      </c>
    </row>
    <row r="590" spans="1:28" ht="15.75" customHeight="1" x14ac:dyDescent="0.3">
      <c r="A590" s="9">
        <v>2993</v>
      </c>
      <c r="B590" s="10">
        <v>32513</v>
      </c>
      <c r="C590" s="10">
        <v>127</v>
      </c>
      <c r="D590" s="10">
        <v>130843652</v>
      </c>
      <c r="E590" s="10">
        <v>511108</v>
      </c>
      <c r="F590" s="10">
        <v>511108</v>
      </c>
      <c r="G590" s="10" t="s">
        <v>9220</v>
      </c>
      <c r="H590" s="10" t="s">
        <v>9220</v>
      </c>
      <c r="I590" s="10" t="s">
        <v>9221</v>
      </c>
      <c r="J590" s="10" t="s">
        <v>9222</v>
      </c>
      <c r="K590" s="13">
        <v>643.90940000000001</v>
      </c>
      <c r="L590" s="16" t="s">
        <v>13176</v>
      </c>
      <c r="M590" s="11" t="s">
        <v>83</v>
      </c>
      <c r="N590" s="10" t="s">
        <v>84</v>
      </c>
      <c r="O590" s="10" t="s">
        <v>85</v>
      </c>
      <c r="P590" s="10"/>
      <c r="Q590" s="12"/>
      <c r="R590" s="12"/>
      <c r="S590" s="15" t="s">
        <v>86</v>
      </c>
      <c r="T590" s="10" t="s">
        <v>27</v>
      </c>
      <c r="U590" s="10">
        <v>2638</v>
      </c>
      <c r="V590" s="10">
        <v>2790</v>
      </c>
      <c r="W590" s="10">
        <v>990</v>
      </c>
      <c r="X590" s="10">
        <v>1589</v>
      </c>
      <c r="Y590" s="10">
        <f t="shared" si="9"/>
        <v>2993</v>
      </c>
      <c r="Z590" s="10" t="str">
        <f>IFERROR(VLOOKUP(H590,'[1]MW-NIFTY-50-12-Apr-2020'!$A:$A,1,FALSE),"No")</f>
        <v>No</v>
      </c>
      <c r="AA590" s="10" t="str">
        <f>IFERROR(VLOOKUP(AB590,'[2]ind_nifty500list 12th Apr20'!$F:$F,1,FALSE),"No")</f>
        <v>No</v>
      </c>
      <c r="AB590" s="9">
        <v>2993</v>
      </c>
    </row>
    <row r="591" spans="1:28" ht="15.75" customHeight="1" x14ac:dyDescent="0.3">
      <c r="A591" s="9">
        <v>5121</v>
      </c>
      <c r="B591" s="10">
        <v>205825</v>
      </c>
      <c r="C591" s="10">
        <v>804</v>
      </c>
      <c r="D591" s="10"/>
      <c r="E591" s="10"/>
      <c r="F591" s="10">
        <v>511108</v>
      </c>
      <c r="G591" s="10" t="s">
        <v>13056</v>
      </c>
      <c r="H591" s="10" t="s">
        <v>13056</v>
      </c>
      <c r="I591" s="10" t="s">
        <v>13057</v>
      </c>
      <c r="J591" s="10" t="s">
        <v>13058</v>
      </c>
      <c r="K591" s="13">
        <v>643.90940000000001</v>
      </c>
      <c r="L591" s="19" t="s">
        <v>13176</v>
      </c>
      <c r="M591" s="10" t="s">
        <v>83</v>
      </c>
      <c r="N591" s="10" t="s">
        <v>84</v>
      </c>
      <c r="O591" s="10" t="s">
        <v>85</v>
      </c>
      <c r="P591" s="10"/>
      <c r="Q591" s="10"/>
      <c r="R591" s="10"/>
      <c r="S591" s="10" t="s">
        <v>86</v>
      </c>
      <c r="T591" s="10" t="s">
        <v>27</v>
      </c>
      <c r="U591" s="24">
        <v>1434</v>
      </c>
      <c r="V591" s="24">
        <v>1911</v>
      </c>
      <c r="W591" s="24">
        <v>2898</v>
      </c>
      <c r="X591" s="24">
        <v>2252</v>
      </c>
      <c r="Y591" s="10">
        <f t="shared" si="9"/>
        <v>5121</v>
      </c>
      <c r="Z591" s="10" t="str">
        <f>IFERROR(VLOOKUP(H591,'[1]MW-NIFTY-50-12-Apr-2020'!$A:$A,1,FALSE),"No")</f>
        <v>No</v>
      </c>
      <c r="AA591" s="10" t="str">
        <f>IFERROR(VLOOKUP(AB591,'[2]ind_nifty500list 12th Apr20'!$F:$F,1,FALSE),"No")</f>
        <v>No</v>
      </c>
      <c r="AB591" s="9">
        <v>5121</v>
      </c>
    </row>
    <row r="592" spans="1:28" ht="15.75" customHeight="1" x14ac:dyDescent="0.3">
      <c r="A592" s="9">
        <v>3182</v>
      </c>
      <c r="B592" s="10">
        <v>8150273</v>
      </c>
      <c r="C592" s="10">
        <v>31837</v>
      </c>
      <c r="D592" s="10">
        <v>137113860</v>
      </c>
      <c r="E592" s="10">
        <v>535601</v>
      </c>
      <c r="F592" s="10">
        <v>535601</v>
      </c>
      <c r="G592" s="10" t="s">
        <v>9782</v>
      </c>
      <c r="H592" s="10" t="s">
        <v>9782</v>
      </c>
      <c r="I592" s="10" t="s">
        <v>9783</v>
      </c>
      <c r="J592" s="10" t="s">
        <v>9784</v>
      </c>
      <c r="K592" s="13">
        <v>643.42055000000005</v>
      </c>
      <c r="L592" s="19" t="s">
        <v>13176</v>
      </c>
      <c r="M592" s="11" t="s">
        <v>83</v>
      </c>
      <c r="N592" s="10" t="s">
        <v>84</v>
      </c>
      <c r="O592" s="10" t="s">
        <v>716</v>
      </c>
      <c r="P592" s="10"/>
      <c r="Q592" s="12"/>
      <c r="R592" s="12"/>
      <c r="S592" s="15" t="s">
        <v>86</v>
      </c>
      <c r="T592" s="10" t="s">
        <v>27</v>
      </c>
      <c r="U592" s="10">
        <v>1855</v>
      </c>
      <c r="V592" s="10">
        <v>3301</v>
      </c>
      <c r="W592" s="10">
        <v>2065</v>
      </c>
      <c r="X592" s="10">
        <v>2721</v>
      </c>
      <c r="Y592" s="10">
        <f t="shared" si="9"/>
        <v>3182</v>
      </c>
      <c r="Z592" s="10" t="str">
        <f>IFERROR(VLOOKUP(H592,'[1]MW-NIFTY-50-12-Apr-2020'!$A:$A,1,FALSE),"No")</f>
        <v>No</v>
      </c>
      <c r="AA592" s="10" t="str">
        <f>IFERROR(VLOOKUP(AB592,'[2]ind_nifty500list 12th Apr20'!$F:$F,1,FALSE),"No")</f>
        <v>No</v>
      </c>
      <c r="AB592" s="9">
        <v>3182</v>
      </c>
    </row>
    <row r="593" spans="1:28" ht="15.75" customHeight="1" x14ac:dyDescent="0.3">
      <c r="A593" s="9">
        <v>445</v>
      </c>
      <c r="B593" s="10"/>
      <c r="C593" s="10"/>
      <c r="D593" s="10">
        <v>133946628</v>
      </c>
      <c r="E593" s="10">
        <v>523229</v>
      </c>
      <c r="F593" s="10">
        <v>523229</v>
      </c>
      <c r="G593" s="10" t="s">
        <v>1516</v>
      </c>
      <c r="H593" s="10" t="str">
        <f>G593</f>
        <v>BHARATSE</v>
      </c>
      <c r="I593" s="10" t="s">
        <v>1517</v>
      </c>
      <c r="J593" s="10" t="s">
        <v>1518</v>
      </c>
      <c r="K593" s="13">
        <v>643.29</v>
      </c>
      <c r="L593" s="19" t="s">
        <v>13176</v>
      </c>
      <c r="M593" s="11" t="s">
        <v>83</v>
      </c>
      <c r="N593" s="10" t="s">
        <v>621</v>
      </c>
      <c r="O593" s="10" t="s">
        <v>622</v>
      </c>
      <c r="P593" s="10"/>
      <c r="Q593" s="12"/>
      <c r="R593" s="12"/>
      <c r="S593" s="10" t="s">
        <v>623</v>
      </c>
      <c r="T593" s="10" t="s">
        <v>27</v>
      </c>
      <c r="U593" s="10">
        <v>1254</v>
      </c>
      <c r="V593" s="10">
        <v>1316</v>
      </c>
      <c r="W593" s="10">
        <v>1403</v>
      </c>
      <c r="X593" s="10">
        <v>1526</v>
      </c>
      <c r="Y593" s="10">
        <f t="shared" si="9"/>
        <v>445</v>
      </c>
      <c r="Z593" s="10" t="str">
        <f>IFERROR(VLOOKUP(H593,'[1]MW-NIFTY-50-12-Apr-2020'!$A:$A,1,FALSE),"No")</f>
        <v>No</v>
      </c>
      <c r="AA593" s="10" t="str">
        <f>IFERROR(VLOOKUP(AB593,'[2]ind_nifty500list 12th Apr20'!$F:$F,1,FALSE),"No")</f>
        <v>No</v>
      </c>
      <c r="AB593" s="9">
        <v>445</v>
      </c>
    </row>
    <row r="594" spans="1:28" ht="15.75" customHeight="1" x14ac:dyDescent="0.3">
      <c r="A594" s="9">
        <v>596</v>
      </c>
      <c r="B594" s="10">
        <v>163073</v>
      </c>
      <c r="C594" s="10">
        <v>637</v>
      </c>
      <c r="D594" s="10">
        <v>128021764</v>
      </c>
      <c r="E594" s="10">
        <v>500085</v>
      </c>
      <c r="F594" s="10">
        <v>500085</v>
      </c>
      <c r="G594" s="10" t="s">
        <v>1979</v>
      </c>
      <c r="H594" s="10" t="s">
        <v>1979</v>
      </c>
      <c r="I594" s="10" t="s">
        <v>1980</v>
      </c>
      <c r="J594" s="10" t="s">
        <v>1981</v>
      </c>
      <c r="K594" s="13">
        <v>6885.7909500000005</v>
      </c>
      <c r="L594" s="19" t="s">
        <v>13179</v>
      </c>
      <c r="M594" s="11" t="s">
        <v>23</v>
      </c>
      <c r="N594" s="10" t="s">
        <v>24</v>
      </c>
      <c r="O594" s="10" t="s">
        <v>838</v>
      </c>
      <c r="P594" s="10"/>
      <c r="Q594" s="12"/>
      <c r="R594" s="12"/>
      <c r="S594" s="15" t="s">
        <v>26</v>
      </c>
      <c r="T594" s="10" t="s">
        <v>43</v>
      </c>
      <c r="U594" s="10">
        <v>1231</v>
      </c>
      <c r="V594" s="10">
        <v>2686</v>
      </c>
      <c r="W594" s="10">
        <v>1223</v>
      </c>
      <c r="X594" s="10">
        <v>398</v>
      </c>
      <c r="Y594" s="10">
        <f t="shared" si="9"/>
        <v>596</v>
      </c>
      <c r="Z594" s="10" t="str">
        <f>IFERROR(VLOOKUP(H594,'[1]MW-NIFTY-50-12-Apr-2020'!$A:$A,1,FALSE),"No")</f>
        <v>No</v>
      </c>
      <c r="AA594" s="10" t="s">
        <v>44</v>
      </c>
      <c r="AB594" s="9">
        <v>596</v>
      </c>
    </row>
    <row r="595" spans="1:28" ht="15.75" customHeight="1" x14ac:dyDescent="0.3">
      <c r="A595" s="9">
        <v>1815</v>
      </c>
      <c r="B595" s="10"/>
      <c r="C595" s="10"/>
      <c r="D595" s="10">
        <v>136431876</v>
      </c>
      <c r="E595" s="10">
        <v>532937</v>
      </c>
      <c r="F595" s="10">
        <v>532937</v>
      </c>
      <c r="G595" s="10" t="s">
        <v>5684</v>
      </c>
      <c r="H595" s="10" t="str">
        <f>G595</f>
        <v>KUANTUM</v>
      </c>
      <c r="I595" s="10" t="s">
        <v>5685</v>
      </c>
      <c r="J595" s="10" t="s">
        <v>5686</v>
      </c>
      <c r="K595" s="13">
        <v>641.80999999999995</v>
      </c>
      <c r="L595" s="19" t="s">
        <v>13176</v>
      </c>
      <c r="M595" s="11" t="s">
        <v>23</v>
      </c>
      <c r="N595" s="10" t="s">
        <v>196</v>
      </c>
      <c r="O595" s="10" t="s">
        <v>388</v>
      </c>
      <c r="P595" s="10"/>
      <c r="Q595" s="12"/>
      <c r="R595" s="12"/>
      <c r="S595" s="15" t="s">
        <v>26</v>
      </c>
      <c r="T595" s="10" t="s">
        <v>27</v>
      </c>
      <c r="U595" s="10">
        <v>3021</v>
      </c>
      <c r="V595" s="10">
        <v>2799</v>
      </c>
      <c r="W595" s="10">
        <v>370</v>
      </c>
      <c r="X595" s="10">
        <v>2949</v>
      </c>
      <c r="Y595" s="10">
        <f t="shared" si="9"/>
        <v>1815</v>
      </c>
      <c r="Z595" s="10" t="str">
        <f>IFERROR(VLOOKUP(H595,'[1]MW-NIFTY-50-12-Apr-2020'!$A:$A,1,FALSE),"No")</f>
        <v>No</v>
      </c>
      <c r="AA595" s="10" t="str">
        <f>IFERROR(VLOOKUP(AB595,'[2]ind_nifty500list 12th Apr20'!$F:$F,1,FALSE),"No")</f>
        <v>No</v>
      </c>
      <c r="AB595" s="9">
        <v>1815</v>
      </c>
    </row>
    <row r="596" spans="1:28" ht="15.75" customHeight="1" x14ac:dyDescent="0.3">
      <c r="A596" s="9">
        <v>3159</v>
      </c>
      <c r="B596" s="10">
        <v>6939393</v>
      </c>
      <c r="C596" s="10">
        <v>27107</v>
      </c>
      <c r="D596" s="10">
        <v>136812804</v>
      </c>
      <c r="E596" s="10">
        <v>534425</v>
      </c>
      <c r="F596" s="10">
        <v>534425</v>
      </c>
      <c r="G596" s="10" t="s">
        <v>9714</v>
      </c>
      <c r="H596" s="10" t="s">
        <v>9714</v>
      </c>
      <c r="I596" s="10" t="s">
        <v>9715</v>
      </c>
      <c r="J596" s="10" t="s">
        <v>9716</v>
      </c>
      <c r="K596" s="13">
        <v>641.30054999999993</v>
      </c>
      <c r="L596" s="19" t="s">
        <v>13176</v>
      </c>
      <c r="M596" s="11" t="s">
        <v>83</v>
      </c>
      <c r="N596" s="10" t="s">
        <v>181</v>
      </c>
      <c r="O596" s="10" t="s">
        <v>210</v>
      </c>
      <c r="P596" s="10" t="s">
        <v>4269</v>
      </c>
      <c r="Q596" s="12"/>
      <c r="R596" s="12"/>
      <c r="S596" s="15" t="s">
        <v>86</v>
      </c>
      <c r="T596" s="10" t="s">
        <v>27</v>
      </c>
      <c r="U596" s="10">
        <v>1843</v>
      </c>
      <c r="V596" s="10">
        <v>3967</v>
      </c>
      <c r="W596" s="10">
        <v>3380</v>
      </c>
      <c r="X596" s="10">
        <v>3792</v>
      </c>
      <c r="Y596" s="10">
        <f t="shared" si="9"/>
        <v>3159</v>
      </c>
      <c r="Z596" s="10" t="str">
        <f>IFERROR(VLOOKUP(H596,'[1]MW-NIFTY-50-12-Apr-2020'!$A:$A,1,FALSE),"No")</f>
        <v>No</v>
      </c>
      <c r="AA596" s="10" t="str">
        <f>IFERROR(VLOOKUP(AB596,'[2]ind_nifty500list 12th Apr20'!$F:$F,1,FALSE),"No")</f>
        <v>No</v>
      </c>
      <c r="AB596" s="9">
        <v>3159</v>
      </c>
    </row>
    <row r="597" spans="1:28" ht="15.75" customHeight="1" x14ac:dyDescent="0.3">
      <c r="A597" s="9">
        <v>1352</v>
      </c>
      <c r="B597" s="10"/>
      <c r="C597" s="10"/>
      <c r="D597" s="10">
        <v>137015556</v>
      </c>
      <c r="E597" s="10">
        <v>137015556</v>
      </c>
      <c r="F597" s="10">
        <v>535217</v>
      </c>
      <c r="G597" s="10" t="s">
        <v>4282</v>
      </c>
      <c r="H597" s="10" t="str">
        <f>G597</f>
        <v>HPCBL</v>
      </c>
      <c r="I597" s="10" t="s">
        <v>4283</v>
      </c>
      <c r="J597" s="10" t="s">
        <v>4284</v>
      </c>
      <c r="K597" s="13">
        <v>638.98</v>
      </c>
      <c r="L597" s="19" t="s">
        <v>13176</v>
      </c>
      <c r="M597" s="11" t="s">
        <v>275</v>
      </c>
      <c r="N597" s="10" t="s">
        <v>357</v>
      </c>
      <c r="O597" s="10" t="s">
        <v>358</v>
      </c>
      <c r="P597" s="10"/>
      <c r="Q597" s="12"/>
      <c r="R597" s="12"/>
      <c r="S597" s="18" t="s">
        <v>279</v>
      </c>
      <c r="T597" s="10" t="s">
        <v>27</v>
      </c>
      <c r="U597" s="10">
        <v>868</v>
      </c>
      <c r="V597" s="10">
        <v>2623</v>
      </c>
      <c r="W597" s="10">
        <v>1203</v>
      </c>
      <c r="X597" s="10">
        <v>90</v>
      </c>
      <c r="Y597" s="10">
        <f t="shared" si="9"/>
        <v>1352</v>
      </c>
      <c r="Z597" s="10" t="str">
        <f>IFERROR(VLOOKUP(H597,'[1]MW-NIFTY-50-12-Apr-2020'!$A:$A,1,FALSE),"No")</f>
        <v>No</v>
      </c>
      <c r="AA597" s="10" t="str">
        <f>IFERROR(VLOOKUP(AB597,'[2]ind_nifty500list 12th Apr20'!$F:$F,1,FALSE),"No")</f>
        <v>No</v>
      </c>
      <c r="AB597" s="9">
        <v>1352</v>
      </c>
    </row>
    <row r="598" spans="1:28" ht="15.75" customHeight="1" x14ac:dyDescent="0.3">
      <c r="A598" s="9">
        <v>3624</v>
      </c>
      <c r="B598" s="10"/>
      <c r="C598" s="10"/>
      <c r="D598" s="10">
        <v>134900996</v>
      </c>
      <c r="E598" s="10">
        <v>526957</v>
      </c>
      <c r="F598" s="10">
        <v>526957</v>
      </c>
      <c r="G598" s="10" t="s">
        <v>11105</v>
      </c>
      <c r="H598" s="10" t="str">
        <f>G598</f>
        <v>UVBOARDS</v>
      </c>
      <c r="I598" s="10" t="s">
        <v>11106</v>
      </c>
      <c r="J598" s="10" t="s">
        <v>11107</v>
      </c>
      <c r="K598" s="13">
        <v>638.9</v>
      </c>
      <c r="L598" s="19" t="s">
        <v>13176</v>
      </c>
      <c r="M598" s="11" t="s">
        <v>249</v>
      </c>
      <c r="N598" s="10" t="s">
        <v>250</v>
      </c>
      <c r="O598" s="10" t="s">
        <v>762</v>
      </c>
      <c r="P598" s="10" t="s">
        <v>807</v>
      </c>
      <c r="Q598" s="12"/>
      <c r="R598" s="12"/>
      <c r="S598" s="15" t="s">
        <v>26</v>
      </c>
      <c r="T598" s="10" t="s">
        <v>27</v>
      </c>
      <c r="U598" s="10">
        <v>3626</v>
      </c>
      <c r="V598" s="10">
        <v>2530</v>
      </c>
      <c r="W598" s="10">
        <v>1962</v>
      </c>
      <c r="X598" s="10">
        <v>2895</v>
      </c>
      <c r="Y598" s="10">
        <f t="shared" si="9"/>
        <v>3624</v>
      </c>
      <c r="Z598" s="10" t="str">
        <f>IFERROR(VLOOKUP(H598,'[1]MW-NIFTY-50-12-Apr-2020'!$A:$A,1,FALSE),"No")</f>
        <v>No</v>
      </c>
      <c r="AA598" s="10" t="str">
        <f>IFERROR(VLOOKUP(AB598,'[2]ind_nifty500list 12th Apr20'!$F:$F,1,FALSE),"No")</f>
        <v>No</v>
      </c>
      <c r="AB598" s="9">
        <v>3624</v>
      </c>
    </row>
    <row r="599" spans="1:28" ht="15.75" customHeight="1" x14ac:dyDescent="0.3">
      <c r="A599" s="9">
        <v>258</v>
      </c>
      <c r="B599" s="10">
        <v>51969</v>
      </c>
      <c r="C599" s="10">
        <v>203</v>
      </c>
      <c r="D599" s="10">
        <v>134912260</v>
      </c>
      <c r="E599" s="10">
        <v>527001</v>
      </c>
      <c r="F599" s="10">
        <v>527001</v>
      </c>
      <c r="G599" s="10" t="s">
        <v>928</v>
      </c>
      <c r="H599" s="10" t="s">
        <v>928</v>
      </c>
      <c r="I599" s="10" t="s">
        <v>929</v>
      </c>
      <c r="J599" s="10" t="s">
        <v>930</v>
      </c>
      <c r="K599" s="13">
        <v>636.11045000000001</v>
      </c>
      <c r="L599" s="19" t="s">
        <v>13176</v>
      </c>
      <c r="M599" s="11" t="s">
        <v>23</v>
      </c>
      <c r="N599" s="10" t="s">
        <v>90</v>
      </c>
      <c r="O599" s="10" t="s">
        <v>821</v>
      </c>
      <c r="P599" s="10" t="s">
        <v>822</v>
      </c>
      <c r="Q599" s="12"/>
      <c r="R599" s="12"/>
      <c r="S599" s="18" t="s">
        <v>91</v>
      </c>
      <c r="T599" s="10" t="s">
        <v>27</v>
      </c>
      <c r="U599" s="10">
        <v>223</v>
      </c>
      <c r="V599" s="10">
        <v>1952</v>
      </c>
      <c r="W599" s="10">
        <v>1180</v>
      </c>
      <c r="X599" s="10">
        <v>2172</v>
      </c>
      <c r="Y599" s="10">
        <f t="shared" si="9"/>
        <v>258</v>
      </c>
      <c r="Z599" s="10" t="str">
        <f>IFERROR(VLOOKUP(H599,'[1]MW-NIFTY-50-12-Apr-2020'!$A:$A,1,FALSE),"No")</f>
        <v>No</v>
      </c>
      <c r="AA599" s="10" t="str">
        <f>IFERROR(VLOOKUP(AB599,'[2]ind_nifty500list 12th Apr20'!$F:$F,1,FALSE),"No")</f>
        <v>No</v>
      </c>
      <c r="AB599" s="9">
        <v>258</v>
      </c>
    </row>
    <row r="600" spans="1:28" ht="15.75" customHeight="1" x14ac:dyDescent="0.3">
      <c r="A600" s="9">
        <v>173</v>
      </c>
      <c r="B600" s="10"/>
      <c r="C600" s="10"/>
      <c r="D600" s="10">
        <v>136130820</v>
      </c>
      <c r="E600" s="10">
        <v>531761</v>
      </c>
      <c r="F600" s="10">
        <v>531761</v>
      </c>
      <c r="G600" s="10" t="s">
        <v>661</v>
      </c>
      <c r="H600" s="10" t="str">
        <f>G600</f>
        <v>AMULEAS</v>
      </c>
      <c r="I600" s="10" t="s">
        <v>662</v>
      </c>
      <c r="J600" s="10" t="s">
        <v>663</v>
      </c>
      <c r="K600" s="13">
        <v>634.12</v>
      </c>
      <c r="L600" s="19" t="s">
        <v>13176</v>
      </c>
      <c r="M600" s="11" t="s">
        <v>55</v>
      </c>
      <c r="N600" s="10" t="s">
        <v>56</v>
      </c>
      <c r="O600" s="10" t="s">
        <v>62</v>
      </c>
      <c r="P600" s="10" t="s">
        <v>63</v>
      </c>
      <c r="Q600" s="12"/>
      <c r="R600" s="12"/>
      <c r="S600" s="18" t="s">
        <v>58</v>
      </c>
      <c r="T600" s="10" t="s">
        <v>27</v>
      </c>
      <c r="U600" s="10">
        <v>3960</v>
      </c>
      <c r="V600" s="10">
        <v>2567</v>
      </c>
      <c r="W600" s="10">
        <v>3185</v>
      </c>
      <c r="X600" s="10">
        <v>229</v>
      </c>
      <c r="Y600" s="10">
        <f t="shared" si="9"/>
        <v>173</v>
      </c>
      <c r="Z600" s="10" t="str">
        <f>IFERROR(VLOOKUP(H600,'[1]MW-NIFTY-50-12-Apr-2020'!$A:$A,1,FALSE),"No")</f>
        <v>No</v>
      </c>
      <c r="AA600" s="10" t="str">
        <f>IFERROR(VLOOKUP(AB600,'[2]ind_nifty500list 12th Apr20'!$F:$F,1,FALSE),"No")</f>
        <v>No</v>
      </c>
      <c r="AB600" s="9">
        <v>173</v>
      </c>
    </row>
    <row r="601" spans="1:28" ht="15.75" customHeight="1" x14ac:dyDescent="0.3">
      <c r="A601" s="9">
        <v>2163</v>
      </c>
      <c r="B601" s="10">
        <v>2877185</v>
      </c>
      <c r="C601" s="10">
        <v>11239</v>
      </c>
      <c r="D601" s="10">
        <v>136257540</v>
      </c>
      <c r="E601" s="10">
        <v>532256</v>
      </c>
      <c r="F601" s="10">
        <v>532256</v>
      </c>
      <c r="G601" s="10" t="s">
        <v>6736</v>
      </c>
      <c r="H601" s="10" t="s">
        <v>6736</v>
      </c>
      <c r="I601" s="10" t="s">
        <v>6737</v>
      </c>
      <c r="J601" s="10" t="s">
        <v>6738</v>
      </c>
      <c r="K601" s="13">
        <v>633.00649999999996</v>
      </c>
      <c r="L601" s="19" t="s">
        <v>13176</v>
      </c>
      <c r="M601" s="11" t="s">
        <v>55</v>
      </c>
      <c r="N601" s="10" t="s">
        <v>56</v>
      </c>
      <c r="O601" s="10" t="s">
        <v>154</v>
      </c>
      <c r="P601" s="10"/>
      <c r="Q601" s="12"/>
      <c r="R601" s="12"/>
      <c r="S601" s="10" t="s">
        <v>58</v>
      </c>
      <c r="T601" s="10" t="s">
        <v>27</v>
      </c>
      <c r="U601" s="10">
        <v>1070</v>
      </c>
      <c r="V601" s="10">
        <v>3072</v>
      </c>
      <c r="W601" s="10">
        <v>712</v>
      </c>
      <c r="X601" s="10">
        <v>3855</v>
      </c>
      <c r="Y601" s="10">
        <f t="shared" si="9"/>
        <v>2163</v>
      </c>
      <c r="Z601" s="10" t="str">
        <f>IFERROR(VLOOKUP(H601,'[1]MW-NIFTY-50-12-Apr-2020'!$A:$A,1,FALSE),"No")</f>
        <v>No</v>
      </c>
      <c r="AA601" s="10" t="str">
        <f>IFERROR(VLOOKUP(AB601,'[2]ind_nifty500list 12th Apr20'!$F:$F,1,FALSE),"No")</f>
        <v>No</v>
      </c>
      <c r="AB601" s="9">
        <v>2163</v>
      </c>
    </row>
    <row r="602" spans="1:28" ht="15.75" customHeight="1" x14ac:dyDescent="0.3">
      <c r="A602" s="9">
        <v>3741</v>
      </c>
      <c r="B602" s="10">
        <v>3063041</v>
      </c>
      <c r="C602" s="10">
        <v>11965</v>
      </c>
      <c r="D602" s="10">
        <v>136360964</v>
      </c>
      <c r="E602" s="10">
        <v>532660</v>
      </c>
      <c r="F602" s="10">
        <v>532660</v>
      </c>
      <c r="G602" s="10" t="s">
        <v>11453</v>
      </c>
      <c r="H602" s="10" t="s">
        <v>11453</v>
      </c>
      <c r="I602" s="10" t="s">
        <v>11454</v>
      </c>
      <c r="J602" s="10" t="s">
        <v>11455</v>
      </c>
      <c r="K602" s="13">
        <v>632.93754999999999</v>
      </c>
      <c r="L602" s="19" t="s">
        <v>13176</v>
      </c>
      <c r="M602" s="11" t="s">
        <v>95</v>
      </c>
      <c r="N602" s="10" t="s">
        <v>96</v>
      </c>
      <c r="O602" s="10" t="s">
        <v>97</v>
      </c>
      <c r="P602" s="10"/>
      <c r="Q602" s="12"/>
      <c r="R602" s="12"/>
      <c r="S602" s="10" t="s">
        <v>98</v>
      </c>
      <c r="T602" s="10" t="s">
        <v>27</v>
      </c>
      <c r="U602" s="10">
        <v>170</v>
      </c>
      <c r="V602" s="10">
        <v>2098</v>
      </c>
      <c r="W602" s="10">
        <v>2219</v>
      </c>
      <c r="X602" s="10">
        <v>119</v>
      </c>
      <c r="Y602" s="10">
        <f t="shared" si="9"/>
        <v>3741</v>
      </c>
      <c r="Z602" s="10" t="str">
        <f>IFERROR(VLOOKUP(H602,'[1]MW-NIFTY-50-12-Apr-2020'!$A:$A,1,FALSE),"No")</f>
        <v>No</v>
      </c>
      <c r="AA602" s="10" t="str">
        <f>IFERROR(VLOOKUP(AB602,'[2]ind_nifty500list 12th Apr20'!$F:$F,1,FALSE),"No")</f>
        <v>No</v>
      </c>
      <c r="AB602" s="9">
        <v>3741</v>
      </c>
    </row>
    <row r="603" spans="1:28" ht="15.75" customHeight="1" x14ac:dyDescent="0.3">
      <c r="A603" s="9">
        <v>919</v>
      </c>
      <c r="B603" s="10"/>
      <c r="C603" s="10"/>
      <c r="D603" s="10">
        <v>136570116</v>
      </c>
      <c r="E603" s="10">
        <v>533477</v>
      </c>
      <c r="F603" s="10">
        <v>533477</v>
      </c>
      <c r="G603" s="10" t="s">
        <v>2956</v>
      </c>
      <c r="H603" s="10" t="str">
        <f>G603</f>
        <v>ENKEIWHEL</v>
      </c>
      <c r="I603" s="10" t="s">
        <v>2957</v>
      </c>
      <c r="J603" s="10" t="s">
        <v>2958</v>
      </c>
      <c r="K603" s="13">
        <v>632.9</v>
      </c>
      <c r="L603" s="19" t="s">
        <v>13176</v>
      </c>
      <c r="M603" s="11" t="s">
        <v>83</v>
      </c>
      <c r="N603" s="10" t="s">
        <v>621</v>
      </c>
      <c r="O603" s="10" t="s">
        <v>622</v>
      </c>
      <c r="P603" s="10"/>
      <c r="Q603" s="12"/>
      <c r="R603" s="12"/>
      <c r="S603" s="18" t="s">
        <v>623</v>
      </c>
      <c r="T603" s="10" t="s">
        <v>27</v>
      </c>
      <c r="U603" s="10">
        <v>1391</v>
      </c>
      <c r="V603" s="10">
        <v>2028</v>
      </c>
      <c r="W603" s="10">
        <v>320</v>
      </c>
      <c r="X603" s="10">
        <v>2465</v>
      </c>
      <c r="Y603" s="10">
        <f t="shared" si="9"/>
        <v>919</v>
      </c>
      <c r="Z603" s="10" t="str">
        <f>IFERROR(VLOOKUP(H603,'[1]MW-NIFTY-50-12-Apr-2020'!$A:$A,1,FALSE),"No")</f>
        <v>No</v>
      </c>
      <c r="AA603" s="10" t="str">
        <f>IFERROR(VLOOKUP(AB603,'[2]ind_nifty500list 12th Apr20'!$F:$F,1,FALSE),"No")</f>
        <v>No</v>
      </c>
      <c r="AB603" s="9">
        <v>919</v>
      </c>
    </row>
    <row r="604" spans="1:28" ht="15.75" customHeight="1" x14ac:dyDescent="0.3">
      <c r="A604" s="9">
        <v>2585</v>
      </c>
      <c r="B604" s="10">
        <v>3364353</v>
      </c>
      <c r="C604" s="10">
        <v>13142</v>
      </c>
      <c r="D604" s="10">
        <v>136369412</v>
      </c>
      <c r="E604" s="10">
        <v>532693</v>
      </c>
      <c r="F604" s="10">
        <v>532693</v>
      </c>
      <c r="G604" s="10" t="s">
        <v>7999</v>
      </c>
      <c r="H604" s="10" t="s">
        <v>7999</v>
      </c>
      <c r="I604" s="10" t="s">
        <v>8000</v>
      </c>
      <c r="J604" s="10" t="s">
        <v>8001</v>
      </c>
      <c r="K604" s="13">
        <v>632.66045000000008</v>
      </c>
      <c r="L604" s="19" t="s">
        <v>13176</v>
      </c>
      <c r="M604" s="11" t="s">
        <v>39</v>
      </c>
      <c r="N604" s="10" t="s">
        <v>67</v>
      </c>
      <c r="O604" s="10" t="s">
        <v>68</v>
      </c>
      <c r="P604" s="10"/>
      <c r="Q604" s="12"/>
      <c r="R604" s="12"/>
      <c r="S604" s="15" t="s">
        <v>69</v>
      </c>
      <c r="T604" s="10" t="s">
        <v>27</v>
      </c>
      <c r="U604" s="10">
        <v>2787</v>
      </c>
      <c r="V604" s="10">
        <v>2322</v>
      </c>
      <c r="W604" s="10">
        <v>1803</v>
      </c>
      <c r="X604" s="10">
        <v>2726</v>
      </c>
      <c r="Y604" s="10">
        <f t="shared" si="9"/>
        <v>2585</v>
      </c>
      <c r="Z604" s="10" t="str">
        <f>IFERROR(VLOOKUP(H604,'[1]MW-NIFTY-50-12-Apr-2020'!$A:$A,1,FALSE),"No")</f>
        <v>No</v>
      </c>
      <c r="AA604" s="10" t="str">
        <f>IFERROR(VLOOKUP(AB604,'[2]ind_nifty500list 12th Apr20'!$F:$F,1,FALSE),"No")</f>
        <v>No</v>
      </c>
      <c r="AB604" s="9">
        <v>2585</v>
      </c>
    </row>
    <row r="605" spans="1:28" ht="15.75" customHeight="1" x14ac:dyDescent="0.3">
      <c r="A605" s="9">
        <v>1356</v>
      </c>
      <c r="B605" s="10">
        <v>3635969</v>
      </c>
      <c r="C605" s="10">
        <v>14203</v>
      </c>
      <c r="D605" s="10">
        <v>136396548</v>
      </c>
      <c r="E605" s="10">
        <v>532799</v>
      </c>
      <c r="F605" s="10">
        <v>532799</v>
      </c>
      <c r="G605" s="10" t="s">
        <v>4294</v>
      </c>
      <c r="H605" s="10" t="s">
        <v>4294</v>
      </c>
      <c r="I605" s="10" t="s">
        <v>4295</v>
      </c>
      <c r="J605" s="10" t="s">
        <v>4296</v>
      </c>
      <c r="K605" s="13">
        <v>631.76160000000004</v>
      </c>
      <c r="L605" s="19" t="s">
        <v>13176</v>
      </c>
      <c r="M605" s="11" t="s">
        <v>249</v>
      </c>
      <c r="N605" s="10" t="s">
        <v>383</v>
      </c>
      <c r="O605" s="10"/>
      <c r="P605" s="10"/>
      <c r="Q605" s="12"/>
      <c r="R605" s="12"/>
      <c r="S605" s="18" t="s">
        <v>384</v>
      </c>
      <c r="T605" s="10" t="s">
        <v>27</v>
      </c>
      <c r="U605" s="10">
        <v>2441</v>
      </c>
      <c r="V605" s="10">
        <v>2239</v>
      </c>
      <c r="W605" s="10">
        <v>730</v>
      </c>
      <c r="X605" s="10">
        <v>3719</v>
      </c>
      <c r="Y605" s="10">
        <f t="shared" si="9"/>
        <v>1356</v>
      </c>
      <c r="Z605" s="10" t="str">
        <f>IFERROR(VLOOKUP(H605,'[1]MW-NIFTY-50-12-Apr-2020'!$A:$A,1,FALSE),"No")</f>
        <v>No</v>
      </c>
      <c r="AA605" s="10" t="str">
        <f>IFERROR(VLOOKUP(AB605,'[2]ind_nifty500list 12th Apr20'!$F:$F,1,FALSE),"No")</f>
        <v>No</v>
      </c>
      <c r="AB605" s="9">
        <v>1356</v>
      </c>
    </row>
    <row r="606" spans="1:28" ht="15.75" customHeight="1" x14ac:dyDescent="0.3">
      <c r="A606" s="9">
        <v>3370</v>
      </c>
      <c r="B606" s="10">
        <v>6445569</v>
      </c>
      <c r="C606" s="10">
        <v>25178</v>
      </c>
      <c r="D606" s="10">
        <v>136589572</v>
      </c>
      <c r="E606" s="10">
        <v>533553</v>
      </c>
      <c r="F606" s="10">
        <v>533553</v>
      </c>
      <c r="G606" s="10" t="s">
        <v>10345</v>
      </c>
      <c r="H606" s="10" t="s">
        <v>10345</v>
      </c>
      <c r="I606" s="10" t="s">
        <v>10346</v>
      </c>
      <c r="J606" s="10" t="s">
        <v>10347</v>
      </c>
      <c r="K606" s="13">
        <v>631.45184999999992</v>
      </c>
      <c r="L606" s="19" t="s">
        <v>13176</v>
      </c>
      <c r="M606" s="11" t="s">
        <v>39</v>
      </c>
      <c r="N606" s="10" t="s">
        <v>40</v>
      </c>
      <c r="O606" s="11" t="s">
        <v>128</v>
      </c>
      <c r="P606" s="10" t="s">
        <v>129</v>
      </c>
      <c r="Q606" s="12"/>
      <c r="R606" s="12"/>
      <c r="S606" s="15" t="s">
        <v>42</v>
      </c>
      <c r="T606" s="10" t="s">
        <v>27</v>
      </c>
      <c r="U606" s="10">
        <v>1995</v>
      </c>
      <c r="V606" s="10">
        <v>1766</v>
      </c>
      <c r="W606" s="10">
        <v>890</v>
      </c>
      <c r="X606" s="10">
        <v>3752</v>
      </c>
      <c r="Y606" s="10">
        <f t="shared" si="9"/>
        <v>3370</v>
      </c>
      <c r="Z606" s="10" t="str">
        <f>IFERROR(VLOOKUP(H606,'[1]MW-NIFTY-50-12-Apr-2020'!$A:$A,1,FALSE),"No")</f>
        <v>No</v>
      </c>
      <c r="AA606" s="10" t="str">
        <f>IFERROR(VLOOKUP(AB606,'[2]ind_nifty500list 12th Apr20'!$F:$F,1,FALSE),"No")</f>
        <v>No</v>
      </c>
      <c r="AB606" s="9">
        <v>3370</v>
      </c>
    </row>
    <row r="607" spans="1:28" ht="15.75" customHeight="1" x14ac:dyDescent="0.3">
      <c r="A607" s="9">
        <v>547</v>
      </c>
      <c r="B607" s="10"/>
      <c r="C607" s="10"/>
      <c r="D607" s="10">
        <v>128019972</v>
      </c>
      <c r="E607" s="10">
        <v>500078</v>
      </c>
      <c r="F607" s="10">
        <v>500078</v>
      </c>
      <c r="G607" s="10" t="s">
        <v>1827</v>
      </c>
      <c r="H607" s="10" t="str">
        <f>G607</f>
        <v>CAMPALLIED</v>
      </c>
      <c r="I607" s="10" t="s">
        <v>1828</v>
      </c>
      <c r="J607" s="10" t="s">
        <v>1829</v>
      </c>
      <c r="K607" s="13">
        <v>628.66</v>
      </c>
      <c r="L607" s="19" t="s">
        <v>13176</v>
      </c>
      <c r="M607" s="11" t="s">
        <v>23</v>
      </c>
      <c r="N607" s="10" t="s">
        <v>24</v>
      </c>
      <c r="O607" s="10"/>
      <c r="P607" s="10"/>
      <c r="Q607" s="12"/>
      <c r="R607" s="12"/>
      <c r="S607" s="17" t="s">
        <v>26</v>
      </c>
      <c r="T607" s="10" t="s">
        <v>27</v>
      </c>
      <c r="U607" s="10">
        <v>180</v>
      </c>
      <c r="V607" s="10">
        <v>1771</v>
      </c>
      <c r="W607" s="10">
        <v>1729</v>
      </c>
      <c r="X607" s="10">
        <v>1073</v>
      </c>
      <c r="Y607" s="10">
        <f t="shared" si="9"/>
        <v>547</v>
      </c>
      <c r="Z607" s="10" t="str">
        <f>IFERROR(VLOOKUP(H607,'[1]MW-NIFTY-50-12-Apr-2020'!$A:$A,1,FALSE),"No")</f>
        <v>No</v>
      </c>
      <c r="AA607" s="10" t="str">
        <f>IFERROR(VLOOKUP(AB607,'[2]ind_nifty500list 12th Apr20'!$F:$F,1,FALSE),"No")</f>
        <v>No</v>
      </c>
      <c r="AB607" s="9">
        <v>547</v>
      </c>
    </row>
    <row r="608" spans="1:28" ht="15.75" customHeight="1" x14ac:dyDescent="0.3">
      <c r="A608" s="9">
        <v>3663</v>
      </c>
      <c r="B608" s="10">
        <v>4636161</v>
      </c>
      <c r="C608" s="10">
        <v>18110</v>
      </c>
      <c r="D608" s="10">
        <v>136487940</v>
      </c>
      <c r="E608" s="10">
        <v>533156</v>
      </c>
      <c r="F608" s="10">
        <v>533156</v>
      </c>
      <c r="G608" s="10" t="s">
        <v>11221</v>
      </c>
      <c r="H608" s="10" t="s">
        <v>11221</v>
      </c>
      <c r="I608" s="10" t="s">
        <v>11222</v>
      </c>
      <c r="J608" s="10" t="s">
        <v>11223</v>
      </c>
      <c r="K608" s="13">
        <v>625.30534999999998</v>
      </c>
      <c r="L608" s="19" t="s">
        <v>13176</v>
      </c>
      <c r="M608" s="11" t="s">
        <v>249</v>
      </c>
      <c r="N608" s="10" t="s">
        <v>383</v>
      </c>
      <c r="O608" s="10"/>
      <c r="P608" s="10"/>
      <c r="Q608" s="12"/>
      <c r="R608" s="12"/>
      <c r="S608" s="18" t="s">
        <v>384</v>
      </c>
      <c r="T608" s="10" t="s">
        <v>27</v>
      </c>
      <c r="U608" s="10">
        <v>1061</v>
      </c>
      <c r="V608" s="10">
        <v>899</v>
      </c>
      <c r="W608" s="10">
        <v>231</v>
      </c>
      <c r="X608" s="10">
        <v>1032</v>
      </c>
      <c r="Y608" s="10">
        <f t="shared" si="9"/>
        <v>3663</v>
      </c>
      <c r="Z608" s="10" t="str">
        <f>IFERROR(VLOOKUP(H608,'[1]MW-NIFTY-50-12-Apr-2020'!$A:$A,1,FALSE),"No")</f>
        <v>No</v>
      </c>
      <c r="AA608" s="10" t="str">
        <f>IFERROR(VLOOKUP(AB608,'[2]ind_nifty500list 12th Apr20'!$F:$F,1,FALSE),"No")</f>
        <v>No</v>
      </c>
      <c r="AB608" s="9">
        <v>3663</v>
      </c>
    </row>
    <row r="609" spans="1:28" ht="15.75" customHeight="1" x14ac:dyDescent="0.3">
      <c r="A609" s="9">
        <v>2756</v>
      </c>
      <c r="B609" s="10"/>
      <c r="C609" s="10"/>
      <c r="D609" s="10">
        <v>134266884</v>
      </c>
      <c r="E609" s="10">
        <v>524480</v>
      </c>
      <c r="F609" s="10">
        <v>524480</v>
      </c>
      <c r="G609" s="10" t="s">
        <v>8510</v>
      </c>
      <c r="H609" s="10" t="str">
        <f>G609</f>
        <v>RIDDHI</v>
      </c>
      <c r="I609" s="10" t="s">
        <v>8511</v>
      </c>
      <c r="J609" s="10" t="s">
        <v>8512</v>
      </c>
      <c r="K609" s="13">
        <v>625.27</v>
      </c>
      <c r="L609" s="19" t="s">
        <v>13176</v>
      </c>
      <c r="M609" s="11" t="s">
        <v>83</v>
      </c>
      <c r="N609" s="10" t="s">
        <v>181</v>
      </c>
      <c r="O609" s="10"/>
      <c r="P609" s="10"/>
      <c r="Q609" s="12"/>
      <c r="R609" s="12"/>
      <c r="S609" s="15" t="s">
        <v>86</v>
      </c>
      <c r="T609" s="10" t="s">
        <v>27</v>
      </c>
      <c r="U609" s="10">
        <v>2039</v>
      </c>
      <c r="V609" s="10">
        <v>3966</v>
      </c>
      <c r="W609" s="10">
        <v>3632</v>
      </c>
      <c r="X609" s="10">
        <v>5026</v>
      </c>
      <c r="Y609" s="10">
        <f t="shared" si="9"/>
        <v>2756</v>
      </c>
      <c r="Z609" s="10" t="str">
        <f>IFERROR(VLOOKUP(H609,'[1]MW-NIFTY-50-12-Apr-2020'!$A:$A,1,FALSE),"No")</f>
        <v>No</v>
      </c>
      <c r="AA609" s="10" t="str">
        <f>IFERROR(VLOOKUP(AB609,'[2]ind_nifty500list 12th Apr20'!$F:$F,1,FALSE),"No")</f>
        <v>No</v>
      </c>
      <c r="AB609" s="9">
        <v>2756</v>
      </c>
    </row>
    <row r="610" spans="1:28" ht="15.75" customHeight="1" x14ac:dyDescent="0.3">
      <c r="A610" s="9">
        <v>2009</v>
      </c>
      <c r="B610" s="10"/>
      <c r="C610" s="10"/>
      <c r="D610" s="10">
        <v>131140356</v>
      </c>
      <c r="E610" s="10">
        <v>512267</v>
      </c>
      <c r="F610" s="10">
        <v>512267</v>
      </c>
      <c r="G610" s="10" t="s">
        <v>6269</v>
      </c>
      <c r="H610" s="10" t="str">
        <f>G610</f>
        <v>MMWL</v>
      </c>
      <c r="I610" s="10" t="s">
        <v>6270</v>
      </c>
      <c r="J610" s="10" t="s">
        <v>6271</v>
      </c>
      <c r="K610" s="13">
        <v>624.02</v>
      </c>
      <c r="L610" s="19" t="s">
        <v>13176</v>
      </c>
      <c r="M610" s="11" t="s">
        <v>83</v>
      </c>
      <c r="N610" s="10" t="s">
        <v>181</v>
      </c>
      <c r="O610" s="10" t="s">
        <v>311</v>
      </c>
      <c r="P610" s="10"/>
      <c r="Q610" s="12"/>
      <c r="R610" s="12"/>
      <c r="S610" s="15" t="s">
        <v>313</v>
      </c>
      <c r="T610" s="10" t="s">
        <v>27</v>
      </c>
      <c r="U610" s="10">
        <v>2125</v>
      </c>
      <c r="V610" s="10">
        <v>3473</v>
      </c>
      <c r="W610" s="10">
        <v>3929</v>
      </c>
      <c r="X610" s="10">
        <v>367</v>
      </c>
      <c r="Y610" s="10">
        <f t="shared" si="9"/>
        <v>2009</v>
      </c>
      <c r="Z610" s="10" t="str">
        <f>IFERROR(VLOOKUP(H610,'[1]MW-NIFTY-50-12-Apr-2020'!$A:$A,1,FALSE),"No")</f>
        <v>No</v>
      </c>
      <c r="AA610" s="10" t="str">
        <f>IFERROR(VLOOKUP(AB610,'[2]ind_nifty500list 12th Apr20'!$F:$F,1,FALSE),"No")</f>
        <v>No</v>
      </c>
      <c r="AB610" s="9">
        <v>2009</v>
      </c>
    </row>
    <row r="611" spans="1:28" ht="15.75" customHeight="1" x14ac:dyDescent="0.3">
      <c r="A611" s="9">
        <v>613</v>
      </c>
      <c r="B611" s="10">
        <v>524545</v>
      </c>
      <c r="C611" s="10">
        <v>2049</v>
      </c>
      <c r="D611" s="10">
        <v>128028164</v>
      </c>
      <c r="E611" s="10">
        <v>500110</v>
      </c>
      <c r="F611" s="10">
        <v>500110</v>
      </c>
      <c r="G611" s="10" t="s">
        <v>2028</v>
      </c>
      <c r="H611" s="10" t="s">
        <v>2028</v>
      </c>
      <c r="I611" s="10" t="s">
        <v>2029</v>
      </c>
      <c r="J611" s="10" t="s">
        <v>2030</v>
      </c>
      <c r="K611" s="13">
        <v>5143.4917500000001</v>
      </c>
      <c r="L611" s="19" t="s">
        <v>13179</v>
      </c>
      <c r="M611" s="11" t="s">
        <v>121</v>
      </c>
      <c r="N611" s="10" t="s">
        <v>122</v>
      </c>
      <c r="O611" s="10" t="s">
        <v>1512</v>
      </c>
      <c r="P611" s="10"/>
      <c r="Q611" s="12"/>
      <c r="R611" s="12"/>
      <c r="S611" s="15" t="s">
        <v>124</v>
      </c>
      <c r="T611" s="10" t="s">
        <v>43</v>
      </c>
      <c r="U611" s="10">
        <v>1238</v>
      </c>
      <c r="V611" s="10">
        <v>2152</v>
      </c>
      <c r="W611" s="10">
        <v>1964</v>
      </c>
      <c r="X611" s="10">
        <v>1329</v>
      </c>
      <c r="Y611" s="10">
        <f t="shared" si="9"/>
        <v>613</v>
      </c>
      <c r="Z611" s="10" t="str">
        <f>IFERROR(VLOOKUP(H611,'[1]MW-NIFTY-50-12-Apr-2020'!$A:$A,1,FALSE),"No")</f>
        <v>No</v>
      </c>
      <c r="AA611" s="10" t="s">
        <v>44</v>
      </c>
      <c r="AB611" s="9">
        <v>613</v>
      </c>
    </row>
    <row r="612" spans="1:28" ht="15.75" customHeight="1" x14ac:dyDescent="0.3">
      <c r="A612" s="9">
        <v>3243</v>
      </c>
      <c r="B612" s="10"/>
      <c r="C612" s="10"/>
      <c r="D612" s="10">
        <v>129269508</v>
      </c>
      <c r="E612" s="10">
        <v>504959</v>
      </c>
      <c r="F612" s="10">
        <v>504959</v>
      </c>
      <c r="G612" s="10" t="s">
        <v>9963</v>
      </c>
      <c r="H612" s="10" t="str">
        <f>G612</f>
        <v>STOVACQ</v>
      </c>
      <c r="I612" s="10" t="s">
        <v>9964</v>
      </c>
      <c r="J612" s="10" t="s">
        <v>9965</v>
      </c>
      <c r="K612" s="13">
        <v>622.69000000000005</v>
      </c>
      <c r="L612" s="19" t="s">
        <v>13176</v>
      </c>
      <c r="M612" s="11" t="s">
        <v>39</v>
      </c>
      <c r="N612" s="10" t="s">
        <v>40</v>
      </c>
      <c r="O612" s="10" t="s">
        <v>137</v>
      </c>
      <c r="P612" s="10" t="s">
        <v>138</v>
      </c>
      <c r="Q612" s="12"/>
      <c r="R612" s="12"/>
      <c r="S612" s="15" t="s">
        <v>42</v>
      </c>
      <c r="T612" s="10" t="s">
        <v>27</v>
      </c>
      <c r="U612" s="10">
        <v>651</v>
      </c>
      <c r="V612" s="10">
        <v>23</v>
      </c>
      <c r="W612" s="10">
        <v>2345</v>
      </c>
      <c r="X612" s="10">
        <v>3817</v>
      </c>
      <c r="Y612" s="10">
        <f t="shared" si="9"/>
        <v>3243</v>
      </c>
      <c r="Z612" s="10" t="str">
        <f>IFERROR(VLOOKUP(H612,'[1]MW-NIFTY-50-12-Apr-2020'!$A:$A,1,FALSE),"No")</f>
        <v>No</v>
      </c>
      <c r="AA612" s="10" t="str">
        <f>IFERROR(VLOOKUP(AB612,'[2]ind_nifty500list 12th Apr20'!$F:$F,1,FALSE),"No")</f>
        <v>No</v>
      </c>
      <c r="AB612" s="9">
        <v>3243</v>
      </c>
    </row>
    <row r="613" spans="1:28" ht="15.75" customHeight="1" x14ac:dyDescent="0.3">
      <c r="A613" s="9">
        <v>2165</v>
      </c>
      <c r="B613" s="10">
        <v>8002049</v>
      </c>
      <c r="C613" s="10">
        <v>31258</v>
      </c>
      <c r="D613" s="10">
        <v>136356100</v>
      </c>
      <c r="E613" s="10">
        <v>532641</v>
      </c>
      <c r="F613" s="10">
        <v>532641</v>
      </c>
      <c r="G613" s="10" t="s">
        <v>6742</v>
      </c>
      <c r="H613" s="10" t="s">
        <v>6742</v>
      </c>
      <c r="I613" s="10" t="s">
        <v>6743</v>
      </c>
      <c r="J613" s="10" t="s">
        <v>6744</v>
      </c>
      <c r="K613" s="13">
        <v>617.94634999999994</v>
      </c>
      <c r="L613" s="19" t="s">
        <v>13176</v>
      </c>
      <c r="M613" s="11" t="s">
        <v>83</v>
      </c>
      <c r="N613" s="10" t="s">
        <v>84</v>
      </c>
      <c r="O613" s="10" t="s">
        <v>108</v>
      </c>
      <c r="P613" s="10"/>
      <c r="Q613" s="12"/>
      <c r="R613" s="12"/>
      <c r="S613" s="15" t="s">
        <v>86</v>
      </c>
      <c r="T613" s="10" t="s">
        <v>27</v>
      </c>
      <c r="U613" s="10">
        <v>1423</v>
      </c>
      <c r="V613" s="10">
        <v>2436</v>
      </c>
      <c r="W613" s="10">
        <v>3889</v>
      </c>
      <c r="X613" s="10">
        <v>257</v>
      </c>
      <c r="Y613" s="10">
        <f t="shared" si="9"/>
        <v>2165</v>
      </c>
      <c r="Z613" s="10" t="str">
        <f>IFERROR(VLOOKUP(H613,'[1]MW-NIFTY-50-12-Apr-2020'!$A:$A,1,FALSE),"No")</f>
        <v>No</v>
      </c>
      <c r="AA613" s="10" t="str">
        <f>IFERROR(VLOOKUP(AB613,'[2]ind_nifty500list 12th Apr20'!$F:$F,1,FALSE),"No")</f>
        <v>No</v>
      </c>
      <c r="AB613" s="9">
        <v>2165</v>
      </c>
    </row>
    <row r="614" spans="1:28" ht="15.75" customHeight="1" x14ac:dyDescent="0.3">
      <c r="A614" s="9">
        <v>331</v>
      </c>
      <c r="B614" s="10">
        <v>3586049</v>
      </c>
      <c r="C614" s="10">
        <v>14008</v>
      </c>
      <c r="D614" s="10">
        <v>132890884</v>
      </c>
      <c r="E614" s="10">
        <v>519105</v>
      </c>
      <c r="F614" s="10">
        <v>519105</v>
      </c>
      <c r="G614" s="10" t="s">
        <v>1162</v>
      </c>
      <c r="H614" s="10" t="s">
        <v>1162</v>
      </c>
      <c r="I614" s="10" t="s">
        <v>1163</v>
      </c>
      <c r="J614" s="10" t="s">
        <v>1164</v>
      </c>
      <c r="K614" s="13">
        <v>617.01705000000004</v>
      </c>
      <c r="L614" s="19" t="s">
        <v>13176</v>
      </c>
      <c r="M614" s="11" t="s">
        <v>275</v>
      </c>
      <c r="N614" s="10" t="s">
        <v>357</v>
      </c>
      <c r="O614" s="10" t="s">
        <v>358</v>
      </c>
      <c r="P614" s="10" t="s">
        <v>1165</v>
      </c>
      <c r="Q614" s="12"/>
      <c r="R614" s="12"/>
      <c r="S614" s="18" t="s">
        <v>279</v>
      </c>
      <c r="T614" s="10" t="s">
        <v>27</v>
      </c>
      <c r="U614" s="10">
        <v>3262</v>
      </c>
      <c r="V614" s="10">
        <v>1837</v>
      </c>
      <c r="W614" s="10">
        <v>1448</v>
      </c>
      <c r="X614" s="10">
        <v>2551</v>
      </c>
      <c r="Y614" s="10">
        <f t="shared" si="9"/>
        <v>331</v>
      </c>
      <c r="Z614" s="10" t="str">
        <f>IFERROR(VLOOKUP(H614,'[1]MW-NIFTY-50-12-Apr-2020'!$A:$A,1,FALSE),"No")</f>
        <v>No</v>
      </c>
      <c r="AA614" s="10" t="str">
        <f>IFERROR(VLOOKUP(AB614,'[2]ind_nifty500list 12th Apr20'!$F:$F,1,FALSE),"No")</f>
        <v>No</v>
      </c>
      <c r="AB614" s="9">
        <v>331</v>
      </c>
    </row>
    <row r="615" spans="1:28" ht="15.75" customHeight="1" x14ac:dyDescent="0.3">
      <c r="A615" s="9">
        <v>614</v>
      </c>
      <c r="B615" s="10"/>
      <c r="C615" s="10"/>
      <c r="D615" s="10">
        <v>134865156</v>
      </c>
      <c r="E615" s="10">
        <v>526817</v>
      </c>
      <c r="F615" s="10">
        <v>526817</v>
      </c>
      <c r="G615" s="10" t="s">
        <v>2031</v>
      </c>
      <c r="H615" s="10" t="str">
        <f>G615</f>
        <v>CHEVIOT</v>
      </c>
      <c r="I615" s="10" t="s">
        <v>2032</v>
      </c>
      <c r="J615" s="10" t="s">
        <v>2033</v>
      </c>
      <c r="K615" s="13">
        <v>616.85</v>
      </c>
      <c r="L615" s="19" t="s">
        <v>13176</v>
      </c>
      <c r="M615" s="11" t="s">
        <v>83</v>
      </c>
      <c r="N615" s="10" t="s">
        <v>84</v>
      </c>
      <c r="O615" s="10" t="s">
        <v>85</v>
      </c>
      <c r="P615" s="10"/>
      <c r="Q615" s="12"/>
      <c r="R615" s="12"/>
      <c r="S615" s="15" t="s">
        <v>86</v>
      </c>
      <c r="T615" s="10" t="s">
        <v>27</v>
      </c>
      <c r="U615" s="10">
        <v>2626</v>
      </c>
      <c r="V615" s="10">
        <v>3099</v>
      </c>
      <c r="W615" s="10">
        <v>1128</v>
      </c>
      <c r="X615" s="10">
        <v>1062</v>
      </c>
      <c r="Y615" s="10">
        <f t="shared" si="9"/>
        <v>614</v>
      </c>
      <c r="Z615" s="10" t="str">
        <f>IFERROR(VLOOKUP(H615,'[1]MW-NIFTY-50-12-Apr-2020'!$A:$A,1,FALSE),"No")</f>
        <v>No</v>
      </c>
      <c r="AA615" s="10" t="str">
        <f>IFERROR(VLOOKUP(AB615,'[2]ind_nifty500list 12th Apr20'!$F:$F,1,FALSE),"No")</f>
        <v>No</v>
      </c>
      <c r="AB615" s="9">
        <v>614</v>
      </c>
    </row>
    <row r="616" spans="1:28" ht="15.75" customHeight="1" x14ac:dyDescent="0.3">
      <c r="A616" s="9">
        <v>1771</v>
      </c>
      <c r="B616" s="10"/>
      <c r="C616" s="10"/>
      <c r="D616" s="10">
        <v>135717124</v>
      </c>
      <c r="E616" s="10">
        <v>530145</v>
      </c>
      <c r="F616" s="10">
        <v>530145</v>
      </c>
      <c r="G616" s="10" t="s">
        <v>5551</v>
      </c>
      <c r="H616" s="10" t="str">
        <f>G616</f>
        <v>KISAN</v>
      </c>
      <c r="I616" s="10" t="s">
        <v>5552</v>
      </c>
      <c r="J616" s="10" t="s">
        <v>5553</v>
      </c>
      <c r="K616" s="13">
        <v>615.96</v>
      </c>
      <c r="L616" s="19" t="s">
        <v>13176</v>
      </c>
      <c r="M616" s="11" t="s">
        <v>23</v>
      </c>
      <c r="N616" s="10" t="s">
        <v>24</v>
      </c>
      <c r="O616" s="10"/>
      <c r="P616" s="10"/>
      <c r="Q616" s="12"/>
      <c r="R616" s="12"/>
      <c r="S616" s="15" t="s">
        <v>26</v>
      </c>
      <c r="T616" s="10" t="s">
        <v>27</v>
      </c>
      <c r="U616" s="10">
        <v>2509</v>
      </c>
      <c r="V616" s="10">
        <v>161</v>
      </c>
      <c r="W616" s="10">
        <v>180</v>
      </c>
      <c r="X616" s="10">
        <v>547</v>
      </c>
      <c r="Y616" s="10">
        <f t="shared" si="9"/>
        <v>1771</v>
      </c>
      <c r="Z616" s="10" t="str">
        <f>IFERROR(VLOOKUP(H616,'[1]MW-NIFTY-50-12-Apr-2020'!$A:$A,1,FALSE),"No")</f>
        <v>No</v>
      </c>
      <c r="AA616" s="10" t="str">
        <f>IFERROR(VLOOKUP(AB616,'[2]ind_nifty500list 12th Apr20'!$F:$F,1,FALSE),"No")</f>
        <v>No</v>
      </c>
      <c r="AB616" s="9">
        <v>1771</v>
      </c>
    </row>
    <row r="617" spans="1:28" ht="15.75" customHeight="1" x14ac:dyDescent="0.3">
      <c r="A617" s="9">
        <v>3634</v>
      </c>
      <c r="B617" s="10">
        <v>6194177</v>
      </c>
      <c r="C617" s="10">
        <v>24196</v>
      </c>
      <c r="D617" s="10">
        <v>132903940</v>
      </c>
      <c r="E617" s="10">
        <v>519156</v>
      </c>
      <c r="F617" s="10">
        <v>519156</v>
      </c>
      <c r="G617" s="10" t="s">
        <v>11136</v>
      </c>
      <c r="H617" s="10" t="s">
        <v>11136</v>
      </c>
      <c r="I617" s="10" t="s">
        <v>11137</v>
      </c>
      <c r="J617" s="10" t="s">
        <v>11138</v>
      </c>
      <c r="K617" s="13">
        <v>615.24254999999994</v>
      </c>
      <c r="L617" s="19" t="s">
        <v>13176</v>
      </c>
      <c r="M617" s="11" t="s">
        <v>275</v>
      </c>
      <c r="N617" s="10" t="s">
        <v>276</v>
      </c>
      <c r="O617" s="10" t="s">
        <v>277</v>
      </c>
      <c r="P617" s="10" t="s">
        <v>4077</v>
      </c>
      <c r="Q617" s="11" t="s">
        <v>4077</v>
      </c>
      <c r="R617" s="12"/>
      <c r="S617" s="18" t="s">
        <v>279</v>
      </c>
      <c r="T617" s="10" t="s">
        <v>27</v>
      </c>
      <c r="U617" s="10">
        <v>2052</v>
      </c>
      <c r="V617" s="10">
        <v>2072</v>
      </c>
      <c r="W617" s="10">
        <v>3873</v>
      </c>
      <c r="X617" s="10">
        <v>1285</v>
      </c>
      <c r="Y617" s="10">
        <f t="shared" si="9"/>
        <v>3634</v>
      </c>
      <c r="Z617" s="10" t="str">
        <f>IFERROR(VLOOKUP(H617,'[1]MW-NIFTY-50-12-Apr-2020'!$A:$A,1,FALSE),"No")</f>
        <v>No</v>
      </c>
      <c r="AA617" s="10" t="str">
        <f>IFERROR(VLOOKUP(AB617,'[2]ind_nifty500list 12th Apr20'!$F:$F,1,FALSE),"No")</f>
        <v>No</v>
      </c>
      <c r="AB617" s="9">
        <v>3634</v>
      </c>
    </row>
    <row r="618" spans="1:28" ht="15.75" customHeight="1" x14ac:dyDescent="0.3">
      <c r="A618" s="9">
        <v>2249</v>
      </c>
      <c r="B618" s="10">
        <v>3404801</v>
      </c>
      <c r="C618" s="10">
        <v>13300</v>
      </c>
      <c r="D618" s="10">
        <v>136376836</v>
      </c>
      <c r="E618" s="10">
        <v>532722</v>
      </c>
      <c r="F618" s="10">
        <v>532722</v>
      </c>
      <c r="G618" s="10" t="s">
        <v>6994</v>
      </c>
      <c r="H618" s="10" t="s">
        <v>6994</v>
      </c>
      <c r="I618" s="10" t="s">
        <v>6995</v>
      </c>
      <c r="J618" s="10" t="s">
        <v>6996</v>
      </c>
      <c r="K618" s="13">
        <v>614.82770000000005</v>
      </c>
      <c r="L618" s="19" t="s">
        <v>13176</v>
      </c>
      <c r="M618" s="11" t="s">
        <v>249</v>
      </c>
      <c r="N618" s="10" t="s">
        <v>250</v>
      </c>
      <c r="O618" s="10" t="s">
        <v>762</v>
      </c>
      <c r="P618" s="10" t="s">
        <v>1958</v>
      </c>
      <c r="Q618" s="12"/>
      <c r="R618" s="12"/>
      <c r="S618" s="15" t="s">
        <v>26</v>
      </c>
      <c r="T618" s="10" t="s">
        <v>27</v>
      </c>
      <c r="U618" s="10">
        <v>2346</v>
      </c>
      <c r="V618" s="10">
        <v>2137</v>
      </c>
      <c r="W618" s="10">
        <v>1354</v>
      </c>
      <c r="X618" s="10">
        <v>3136</v>
      </c>
      <c r="Y618" s="10">
        <f t="shared" si="9"/>
        <v>2249</v>
      </c>
      <c r="Z618" s="10" t="str">
        <f>IFERROR(VLOOKUP(H618,'[1]MW-NIFTY-50-12-Apr-2020'!$A:$A,1,FALSE),"No")</f>
        <v>No</v>
      </c>
      <c r="AA618" s="10" t="str">
        <f>IFERROR(VLOOKUP(AB618,'[2]ind_nifty500list 12th Apr20'!$F:$F,1,FALSE),"No")</f>
        <v>No</v>
      </c>
      <c r="AB618" s="9">
        <v>2249</v>
      </c>
    </row>
    <row r="619" spans="1:28" ht="15.75" customHeight="1" x14ac:dyDescent="0.3">
      <c r="A619" s="9">
        <v>1380</v>
      </c>
      <c r="B619" s="10">
        <v>1718017</v>
      </c>
      <c r="C619" s="10">
        <v>6711</v>
      </c>
      <c r="D619" s="10">
        <v>130869252</v>
      </c>
      <c r="E619" s="10">
        <v>511208</v>
      </c>
      <c r="F619" s="10">
        <v>511208</v>
      </c>
      <c r="G619" s="10" t="s">
        <v>4368</v>
      </c>
      <c r="H619" s="10" t="s">
        <v>4368</v>
      </c>
      <c r="I619" s="10" t="s">
        <v>4369</v>
      </c>
      <c r="J619" s="10" t="s">
        <v>4370</v>
      </c>
      <c r="K619" s="13">
        <v>612.53414999999995</v>
      </c>
      <c r="L619" s="19" t="s">
        <v>13176</v>
      </c>
      <c r="M619" s="11" t="s">
        <v>55</v>
      </c>
      <c r="N619" s="10" t="s">
        <v>56</v>
      </c>
      <c r="O619" s="10" t="s">
        <v>62</v>
      </c>
      <c r="P619" s="10" t="s">
        <v>293</v>
      </c>
      <c r="Q619" s="10"/>
      <c r="R619" s="12"/>
      <c r="S619" s="18" t="s">
        <v>58</v>
      </c>
      <c r="T619" s="10" t="s">
        <v>27</v>
      </c>
      <c r="U619" s="10">
        <v>906</v>
      </c>
      <c r="V619" s="10">
        <v>114</v>
      </c>
      <c r="W619" s="10">
        <v>2490</v>
      </c>
      <c r="X619" s="10">
        <v>2731</v>
      </c>
      <c r="Y619" s="10">
        <f t="shared" si="9"/>
        <v>1380</v>
      </c>
      <c r="Z619" s="10" t="str">
        <f>IFERROR(VLOOKUP(H619,'[1]MW-NIFTY-50-12-Apr-2020'!$A:$A,1,FALSE),"No")</f>
        <v>No</v>
      </c>
      <c r="AA619" s="10" t="str">
        <f>IFERROR(VLOOKUP(AB619,'[2]ind_nifty500list 12th Apr20'!$F:$F,1,FALSE),"No")</f>
        <v>No</v>
      </c>
      <c r="AB619" s="9">
        <v>1380</v>
      </c>
    </row>
    <row r="620" spans="1:28" ht="15.75" customHeight="1" x14ac:dyDescent="0.3">
      <c r="A620" s="9">
        <v>550</v>
      </c>
      <c r="B620" s="10">
        <v>2763265</v>
      </c>
      <c r="C620" s="10">
        <v>10794</v>
      </c>
      <c r="D620" s="10">
        <v>136315652</v>
      </c>
      <c r="E620" s="10">
        <v>532483</v>
      </c>
      <c r="F620" s="10">
        <v>532483</v>
      </c>
      <c r="G620" s="10" t="s">
        <v>2055</v>
      </c>
      <c r="H620" s="10" t="s">
        <v>2055</v>
      </c>
      <c r="I620" s="10" t="s">
        <v>2056</v>
      </c>
      <c r="J620" s="10" t="s">
        <v>2057</v>
      </c>
      <c r="K620" s="13">
        <v>18513.896799999999</v>
      </c>
      <c r="L620" s="16" t="s">
        <v>13177</v>
      </c>
      <c r="M620" s="11" t="s">
        <v>55</v>
      </c>
      <c r="N620" s="10" t="s">
        <v>524</v>
      </c>
      <c r="O620" s="10" t="s">
        <v>525</v>
      </c>
      <c r="P620" s="10"/>
      <c r="Q620" s="12"/>
      <c r="R620" s="12"/>
      <c r="S620" s="10" t="s">
        <v>526</v>
      </c>
      <c r="T620" s="10" t="s">
        <v>130</v>
      </c>
      <c r="U620" s="10">
        <v>383</v>
      </c>
      <c r="V620" s="10">
        <v>1411</v>
      </c>
      <c r="W620" s="10">
        <v>2590</v>
      </c>
      <c r="X620" s="10">
        <v>382</v>
      </c>
      <c r="Y620" s="10">
        <f t="shared" si="9"/>
        <v>550</v>
      </c>
      <c r="Z620" s="10" t="str">
        <f>IFERROR(VLOOKUP(H620,'[1]MW-NIFTY-50-12-Apr-2020'!$A:$A,1,FALSE),"No")</f>
        <v>No</v>
      </c>
      <c r="AA620" s="10" t="s">
        <v>44</v>
      </c>
      <c r="AB620" s="9">
        <v>550</v>
      </c>
    </row>
    <row r="621" spans="1:28" ht="15.75" customHeight="1" x14ac:dyDescent="0.3">
      <c r="A621" s="9">
        <v>334</v>
      </c>
      <c r="B621" s="10">
        <v>2415617</v>
      </c>
      <c r="C621" s="10">
        <v>9436</v>
      </c>
      <c r="D621" s="10">
        <v>136293124</v>
      </c>
      <c r="E621" s="10">
        <v>532395</v>
      </c>
      <c r="F621" s="10">
        <v>532395</v>
      </c>
      <c r="G621" s="10" t="s">
        <v>1172</v>
      </c>
      <c r="H621" s="10" t="s">
        <v>1172</v>
      </c>
      <c r="I621" s="10" t="s">
        <v>1173</v>
      </c>
      <c r="J621" s="10" t="s">
        <v>1174</v>
      </c>
      <c r="K621" s="13">
        <v>608.69444999999996</v>
      </c>
      <c r="L621" s="19" t="s">
        <v>13176</v>
      </c>
      <c r="M621" s="11" t="s">
        <v>39</v>
      </c>
      <c r="N621" s="10" t="s">
        <v>67</v>
      </c>
      <c r="O621" s="10" t="s">
        <v>68</v>
      </c>
      <c r="P621" s="10"/>
      <c r="Q621" s="12"/>
      <c r="R621" s="12"/>
      <c r="S621" s="15" t="s">
        <v>69</v>
      </c>
      <c r="T621" s="10" t="s">
        <v>27</v>
      </c>
      <c r="U621" s="10">
        <v>3871</v>
      </c>
      <c r="V621" s="10">
        <v>1533</v>
      </c>
      <c r="W621" s="10">
        <v>3284</v>
      </c>
      <c r="X621" s="10">
        <v>7</v>
      </c>
      <c r="Y621" s="10">
        <f t="shared" si="9"/>
        <v>334</v>
      </c>
      <c r="Z621" s="10" t="str">
        <f>IFERROR(VLOOKUP(H621,'[1]MW-NIFTY-50-12-Apr-2020'!$A:$A,1,FALSE),"No")</f>
        <v>No</v>
      </c>
      <c r="AA621" s="10" t="str">
        <f>IFERROR(VLOOKUP(AB621,'[2]ind_nifty500list 12th Apr20'!$F:$F,1,FALSE),"No")</f>
        <v>No</v>
      </c>
      <c r="AB621" s="9">
        <v>334</v>
      </c>
    </row>
    <row r="622" spans="1:28" ht="15.75" customHeight="1" x14ac:dyDescent="0.3">
      <c r="A622" s="9">
        <v>2495</v>
      </c>
      <c r="B622" s="10">
        <v>4518657</v>
      </c>
      <c r="C622" s="10">
        <v>17651</v>
      </c>
      <c r="D622" s="10">
        <v>136316420</v>
      </c>
      <c r="E622" s="10">
        <v>532486</v>
      </c>
      <c r="F622" s="10">
        <v>532486</v>
      </c>
      <c r="G622" s="10" t="s">
        <v>7730</v>
      </c>
      <c r="H622" s="10" t="s">
        <v>7730</v>
      </c>
      <c r="I622" s="10" t="s">
        <v>7731</v>
      </c>
      <c r="J622" s="10" t="s">
        <v>7732</v>
      </c>
      <c r="K622" s="13">
        <v>607.93110000000001</v>
      </c>
      <c r="L622" s="19" t="s">
        <v>13176</v>
      </c>
      <c r="M622" s="11" t="s">
        <v>249</v>
      </c>
      <c r="N622" s="10" t="s">
        <v>250</v>
      </c>
      <c r="O622" s="10" t="s">
        <v>251</v>
      </c>
      <c r="P622" s="10"/>
      <c r="Q622" s="12"/>
      <c r="R622" s="12"/>
      <c r="S622" s="15" t="s">
        <v>26</v>
      </c>
      <c r="T622" s="10" t="s">
        <v>27</v>
      </c>
      <c r="U622" s="10">
        <v>2401</v>
      </c>
      <c r="V622" s="10">
        <v>533</v>
      </c>
      <c r="W622" s="10">
        <v>1717</v>
      </c>
      <c r="X622" s="10">
        <v>2839</v>
      </c>
      <c r="Y622" s="10">
        <f t="shared" si="9"/>
        <v>2495</v>
      </c>
      <c r="Z622" s="10" t="str">
        <f>IFERROR(VLOOKUP(H622,'[1]MW-NIFTY-50-12-Apr-2020'!$A:$A,1,FALSE),"No")</f>
        <v>No</v>
      </c>
      <c r="AA622" s="10" t="str">
        <f>IFERROR(VLOOKUP(AB622,'[2]ind_nifty500list 12th Apr20'!$F:$F,1,FALSE),"No")</f>
        <v>No</v>
      </c>
      <c r="AB622" s="9">
        <v>2495</v>
      </c>
    </row>
    <row r="623" spans="1:28" ht="15.75" customHeight="1" x14ac:dyDescent="0.3">
      <c r="A623" s="9">
        <v>2787</v>
      </c>
      <c r="B623" s="10">
        <v>5314561</v>
      </c>
      <c r="C623" s="10">
        <v>20760</v>
      </c>
      <c r="D623" s="10">
        <v>136520708</v>
      </c>
      <c r="E623" s="10">
        <v>533284</v>
      </c>
      <c r="F623" s="10">
        <v>533284</v>
      </c>
      <c r="G623" s="10" t="s">
        <v>8603</v>
      </c>
      <c r="H623" s="10" t="s">
        <v>8603</v>
      </c>
      <c r="I623" s="10" t="s">
        <v>8604</v>
      </c>
      <c r="J623" s="10" t="s">
        <v>8605</v>
      </c>
      <c r="K623" s="13">
        <v>606.22939999999994</v>
      </c>
      <c r="L623" s="19" t="s">
        <v>13176</v>
      </c>
      <c r="M623" s="11" t="s">
        <v>39</v>
      </c>
      <c r="N623" s="10" t="s">
        <v>67</v>
      </c>
      <c r="O623" s="10" t="s">
        <v>68</v>
      </c>
      <c r="P623" s="10"/>
      <c r="Q623" s="12"/>
      <c r="R623" s="12"/>
      <c r="S623" s="15" t="s">
        <v>69</v>
      </c>
      <c r="T623" s="10" t="s">
        <v>27</v>
      </c>
      <c r="U623" s="10">
        <v>2322</v>
      </c>
      <c r="V623" s="10">
        <v>2878</v>
      </c>
      <c r="W623" s="10">
        <v>2585</v>
      </c>
      <c r="X623" s="10">
        <v>1803</v>
      </c>
      <c r="Y623" s="10">
        <f t="shared" si="9"/>
        <v>2787</v>
      </c>
      <c r="Z623" s="10" t="str">
        <f>IFERROR(VLOOKUP(H623,'[1]MW-NIFTY-50-12-Apr-2020'!$A:$A,1,FALSE),"No")</f>
        <v>No</v>
      </c>
      <c r="AA623" s="10" t="str">
        <f>IFERROR(VLOOKUP(AB623,'[2]ind_nifty500list 12th Apr20'!$F:$F,1,FALSE),"No")</f>
        <v>No</v>
      </c>
      <c r="AB623" s="9">
        <v>2787</v>
      </c>
    </row>
    <row r="624" spans="1:28" ht="15.75" customHeight="1" x14ac:dyDescent="0.3">
      <c r="A624" s="9">
        <v>3787</v>
      </c>
      <c r="B624" s="10">
        <v>1084161</v>
      </c>
      <c r="C624" s="10">
        <v>4235</v>
      </c>
      <c r="D624" s="10">
        <v>129385476</v>
      </c>
      <c r="E624" s="10">
        <v>505412</v>
      </c>
      <c r="F624" s="10">
        <v>505412</v>
      </c>
      <c r="G624" s="10" t="s">
        <v>11606</v>
      </c>
      <c r="H624" s="10" t="s">
        <v>11606</v>
      </c>
      <c r="I624" s="10" t="s">
        <v>11607</v>
      </c>
      <c r="J624" s="10" t="s">
        <v>11608</v>
      </c>
      <c r="K624" s="13">
        <v>603.22739999999999</v>
      </c>
      <c r="L624" s="19" t="s">
        <v>13176</v>
      </c>
      <c r="M624" s="11" t="s">
        <v>39</v>
      </c>
      <c r="N624" s="10" t="s">
        <v>40</v>
      </c>
      <c r="O624" s="10" t="s">
        <v>137</v>
      </c>
      <c r="P624" s="10" t="s">
        <v>138</v>
      </c>
      <c r="Q624" s="11" t="e">
        <v>#REF!</v>
      </c>
      <c r="R624" s="12"/>
      <c r="S624" s="17" t="s">
        <v>42</v>
      </c>
      <c r="T624" s="10" t="s">
        <v>27</v>
      </c>
      <c r="U624" s="10">
        <v>1284</v>
      </c>
      <c r="V624" s="10">
        <v>1657</v>
      </c>
      <c r="W624" s="10">
        <v>3799</v>
      </c>
      <c r="X624" s="10">
        <v>23</v>
      </c>
      <c r="Y624" s="10">
        <f t="shared" si="9"/>
        <v>3787</v>
      </c>
      <c r="Z624" s="10" t="str">
        <f>IFERROR(VLOOKUP(H624,'[1]MW-NIFTY-50-12-Apr-2020'!$A:$A,1,FALSE),"No")</f>
        <v>No</v>
      </c>
      <c r="AA624" s="10" t="str">
        <f>IFERROR(VLOOKUP(AB624,'[2]ind_nifty500list 12th Apr20'!$F:$F,1,FALSE),"No")</f>
        <v>No</v>
      </c>
      <c r="AB624" s="9">
        <v>3787</v>
      </c>
    </row>
    <row r="625" spans="1:28" ht="15.75" customHeight="1" x14ac:dyDescent="0.3">
      <c r="A625" s="9">
        <v>2359</v>
      </c>
      <c r="B625" s="10"/>
      <c r="C625" s="10"/>
      <c r="D625" s="10">
        <v>129245188</v>
      </c>
      <c r="E625" s="10">
        <v>504864</v>
      </c>
      <c r="F625" s="10">
        <v>504864</v>
      </c>
      <c r="G625" s="10" t="s">
        <v>7328</v>
      </c>
      <c r="H625" s="10" t="str">
        <f>G625</f>
        <v>ORISSASP</v>
      </c>
      <c r="I625" s="10" t="s">
        <v>7329</v>
      </c>
      <c r="J625" s="10" t="s">
        <v>7330</v>
      </c>
      <c r="K625" s="13">
        <v>599.28</v>
      </c>
      <c r="L625" s="19" t="s">
        <v>13176</v>
      </c>
      <c r="M625" s="11" t="s">
        <v>23</v>
      </c>
      <c r="N625" s="10" t="s">
        <v>90</v>
      </c>
      <c r="O625" s="10"/>
      <c r="P625" s="10"/>
      <c r="Q625" s="12"/>
      <c r="R625" s="12"/>
      <c r="S625" s="18" t="s">
        <v>91</v>
      </c>
      <c r="T625" s="10" t="s">
        <v>27</v>
      </c>
      <c r="U625" s="10">
        <v>2547</v>
      </c>
      <c r="V625" s="10">
        <v>3544</v>
      </c>
      <c r="W625" s="10">
        <v>2121</v>
      </c>
      <c r="X625" s="10">
        <v>1693</v>
      </c>
      <c r="Y625" s="10">
        <f t="shared" si="9"/>
        <v>2359</v>
      </c>
      <c r="Z625" s="10" t="str">
        <f>IFERROR(VLOOKUP(H625,'[1]MW-NIFTY-50-12-Apr-2020'!$A:$A,1,FALSE),"No")</f>
        <v>No</v>
      </c>
      <c r="AA625" s="10" t="str">
        <f>IFERROR(VLOOKUP(AB625,'[2]ind_nifty500list 12th Apr20'!$F:$F,1,FALSE),"No")</f>
        <v>No</v>
      </c>
      <c r="AB625" s="9">
        <v>2359</v>
      </c>
    </row>
    <row r="626" spans="1:28" ht="15.75" customHeight="1" x14ac:dyDescent="0.3">
      <c r="A626" s="9">
        <v>2795</v>
      </c>
      <c r="B626" s="10">
        <v>752385</v>
      </c>
      <c r="C626" s="10">
        <v>2939</v>
      </c>
      <c r="D626" s="10">
        <v>128811268</v>
      </c>
      <c r="E626" s="10">
        <v>503169</v>
      </c>
      <c r="F626" s="10">
        <v>503169</v>
      </c>
      <c r="G626" s="10" t="s">
        <v>8627</v>
      </c>
      <c r="H626" s="10" t="s">
        <v>8627</v>
      </c>
      <c r="I626" s="10" t="s">
        <v>8628</v>
      </c>
      <c r="J626" s="10" t="s">
        <v>8629</v>
      </c>
      <c r="K626" s="13">
        <v>599.1395</v>
      </c>
      <c r="L626" s="19" t="s">
        <v>13176</v>
      </c>
      <c r="M626" s="11" t="s">
        <v>83</v>
      </c>
      <c r="N626" s="10" t="s">
        <v>84</v>
      </c>
      <c r="O626" s="10" t="s">
        <v>85</v>
      </c>
      <c r="P626" s="10"/>
      <c r="Q626" s="12"/>
      <c r="R626" s="12"/>
      <c r="S626" s="15" t="s">
        <v>86</v>
      </c>
      <c r="T626" s="10" t="s">
        <v>27</v>
      </c>
      <c r="U626" s="10">
        <v>385</v>
      </c>
      <c r="V626" s="10">
        <v>2252</v>
      </c>
      <c r="W626" s="10">
        <v>139</v>
      </c>
      <c r="X626" s="10">
        <v>3099</v>
      </c>
      <c r="Y626" s="10">
        <f t="shared" si="9"/>
        <v>2795</v>
      </c>
      <c r="Z626" s="10" t="str">
        <f>IFERROR(VLOOKUP(H626,'[1]MW-NIFTY-50-12-Apr-2020'!$A:$A,1,FALSE),"No")</f>
        <v>No</v>
      </c>
      <c r="AA626" s="10" t="str">
        <f>IFERROR(VLOOKUP(AB626,'[2]ind_nifty500list 12th Apr20'!$F:$F,1,FALSE),"No")</f>
        <v>No</v>
      </c>
      <c r="AB626" s="9">
        <v>2795</v>
      </c>
    </row>
    <row r="627" spans="1:28" ht="15.75" customHeight="1" x14ac:dyDescent="0.3">
      <c r="A627" s="9">
        <v>1862</v>
      </c>
      <c r="B627" s="10">
        <v>1779457</v>
      </c>
      <c r="C627" s="10">
        <v>6951</v>
      </c>
      <c r="D627" s="10">
        <v>135997700</v>
      </c>
      <c r="E627" s="10">
        <v>531241</v>
      </c>
      <c r="F627" s="10">
        <v>531241</v>
      </c>
      <c r="G627" s="10" t="s">
        <v>5828</v>
      </c>
      <c r="H627" s="10" t="s">
        <v>5828</v>
      </c>
      <c r="I627" s="10" t="s">
        <v>5829</v>
      </c>
      <c r="J627" s="10" t="s">
        <v>5830</v>
      </c>
      <c r="K627" s="13">
        <v>596.68615</v>
      </c>
      <c r="L627" s="19" t="s">
        <v>13176</v>
      </c>
      <c r="M627" s="10" t="s">
        <v>83</v>
      </c>
      <c r="N627" s="10" t="s">
        <v>1069</v>
      </c>
      <c r="O627" s="10" t="s">
        <v>2270</v>
      </c>
      <c r="P627" s="10"/>
      <c r="Q627" s="12"/>
      <c r="R627" s="12"/>
      <c r="S627" s="15" t="s">
        <v>1071</v>
      </c>
      <c r="T627" s="10" t="s">
        <v>27</v>
      </c>
      <c r="U627" s="10">
        <v>3958</v>
      </c>
      <c r="V627" s="10">
        <v>3277</v>
      </c>
      <c r="W627" s="10">
        <v>2741</v>
      </c>
      <c r="X627" s="10">
        <v>1788</v>
      </c>
      <c r="Y627" s="10">
        <f t="shared" si="9"/>
        <v>1862</v>
      </c>
      <c r="Z627" s="10" t="str">
        <f>IFERROR(VLOOKUP(H627,'[1]MW-NIFTY-50-12-Apr-2020'!$A:$A,1,FALSE),"No")</f>
        <v>No</v>
      </c>
      <c r="AA627" s="10" t="str">
        <f>IFERROR(VLOOKUP(AB627,'[2]ind_nifty500list 12th Apr20'!$F:$F,1,FALSE),"No")</f>
        <v>No</v>
      </c>
      <c r="AB627" s="9">
        <v>1862</v>
      </c>
    </row>
    <row r="628" spans="1:28" ht="15.75" customHeight="1" x14ac:dyDescent="0.3">
      <c r="A628" s="9">
        <v>3817</v>
      </c>
      <c r="B628" s="10"/>
      <c r="C628" s="10"/>
      <c r="D628" s="10">
        <v>129503236</v>
      </c>
      <c r="E628" s="10">
        <v>505872</v>
      </c>
      <c r="F628" s="10">
        <v>505872</v>
      </c>
      <c r="G628" s="10" t="s">
        <v>11713</v>
      </c>
      <c r="H628" s="10" t="str">
        <f>G628</f>
        <v>WPIL</v>
      </c>
      <c r="I628" s="10" t="s">
        <v>11714</v>
      </c>
      <c r="J628" s="10" t="s">
        <v>11715</v>
      </c>
      <c r="K628" s="13">
        <v>596.36</v>
      </c>
      <c r="L628" s="19" t="s">
        <v>13176</v>
      </c>
      <c r="M628" s="11" t="s">
        <v>39</v>
      </c>
      <c r="N628" s="10" t="s">
        <v>40</v>
      </c>
      <c r="O628" s="10" t="s">
        <v>137</v>
      </c>
      <c r="P628" s="10" t="s">
        <v>138</v>
      </c>
      <c r="Q628" s="12"/>
      <c r="R628" s="12"/>
      <c r="S628" s="15" t="s">
        <v>42</v>
      </c>
      <c r="T628" s="10" t="s">
        <v>27</v>
      </c>
      <c r="U628" s="10">
        <v>2345</v>
      </c>
      <c r="V628" s="10">
        <v>3243</v>
      </c>
      <c r="W628" s="10">
        <v>1513</v>
      </c>
      <c r="X628" s="10">
        <v>73</v>
      </c>
      <c r="Y628" s="10">
        <f t="shared" si="9"/>
        <v>3817</v>
      </c>
      <c r="Z628" s="10" t="str">
        <f>IFERROR(VLOOKUP(H628,'[1]MW-NIFTY-50-12-Apr-2020'!$A:$A,1,FALSE),"No")</f>
        <v>No</v>
      </c>
      <c r="AA628" s="10" t="str">
        <f>IFERROR(VLOOKUP(AB628,'[2]ind_nifty500list 12th Apr20'!$F:$F,1,FALSE),"No")</f>
        <v>No</v>
      </c>
      <c r="AB628" s="9">
        <v>3817</v>
      </c>
    </row>
    <row r="629" spans="1:28" ht="15.75" customHeight="1" x14ac:dyDescent="0.3">
      <c r="A629" s="9">
        <v>2844</v>
      </c>
      <c r="B629" s="10"/>
      <c r="C629" s="10"/>
      <c r="D629" s="10">
        <v>131851012</v>
      </c>
      <c r="E629" s="10">
        <v>131851012</v>
      </c>
      <c r="F629" s="10">
        <v>515043</v>
      </c>
      <c r="G629" s="10" t="s">
        <v>8772</v>
      </c>
      <c r="H629" s="10" t="str">
        <f>G629</f>
        <v>SAINTGOBAIN</v>
      </c>
      <c r="I629" s="10" t="s">
        <v>8773</v>
      </c>
      <c r="J629" s="10" t="s">
        <v>8774</v>
      </c>
      <c r="K629" s="13">
        <v>595.25</v>
      </c>
      <c r="L629" s="19" t="s">
        <v>13176</v>
      </c>
      <c r="M629" s="11" t="s">
        <v>249</v>
      </c>
      <c r="N629" s="10" t="s">
        <v>250</v>
      </c>
      <c r="O629" s="10" t="s">
        <v>762</v>
      </c>
      <c r="P629" s="10" t="s">
        <v>8775</v>
      </c>
      <c r="Q629" s="12"/>
      <c r="R629" s="12"/>
      <c r="S629" s="15" t="s">
        <v>26</v>
      </c>
      <c r="T629" s="10" t="s">
        <v>27</v>
      </c>
      <c r="U629" s="10">
        <v>2256</v>
      </c>
      <c r="V629" s="10">
        <v>3968</v>
      </c>
      <c r="W629" s="10">
        <v>955</v>
      </c>
      <c r="X629" s="10">
        <v>2804</v>
      </c>
      <c r="Y629" s="10">
        <f t="shared" si="9"/>
        <v>2844</v>
      </c>
      <c r="Z629" s="10" t="str">
        <f>IFERROR(VLOOKUP(H629,'[1]MW-NIFTY-50-12-Apr-2020'!$A:$A,1,FALSE),"No")</f>
        <v>No</v>
      </c>
      <c r="AA629" s="10" t="str">
        <f>IFERROR(VLOOKUP(AB629,'[2]ind_nifty500list 12th Apr20'!$F:$F,1,FALSE),"No")</f>
        <v>No</v>
      </c>
      <c r="AB629" s="9">
        <v>2844</v>
      </c>
    </row>
    <row r="630" spans="1:28" ht="15.75" customHeight="1" x14ac:dyDescent="0.3">
      <c r="A630" s="9">
        <v>2739</v>
      </c>
      <c r="B630" s="10">
        <v>3873025</v>
      </c>
      <c r="C630" s="10">
        <v>15129</v>
      </c>
      <c r="D630" s="10">
        <v>136428292</v>
      </c>
      <c r="E630" s="10">
        <v>532923</v>
      </c>
      <c r="F630" s="10">
        <v>532923</v>
      </c>
      <c r="G630" s="10" t="s">
        <v>8459</v>
      </c>
      <c r="H630" s="10" t="s">
        <v>8459</v>
      </c>
      <c r="I630" s="10" t="s">
        <v>8460</v>
      </c>
      <c r="J630" s="10" t="s">
        <v>8461</v>
      </c>
      <c r="K630" s="13">
        <v>590.71600000000001</v>
      </c>
      <c r="L630" s="19" t="s">
        <v>13176</v>
      </c>
      <c r="M630" s="11" t="s">
        <v>83</v>
      </c>
      <c r="N630" s="10" t="s">
        <v>84</v>
      </c>
      <c r="O630" s="10" t="s">
        <v>508</v>
      </c>
      <c r="P630" s="10"/>
      <c r="Q630" s="10"/>
      <c r="R630" s="12"/>
      <c r="S630" s="15" t="s">
        <v>86</v>
      </c>
      <c r="T630" s="10" t="s">
        <v>27</v>
      </c>
      <c r="U630" s="10">
        <v>3901</v>
      </c>
      <c r="V630" s="10">
        <v>1713</v>
      </c>
      <c r="W630" s="10">
        <v>3469</v>
      </c>
      <c r="X630" s="10">
        <v>303</v>
      </c>
      <c r="Y630" s="10">
        <f t="shared" si="9"/>
        <v>2739</v>
      </c>
      <c r="Z630" s="10" t="str">
        <f>IFERROR(VLOOKUP(H630,'[1]MW-NIFTY-50-12-Apr-2020'!$A:$A,1,FALSE),"No")</f>
        <v>No</v>
      </c>
      <c r="AA630" s="10" t="str">
        <f>IFERROR(VLOOKUP(AB630,'[2]ind_nifty500list 12th Apr20'!$F:$F,1,FALSE),"No")</f>
        <v>No</v>
      </c>
      <c r="AB630" s="9">
        <v>2739</v>
      </c>
    </row>
    <row r="631" spans="1:28" ht="15.75" customHeight="1" x14ac:dyDescent="0.3">
      <c r="A631" s="9">
        <v>3579</v>
      </c>
      <c r="B631" s="10">
        <v>2891009</v>
      </c>
      <c r="C631" s="10">
        <v>11293</v>
      </c>
      <c r="D631" s="10">
        <v>128109828</v>
      </c>
      <c r="E631" s="10">
        <v>500429</v>
      </c>
      <c r="F631" s="10">
        <v>500429</v>
      </c>
      <c r="G631" s="10" t="s">
        <v>10970</v>
      </c>
      <c r="H631" s="10" t="s">
        <v>10970</v>
      </c>
      <c r="I631" s="10" t="s">
        <v>10971</v>
      </c>
      <c r="J631" s="10" t="s">
        <v>10972</v>
      </c>
      <c r="K631" s="13">
        <v>590.00995</v>
      </c>
      <c r="L631" s="19" t="s">
        <v>13176</v>
      </c>
      <c r="M631" s="11" t="s">
        <v>23</v>
      </c>
      <c r="N631" s="10" t="s">
        <v>24</v>
      </c>
      <c r="O631" s="10" t="s">
        <v>838</v>
      </c>
      <c r="P631" s="12"/>
      <c r="Q631" s="10"/>
      <c r="R631" s="12"/>
      <c r="S631" s="15" t="s">
        <v>26</v>
      </c>
      <c r="T631" s="10" t="s">
        <v>27</v>
      </c>
      <c r="U631" s="10">
        <v>1909</v>
      </c>
      <c r="V631" s="10">
        <v>228</v>
      </c>
      <c r="W631" s="10">
        <v>962</v>
      </c>
      <c r="X631" s="10">
        <v>1963</v>
      </c>
      <c r="Y631" s="10">
        <f t="shared" si="9"/>
        <v>3579</v>
      </c>
      <c r="Z631" s="10" t="str">
        <f>IFERROR(VLOOKUP(H631,'[1]MW-NIFTY-50-12-Apr-2020'!$A:$A,1,FALSE),"No")</f>
        <v>No</v>
      </c>
      <c r="AA631" s="10" t="str">
        <f>IFERROR(VLOOKUP(AB631,'[2]ind_nifty500list 12th Apr20'!$F:$F,1,FALSE),"No")</f>
        <v>No</v>
      </c>
      <c r="AB631" s="9">
        <v>3579</v>
      </c>
    </row>
    <row r="632" spans="1:28" ht="15.75" customHeight="1" x14ac:dyDescent="0.3">
      <c r="A632" s="9">
        <v>4908</v>
      </c>
      <c r="B632" s="10">
        <v>2676993</v>
      </c>
      <c r="C632" s="10">
        <v>10457</v>
      </c>
      <c r="D632" s="10">
        <v>138061060</v>
      </c>
      <c r="E632" s="10">
        <v>539301</v>
      </c>
      <c r="F632" s="10">
        <v>539301</v>
      </c>
      <c r="G632" s="10" t="s">
        <v>12680</v>
      </c>
      <c r="H632" s="10" t="s">
        <v>12680</v>
      </c>
      <c r="I632" s="10" t="s">
        <v>12681</v>
      </c>
      <c r="J632" s="10" t="s">
        <v>12682</v>
      </c>
      <c r="K632" s="13">
        <v>585.73080000000004</v>
      </c>
      <c r="L632" s="19" t="s">
        <v>13176</v>
      </c>
      <c r="M632" s="10" t="s">
        <v>249</v>
      </c>
      <c r="N632" s="10" t="s">
        <v>383</v>
      </c>
      <c r="O632" s="10"/>
      <c r="P632" s="10"/>
      <c r="Q632" s="10"/>
      <c r="R632" s="10"/>
      <c r="S632" s="18" t="s">
        <v>384</v>
      </c>
      <c r="T632" s="10" t="s">
        <v>27</v>
      </c>
      <c r="U632" s="10">
        <v>2681</v>
      </c>
      <c r="V632" s="10">
        <v>4320</v>
      </c>
      <c r="W632" s="10">
        <v>4895</v>
      </c>
      <c r="X632" s="10">
        <v>4374</v>
      </c>
      <c r="Y632" s="10">
        <f t="shared" si="9"/>
        <v>4908</v>
      </c>
      <c r="Z632" s="10" t="str">
        <f>IFERROR(VLOOKUP(H632,'[1]MW-NIFTY-50-12-Apr-2020'!$A:$A,1,FALSE),"No")</f>
        <v>No</v>
      </c>
      <c r="AA632" s="10" t="str">
        <f>IFERROR(VLOOKUP(AB632,'[2]ind_nifty500list 12th Apr20'!$F:$F,1,FALSE),"No")</f>
        <v>No</v>
      </c>
      <c r="AB632" s="9">
        <v>4908</v>
      </c>
    </row>
    <row r="633" spans="1:28" ht="15.75" customHeight="1" x14ac:dyDescent="0.3">
      <c r="A633" s="9">
        <v>635</v>
      </c>
      <c r="B633" s="10">
        <v>177665</v>
      </c>
      <c r="C633" s="10">
        <v>694</v>
      </c>
      <c r="D633" s="10">
        <v>128022276</v>
      </c>
      <c r="E633" s="10">
        <v>500087</v>
      </c>
      <c r="F633" s="10">
        <v>500087</v>
      </c>
      <c r="G633" s="10" t="s">
        <v>2096</v>
      </c>
      <c r="H633" s="10" t="s">
        <v>2096</v>
      </c>
      <c r="I633" s="10" t="s">
        <v>2097</v>
      </c>
      <c r="J633" s="10" t="s">
        <v>2098</v>
      </c>
      <c r="K633" s="13">
        <v>46806.63725</v>
      </c>
      <c r="L633" s="16" t="s">
        <v>13178</v>
      </c>
      <c r="M633" s="11" t="s">
        <v>95</v>
      </c>
      <c r="N633" s="10" t="s">
        <v>96</v>
      </c>
      <c r="O633" s="10" t="s">
        <v>97</v>
      </c>
      <c r="P633" s="10"/>
      <c r="Q633" s="12"/>
      <c r="R633" s="12"/>
      <c r="S633" s="10" t="s">
        <v>98</v>
      </c>
      <c r="T633" s="10" t="s">
        <v>130</v>
      </c>
      <c r="U633" s="10">
        <v>539</v>
      </c>
      <c r="V633" s="10">
        <v>2480</v>
      </c>
      <c r="W633" s="10">
        <v>3269</v>
      </c>
      <c r="X633" s="10">
        <v>312</v>
      </c>
      <c r="Y633" s="10">
        <f t="shared" si="9"/>
        <v>635</v>
      </c>
      <c r="Z633" s="10" t="s">
        <v>44</v>
      </c>
      <c r="AA633" s="10" t="s">
        <v>44</v>
      </c>
      <c r="AB633" s="9">
        <v>635</v>
      </c>
    </row>
    <row r="634" spans="1:28" ht="15.75" customHeight="1" x14ac:dyDescent="0.3">
      <c r="A634" s="9">
        <v>281</v>
      </c>
      <c r="B634" s="10"/>
      <c r="C634" s="10"/>
      <c r="D634" s="10">
        <v>135770884</v>
      </c>
      <c r="E634" s="10">
        <v>530355</v>
      </c>
      <c r="F634" s="10">
        <v>530355</v>
      </c>
      <c r="G634" s="10" t="s">
        <v>999</v>
      </c>
      <c r="H634" s="10" t="str">
        <f>G634</f>
        <v>ASIANOI</v>
      </c>
      <c r="I634" s="10" t="s">
        <v>1000</v>
      </c>
      <c r="J634" s="10" t="s">
        <v>1001</v>
      </c>
      <c r="K634" s="13">
        <v>584.54999999999995</v>
      </c>
      <c r="L634" s="19" t="s">
        <v>13176</v>
      </c>
      <c r="M634" s="11" t="s">
        <v>121</v>
      </c>
      <c r="N634" s="10" t="s">
        <v>122</v>
      </c>
      <c r="O634" s="10" t="s">
        <v>123</v>
      </c>
      <c r="P634" s="10"/>
      <c r="Q634" s="12"/>
      <c r="R634" s="12"/>
      <c r="S634" s="15" t="s">
        <v>124</v>
      </c>
      <c r="T634" s="10" t="s">
        <v>27</v>
      </c>
      <c r="U634" s="10">
        <v>2933</v>
      </c>
      <c r="V634" s="10">
        <v>1606</v>
      </c>
      <c r="W634" s="10">
        <v>760</v>
      </c>
      <c r="X634" s="10">
        <v>20</v>
      </c>
      <c r="Y634" s="10">
        <f t="shared" si="9"/>
        <v>281</v>
      </c>
      <c r="Z634" s="10" t="str">
        <f>IFERROR(VLOOKUP(H634,'[1]MW-NIFTY-50-12-Apr-2020'!$A:$A,1,FALSE),"No")</f>
        <v>No</v>
      </c>
      <c r="AA634" s="10" t="str">
        <f>IFERROR(VLOOKUP(AB634,'[2]ind_nifty500list 12th Apr20'!$F:$F,1,FALSE),"No")</f>
        <v>No</v>
      </c>
      <c r="AB634" s="9">
        <v>281</v>
      </c>
    </row>
    <row r="635" spans="1:28" ht="15.75" customHeight="1" x14ac:dyDescent="0.3">
      <c r="A635" s="9">
        <v>848</v>
      </c>
      <c r="B635" s="10">
        <v>2986753</v>
      </c>
      <c r="C635" s="10">
        <v>11667</v>
      </c>
      <c r="D635" s="10">
        <v>136348164</v>
      </c>
      <c r="E635" s="10">
        <v>532610</v>
      </c>
      <c r="F635" s="10">
        <v>532610</v>
      </c>
      <c r="G635" s="10" t="s">
        <v>2740</v>
      </c>
      <c r="H635" s="10" t="s">
        <v>2740</v>
      </c>
      <c r="I635" s="10" t="s">
        <v>2741</v>
      </c>
      <c r="J635" s="10" t="s">
        <v>2742</v>
      </c>
      <c r="K635" s="13">
        <v>579.79465000000005</v>
      </c>
      <c r="L635" s="19" t="s">
        <v>13176</v>
      </c>
      <c r="M635" s="11" t="s">
        <v>275</v>
      </c>
      <c r="N635" s="10" t="s">
        <v>357</v>
      </c>
      <c r="O635" s="10" t="s">
        <v>358</v>
      </c>
      <c r="P635" s="10" t="s">
        <v>1254</v>
      </c>
      <c r="Q635" s="12"/>
      <c r="R635" s="12"/>
      <c r="S635" s="18" t="s">
        <v>279</v>
      </c>
      <c r="T635" s="10" t="s">
        <v>27</v>
      </c>
      <c r="U635" s="10">
        <v>2674</v>
      </c>
      <c r="V635" s="10">
        <v>796</v>
      </c>
      <c r="W635" s="10">
        <v>2510</v>
      </c>
      <c r="X635" s="10">
        <v>1652</v>
      </c>
      <c r="Y635" s="10">
        <f t="shared" si="9"/>
        <v>848</v>
      </c>
      <c r="Z635" s="10" t="str">
        <f>IFERROR(VLOOKUP(H635,'[1]MW-NIFTY-50-12-Apr-2020'!$A:$A,1,FALSE),"No")</f>
        <v>No</v>
      </c>
      <c r="AA635" s="10" t="str">
        <f>IFERROR(VLOOKUP(AB635,'[2]ind_nifty500list 12th Apr20'!$F:$F,1,FALSE),"No")</f>
        <v>No</v>
      </c>
      <c r="AB635" s="9">
        <v>848</v>
      </c>
    </row>
    <row r="636" spans="1:28" ht="15.75" customHeight="1" x14ac:dyDescent="0.3">
      <c r="A636" s="9">
        <v>3052</v>
      </c>
      <c r="B636" s="10"/>
      <c r="C636" s="10"/>
      <c r="D636" s="10">
        <v>130921220</v>
      </c>
      <c r="E636" s="10">
        <v>511411</v>
      </c>
      <c r="F636" s="10">
        <v>511411</v>
      </c>
      <c r="G636" s="10" t="s">
        <v>9395</v>
      </c>
      <c r="H636" s="10" t="str">
        <f>G636</f>
        <v>PEERABASAN</v>
      </c>
      <c r="I636" s="10" t="s">
        <v>9396</v>
      </c>
      <c r="J636" s="10" t="s">
        <v>9397</v>
      </c>
      <c r="K636" s="13">
        <v>579.33000000000004</v>
      </c>
      <c r="L636" s="19" t="s">
        <v>13176</v>
      </c>
      <c r="M636" s="11" t="s">
        <v>39</v>
      </c>
      <c r="N636" s="10" t="s">
        <v>67</v>
      </c>
      <c r="O636" s="10"/>
      <c r="P636" s="10"/>
      <c r="Q636" s="12"/>
      <c r="R636" s="12"/>
      <c r="S636" s="17" t="s">
        <v>69</v>
      </c>
      <c r="T636" s="10" t="s">
        <v>27</v>
      </c>
      <c r="U636" s="10">
        <v>2575</v>
      </c>
      <c r="V636" s="10">
        <v>688</v>
      </c>
      <c r="W636" s="10">
        <v>1635</v>
      </c>
      <c r="X636" s="10">
        <v>516</v>
      </c>
      <c r="Y636" s="10">
        <f t="shared" si="9"/>
        <v>3052</v>
      </c>
      <c r="Z636" s="10" t="str">
        <f>IFERROR(VLOOKUP(H636,'[1]MW-NIFTY-50-12-Apr-2020'!$A:$A,1,FALSE),"No")</f>
        <v>No</v>
      </c>
      <c r="AA636" s="10" t="str">
        <f>IFERROR(VLOOKUP(AB636,'[2]ind_nifty500list 12th Apr20'!$F:$F,1,FALSE),"No")</f>
        <v>No</v>
      </c>
      <c r="AB636" s="9">
        <v>3052</v>
      </c>
    </row>
    <row r="637" spans="1:28" ht="15.75" customHeight="1" x14ac:dyDescent="0.3">
      <c r="A637" s="9">
        <v>786</v>
      </c>
      <c r="B637" s="10">
        <v>2907905</v>
      </c>
      <c r="C637" s="10">
        <v>11359</v>
      </c>
      <c r="D637" s="10">
        <v>136238084</v>
      </c>
      <c r="E637" s="10">
        <v>532180</v>
      </c>
      <c r="F637" s="10">
        <v>532180</v>
      </c>
      <c r="G637" s="10" t="s">
        <v>2554</v>
      </c>
      <c r="H637" s="10" t="s">
        <v>2554</v>
      </c>
      <c r="I637" s="10" t="s">
        <v>2555</v>
      </c>
      <c r="J637" s="10" t="s">
        <v>2556</v>
      </c>
      <c r="K637" s="13">
        <v>579.24350000000004</v>
      </c>
      <c r="L637" s="19" t="s">
        <v>13176</v>
      </c>
      <c r="M637" s="11" t="s">
        <v>55</v>
      </c>
      <c r="N637" s="10" t="s">
        <v>524</v>
      </c>
      <c r="O637" s="10" t="s">
        <v>1373</v>
      </c>
      <c r="P637" s="10"/>
      <c r="Q637" s="12"/>
      <c r="R637" s="12"/>
      <c r="S637" s="10" t="s">
        <v>526</v>
      </c>
      <c r="T637" s="10" t="s">
        <v>27</v>
      </c>
      <c r="U637" s="10">
        <v>554</v>
      </c>
      <c r="V637" s="10">
        <v>3864</v>
      </c>
      <c r="W637" s="10">
        <v>4653</v>
      </c>
      <c r="X637" s="10">
        <v>3865</v>
      </c>
      <c r="Y637" s="10">
        <f t="shared" si="9"/>
        <v>786</v>
      </c>
      <c r="Z637" s="10" t="str">
        <f>IFERROR(VLOOKUP(H637,'[1]MW-NIFTY-50-12-Apr-2020'!$A:$A,1,FALSE),"No")</f>
        <v>No</v>
      </c>
      <c r="AA637" s="10" t="str">
        <f>IFERROR(VLOOKUP(AB637,'[2]ind_nifty500list 12th Apr20'!$F:$F,1,FALSE),"No")</f>
        <v>No</v>
      </c>
      <c r="AB637" s="9">
        <v>786</v>
      </c>
    </row>
    <row r="638" spans="1:28" ht="15.75" customHeight="1" x14ac:dyDescent="0.3">
      <c r="A638" s="9">
        <v>1526</v>
      </c>
      <c r="B638" s="10"/>
      <c r="C638" s="10"/>
      <c r="D638" s="10">
        <v>130254596</v>
      </c>
      <c r="E638" s="10">
        <v>508807</v>
      </c>
      <c r="F638" s="10">
        <v>508807</v>
      </c>
      <c r="G638" s="10" t="s">
        <v>4813</v>
      </c>
      <c r="H638" s="10" t="str">
        <f>G638</f>
        <v>ISTLTD</v>
      </c>
      <c r="I638" s="10" t="s">
        <v>4814</v>
      </c>
      <c r="J638" s="10" t="s">
        <v>4815</v>
      </c>
      <c r="K638" s="13">
        <v>579.23</v>
      </c>
      <c r="L638" s="19" t="s">
        <v>13176</v>
      </c>
      <c r="M638" s="11" t="s">
        <v>83</v>
      </c>
      <c r="N638" s="10" t="s">
        <v>621</v>
      </c>
      <c r="O638" s="10" t="s">
        <v>622</v>
      </c>
      <c r="P638" s="10"/>
      <c r="Q638" s="12"/>
      <c r="R638" s="12"/>
      <c r="S638" s="18" t="s">
        <v>623</v>
      </c>
      <c r="T638" s="10" t="s">
        <v>27</v>
      </c>
      <c r="U638" s="10">
        <v>1403</v>
      </c>
      <c r="V638" s="10">
        <v>445</v>
      </c>
      <c r="W638" s="10">
        <v>3833</v>
      </c>
      <c r="X638" s="10">
        <v>3892</v>
      </c>
      <c r="Y638" s="10">
        <f t="shared" si="9"/>
        <v>1526</v>
      </c>
      <c r="Z638" s="10" t="str">
        <f>IFERROR(VLOOKUP(H638,'[1]MW-NIFTY-50-12-Apr-2020'!$A:$A,1,FALSE),"No")</f>
        <v>No</v>
      </c>
      <c r="AA638" s="10" t="str">
        <f>IFERROR(VLOOKUP(AB638,'[2]ind_nifty500list 12th Apr20'!$F:$F,1,FALSE),"No")</f>
        <v>No</v>
      </c>
      <c r="AB638" s="9">
        <v>1526</v>
      </c>
    </row>
    <row r="639" spans="1:28" ht="15.75" customHeight="1" x14ac:dyDescent="0.3">
      <c r="A639" s="9">
        <v>3246</v>
      </c>
      <c r="B639" s="10"/>
      <c r="C639" s="10"/>
      <c r="D639" s="10">
        <v>134899460</v>
      </c>
      <c r="E639" s="10">
        <v>526951</v>
      </c>
      <c r="F639" s="10">
        <v>526951</v>
      </c>
      <c r="G639" s="10" t="s">
        <v>9972</v>
      </c>
      <c r="H639" s="10" t="str">
        <f>G639</f>
        <v>STYLAMIND</v>
      </c>
      <c r="I639" s="10" t="s">
        <v>9973</v>
      </c>
      <c r="J639" s="10" t="s">
        <v>9974</v>
      </c>
      <c r="K639" s="13">
        <v>578.54</v>
      </c>
      <c r="L639" s="19" t="s">
        <v>13176</v>
      </c>
      <c r="M639" s="11" t="s">
        <v>23</v>
      </c>
      <c r="N639" s="10" t="s">
        <v>24</v>
      </c>
      <c r="O639" s="10"/>
      <c r="P639" s="10"/>
      <c r="Q639" s="12"/>
      <c r="R639" s="12"/>
      <c r="S639" s="15" t="s">
        <v>26</v>
      </c>
      <c r="T639" s="10" t="s">
        <v>27</v>
      </c>
      <c r="U639" s="10">
        <v>3179</v>
      </c>
      <c r="V639" s="10">
        <v>1059</v>
      </c>
      <c r="W639" s="10">
        <v>2958</v>
      </c>
      <c r="X639" s="10">
        <v>3506</v>
      </c>
      <c r="Y639" s="10">
        <f t="shared" si="9"/>
        <v>3246</v>
      </c>
      <c r="Z639" s="10" t="str">
        <f>IFERROR(VLOOKUP(H639,'[1]MW-NIFTY-50-12-Apr-2020'!$A:$A,1,FALSE),"No")</f>
        <v>No</v>
      </c>
      <c r="AA639" s="10" t="str">
        <f>IFERROR(VLOOKUP(AB639,'[2]ind_nifty500list 12th Apr20'!$F:$F,1,FALSE),"No")</f>
        <v>No</v>
      </c>
      <c r="AB639" s="9">
        <v>3246</v>
      </c>
    </row>
    <row r="640" spans="1:28" ht="15.75" customHeight="1" x14ac:dyDescent="0.3">
      <c r="A640" s="9">
        <v>566</v>
      </c>
      <c r="B640" s="10">
        <v>320001</v>
      </c>
      <c r="C640" s="10">
        <v>1250</v>
      </c>
      <c r="D640" s="10">
        <v>128222724</v>
      </c>
      <c r="E640" s="10">
        <v>500870</v>
      </c>
      <c r="F640" s="10">
        <v>500870</v>
      </c>
      <c r="G640" s="10" t="s">
        <v>2118</v>
      </c>
      <c r="H640" s="10" t="s">
        <v>2118</v>
      </c>
      <c r="I640" s="10" t="s">
        <v>2119</v>
      </c>
      <c r="J640" s="10" t="s">
        <v>2120</v>
      </c>
      <c r="K640" s="13">
        <v>18672.951999999997</v>
      </c>
      <c r="L640" s="16" t="s">
        <v>13177</v>
      </c>
      <c r="M640" s="11" t="s">
        <v>23</v>
      </c>
      <c r="N640" s="10" t="s">
        <v>24</v>
      </c>
      <c r="O640" s="10" t="s">
        <v>376</v>
      </c>
      <c r="P640" s="10"/>
      <c r="Q640" s="12"/>
      <c r="R640" s="12"/>
      <c r="S640" s="15" t="s">
        <v>26</v>
      </c>
      <c r="T640" s="10" t="s">
        <v>43</v>
      </c>
      <c r="U640" s="10">
        <v>3127</v>
      </c>
      <c r="V640" s="10">
        <v>5031</v>
      </c>
      <c r="W640" s="10">
        <v>1202</v>
      </c>
      <c r="X640" s="10">
        <v>1864</v>
      </c>
      <c r="Y640" s="10">
        <f t="shared" si="9"/>
        <v>566</v>
      </c>
      <c r="Z640" s="10" t="str">
        <f>IFERROR(VLOOKUP(H640,'[1]MW-NIFTY-50-12-Apr-2020'!$A:$A,1,FALSE),"No")</f>
        <v>No</v>
      </c>
      <c r="AA640" s="10" t="s">
        <v>44</v>
      </c>
      <c r="AB640" s="9">
        <v>566</v>
      </c>
    </row>
    <row r="641" spans="1:28" ht="15.75" customHeight="1" x14ac:dyDescent="0.3">
      <c r="A641" s="9">
        <v>110</v>
      </c>
      <c r="B641" s="10">
        <v>2199297</v>
      </c>
      <c r="C641" s="10">
        <v>8591</v>
      </c>
      <c r="D641" s="10">
        <v>136281860</v>
      </c>
      <c r="E641" s="10">
        <v>532351</v>
      </c>
      <c r="F641" s="10">
        <v>532351</v>
      </c>
      <c r="G641" s="10" t="s">
        <v>455</v>
      </c>
      <c r="H641" s="10" t="s">
        <v>455</v>
      </c>
      <c r="I641" s="10" t="s">
        <v>456</v>
      </c>
      <c r="J641" s="10" t="s">
        <v>457</v>
      </c>
      <c r="K641" s="13">
        <v>577.13940000000002</v>
      </c>
      <c r="L641" s="19" t="s">
        <v>13176</v>
      </c>
      <c r="M641" s="11" t="s">
        <v>32</v>
      </c>
      <c r="N641" s="10" t="s">
        <v>220</v>
      </c>
      <c r="O641" s="10" t="s">
        <v>458</v>
      </c>
      <c r="P641" s="10" t="s">
        <v>459</v>
      </c>
      <c r="Q641" s="12"/>
      <c r="R641" s="12"/>
      <c r="S641" s="15" t="s">
        <v>222</v>
      </c>
      <c r="T641" s="10" t="s">
        <v>27</v>
      </c>
      <c r="U641" s="10">
        <v>2204</v>
      </c>
      <c r="V641" s="10">
        <v>2987</v>
      </c>
      <c r="W641" s="10">
        <v>293</v>
      </c>
      <c r="X641" s="10">
        <v>3713</v>
      </c>
      <c r="Y641" s="10">
        <f t="shared" si="9"/>
        <v>110</v>
      </c>
      <c r="Z641" s="10" t="str">
        <f>IFERROR(VLOOKUP(H641,'[1]MW-NIFTY-50-12-Apr-2020'!$A:$A,1,FALSE),"No")</f>
        <v>No</v>
      </c>
      <c r="AA641" s="10" t="str">
        <f>IFERROR(VLOOKUP(AB641,'[2]ind_nifty500list 12th Apr20'!$F:$F,1,FALSE),"No")</f>
        <v>No</v>
      </c>
      <c r="AB641" s="9">
        <v>110</v>
      </c>
    </row>
    <row r="642" spans="1:28" ht="15.75" customHeight="1" x14ac:dyDescent="0.3">
      <c r="A642" s="9">
        <v>5093</v>
      </c>
      <c r="B642" s="10">
        <v>223745</v>
      </c>
      <c r="C642" s="10">
        <v>874</v>
      </c>
      <c r="D642" s="10">
        <v>138450948</v>
      </c>
      <c r="E642" s="10">
        <v>540824</v>
      </c>
      <c r="F642" s="10">
        <v>540824</v>
      </c>
      <c r="G642" s="10" t="s">
        <v>12971</v>
      </c>
      <c r="H642" s="10" t="s">
        <v>12971</v>
      </c>
      <c r="I642" s="10" t="s">
        <v>12972</v>
      </c>
      <c r="J642" s="10" t="s">
        <v>12973</v>
      </c>
      <c r="K642" s="13">
        <v>576.21094999999991</v>
      </c>
      <c r="L642" s="19" t="s">
        <v>13176</v>
      </c>
      <c r="M642" s="10" t="s">
        <v>23</v>
      </c>
      <c r="N642" s="10" t="s">
        <v>196</v>
      </c>
      <c r="O642" s="10" t="s">
        <v>388</v>
      </c>
      <c r="P642" s="10"/>
      <c r="Q642" s="10"/>
      <c r="R642" s="10"/>
      <c r="S642" s="10" t="s">
        <v>26</v>
      </c>
      <c r="T642" s="10" t="s">
        <v>27</v>
      </c>
      <c r="U642" s="10">
        <v>3021</v>
      </c>
      <c r="V642" s="10">
        <v>2799</v>
      </c>
      <c r="W642" s="10">
        <v>3212</v>
      </c>
      <c r="X642" s="10">
        <v>3934</v>
      </c>
      <c r="Y642" s="10">
        <f t="shared" ref="Y642:Y705" si="10">A642</f>
        <v>5093</v>
      </c>
      <c r="Z642" s="10" t="str">
        <f>IFERROR(VLOOKUP(H642,'[1]MW-NIFTY-50-12-Apr-2020'!$A:$A,1,FALSE),"No")</f>
        <v>No</v>
      </c>
      <c r="AA642" s="10" t="str">
        <f>IFERROR(VLOOKUP(AB642,'[2]ind_nifty500list 12th Apr20'!$F:$F,1,FALSE),"No")</f>
        <v>No</v>
      </c>
      <c r="AB642" s="9">
        <v>5093</v>
      </c>
    </row>
    <row r="643" spans="1:28" ht="15.75" customHeight="1" x14ac:dyDescent="0.3">
      <c r="A643" s="9">
        <v>2028</v>
      </c>
      <c r="B643" s="10">
        <v>1782017</v>
      </c>
      <c r="C643" s="10">
        <v>6961</v>
      </c>
      <c r="D643" s="10">
        <v>134099972</v>
      </c>
      <c r="E643" s="10">
        <v>523828</v>
      </c>
      <c r="F643" s="10">
        <v>523828</v>
      </c>
      <c r="G643" s="10" t="s">
        <v>6324</v>
      </c>
      <c r="H643" s="10" t="s">
        <v>6324</v>
      </c>
      <c r="I643" s="10" t="s">
        <v>6325</v>
      </c>
      <c r="J643" s="10" t="s">
        <v>6326</v>
      </c>
      <c r="K643" s="13">
        <v>575.15975000000003</v>
      </c>
      <c r="L643" s="19" t="s">
        <v>13176</v>
      </c>
      <c r="M643" s="11" t="s">
        <v>83</v>
      </c>
      <c r="N643" s="10" t="s">
        <v>621</v>
      </c>
      <c r="O643" s="10" t="s">
        <v>622</v>
      </c>
      <c r="P643" s="10" t="s">
        <v>6327</v>
      </c>
      <c r="Q643" s="12"/>
      <c r="R643" s="12"/>
      <c r="S643" s="10" t="s">
        <v>623</v>
      </c>
      <c r="T643" s="10" t="s">
        <v>27</v>
      </c>
      <c r="U643" s="10">
        <v>1568</v>
      </c>
      <c r="V643" s="10">
        <v>1058</v>
      </c>
      <c r="W643" s="10">
        <v>1391</v>
      </c>
      <c r="X643" s="10">
        <v>919</v>
      </c>
      <c r="Y643" s="10">
        <f t="shared" si="10"/>
        <v>2028</v>
      </c>
      <c r="Z643" s="10" t="str">
        <f>IFERROR(VLOOKUP(H643,'[1]MW-NIFTY-50-12-Apr-2020'!$A:$A,1,FALSE),"No")</f>
        <v>No</v>
      </c>
      <c r="AA643" s="10" t="str">
        <f>IFERROR(VLOOKUP(AB643,'[2]ind_nifty500list 12th Apr20'!$F:$F,1,FALSE),"No")</f>
        <v>No</v>
      </c>
      <c r="AB643" s="9">
        <v>2028</v>
      </c>
    </row>
    <row r="644" spans="1:28" ht="15.75" customHeight="1" x14ac:dyDescent="0.3">
      <c r="A644" s="9">
        <v>3560</v>
      </c>
      <c r="B644" s="10">
        <v>913921</v>
      </c>
      <c r="C644" s="10">
        <v>3570</v>
      </c>
      <c r="D644" s="10">
        <v>128118788</v>
      </c>
      <c r="E644" s="10">
        <v>500464</v>
      </c>
      <c r="F644" s="10">
        <v>500464</v>
      </c>
      <c r="G644" s="10" t="s">
        <v>10913</v>
      </c>
      <c r="H644" s="10" t="s">
        <v>10913</v>
      </c>
      <c r="I644" s="10" t="s">
        <v>10914</v>
      </c>
      <c r="J644" s="10" t="s">
        <v>10915</v>
      </c>
      <c r="K644" s="13">
        <v>575.12869999999998</v>
      </c>
      <c r="L644" s="19" t="s">
        <v>13176</v>
      </c>
      <c r="M644" s="11" t="s">
        <v>83</v>
      </c>
      <c r="N644" s="10" t="s">
        <v>621</v>
      </c>
      <c r="O644" s="10" t="s">
        <v>622</v>
      </c>
      <c r="P644" s="10" t="s">
        <v>660</v>
      </c>
      <c r="Q644" s="12"/>
      <c r="R644" s="12"/>
      <c r="S644" s="18" t="s">
        <v>623</v>
      </c>
      <c r="T644" s="10" t="s">
        <v>27</v>
      </c>
      <c r="U644" s="10">
        <v>2857</v>
      </c>
      <c r="V644" s="10">
        <v>1623</v>
      </c>
      <c r="W644" s="10">
        <v>2678</v>
      </c>
      <c r="X644" s="10">
        <v>1058</v>
      </c>
      <c r="Y644" s="10">
        <f t="shared" si="10"/>
        <v>3560</v>
      </c>
      <c r="Z644" s="10" t="str">
        <f>IFERROR(VLOOKUP(H644,'[1]MW-NIFTY-50-12-Apr-2020'!$A:$A,1,FALSE),"No")</f>
        <v>No</v>
      </c>
      <c r="AA644" s="10" t="str">
        <f>IFERROR(VLOOKUP(AB644,'[2]ind_nifty500list 12th Apr20'!$F:$F,1,FALSE),"No")</f>
        <v>No</v>
      </c>
      <c r="AB644" s="9">
        <v>3560</v>
      </c>
    </row>
    <row r="645" spans="1:28" ht="15.75" customHeight="1" x14ac:dyDescent="0.3">
      <c r="A645" s="9">
        <v>579</v>
      </c>
      <c r="B645" s="10">
        <v>3812865</v>
      </c>
      <c r="C645" s="10">
        <v>14894</v>
      </c>
      <c r="D645" s="10">
        <v>136418564</v>
      </c>
      <c r="E645" s="10">
        <v>532885</v>
      </c>
      <c r="F645" s="10">
        <v>532885</v>
      </c>
      <c r="G645" s="10" t="s">
        <v>2132</v>
      </c>
      <c r="H645" s="10" t="s">
        <v>2132</v>
      </c>
      <c r="I645" s="10" t="s">
        <v>2133</v>
      </c>
      <c r="J645" s="10" t="s">
        <v>2134</v>
      </c>
      <c r="K645" s="13">
        <v>16194.6248</v>
      </c>
      <c r="L645" s="16" t="s">
        <v>13177</v>
      </c>
      <c r="M645" s="11" t="s">
        <v>55</v>
      </c>
      <c r="N645" s="10" t="s">
        <v>524</v>
      </c>
      <c r="O645" s="10" t="s">
        <v>525</v>
      </c>
      <c r="P645" s="10"/>
      <c r="Q645" s="12"/>
      <c r="R645" s="12"/>
      <c r="S645" s="10" t="s">
        <v>526</v>
      </c>
      <c r="T645" s="10" t="s">
        <v>43</v>
      </c>
      <c r="U645" s="10">
        <v>1364</v>
      </c>
      <c r="V645" s="10">
        <v>3577</v>
      </c>
      <c r="W645" s="10">
        <v>1411</v>
      </c>
      <c r="X645" s="10">
        <v>383</v>
      </c>
      <c r="Y645" s="10">
        <f t="shared" si="10"/>
        <v>579</v>
      </c>
      <c r="Z645" s="10" t="str">
        <f>IFERROR(VLOOKUP(H645,'[1]MW-NIFTY-50-12-Apr-2020'!$A:$A,1,FALSE),"No")</f>
        <v>No</v>
      </c>
      <c r="AA645" s="10" t="s">
        <v>44</v>
      </c>
      <c r="AB645" s="9">
        <v>579</v>
      </c>
    </row>
    <row r="646" spans="1:28" ht="15.75" customHeight="1" x14ac:dyDescent="0.3">
      <c r="A646" s="9">
        <v>2588</v>
      </c>
      <c r="B646" s="10">
        <v>1112065</v>
      </c>
      <c r="C646" s="10">
        <v>4344</v>
      </c>
      <c r="D646" s="10">
        <v>129694212</v>
      </c>
      <c r="E646" s="10">
        <v>506618</v>
      </c>
      <c r="F646" s="10">
        <v>506618</v>
      </c>
      <c r="G646" s="10" t="s">
        <v>8008</v>
      </c>
      <c r="H646" s="10" t="s">
        <v>8008</v>
      </c>
      <c r="I646" s="10" t="s">
        <v>8009</v>
      </c>
      <c r="J646" s="10" t="s">
        <v>8010</v>
      </c>
      <c r="K646" s="13">
        <v>572.50150000000008</v>
      </c>
      <c r="L646" s="19" t="s">
        <v>13176</v>
      </c>
      <c r="M646" s="11" t="s">
        <v>23</v>
      </c>
      <c r="N646" s="10" t="s">
        <v>24</v>
      </c>
      <c r="O646" s="10" t="s">
        <v>1085</v>
      </c>
      <c r="P646" s="10"/>
      <c r="Q646" s="12"/>
      <c r="R646" s="12"/>
      <c r="S646" s="15" t="s">
        <v>26</v>
      </c>
      <c r="T646" s="10" t="s">
        <v>27</v>
      </c>
      <c r="U646" s="10">
        <v>3732</v>
      </c>
      <c r="V646" s="10">
        <v>1328</v>
      </c>
      <c r="W646" s="10">
        <v>3255</v>
      </c>
      <c r="X646" s="10">
        <v>306</v>
      </c>
      <c r="Y646" s="10">
        <f t="shared" si="10"/>
        <v>2588</v>
      </c>
      <c r="Z646" s="10" t="str">
        <f>IFERROR(VLOOKUP(H646,'[1]MW-NIFTY-50-12-Apr-2020'!$A:$A,1,FALSE),"No")</f>
        <v>No</v>
      </c>
      <c r="AA646" s="10" t="str">
        <f>IFERROR(VLOOKUP(AB646,'[2]ind_nifty500list 12th Apr20'!$F:$F,1,FALSE),"No")</f>
        <v>No</v>
      </c>
      <c r="AB646" s="9">
        <v>2588</v>
      </c>
    </row>
    <row r="647" spans="1:28" ht="15.75" customHeight="1" x14ac:dyDescent="0.3">
      <c r="A647" s="9">
        <v>1058</v>
      </c>
      <c r="B647" s="10">
        <v>3613697</v>
      </c>
      <c r="C647" s="10">
        <v>14116</v>
      </c>
      <c r="D647" s="10">
        <v>131355652</v>
      </c>
      <c r="E647" s="10">
        <v>513108</v>
      </c>
      <c r="F647" s="10">
        <v>513108</v>
      </c>
      <c r="G647" s="10" t="s">
        <v>3380</v>
      </c>
      <c r="H647" s="10" t="s">
        <v>3380</v>
      </c>
      <c r="I647" s="10" t="s">
        <v>3381</v>
      </c>
      <c r="J647" s="10" t="s">
        <v>3382</v>
      </c>
      <c r="K647" s="13">
        <v>570.27760000000001</v>
      </c>
      <c r="L647" s="19" t="s">
        <v>13176</v>
      </c>
      <c r="M647" s="11" t="s">
        <v>83</v>
      </c>
      <c r="N647" s="10" t="s">
        <v>621</v>
      </c>
      <c r="O647" s="10" t="s">
        <v>622</v>
      </c>
      <c r="P647" s="10" t="s">
        <v>3383</v>
      </c>
      <c r="Q647" s="12"/>
      <c r="R647" s="12"/>
      <c r="S647" s="18" t="s">
        <v>623</v>
      </c>
      <c r="T647" s="10" t="s">
        <v>27</v>
      </c>
      <c r="U647" s="10">
        <v>2678</v>
      </c>
      <c r="V647" s="10">
        <v>3560</v>
      </c>
      <c r="W647" s="10">
        <v>1568</v>
      </c>
      <c r="X647" s="10">
        <v>2028</v>
      </c>
      <c r="Y647" s="10">
        <f t="shared" si="10"/>
        <v>1058</v>
      </c>
      <c r="Z647" s="10" t="str">
        <f>IFERROR(VLOOKUP(H647,'[1]MW-NIFTY-50-12-Apr-2020'!$A:$A,1,FALSE),"No")</f>
        <v>No</v>
      </c>
      <c r="AA647" s="10" t="str">
        <f>IFERROR(VLOOKUP(AB647,'[2]ind_nifty500list 12th Apr20'!$F:$F,1,FALSE),"No")</f>
        <v>No</v>
      </c>
      <c r="AB647" s="9">
        <v>1058</v>
      </c>
    </row>
    <row r="648" spans="1:28" ht="15.75" customHeight="1" x14ac:dyDescent="0.3">
      <c r="A648" s="9">
        <v>1909</v>
      </c>
      <c r="B648" s="10">
        <v>1257217</v>
      </c>
      <c r="C648" s="10">
        <v>4911</v>
      </c>
      <c r="D648" s="10">
        <v>151074308</v>
      </c>
      <c r="E648" s="10">
        <v>590134</v>
      </c>
      <c r="F648" s="10">
        <v>590134</v>
      </c>
      <c r="G648" s="10" t="s">
        <v>5972</v>
      </c>
      <c r="H648" s="10" t="s">
        <v>5972</v>
      </c>
      <c r="I648" s="10" t="s">
        <v>5973</v>
      </c>
      <c r="J648" s="10" t="s">
        <v>5974</v>
      </c>
      <c r="K648" s="13">
        <v>568.89654999999993</v>
      </c>
      <c r="L648" s="19" t="s">
        <v>13176</v>
      </c>
      <c r="M648" s="11" t="s">
        <v>23</v>
      </c>
      <c r="N648" s="10" t="s">
        <v>24</v>
      </c>
      <c r="O648" s="10" t="s">
        <v>838</v>
      </c>
      <c r="P648" s="10"/>
      <c r="Q648" s="12"/>
      <c r="R648" s="12"/>
      <c r="S648" s="15" t="s">
        <v>26</v>
      </c>
      <c r="T648" s="10" t="s">
        <v>27</v>
      </c>
      <c r="U648" s="10">
        <v>228</v>
      </c>
      <c r="V648" s="10">
        <v>548</v>
      </c>
      <c r="W648" s="10">
        <v>3579</v>
      </c>
      <c r="X648" s="10">
        <v>962</v>
      </c>
      <c r="Y648" s="10">
        <f t="shared" si="10"/>
        <v>1909</v>
      </c>
      <c r="Z648" s="10" t="str">
        <f>IFERROR(VLOOKUP(H648,'[1]MW-NIFTY-50-12-Apr-2020'!$A:$A,1,FALSE),"No")</f>
        <v>No</v>
      </c>
      <c r="AA648" s="10" t="str">
        <f>IFERROR(VLOOKUP(AB648,'[2]ind_nifty500list 12th Apr20'!$F:$F,1,FALSE),"No")</f>
        <v>No</v>
      </c>
      <c r="AB648" s="9">
        <v>1909</v>
      </c>
    </row>
    <row r="649" spans="1:28" ht="15.75" customHeight="1" x14ac:dyDescent="0.3">
      <c r="A649" s="9">
        <v>1719</v>
      </c>
      <c r="B649" s="10">
        <v>3438081</v>
      </c>
      <c r="C649" s="10">
        <v>13430</v>
      </c>
      <c r="D649" s="10">
        <v>133018116</v>
      </c>
      <c r="E649" s="10">
        <v>519602</v>
      </c>
      <c r="F649" s="10">
        <v>519602</v>
      </c>
      <c r="G649" s="10" t="s">
        <v>5393</v>
      </c>
      <c r="H649" s="10" t="s">
        <v>5393</v>
      </c>
      <c r="I649" s="10" t="s">
        <v>5394</v>
      </c>
      <c r="J649" s="10" t="s">
        <v>5395</v>
      </c>
      <c r="K649" s="13">
        <v>568.86034999999993</v>
      </c>
      <c r="L649" s="19" t="s">
        <v>13176</v>
      </c>
      <c r="M649" s="11" t="s">
        <v>32</v>
      </c>
      <c r="N649" s="10" t="s">
        <v>33</v>
      </c>
      <c r="O649" s="10" t="s">
        <v>48</v>
      </c>
      <c r="P649" s="10"/>
      <c r="Q649" s="12"/>
      <c r="R649" s="12"/>
      <c r="S649" s="18" t="s">
        <v>35</v>
      </c>
      <c r="T649" s="10" t="s">
        <v>27</v>
      </c>
      <c r="U649" s="10">
        <v>3247</v>
      </c>
      <c r="V649" s="10">
        <v>310</v>
      </c>
      <c r="W649" s="10">
        <v>2101</v>
      </c>
      <c r="X649" s="10">
        <v>741</v>
      </c>
      <c r="Y649" s="10">
        <f t="shared" si="10"/>
        <v>1719</v>
      </c>
      <c r="Z649" s="10" t="str">
        <f>IFERROR(VLOOKUP(H649,'[1]MW-NIFTY-50-12-Apr-2020'!$A:$A,1,FALSE),"No")</f>
        <v>No</v>
      </c>
      <c r="AA649" s="10" t="str">
        <f>IFERROR(VLOOKUP(AB649,'[2]ind_nifty500list 12th Apr20'!$F:$F,1,FALSE),"No")</f>
        <v>No</v>
      </c>
      <c r="AB649" s="9">
        <v>1719</v>
      </c>
    </row>
    <row r="650" spans="1:28" ht="15.75" customHeight="1" x14ac:dyDescent="0.3">
      <c r="A650" s="9">
        <v>5037</v>
      </c>
      <c r="B650" s="10">
        <v>3444993</v>
      </c>
      <c r="C650" s="10">
        <v>13457</v>
      </c>
      <c r="D650" s="10">
        <v>136381700</v>
      </c>
      <c r="E650" s="10">
        <v>532741</v>
      </c>
      <c r="F650" s="10">
        <v>532741</v>
      </c>
      <c r="G650" s="10" t="s">
        <v>12816</v>
      </c>
      <c r="H650" s="10" t="s">
        <v>12816</v>
      </c>
      <c r="I650" s="10" t="s">
        <v>12817</v>
      </c>
      <c r="J650" s="10" t="s">
        <v>12818</v>
      </c>
      <c r="K650" s="13">
        <v>568.68380000000002</v>
      </c>
      <c r="L650" s="19" t="s">
        <v>13176</v>
      </c>
      <c r="M650" s="11" t="s">
        <v>23</v>
      </c>
      <c r="N650" s="11" t="s">
        <v>90</v>
      </c>
      <c r="O650" s="10" t="s">
        <v>283</v>
      </c>
      <c r="P650" s="10" t="e">
        <v>#REF!</v>
      </c>
      <c r="Q650" s="12"/>
      <c r="R650" s="12"/>
      <c r="S650" s="10" t="s">
        <v>91</v>
      </c>
      <c r="T650" s="10" t="s">
        <v>27</v>
      </c>
      <c r="U650" s="10">
        <v>3621</v>
      </c>
      <c r="V650" s="10">
        <v>3939</v>
      </c>
      <c r="W650" s="10">
        <v>3863</v>
      </c>
      <c r="X650" s="10">
        <v>1581</v>
      </c>
      <c r="Y650" s="10">
        <f t="shared" si="10"/>
        <v>5037</v>
      </c>
      <c r="Z650" s="10" t="str">
        <f>IFERROR(VLOOKUP(H650,'[1]MW-NIFTY-50-12-Apr-2020'!$A:$A,1,FALSE),"No")</f>
        <v>No</v>
      </c>
      <c r="AA650" s="10" t="str">
        <f>IFERROR(VLOOKUP(AB650,'[2]ind_nifty500list 12th Apr20'!$F:$F,1,FALSE),"No")</f>
        <v>No</v>
      </c>
      <c r="AB650" s="9">
        <v>5037</v>
      </c>
    </row>
    <row r="651" spans="1:28" ht="15.75" customHeight="1" x14ac:dyDescent="0.3">
      <c r="A651" s="9">
        <v>3930</v>
      </c>
      <c r="B651" s="10">
        <v>4471809</v>
      </c>
      <c r="C651" s="10">
        <v>17468</v>
      </c>
      <c r="D651" s="10">
        <v>138224644</v>
      </c>
      <c r="E651" s="10">
        <v>539940</v>
      </c>
      <c r="F651" s="10">
        <v>539940</v>
      </c>
      <c r="G651" s="10" t="s">
        <v>12088</v>
      </c>
      <c r="H651" s="10" t="s">
        <v>12088</v>
      </c>
      <c r="I651" s="10" t="s">
        <v>12089</v>
      </c>
      <c r="J651" s="10" t="s">
        <v>12090</v>
      </c>
      <c r="K651" s="13">
        <v>566.46159999999998</v>
      </c>
      <c r="L651" s="19" t="s">
        <v>13176</v>
      </c>
      <c r="M651" s="11" t="s">
        <v>23</v>
      </c>
      <c r="N651" s="10" t="s">
        <v>196</v>
      </c>
      <c r="O651" s="10" t="s">
        <v>617</v>
      </c>
      <c r="P651" s="10"/>
      <c r="Q651" s="12"/>
      <c r="R651" s="12"/>
      <c r="S651" s="15" t="s">
        <v>26</v>
      </c>
      <c r="T651" s="10" t="s">
        <v>27</v>
      </c>
      <c r="U651" s="10">
        <v>3423</v>
      </c>
      <c r="V651" s="10">
        <v>907</v>
      </c>
      <c r="W651" s="10">
        <v>695</v>
      </c>
      <c r="X651" s="10">
        <v>1609</v>
      </c>
      <c r="Y651" s="10">
        <f t="shared" si="10"/>
        <v>3930</v>
      </c>
      <c r="Z651" s="10" t="str">
        <f>IFERROR(VLOOKUP(H651,'[1]MW-NIFTY-50-12-Apr-2020'!$A:$A,1,FALSE),"No")</f>
        <v>No</v>
      </c>
      <c r="AA651" s="10" t="str">
        <f>IFERROR(VLOOKUP(AB651,'[2]ind_nifty500list 12th Apr20'!$F:$F,1,FALSE),"No")</f>
        <v>No</v>
      </c>
      <c r="AB651" s="9">
        <v>3930</v>
      </c>
    </row>
    <row r="652" spans="1:28" ht="15.75" customHeight="1" x14ac:dyDescent="0.3">
      <c r="A652" s="9">
        <v>654</v>
      </c>
      <c r="B652" s="10">
        <v>5215745</v>
      </c>
      <c r="C652" s="10">
        <v>20374</v>
      </c>
      <c r="D652" s="10">
        <v>136519172</v>
      </c>
      <c r="E652" s="10">
        <v>533278</v>
      </c>
      <c r="F652" s="10">
        <v>533278</v>
      </c>
      <c r="G652" s="10" t="s">
        <v>2154</v>
      </c>
      <c r="H652" s="10" t="s">
        <v>2154</v>
      </c>
      <c r="I652" s="10" t="s">
        <v>2155</v>
      </c>
      <c r="J652" s="10" t="s">
        <v>2156</v>
      </c>
      <c r="K652" s="13">
        <v>177671.06935000001</v>
      </c>
      <c r="L652" s="16" t="s">
        <v>13178</v>
      </c>
      <c r="M652" s="11" t="s">
        <v>121</v>
      </c>
      <c r="N652" s="10" t="s">
        <v>1107</v>
      </c>
      <c r="O652" s="10"/>
      <c r="P652" s="10"/>
      <c r="Q652" s="12"/>
      <c r="R652" s="12"/>
      <c r="S652" s="15" t="s">
        <v>565</v>
      </c>
      <c r="T652" s="10" t="s">
        <v>130</v>
      </c>
      <c r="U652" s="10">
        <v>5043</v>
      </c>
      <c r="V652" s="10">
        <v>1221</v>
      </c>
      <c r="W652" s="10">
        <v>1131</v>
      </c>
      <c r="X652" s="10">
        <v>1226</v>
      </c>
      <c r="Y652" s="10">
        <f t="shared" si="10"/>
        <v>654</v>
      </c>
      <c r="Z652" s="10" t="s">
        <v>44</v>
      </c>
      <c r="AA652" s="10" t="s">
        <v>44</v>
      </c>
      <c r="AB652" s="9">
        <v>654</v>
      </c>
    </row>
    <row r="653" spans="1:28" ht="15.75" customHeight="1" x14ac:dyDescent="0.3">
      <c r="A653" s="9">
        <v>956</v>
      </c>
      <c r="B653" s="10">
        <v>3351297</v>
      </c>
      <c r="C653" s="10">
        <v>13091</v>
      </c>
      <c r="D653" s="10">
        <v>136367108</v>
      </c>
      <c r="E653" s="10">
        <v>532684</v>
      </c>
      <c r="F653" s="10">
        <v>532684</v>
      </c>
      <c r="G653" s="10" t="s">
        <v>3070</v>
      </c>
      <c r="H653" s="10" t="s">
        <v>3070</v>
      </c>
      <c r="I653" s="10" t="s">
        <v>3071</v>
      </c>
      <c r="J653" s="10" t="s">
        <v>3072</v>
      </c>
      <c r="K653" s="13">
        <v>565.75385000000006</v>
      </c>
      <c r="L653" s="19" t="s">
        <v>13176</v>
      </c>
      <c r="M653" s="10" t="s">
        <v>121</v>
      </c>
      <c r="N653" s="10" t="s">
        <v>122</v>
      </c>
      <c r="O653" s="10" t="s">
        <v>2782</v>
      </c>
      <c r="P653" s="10"/>
      <c r="Q653" s="12"/>
      <c r="R653" s="12"/>
      <c r="S653" s="15" t="s">
        <v>124</v>
      </c>
      <c r="T653" s="10" t="s">
        <v>27</v>
      </c>
      <c r="U653" s="10">
        <v>1730</v>
      </c>
      <c r="V653" s="10">
        <v>861</v>
      </c>
      <c r="W653" s="10">
        <v>674</v>
      </c>
      <c r="X653" s="10">
        <v>1445</v>
      </c>
      <c r="Y653" s="10">
        <f t="shared" si="10"/>
        <v>956</v>
      </c>
      <c r="Z653" s="10" t="str">
        <f>IFERROR(VLOOKUP(H653,'[1]MW-NIFTY-50-12-Apr-2020'!$A:$A,1,FALSE),"No")</f>
        <v>No</v>
      </c>
      <c r="AA653" s="10" t="str">
        <f>IFERROR(VLOOKUP(AB653,'[2]ind_nifty500list 12th Apr20'!$F:$F,1,FALSE),"No")</f>
        <v>No</v>
      </c>
      <c r="AB653" s="9">
        <v>956</v>
      </c>
    </row>
    <row r="654" spans="1:28" ht="15.75" customHeight="1" x14ac:dyDescent="0.3">
      <c r="A654" s="9">
        <v>73</v>
      </c>
      <c r="B654" s="10">
        <v>8705</v>
      </c>
      <c r="C654" s="10">
        <v>34</v>
      </c>
      <c r="D654" s="10">
        <v>132362500</v>
      </c>
      <c r="E654" s="10">
        <v>517041</v>
      </c>
      <c r="F654" s="10">
        <v>517041</v>
      </c>
      <c r="G654" s="10" t="s">
        <v>324</v>
      </c>
      <c r="H654" s="10" t="s">
        <v>324</v>
      </c>
      <c r="I654" s="10" t="s">
        <v>325</v>
      </c>
      <c r="J654" s="10" t="s">
        <v>326</v>
      </c>
      <c r="K654" s="13">
        <v>564.11495000000002</v>
      </c>
      <c r="L654" s="19" t="s">
        <v>13176</v>
      </c>
      <c r="M654" s="11" t="s">
        <v>39</v>
      </c>
      <c r="N654" s="10" t="s">
        <v>40</v>
      </c>
      <c r="O654" s="10" t="s">
        <v>137</v>
      </c>
      <c r="P654" s="10" t="s">
        <v>138</v>
      </c>
      <c r="Q654" s="12"/>
      <c r="R654" s="12"/>
      <c r="S654" s="15" t="s">
        <v>42</v>
      </c>
      <c r="T654" s="10" t="s">
        <v>27</v>
      </c>
      <c r="U654" s="10">
        <v>1513</v>
      </c>
      <c r="V654" s="10">
        <v>3817</v>
      </c>
      <c r="W654" s="10">
        <v>2960</v>
      </c>
      <c r="X654" s="10">
        <v>3768</v>
      </c>
      <c r="Y654" s="10">
        <f t="shared" si="10"/>
        <v>73</v>
      </c>
      <c r="Z654" s="10" t="str">
        <f>IFERROR(VLOOKUP(H654,'[1]MW-NIFTY-50-12-Apr-2020'!$A:$A,1,FALSE),"No")</f>
        <v>No</v>
      </c>
      <c r="AA654" s="10" t="str">
        <f>IFERROR(VLOOKUP(AB654,'[2]ind_nifty500list 12th Apr20'!$F:$F,1,FALSE),"No")</f>
        <v>No</v>
      </c>
      <c r="AB654" s="9">
        <v>73</v>
      </c>
    </row>
    <row r="655" spans="1:28" ht="15.75" customHeight="1" x14ac:dyDescent="0.3">
      <c r="A655" s="9">
        <v>2252</v>
      </c>
      <c r="B655" s="10">
        <v>3372801</v>
      </c>
      <c r="C655" s="10">
        <v>13175</v>
      </c>
      <c r="D655" s="10">
        <v>136370692</v>
      </c>
      <c r="E655" s="10">
        <v>532698</v>
      </c>
      <c r="F655" s="10">
        <v>532698</v>
      </c>
      <c r="G655" s="10" t="s">
        <v>7004</v>
      </c>
      <c r="H655" s="10" t="s">
        <v>7004</v>
      </c>
      <c r="I655" s="10" t="s">
        <v>7005</v>
      </c>
      <c r="J655" s="10" t="s">
        <v>7006</v>
      </c>
      <c r="K655" s="13">
        <v>562.18420000000003</v>
      </c>
      <c r="L655" s="19" t="s">
        <v>13176</v>
      </c>
      <c r="M655" s="11" t="s">
        <v>83</v>
      </c>
      <c r="N655" s="10" t="s">
        <v>84</v>
      </c>
      <c r="O655" s="10" t="s">
        <v>85</v>
      </c>
      <c r="P655" s="10"/>
      <c r="Q655" s="12"/>
      <c r="R655" s="12"/>
      <c r="S655" s="15" t="s">
        <v>86</v>
      </c>
      <c r="T655" s="10" t="s">
        <v>27</v>
      </c>
      <c r="U655" s="10">
        <v>1434</v>
      </c>
      <c r="V655" s="10">
        <v>1911</v>
      </c>
      <c r="W655" s="10">
        <v>385</v>
      </c>
      <c r="X655" s="10">
        <v>2795</v>
      </c>
      <c r="Y655" s="10">
        <f t="shared" si="10"/>
        <v>2252</v>
      </c>
      <c r="Z655" s="10" t="str">
        <f>IFERROR(VLOOKUP(H655,'[1]MW-NIFTY-50-12-Apr-2020'!$A:$A,1,FALSE),"No")</f>
        <v>No</v>
      </c>
      <c r="AA655" s="10" t="str">
        <f>IFERROR(VLOOKUP(AB655,'[2]ind_nifty500list 12th Apr20'!$F:$F,1,FALSE),"No")</f>
        <v>No</v>
      </c>
      <c r="AB655" s="9">
        <v>2252</v>
      </c>
    </row>
    <row r="656" spans="1:28" ht="15.75" customHeight="1" x14ac:dyDescent="0.3">
      <c r="A656" s="9">
        <v>231</v>
      </c>
      <c r="B656" s="10">
        <v>5160705</v>
      </c>
      <c r="C656" s="10">
        <v>20159</v>
      </c>
      <c r="D656" s="10">
        <v>129585668</v>
      </c>
      <c r="E656" s="10">
        <v>506194</v>
      </c>
      <c r="F656" s="10">
        <v>506194</v>
      </c>
      <c r="G656" s="10" t="s">
        <v>845</v>
      </c>
      <c r="H656" s="10" t="s">
        <v>845</v>
      </c>
      <c r="I656" s="10" t="s">
        <v>846</v>
      </c>
      <c r="J656" s="10" t="s">
        <v>847</v>
      </c>
      <c r="K656" s="13">
        <v>557.66100000000006</v>
      </c>
      <c r="L656" s="19" t="s">
        <v>13176</v>
      </c>
      <c r="M656" s="11" t="s">
        <v>249</v>
      </c>
      <c r="N656" s="10" t="s">
        <v>383</v>
      </c>
      <c r="O656" s="10"/>
      <c r="P656" s="10"/>
      <c r="Q656" s="12"/>
      <c r="R656" s="12"/>
      <c r="S656" s="18" t="s">
        <v>384</v>
      </c>
      <c r="T656" s="10" t="s">
        <v>27</v>
      </c>
      <c r="U656" s="10">
        <v>3663</v>
      </c>
      <c r="V656" s="10">
        <v>1061</v>
      </c>
      <c r="W656" s="10">
        <v>1032</v>
      </c>
      <c r="X656" s="10">
        <v>2239</v>
      </c>
      <c r="Y656" s="10">
        <f t="shared" si="10"/>
        <v>231</v>
      </c>
      <c r="Z656" s="10" t="str">
        <f>IFERROR(VLOOKUP(H656,'[1]MW-NIFTY-50-12-Apr-2020'!$A:$A,1,FALSE),"No")</f>
        <v>No</v>
      </c>
      <c r="AA656" s="10" t="str">
        <f>IFERROR(VLOOKUP(AB656,'[2]ind_nifty500list 12th Apr20'!$F:$F,1,FALSE),"No")</f>
        <v>No</v>
      </c>
      <c r="AB656" s="9">
        <v>231</v>
      </c>
    </row>
    <row r="657" spans="1:28" ht="15.75" customHeight="1" x14ac:dyDescent="0.3">
      <c r="A657" s="9">
        <v>659</v>
      </c>
      <c r="B657" s="10">
        <v>3876097</v>
      </c>
      <c r="C657" s="10">
        <v>15141</v>
      </c>
      <c r="D657" s="10">
        <v>128212484</v>
      </c>
      <c r="E657" s="10">
        <v>500830</v>
      </c>
      <c r="F657" s="10">
        <v>500830</v>
      </c>
      <c r="G657" s="10" t="s">
        <v>2170</v>
      </c>
      <c r="H657" s="10" t="s">
        <v>2170</v>
      </c>
      <c r="I657" s="10" t="s">
        <v>2171</v>
      </c>
      <c r="J657" s="10" t="s">
        <v>2172</v>
      </c>
      <c r="K657" s="13">
        <v>30608.749349999998</v>
      </c>
      <c r="L657" s="16" t="s">
        <v>13178</v>
      </c>
      <c r="M657" s="11" t="s">
        <v>275</v>
      </c>
      <c r="N657" s="10" t="s">
        <v>276</v>
      </c>
      <c r="O657" s="10" t="s">
        <v>323</v>
      </c>
      <c r="P657" s="10" t="s">
        <v>1237</v>
      </c>
      <c r="Q657" s="12"/>
      <c r="R657" s="12"/>
      <c r="S657" s="10" t="s">
        <v>279</v>
      </c>
      <c r="T657" s="10" t="s">
        <v>130</v>
      </c>
      <c r="U657" s="10">
        <v>1107</v>
      </c>
      <c r="V657" s="10">
        <v>354</v>
      </c>
      <c r="W657" s="10">
        <v>900</v>
      </c>
      <c r="X657" s="10">
        <v>2569</v>
      </c>
      <c r="Y657" s="10">
        <f t="shared" si="10"/>
        <v>659</v>
      </c>
      <c r="Z657" s="10" t="str">
        <f>IFERROR(VLOOKUP(H657,'[1]MW-NIFTY-50-12-Apr-2020'!$A:$A,1,FALSE),"No")</f>
        <v>No</v>
      </c>
      <c r="AA657" s="10" t="s">
        <v>44</v>
      </c>
      <c r="AB657" s="9">
        <v>659</v>
      </c>
    </row>
    <row r="658" spans="1:28" ht="15.75" customHeight="1" x14ac:dyDescent="0.3">
      <c r="A658" s="9">
        <v>3176</v>
      </c>
      <c r="B658" s="10">
        <v>4476417</v>
      </c>
      <c r="C658" s="10">
        <v>17486</v>
      </c>
      <c r="D658" s="10">
        <v>136478980</v>
      </c>
      <c r="E658" s="10">
        <v>533121</v>
      </c>
      <c r="F658" s="10">
        <v>533121</v>
      </c>
      <c r="G658" s="10" t="s">
        <v>9764</v>
      </c>
      <c r="H658" s="10" t="s">
        <v>9764</v>
      </c>
      <c r="I658" s="10" t="s">
        <v>9765</v>
      </c>
      <c r="J658" s="10" t="s">
        <v>9766</v>
      </c>
      <c r="K658" s="13">
        <v>556.64265</v>
      </c>
      <c r="L658" s="19" t="s">
        <v>13176</v>
      </c>
      <c r="M658" s="11" t="s">
        <v>32</v>
      </c>
      <c r="N658" s="10" t="s">
        <v>33</v>
      </c>
      <c r="O658" s="10" t="s">
        <v>34</v>
      </c>
      <c r="P658" s="10"/>
      <c r="Q658" s="12"/>
      <c r="R658" s="12"/>
      <c r="S658" s="18" t="s">
        <v>35</v>
      </c>
      <c r="T658" s="10" t="s">
        <v>27</v>
      </c>
      <c r="U658" s="10">
        <v>1</v>
      </c>
      <c r="V658" s="10">
        <v>87</v>
      </c>
      <c r="W658" s="10">
        <v>2607</v>
      </c>
      <c r="X658" s="10">
        <v>626</v>
      </c>
      <c r="Y658" s="10">
        <f t="shared" si="10"/>
        <v>3176</v>
      </c>
      <c r="Z658" s="10" t="str">
        <f>IFERROR(VLOOKUP(H658,'[1]MW-NIFTY-50-12-Apr-2020'!$A:$A,1,FALSE),"No")</f>
        <v>No</v>
      </c>
      <c r="AA658" s="10" t="str">
        <f>IFERROR(VLOOKUP(AB658,'[2]ind_nifty500list 12th Apr20'!$F:$F,1,FALSE),"No")</f>
        <v>No</v>
      </c>
      <c r="AB658" s="9">
        <v>3176</v>
      </c>
    </row>
    <row r="659" spans="1:28" ht="15.75" customHeight="1" x14ac:dyDescent="0.3">
      <c r="A659" s="9">
        <v>290</v>
      </c>
      <c r="B659" s="10"/>
      <c r="C659" s="10"/>
      <c r="D659" s="10">
        <v>129926660</v>
      </c>
      <c r="E659" s="10">
        <v>507526</v>
      </c>
      <c r="F659" s="10">
        <v>507526</v>
      </c>
      <c r="G659" s="10" t="s">
        <v>1027</v>
      </c>
      <c r="H659" s="10" t="str">
        <f>G659</f>
        <v>ASOCALCHOL</v>
      </c>
      <c r="I659" s="10" t="s">
        <v>1028</v>
      </c>
      <c r="J659" s="10" t="s">
        <v>1029</v>
      </c>
      <c r="K659" s="13">
        <v>553.94000000000005</v>
      </c>
      <c r="L659" s="19" t="s">
        <v>13176</v>
      </c>
      <c r="M659" s="11" t="s">
        <v>275</v>
      </c>
      <c r="N659" s="10" t="s">
        <v>276</v>
      </c>
      <c r="O659" s="10" t="s">
        <v>277</v>
      </c>
      <c r="P659" s="10" t="s">
        <v>1030</v>
      </c>
      <c r="Q659" s="12"/>
      <c r="R659" s="12"/>
      <c r="S659" s="18" t="s">
        <v>279</v>
      </c>
      <c r="T659" s="10" t="s">
        <v>27</v>
      </c>
      <c r="U659" s="10">
        <v>1545</v>
      </c>
      <c r="V659" s="10">
        <v>1637</v>
      </c>
      <c r="W659" s="10">
        <v>1126</v>
      </c>
      <c r="X659" s="10">
        <v>3133</v>
      </c>
      <c r="Y659" s="10">
        <f t="shared" si="10"/>
        <v>290</v>
      </c>
      <c r="Z659" s="10" t="str">
        <f>IFERROR(VLOOKUP(H659,'[1]MW-NIFTY-50-12-Apr-2020'!$A:$A,1,FALSE),"No")</f>
        <v>No</v>
      </c>
      <c r="AA659" s="10" t="str">
        <f>IFERROR(VLOOKUP(AB659,'[2]ind_nifty500list 12th Apr20'!$F:$F,1,FALSE),"No")</f>
        <v>No</v>
      </c>
      <c r="AB659" s="9">
        <v>290</v>
      </c>
    </row>
    <row r="660" spans="1:28" ht="15.75" customHeight="1" x14ac:dyDescent="0.3">
      <c r="A660" s="9">
        <v>695</v>
      </c>
      <c r="B660" s="10">
        <v>189953</v>
      </c>
      <c r="C660" s="10">
        <v>742</v>
      </c>
      <c r="D660" s="10">
        <v>130256388</v>
      </c>
      <c r="E660" s="10">
        <v>508814</v>
      </c>
      <c r="F660" s="10">
        <v>508814</v>
      </c>
      <c r="G660" s="10" t="s">
        <v>2278</v>
      </c>
      <c r="H660" s="10" t="s">
        <v>2278</v>
      </c>
      <c r="I660" s="10" t="s">
        <v>2279</v>
      </c>
      <c r="J660" s="10" t="s">
        <v>2280</v>
      </c>
      <c r="K660" s="13">
        <v>553.70399999999995</v>
      </c>
      <c r="L660" s="19" t="s">
        <v>13176</v>
      </c>
      <c r="M660" s="11" t="s">
        <v>23</v>
      </c>
      <c r="N660" s="10" t="s">
        <v>196</v>
      </c>
      <c r="O660" s="10" t="s">
        <v>617</v>
      </c>
      <c r="P660" s="10"/>
      <c r="Q660" s="12"/>
      <c r="R660" s="12"/>
      <c r="S660" s="15" t="s">
        <v>26</v>
      </c>
      <c r="T660" s="10" t="s">
        <v>27</v>
      </c>
      <c r="U660" s="10">
        <v>3930</v>
      </c>
      <c r="V660" s="10">
        <v>3423</v>
      </c>
      <c r="W660" s="10">
        <v>1609</v>
      </c>
      <c r="X660" s="10">
        <v>1357</v>
      </c>
      <c r="Y660" s="10">
        <f t="shared" si="10"/>
        <v>695</v>
      </c>
      <c r="Z660" s="10" t="str">
        <f>IFERROR(VLOOKUP(H660,'[1]MW-NIFTY-50-12-Apr-2020'!$A:$A,1,FALSE),"No")</f>
        <v>No</v>
      </c>
      <c r="AA660" s="10" t="str">
        <f>IFERROR(VLOOKUP(AB660,'[2]ind_nifty500list 12th Apr20'!$F:$F,1,FALSE),"No")</f>
        <v>No</v>
      </c>
      <c r="AB660" s="9">
        <v>695</v>
      </c>
    </row>
    <row r="661" spans="1:28" ht="15.75" customHeight="1" x14ac:dyDescent="0.3">
      <c r="A661" s="9">
        <v>3855</v>
      </c>
      <c r="B661" s="10">
        <v>979713</v>
      </c>
      <c r="C661" s="10">
        <v>3827</v>
      </c>
      <c r="D661" s="10">
        <v>128199684</v>
      </c>
      <c r="E661" s="10">
        <v>500780</v>
      </c>
      <c r="F661" s="10">
        <v>500780</v>
      </c>
      <c r="G661" s="10" t="s">
        <v>11839</v>
      </c>
      <c r="H661" s="10" t="s">
        <v>11839</v>
      </c>
      <c r="I661" s="10" t="s">
        <v>11840</v>
      </c>
      <c r="J661" s="10" t="s">
        <v>11841</v>
      </c>
      <c r="K661" s="13">
        <v>553.69854999999995</v>
      </c>
      <c r="L661" s="19" t="s">
        <v>13176</v>
      </c>
      <c r="M661" s="11" t="s">
        <v>55</v>
      </c>
      <c r="N661" s="10" t="s">
        <v>56</v>
      </c>
      <c r="O661" s="10" t="s">
        <v>154</v>
      </c>
      <c r="P661" s="10"/>
      <c r="Q661" s="12"/>
      <c r="R661" s="12"/>
      <c r="S661" s="18" t="s">
        <v>58</v>
      </c>
      <c r="T661" s="10" t="s">
        <v>27</v>
      </c>
      <c r="U661" s="10">
        <v>712</v>
      </c>
      <c r="V661" s="10">
        <v>2163</v>
      </c>
      <c r="W661" s="10">
        <v>1670</v>
      </c>
      <c r="X661" s="10">
        <v>372</v>
      </c>
      <c r="Y661" s="10">
        <f t="shared" si="10"/>
        <v>3855</v>
      </c>
      <c r="Z661" s="10" t="str">
        <f>IFERROR(VLOOKUP(H661,'[1]MW-NIFTY-50-12-Apr-2020'!$A:$A,1,FALSE),"No")</f>
        <v>No</v>
      </c>
      <c r="AA661" s="10" t="str">
        <f>IFERROR(VLOOKUP(AB661,'[2]ind_nifty500list 12th Apr20'!$F:$F,1,FALSE),"No")</f>
        <v>No</v>
      </c>
      <c r="AB661" s="9">
        <v>3855</v>
      </c>
    </row>
    <row r="662" spans="1:28" ht="15.75" customHeight="1" x14ac:dyDescent="0.3">
      <c r="A662" s="9">
        <v>1897</v>
      </c>
      <c r="B662" s="10"/>
      <c r="C662" s="10"/>
      <c r="D662" s="10">
        <v>130836996</v>
      </c>
      <c r="E662" s="10">
        <v>511082</v>
      </c>
      <c r="F662" s="10">
        <v>511082</v>
      </c>
      <c r="G662" s="10" t="s">
        <v>5935</v>
      </c>
      <c r="H662" s="10" t="str">
        <f>G662</f>
        <v>MAAJTL</v>
      </c>
      <c r="I662" s="10" t="s">
        <v>5936</v>
      </c>
      <c r="J662" s="10" t="s">
        <v>5937</v>
      </c>
      <c r="K662" s="13">
        <v>552.5</v>
      </c>
      <c r="L662" s="19" t="s">
        <v>13176</v>
      </c>
      <c r="M662" s="11" t="s">
        <v>39</v>
      </c>
      <c r="N662" s="10" t="s">
        <v>145</v>
      </c>
      <c r="O662" s="10"/>
      <c r="P662" s="10"/>
      <c r="Q662" s="12"/>
      <c r="R662" s="12"/>
      <c r="S662" s="15" t="s">
        <v>42</v>
      </c>
      <c r="T662" s="10" t="s">
        <v>27</v>
      </c>
      <c r="U662" s="10">
        <v>1915</v>
      </c>
      <c r="V662" s="10">
        <v>2008</v>
      </c>
      <c r="W662" s="10">
        <v>1853</v>
      </c>
      <c r="X662" s="10">
        <v>1804</v>
      </c>
      <c r="Y662" s="10">
        <f t="shared" si="10"/>
        <v>1897</v>
      </c>
      <c r="Z662" s="10" t="str">
        <f>IFERROR(VLOOKUP(H662,'[1]MW-NIFTY-50-12-Apr-2020'!$A:$A,1,FALSE),"No")</f>
        <v>No</v>
      </c>
      <c r="AA662" s="10" t="str">
        <f>IFERROR(VLOOKUP(AB662,'[2]ind_nifty500list 12th Apr20'!$F:$F,1,FALSE),"No")</f>
        <v>No</v>
      </c>
      <c r="AB662" s="9">
        <v>1897</v>
      </c>
    </row>
    <row r="663" spans="1:28" ht="15.75" customHeight="1" x14ac:dyDescent="0.3">
      <c r="A663" s="9">
        <v>3380</v>
      </c>
      <c r="B663" s="10">
        <v>4812033</v>
      </c>
      <c r="C663" s="10">
        <v>18797</v>
      </c>
      <c r="D663" s="10">
        <v>136499204</v>
      </c>
      <c r="E663" s="10">
        <v>533200</v>
      </c>
      <c r="F663" s="10">
        <v>533200</v>
      </c>
      <c r="G663" s="10" t="s">
        <v>10376</v>
      </c>
      <c r="H663" s="10" t="s">
        <v>10376</v>
      </c>
      <c r="I663" s="10" t="s">
        <v>10377</v>
      </c>
      <c r="J663" s="10" t="s">
        <v>10378</v>
      </c>
      <c r="K663" s="13">
        <v>552.22205000000008</v>
      </c>
      <c r="L663" s="19" t="s">
        <v>13176</v>
      </c>
      <c r="M663" s="11" t="s">
        <v>83</v>
      </c>
      <c r="N663" s="10" t="s">
        <v>181</v>
      </c>
      <c r="O663" s="11" t="s">
        <v>210</v>
      </c>
      <c r="P663" s="10" t="s">
        <v>5773</v>
      </c>
      <c r="Q663" s="12"/>
      <c r="R663" s="12"/>
      <c r="S663" s="17" t="s">
        <v>86</v>
      </c>
      <c r="T663" s="10" t="s">
        <v>27</v>
      </c>
      <c r="U663" s="10">
        <v>3159</v>
      </c>
      <c r="V663" s="10">
        <v>1843</v>
      </c>
      <c r="W663" s="10">
        <v>3792</v>
      </c>
      <c r="X663" s="10">
        <v>3874</v>
      </c>
      <c r="Y663" s="10">
        <f t="shared" si="10"/>
        <v>3380</v>
      </c>
      <c r="Z663" s="10" t="str">
        <f>IFERROR(VLOOKUP(H663,'[1]MW-NIFTY-50-12-Apr-2020'!$A:$A,1,FALSE),"No")</f>
        <v>No</v>
      </c>
      <c r="AA663" s="10" t="str">
        <f>IFERROR(VLOOKUP(AB663,'[2]ind_nifty500list 12th Apr20'!$F:$F,1,FALSE),"No")</f>
        <v>No</v>
      </c>
      <c r="AB663" s="9">
        <v>3380</v>
      </c>
    </row>
    <row r="664" spans="1:28" ht="15.75" customHeight="1" x14ac:dyDescent="0.3">
      <c r="A664" s="9">
        <v>5041</v>
      </c>
      <c r="B664" s="10">
        <v>3799809</v>
      </c>
      <c r="C664" s="10">
        <v>14843</v>
      </c>
      <c r="D664" s="10">
        <v>136348932</v>
      </c>
      <c r="E664" s="10">
        <v>532613</v>
      </c>
      <c r="F664" s="10">
        <v>532613</v>
      </c>
      <c r="G664" s="10" t="s">
        <v>12828</v>
      </c>
      <c r="H664" s="10" t="s">
        <v>12828</v>
      </c>
      <c r="I664" s="10" t="s">
        <v>12829</v>
      </c>
      <c r="J664" s="10" t="s">
        <v>12830</v>
      </c>
      <c r="K664" s="13">
        <v>549.1001</v>
      </c>
      <c r="L664" s="19" t="s">
        <v>13176</v>
      </c>
      <c r="M664" s="11" t="s">
        <v>83</v>
      </c>
      <c r="N664" s="11" t="s">
        <v>84</v>
      </c>
      <c r="O664" s="10" t="s">
        <v>108</v>
      </c>
      <c r="P664" s="10"/>
      <c r="Q664" s="12"/>
      <c r="R664" s="12"/>
      <c r="S664" s="15" t="s">
        <v>86</v>
      </c>
      <c r="T664" s="10" t="s">
        <v>27</v>
      </c>
      <c r="U664" s="10">
        <v>2437</v>
      </c>
      <c r="V664" s="10">
        <v>3932</v>
      </c>
      <c r="W664" s="10">
        <v>1879</v>
      </c>
      <c r="X664" s="10">
        <v>1142</v>
      </c>
      <c r="Y664" s="10">
        <f t="shared" si="10"/>
        <v>5041</v>
      </c>
      <c r="Z664" s="10" t="str">
        <f>IFERROR(VLOOKUP(H664,'[1]MW-NIFTY-50-12-Apr-2020'!$A:$A,1,FALSE),"No")</f>
        <v>No</v>
      </c>
      <c r="AA664" s="10" t="str">
        <f>IFERROR(VLOOKUP(AB664,'[2]ind_nifty500list 12th Apr20'!$F:$F,1,FALSE),"No")</f>
        <v>No</v>
      </c>
      <c r="AB664" s="9">
        <v>5041</v>
      </c>
    </row>
    <row r="665" spans="1:28" ht="15.75" customHeight="1" x14ac:dyDescent="0.3">
      <c r="A665" s="9">
        <v>2487</v>
      </c>
      <c r="B665" s="10">
        <v>3563521</v>
      </c>
      <c r="C665" s="10">
        <v>13920</v>
      </c>
      <c r="D665" s="10">
        <v>134053892</v>
      </c>
      <c r="E665" s="10">
        <v>523648</v>
      </c>
      <c r="F665" s="10">
        <v>523648</v>
      </c>
      <c r="G665" s="10" t="s">
        <v>7706</v>
      </c>
      <c r="H665" s="10" t="s">
        <v>7706</v>
      </c>
      <c r="I665" s="10" t="s">
        <v>7707</v>
      </c>
      <c r="J665" s="10" t="s">
        <v>7708</v>
      </c>
      <c r="K665" s="13">
        <v>548.29714999999999</v>
      </c>
      <c r="L665" s="19" t="s">
        <v>13176</v>
      </c>
      <c r="M665" s="11" t="s">
        <v>23</v>
      </c>
      <c r="N665" s="10" t="s">
        <v>24</v>
      </c>
      <c r="O665" s="10" t="s">
        <v>25</v>
      </c>
      <c r="P665" s="10"/>
      <c r="Q665" s="12"/>
      <c r="R665" s="12"/>
      <c r="S665" s="15" t="s">
        <v>26</v>
      </c>
      <c r="T665" s="10" t="s">
        <v>27</v>
      </c>
      <c r="U665" s="10">
        <v>481</v>
      </c>
      <c r="V665" s="10">
        <v>3332</v>
      </c>
      <c r="W665" s="10">
        <v>2494</v>
      </c>
      <c r="X665" s="10">
        <v>1685</v>
      </c>
      <c r="Y665" s="10">
        <f t="shared" si="10"/>
        <v>2487</v>
      </c>
      <c r="Z665" s="10" t="str">
        <f>IFERROR(VLOOKUP(H665,'[1]MW-NIFTY-50-12-Apr-2020'!$A:$A,1,FALSE),"No")</f>
        <v>No</v>
      </c>
      <c r="AA665" s="10" t="str">
        <f>IFERROR(VLOOKUP(AB665,'[2]ind_nifty500list 12th Apr20'!$F:$F,1,FALSE),"No")</f>
        <v>No</v>
      </c>
      <c r="AB665" s="9">
        <v>2487</v>
      </c>
    </row>
    <row r="666" spans="1:28" ht="15.75" customHeight="1" x14ac:dyDescent="0.3">
      <c r="A666" s="9">
        <v>227</v>
      </c>
      <c r="B666" s="10"/>
      <c r="C666" s="10"/>
      <c r="D666" s="10">
        <v>138022660</v>
      </c>
      <c r="E666" s="10">
        <v>539151</v>
      </c>
      <c r="F666" s="10">
        <v>539151</v>
      </c>
      <c r="G666" s="10" t="s">
        <v>832</v>
      </c>
      <c r="H666" s="10" t="str">
        <f>G666</f>
        <v>ARFIN</v>
      </c>
      <c r="I666" s="10" t="s">
        <v>833</v>
      </c>
      <c r="J666" s="10" t="s">
        <v>834</v>
      </c>
      <c r="K666" s="13">
        <v>546.38</v>
      </c>
      <c r="L666" s="19" t="s">
        <v>13176</v>
      </c>
      <c r="M666" s="11" t="s">
        <v>23</v>
      </c>
      <c r="N666" s="10" t="s">
        <v>90</v>
      </c>
      <c r="O666" s="10"/>
      <c r="P666" s="10"/>
      <c r="Q666" s="10"/>
      <c r="R666" s="12"/>
      <c r="S666" s="18" t="s">
        <v>91</v>
      </c>
      <c r="T666" s="10" t="s">
        <v>27</v>
      </c>
      <c r="U666" s="10">
        <v>1405</v>
      </c>
      <c r="V666" s="10">
        <v>2924</v>
      </c>
      <c r="W666" s="10">
        <v>1159</v>
      </c>
      <c r="X666" s="10">
        <v>2182</v>
      </c>
      <c r="Y666" s="10">
        <f t="shared" si="10"/>
        <v>227</v>
      </c>
      <c r="Z666" s="10" t="str">
        <f>IFERROR(VLOOKUP(H666,'[1]MW-NIFTY-50-12-Apr-2020'!$A:$A,1,FALSE),"No")</f>
        <v>No</v>
      </c>
      <c r="AA666" s="10" t="str">
        <f>IFERROR(VLOOKUP(AB666,'[2]ind_nifty500list 12th Apr20'!$F:$F,1,FALSE),"No")</f>
        <v>No</v>
      </c>
      <c r="AB666" s="9">
        <v>227</v>
      </c>
    </row>
    <row r="667" spans="1:28" ht="15.75" customHeight="1" x14ac:dyDescent="0.3">
      <c r="A667" s="9">
        <v>136</v>
      </c>
      <c r="B667" s="10">
        <v>3020289</v>
      </c>
      <c r="C667" s="10">
        <v>11798</v>
      </c>
      <c r="D667" s="10">
        <v>136354052</v>
      </c>
      <c r="E667" s="10">
        <v>532633</v>
      </c>
      <c r="F667" s="10">
        <v>532633</v>
      </c>
      <c r="G667" s="10" t="s">
        <v>540</v>
      </c>
      <c r="H667" s="10" t="s">
        <v>540</v>
      </c>
      <c r="I667" s="10" t="s">
        <v>541</v>
      </c>
      <c r="J667" s="10" t="s">
        <v>542</v>
      </c>
      <c r="K667" s="13">
        <v>544.67409999999995</v>
      </c>
      <c r="L667" s="19" t="s">
        <v>13176</v>
      </c>
      <c r="M667" s="11" t="s">
        <v>39</v>
      </c>
      <c r="N667" s="10" t="s">
        <v>145</v>
      </c>
      <c r="O667" s="10" t="s">
        <v>543</v>
      </c>
      <c r="P667" s="10"/>
      <c r="Q667" s="12"/>
      <c r="R667" s="12"/>
      <c r="S667" s="15" t="s">
        <v>42</v>
      </c>
      <c r="T667" s="10" t="s">
        <v>27</v>
      </c>
      <c r="U667" s="10">
        <v>1350</v>
      </c>
      <c r="V667" s="10">
        <v>1484</v>
      </c>
      <c r="W667" s="10">
        <v>3818</v>
      </c>
      <c r="X667" s="10">
        <v>1311</v>
      </c>
      <c r="Y667" s="10">
        <f t="shared" si="10"/>
        <v>136</v>
      </c>
      <c r="Z667" s="10" t="str">
        <f>IFERROR(VLOOKUP(H667,'[1]MW-NIFTY-50-12-Apr-2020'!$A:$A,1,FALSE),"No")</f>
        <v>No</v>
      </c>
      <c r="AA667" s="10" t="str">
        <f>IFERROR(VLOOKUP(AB667,'[2]ind_nifty500list 12th Apr20'!$F:$F,1,FALSE),"No")</f>
        <v>No</v>
      </c>
      <c r="AB667" s="9">
        <v>136</v>
      </c>
    </row>
    <row r="668" spans="1:28" ht="15.75" customHeight="1" x14ac:dyDescent="0.3">
      <c r="A668" s="9">
        <v>712</v>
      </c>
      <c r="B668" s="10">
        <v>3558401</v>
      </c>
      <c r="C668" s="10">
        <v>13900</v>
      </c>
      <c r="D668" s="10">
        <v>130921732</v>
      </c>
      <c r="E668" s="10">
        <v>511413</v>
      </c>
      <c r="F668" s="10">
        <v>511413</v>
      </c>
      <c r="G668" s="10" t="s">
        <v>2330</v>
      </c>
      <c r="H668" s="10" t="s">
        <v>2330</v>
      </c>
      <c r="I668" s="10" t="s">
        <v>2331</v>
      </c>
      <c r="J668" s="10" t="s">
        <v>2332</v>
      </c>
      <c r="K668" s="13">
        <v>542.92370000000005</v>
      </c>
      <c r="L668" s="19" t="s">
        <v>13176</v>
      </c>
      <c r="M668" s="11" t="s">
        <v>55</v>
      </c>
      <c r="N668" s="10" t="s">
        <v>56</v>
      </c>
      <c r="O668" s="10" t="s">
        <v>154</v>
      </c>
      <c r="P668" s="10"/>
      <c r="Q668" s="12"/>
      <c r="R668" s="12"/>
      <c r="S668" s="10" t="s">
        <v>58</v>
      </c>
      <c r="T668" s="10" t="s">
        <v>27</v>
      </c>
      <c r="U668" s="10">
        <v>2163</v>
      </c>
      <c r="V668" s="10">
        <v>1070</v>
      </c>
      <c r="W668" s="10">
        <v>3855</v>
      </c>
      <c r="X668" s="10">
        <v>1670</v>
      </c>
      <c r="Y668" s="10">
        <f t="shared" si="10"/>
        <v>712</v>
      </c>
      <c r="Z668" s="10" t="str">
        <f>IFERROR(VLOOKUP(H668,'[1]MW-NIFTY-50-12-Apr-2020'!$A:$A,1,FALSE),"No")</f>
        <v>No</v>
      </c>
      <c r="AA668" s="10" t="str">
        <f>IFERROR(VLOOKUP(AB668,'[2]ind_nifty500list 12th Apr20'!$F:$F,1,FALSE),"No")</f>
        <v>No</v>
      </c>
      <c r="AB668" s="9">
        <v>712</v>
      </c>
    </row>
    <row r="669" spans="1:28" ht="15.75" customHeight="1" x14ac:dyDescent="0.3">
      <c r="A669" s="9">
        <v>1581</v>
      </c>
      <c r="B669" s="10">
        <v>596737</v>
      </c>
      <c r="C669" s="10">
        <v>2331</v>
      </c>
      <c r="D669" s="10">
        <v>133704964</v>
      </c>
      <c r="E669" s="10">
        <v>522285</v>
      </c>
      <c r="F669" s="10">
        <v>522285</v>
      </c>
      <c r="G669" s="10" t="s">
        <v>4979</v>
      </c>
      <c r="H669" s="10" t="s">
        <v>4979</v>
      </c>
      <c r="I669" s="10" t="s">
        <v>4980</v>
      </c>
      <c r="J669" s="10" t="s">
        <v>4981</v>
      </c>
      <c r="K669" s="13">
        <v>540.99835000000007</v>
      </c>
      <c r="L669" s="19" t="s">
        <v>13176</v>
      </c>
      <c r="M669" s="11" t="s">
        <v>23</v>
      </c>
      <c r="N669" s="10" t="s">
        <v>90</v>
      </c>
      <c r="O669" s="10" t="s">
        <v>283</v>
      </c>
      <c r="P669" s="10" t="e">
        <v>#REF!</v>
      </c>
      <c r="Q669" s="12"/>
      <c r="R669" s="12"/>
      <c r="S669" s="18" t="s">
        <v>91</v>
      </c>
      <c r="T669" s="10" t="s">
        <v>27</v>
      </c>
      <c r="U669" s="10">
        <v>3863</v>
      </c>
      <c r="V669" s="10">
        <v>5037</v>
      </c>
      <c r="W669" s="10">
        <v>1133</v>
      </c>
      <c r="X669" s="10">
        <v>3658</v>
      </c>
      <c r="Y669" s="10">
        <f t="shared" si="10"/>
        <v>1581</v>
      </c>
      <c r="Z669" s="10" t="str">
        <f>IFERROR(VLOOKUP(H669,'[1]MW-NIFTY-50-12-Apr-2020'!$A:$A,1,FALSE),"No")</f>
        <v>No</v>
      </c>
      <c r="AA669" s="10" t="str">
        <f>IFERROR(VLOOKUP(AB669,'[2]ind_nifty500list 12th Apr20'!$F:$F,1,FALSE),"No")</f>
        <v>No</v>
      </c>
      <c r="AB669" s="9">
        <v>1581</v>
      </c>
    </row>
    <row r="670" spans="1:28" ht="15.75" customHeight="1" x14ac:dyDescent="0.3">
      <c r="A670" s="9">
        <v>2990</v>
      </c>
      <c r="B670" s="10"/>
      <c r="C670" s="10"/>
      <c r="D670" s="10">
        <v>136274692</v>
      </c>
      <c r="E670" s="10">
        <v>532323</v>
      </c>
      <c r="F670" s="10">
        <v>532323</v>
      </c>
      <c r="G670" s="10" t="s">
        <v>9210</v>
      </c>
      <c r="H670" s="10" t="str">
        <f>G670</f>
        <v>SHIVACEM</v>
      </c>
      <c r="I670" s="10" t="s">
        <v>9211</v>
      </c>
      <c r="J670" s="10" t="s">
        <v>9212</v>
      </c>
      <c r="K670" s="13">
        <v>540.42999999999995</v>
      </c>
      <c r="L670" s="19" t="s">
        <v>13176</v>
      </c>
      <c r="M670" s="11" t="s">
        <v>249</v>
      </c>
      <c r="N670" s="10" t="s">
        <v>250</v>
      </c>
      <c r="O670" s="10" t="s">
        <v>251</v>
      </c>
      <c r="P670" s="10"/>
      <c r="Q670" s="12"/>
      <c r="R670" s="12"/>
      <c r="S670" s="15" t="s">
        <v>26</v>
      </c>
      <c r="T670" s="10" t="s">
        <v>27</v>
      </c>
      <c r="U670" s="10">
        <v>754</v>
      </c>
      <c r="V670" s="10">
        <v>3003</v>
      </c>
      <c r="W670" s="10">
        <v>189</v>
      </c>
      <c r="X670" s="10">
        <v>2915</v>
      </c>
      <c r="Y670" s="10">
        <f t="shared" si="10"/>
        <v>2990</v>
      </c>
      <c r="Z670" s="10" t="str">
        <f>IFERROR(VLOOKUP(H670,'[1]MW-NIFTY-50-12-Apr-2020'!$A:$A,1,FALSE),"No")</f>
        <v>No</v>
      </c>
      <c r="AA670" s="10" t="str">
        <f>IFERROR(VLOOKUP(AB670,'[2]ind_nifty500list 12th Apr20'!$F:$F,1,FALSE),"No")</f>
        <v>No</v>
      </c>
      <c r="AB670" s="9">
        <v>2990</v>
      </c>
    </row>
    <row r="671" spans="1:28" ht="15.75" customHeight="1" x14ac:dyDescent="0.3">
      <c r="A671" s="9">
        <v>3863</v>
      </c>
      <c r="B671" s="10">
        <v>4127489</v>
      </c>
      <c r="C671" s="10">
        <v>16123</v>
      </c>
      <c r="D671" s="10">
        <v>138188548</v>
      </c>
      <c r="E671" s="10">
        <v>539799</v>
      </c>
      <c r="F671" s="10">
        <v>539799</v>
      </c>
      <c r="G671" s="10" t="s">
        <v>11869</v>
      </c>
      <c r="H671" s="10" t="s">
        <v>11869</v>
      </c>
      <c r="I671" s="10" t="s">
        <v>11870</v>
      </c>
      <c r="J671" s="10" t="s">
        <v>11871</v>
      </c>
      <c r="K671" s="13">
        <v>539.08605</v>
      </c>
      <c r="L671" s="19" t="s">
        <v>13176</v>
      </c>
      <c r="M671" s="11" t="s">
        <v>23</v>
      </c>
      <c r="N671" s="10" t="s">
        <v>90</v>
      </c>
      <c r="O671" s="10" t="s">
        <v>283</v>
      </c>
      <c r="P671" s="10" t="e">
        <v>#REF!</v>
      </c>
      <c r="Q671" s="12"/>
      <c r="R671" s="12"/>
      <c r="S671" s="10" t="s">
        <v>91</v>
      </c>
      <c r="T671" s="10" t="s">
        <v>27</v>
      </c>
      <c r="U671" s="10">
        <v>5037</v>
      </c>
      <c r="V671" s="10">
        <v>3621</v>
      </c>
      <c r="W671" s="10">
        <v>1581</v>
      </c>
      <c r="X671" s="10">
        <v>1133</v>
      </c>
      <c r="Y671" s="10">
        <f t="shared" si="10"/>
        <v>3863</v>
      </c>
      <c r="Z671" s="10" t="str">
        <f>IFERROR(VLOOKUP(H671,'[1]MW-NIFTY-50-12-Apr-2020'!$A:$A,1,FALSE),"No")</f>
        <v>No</v>
      </c>
      <c r="AA671" s="10" t="str">
        <f>IFERROR(VLOOKUP(AB671,'[2]ind_nifty500list 12th Apr20'!$F:$F,1,FALSE),"No")</f>
        <v>No</v>
      </c>
      <c r="AB671" s="9">
        <v>3863</v>
      </c>
    </row>
    <row r="672" spans="1:28" ht="15.75" customHeight="1" x14ac:dyDescent="0.3">
      <c r="A672" s="9">
        <v>3423</v>
      </c>
      <c r="B672" s="10"/>
      <c r="C672" s="10"/>
      <c r="D672" s="10">
        <v>133965060</v>
      </c>
      <c r="E672" s="10">
        <v>523301</v>
      </c>
      <c r="F672" s="10">
        <v>523301</v>
      </c>
      <c r="G672" s="10" t="s">
        <v>10505</v>
      </c>
      <c r="H672" s="10" t="str">
        <f>G672</f>
        <v>TCPLPACK</v>
      </c>
      <c r="I672" s="10" t="s">
        <v>10506</v>
      </c>
      <c r="J672" s="10" t="s">
        <v>10507</v>
      </c>
      <c r="K672" s="13">
        <v>538.44939999999997</v>
      </c>
      <c r="L672" s="19" t="s">
        <v>13176</v>
      </c>
      <c r="M672" s="11" t="s">
        <v>23</v>
      </c>
      <c r="N672" s="10" t="s">
        <v>196</v>
      </c>
      <c r="O672" s="10" t="s">
        <v>617</v>
      </c>
      <c r="P672" s="10"/>
      <c r="Q672" s="12"/>
      <c r="R672" s="12"/>
      <c r="S672" s="15" t="s">
        <v>26</v>
      </c>
      <c r="T672" s="10" t="s">
        <v>27</v>
      </c>
      <c r="U672" s="10">
        <v>907</v>
      </c>
      <c r="V672" s="10">
        <v>1951</v>
      </c>
      <c r="W672" s="10">
        <v>3930</v>
      </c>
      <c r="X672" s="10">
        <v>695</v>
      </c>
      <c r="Y672" s="10">
        <f t="shared" si="10"/>
        <v>3423</v>
      </c>
      <c r="Z672" s="10" t="str">
        <f>IFERROR(VLOOKUP(H672,'[1]MW-NIFTY-50-12-Apr-2020'!$A:$A,1,FALSE),"No")</f>
        <v>No</v>
      </c>
      <c r="AA672" s="10" t="str">
        <f>IFERROR(VLOOKUP(AB672,'[2]ind_nifty500list 12th Apr20'!$F:$F,1,FALSE),"No")</f>
        <v>No</v>
      </c>
      <c r="AB672" s="9">
        <v>3423</v>
      </c>
    </row>
    <row r="673" spans="1:28" ht="15.75" customHeight="1" x14ac:dyDescent="0.3">
      <c r="A673" s="9">
        <v>1070</v>
      </c>
      <c r="B673" s="10"/>
      <c r="C673" s="10"/>
      <c r="D673" s="10">
        <v>131198212</v>
      </c>
      <c r="E673" s="10">
        <v>512493</v>
      </c>
      <c r="F673" s="10">
        <v>512493</v>
      </c>
      <c r="G673" s="10" t="s">
        <v>3418</v>
      </c>
      <c r="H673" s="10" t="str">
        <f>G673</f>
        <v>GARNETINT</v>
      </c>
      <c r="I673" s="10" t="s">
        <v>3419</v>
      </c>
      <c r="J673" s="10" t="s">
        <v>3420</v>
      </c>
      <c r="K673" s="13">
        <v>534.85</v>
      </c>
      <c r="L673" s="19" t="s">
        <v>13176</v>
      </c>
      <c r="M673" s="11" t="s">
        <v>55</v>
      </c>
      <c r="N673" s="10" t="s">
        <v>56</v>
      </c>
      <c r="O673" s="10" t="s">
        <v>154</v>
      </c>
      <c r="P673" s="10"/>
      <c r="Q673" s="12"/>
      <c r="R673" s="12"/>
      <c r="S673" s="18" t="s">
        <v>58</v>
      </c>
      <c r="T673" s="10" t="s">
        <v>27</v>
      </c>
      <c r="U673" s="10">
        <v>3072</v>
      </c>
      <c r="V673" s="10">
        <v>2156</v>
      </c>
      <c r="W673" s="10">
        <v>2163</v>
      </c>
      <c r="X673" s="10">
        <v>712</v>
      </c>
      <c r="Y673" s="10">
        <f t="shared" si="10"/>
        <v>1070</v>
      </c>
      <c r="Z673" s="10" t="str">
        <f>IFERROR(VLOOKUP(H673,'[1]MW-NIFTY-50-12-Apr-2020'!$A:$A,1,FALSE),"No")</f>
        <v>No</v>
      </c>
      <c r="AA673" s="10" t="str">
        <f>IFERROR(VLOOKUP(AB673,'[2]ind_nifty500list 12th Apr20'!$F:$F,1,FALSE),"No")</f>
        <v>No</v>
      </c>
      <c r="AB673" s="9">
        <v>1070</v>
      </c>
    </row>
    <row r="674" spans="1:28" ht="15.75" customHeight="1" x14ac:dyDescent="0.3">
      <c r="A674" s="9">
        <v>2933</v>
      </c>
      <c r="B674" s="10">
        <v>669697</v>
      </c>
      <c r="C674" s="10">
        <v>2616</v>
      </c>
      <c r="D674" s="10">
        <v>134862596</v>
      </c>
      <c r="E674" s="10">
        <v>526807</v>
      </c>
      <c r="F674" s="10">
        <v>526807</v>
      </c>
      <c r="G674" s="10" t="s">
        <v>9041</v>
      </c>
      <c r="H674" s="10" t="s">
        <v>9041</v>
      </c>
      <c r="I674" s="10" t="s">
        <v>9042</v>
      </c>
      <c r="J674" s="10" t="s">
        <v>9043</v>
      </c>
      <c r="K674" s="13">
        <v>531.63429999999994</v>
      </c>
      <c r="L674" s="19" t="s">
        <v>13176</v>
      </c>
      <c r="M674" s="11" t="s">
        <v>121</v>
      </c>
      <c r="N674" s="10" t="s">
        <v>122</v>
      </c>
      <c r="O674" s="10" t="s">
        <v>123</v>
      </c>
      <c r="P674" s="10"/>
      <c r="Q674" s="12"/>
      <c r="R674" s="12"/>
      <c r="S674" s="15" t="s">
        <v>124</v>
      </c>
      <c r="T674" s="10" t="s">
        <v>27</v>
      </c>
      <c r="U674" s="10">
        <v>1606</v>
      </c>
      <c r="V674" s="10">
        <v>2316</v>
      </c>
      <c r="W674" s="10">
        <v>281</v>
      </c>
      <c r="X674" s="10">
        <v>760</v>
      </c>
      <c r="Y674" s="10">
        <f t="shared" si="10"/>
        <v>2933</v>
      </c>
      <c r="Z674" s="10" t="str">
        <f>IFERROR(VLOOKUP(H674,'[1]MW-NIFTY-50-12-Apr-2020'!$A:$A,1,FALSE),"No")</f>
        <v>No</v>
      </c>
      <c r="AA674" s="10" t="str">
        <f>IFERROR(VLOOKUP(AB674,'[2]ind_nifty500list 12th Apr20'!$F:$F,1,FALSE),"No")</f>
        <v>No</v>
      </c>
      <c r="AB674" s="9">
        <v>2933</v>
      </c>
    </row>
    <row r="675" spans="1:28" ht="15.75" customHeight="1" x14ac:dyDescent="0.3">
      <c r="A675" s="9">
        <v>677</v>
      </c>
      <c r="B675" s="10">
        <v>1215745</v>
      </c>
      <c r="C675" s="10">
        <v>4749</v>
      </c>
      <c r="D675" s="10">
        <v>136024068</v>
      </c>
      <c r="E675" s="10">
        <v>531344</v>
      </c>
      <c r="F675" s="10">
        <v>531344</v>
      </c>
      <c r="G675" s="10" t="s">
        <v>2224</v>
      </c>
      <c r="H675" s="10" t="s">
        <v>2224</v>
      </c>
      <c r="I675" s="21" t="s">
        <v>13181</v>
      </c>
      <c r="J675" s="10" t="s">
        <v>2225</v>
      </c>
      <c r="K675" s="13">
        <v>32318.887699999999</v>
      </c>
      <c r="L675" s="16" t="s">
        <v>13178</v>
      </c>
      <c r="M675" s="11" t="s">
        <v>39</v>
      </c>
      <c r="N675" s="10" t="s">
        <v>145</v>
      </c>
      <c r="O675" s="10" t="s">
        <v>530</v>
      </c>
      <c r="P675" s="10"/>
      <c r="Q675" s="10"/>
      <c r="R675" s="12"/>
      <c r="S675" s="15" t="s">
        <v>42</v>
      </c>
      <c r="T675" s="10" t="s">
        <v>130</v>
      </c>
      <c r="U675" s="10">
        <v>492</v>
      </c>
      <c r="V675" s="10">
        <v>132</v>
      </c>
      <c r="W675" s="10">
        <v>3755</v>
      </c>
      <c r="X675" s="10">
        <v>1076</v>
      </c>
      <c r="Y675" s="10">
        <f t="shared" si="10"/>
        <v>677</v>
      </c>
      <c r="Z675" s="10" t="str">
        <f>IFERROR(VLOOKUP(H675,'[1]MW-NIFTY-50-12-Apr-2020'!$A:$A,1,FALSE),"No")</f>
        <v>No</v>
      </c>
      <c r="AA675" s="10" t="s">
        <v>44</v>
      </c>
      <c r="AB675" s="9">
        <v>677</v>
      </c>
    </row>
    <row r="676" spans="1:28" ht="15.75" customHeight="1" x14ac:dyDescent="0.3">
      <c r="A676" s="9">
        <v>1170</v>
      </c>
      <c r="B676" s="10">
        <v>4527361</v>
      </c>
      <c r="C676" s="10">
        <v>17685</v>
      </c>
      <c r="D676" s="10">
        <v>136642820</v>
      </c>
      <c r="E676" s="10">
        <v>533761</v>
      </c>
      <c r="F676" s="10">
        <v>533761</v>
      </c>
      <c r="G676" s="10" t="s">
        <v>3726</v>
      </c>
      <c r="H676" s="10" t="s">
        <v>3726</v>
      </c>
      <c r="I676" s="10" t="s">
        <v>3727</v>
      </c>
      <c r="J676" s="10" t="s">
        <v>3728</v>
      </c>
      <c r="K676" s="13">
        <v>530.7278</v>
      </c>
      <c r="L676" s="19" t="s">
        <v>13176</v>
      </c>
      <c r="M676" s="11" t="s">
        <v>39</v>
      </c>
      <c r="N676" s="10" t="s">
        <v>67</v>
      </c>
      <c r="O676" s="10" t="s">
        <v>68</v>
      </c>
      <c r="P676" s="10"/>
      <c r="Q676" s="12"/>
      <c r="R676" s="12"/>
      <c r="S676" s="15" t="s">
        <v>69</v>
      </c>
      <c r="T676" s="10" t="s">
        <v>27</v>
      </c>
      <c r="U676" s="10">
        <v>1841</v>
      </c>
      <c r="V676" s="10">
        <v>536</v>
      </c>
      <c r="W676" s="10">
        <v>1057</v>
      </c>
      <c r="X676" s="10">
        <v>676</v>
      </c>
      <c r="Y676" s="10">
        <f t="shared" si="10"/>
        <v>1170</v>
      </c>
      <c r="Z676" s="10" t="str">
        <f>IFERROR(VLOOKUP(H676,'[1]MW-NIFTY-50-12-Apr-2020'!$A:$A,1,FALSE),"No")</f>
        <v>No</v>
      </c>
      <c r="AA676" s="10" t="str">
        <f>IFERROR(VLOOKUP(AB676,'[2]ind_nifty500list 12th Apr20'!$F:$F,1,FALSE),"No")</f>
        <v>No</v>
      </c>
      <c r="AB676" s="9">
        <v>1170</v>
      </c>
    </row>
    <row r="677" spans="1:28" ht="15.75" customHeight="1" x14ac:dyDescent="0.3">
      <c r="A677" s="9">
        <v>279</v>
      </c>
      <c r="B677" s="10">
        <v>4716033</v>
      </c>
      <c r="C677" s="10">
        <v>18422</v>
      </c>
      <c r="D677" s="10">
        <v>128005892</v>
      </c>
      <c r="E677" s="10">
        <v>500023</v>
      </c>
      <c r="F677" s="10">
        <v>500023</v>
      </c>
      <c r="G677" s="10" t="s">
        <v>993</v>
      </c>
      <c r="H677" s="10" t="s">
        <v>993</v>
      </c>
      <c r="I677" s="10" t="s">
        <v>994</v>
      </c>
      <c r="J677" s="10" t="s">
        <v>995</v>
      </c>
      <c r="K677" s="13">
        <v>530.42000000000007</v>
      </c>
      <c r="L677" s="19" t="s">
        <v>13176</v>
      </c>
      <c r="M677" s="11" t="s">
        <v>83</v>
      </c>
      <c r="N677" s="10" t="s">
        <v>181</v>
      </c>
      <c r="O677" s="10" t="s">
        <v>210</v>
      </c>
      <c r="P677" s="10" t="s">
        <v>354</v>
      </c>
      <c r="Q677" s="10"/>
      <c r="R677" s="12"/>
      <c r="S677" s="15" t="s">
        <v>86</v>
      </c>
      <c r="T677" s="10" t="s">
        <v>27</v>
      </c>
      <c r="U677" s="10">
        <v>3087</v>
      </c>
      <c r="V677" s="10">
        <v>1011</v>
      </c>
      <c r="W677" s="10">
        <v>278</v>
      </c>
      <c r="X677" s="10">
        <v>80</v>
      </c>
      <c r="Y677" s="10">
        <f t="shared" si="10"/>
        <v>279</v>
      </c>
      <c r="Z677" s="10" t="str">
        <f>IFERROR(VLOOKUP(H677,'[1]MW-NIFTY-50-12-Apr-2020'!$A:$A,1,FALSE),"No")</f>
        <v>No</v>
      </c>
      <c r="AA677" s="10" t="str">
        <f>IFERROR(VLOOKUP(AB677,'[2]ind_nifty500list 12th Apr20'!$F:$F,1,FALSE),"No")</f>
        <v>No</v>
      </c>
      <c r="AB677" s="9">
        <v>279</v>
      </c>
    </row>
    <row r="678" spans="1:28" ht="15.75" customHeight="1" x14ac:dyDescent="0.3">
      <c r="A678" s="9">
        <v>59</v>
      </c>
      <c r="B678" s="10">
        <v>5058817</v>
      </c>
      <c r="C678" s="10">
        <v>19761</v>
      </c>
      <c r="D678" s="10">
        <v>132910852</v>
      </c>
      <c r="E678" s="10">
        <v>519183</v>
      </c>
      <c r="F678" s="10">
        <v>519183</v>
      </c>
      <c r="G678" s="10" t="s">
        <v>272</v>
      </c>
      <c r="H678" s="10" t="s">
        <v>272</v>
      </c>
      <c r="I678" s="10" t="s">
        <v>273</v>
      </c>
      <c r="J678" s="10" t="s">
        <v>274</v>
      </c>
      <c r="K678" s="13">
        <v>530.35609999999997</v>
      </c>
      <c r="L678" s="19" t="s">
        <v>13176</v>
      </c>
      <c r="M678" s="11" t="s">
        <v>275</v>
      </c>
      <c r="N678" s="10" t="s">
        <v>276</v>
      </c>
      <c r="O678" s="10" t="s">
        <v>277</v>
      </c>
      <c r="P678" s="10" t="s">
        <v>278</v>
      </c>
      <c r="Q678" s="12"/>
      <c r="R678" s="12"/>
      <c r="S678" s="18" t="s">
        <v>279</v>
      </c>
      <c r="T678" s="10" t="s">
        <v>27</v>
      </c>
      <c r="U678" s="10">
        <v>3570</v>
      </c>
      <c r="V678" s="10">
        <v>2242</v>
      </c>
      <c r="W678" s="10">
        <v>2275</v>
      </c>
      <c r="X678" s="10">
        <v>780</v>
      </c>
      <c r="Y678" s="10">
        <f t="shared" si="10"/>
        <v>59</v>
      </c>
      <c r="Z678" s="10" t="str">
        <f>IFERROR(VLOOKUP(H678,'[1]MW-NIFTY-50-12-Apr-2020'!$A:$A,1,FALSE),"No")</f>
        <v>No</v>
      </c>
      <c r="AA678" s="10" t="str">
        <f>IFERROR(VLOOKUP(AB678,'[2]ind_nifty500list 12th Apr20'!$F:$F,1,FALSE),"No")</f>
        <v>No</v>
      </c>
      <c r="AB678" s="9">
        <v>59</v>
      </c>
    </row>
    <row r="679" spans="1:28" ht="15.75" customHeight="1" x14ac:dyDescent="0.3">
      <c r="A679" s="9">
        <v>2873</v>
      </c>
      <c r="B679" s="10">
        <v>1071105</v>
      </c>
      <c r="C679" s="10">
        <v>4184</v>
      </c>
      <c r="D679" s="10">
        <v>131643908</v>
      </c>
      <c r="E679" s="10">
        <v>514234</v>
      </c>
      <c r="F679" s="10">
        <v>514234</v>
      </c>
      <c r="G679" s="10" t="s">
        <v>8861</v>
      </c>
      <c r="H679" s="10" t="s">
        <v>8861</v>
      </c>
      <c r="I679" s="10" t="s">
        <v>8862</v>
      </c>
      <c r="J679" s="10" t="s">
        <v>8863</v>
      </c>
      <c r="K679" s="13">
        <v>530.05889999999999</v>
      </c>
      <c r="L679" s="19" t="s">
        <v>13176</v>
      </c>
      <c r="M679" s="11" t="s">
        <v>83</v>
      </c>
      <c r="N679" s="10" t="s">
        <v>84</v>
      </c>
      <c r="O679" s="10" t="s">
        <v>85</v>
      </c>
      <c r="P679" s="10"/>
      <c r="Q679" s="12"/>
      <c r="R679" s="12"/>
      <c r="S679" s="15" t="s">
        <v>86</v>
      </c>
      <c r="T679" s="10" t="s">
        <v>27</v>
      </c>
      <c r="U679" s="10">
        <v>1584</v>
      </c>
      <c r="V679" s="10">
        <v>155</v>
      </c>
      <c r="W679" s="10">
        <v>2790</v>
      </c>
      <c r="X679" s="10">
        <v>2638</v>
      </c>
      <c r="Y679" s="10">
        <f t="shared" si="10"/>
        <v>2873</v>
      </c>
      <c r="Z679" s="10" t="str">
        <f>IFERROR(VLOOKUP(H679,'[1]MW-NIFTY-50-12-Apr-2020'!$A:$A,1,FALSE),"No")</f>
        <v>No</v>
      </c>
      <c r="AA679" s="10" t="str">
        <f>IFERROR(VLOOKUP(AB679,'[2]ind_nifty500list 12th Apr20'!$F:$F,1,FALSE),"No")</f>
        <v>No</v>
      </c>
      <c r="AB679" s="9">
        <v>2873</v>
      </c>
    </row>
    <row r="680" spans="1:28" ht="15.75" customHeight="1" x14ac:dyDescent="0.3">
      <c r="A680" s="9">
        <v>760</v>
      </c>
      <c r="B680" s="10">
        <v>4670465</v>
      </c>
      <c r="C680" s="10">
        <v>18244</v>
      </c>
      <c r="D680" s="10">
        <v>136386564</v>
      </c>
      <c r="E680" s="10">
        <v>532760</v>
      </c>
      <c r="F680" s="10">
        <v>532760</v>
      </c>
      <c r="G680" s="10" t="s">
        <v>2476</v>
      </c>
      <c r="H680" s="10" t="s">
        <v>2476</v>
      </c>
      <c r="I680" s="10" t="s">
        <v>2477</v>
      </c>
      <c r="J680" s="10" t="s">
        <v>2478</v>
      </c>
      <c r="K680" s="13">
        <v>528.18674999999996</v>
      </c>
      <c r="L680" s="19" t="s">
        <v>13176</v>
      </c>
      <c r="M680" s="11" t="s">
        <v>121</v>
      </c>
      <c r="N680" s="10" t="s">
        <v>122</v>
      </c>
      <c r="O680" s="11" t="s">
        <v>123</v>
      </c>
      <c r="P680" s="10"/>
      <c r="Q680" s="12"/>
      <c r="R680" s="12"/>
      <c r="S680" s="15" t="s">
        <v>124</v>
      </c>
      <c r="T680" s="10" t="s">
        <v>27</v>
      </c>
      <c r="U680" s="10">
        <v>281</v>
      </c>
      <c r="V680" s="10">
        <v>2933</v>
      </c>
      <c r="W680" s="10">
        <v>20</v>
      </c>
      <c r="X680" s="10">
        <v>1606</v>
      </c>
      <c r="Y680" s="10">
        <f t="shared" si="10"/>
        <v>760</v>
      </c>
      <c r="Z680" s="10" t="str">
        <f>IFERROR(VLOOKUP(H680,'[1]MW-NIFTY-50-12-Apr-2020'!$A:$A,1,FALSE),"No")</f>
        <v>No</v>
      </c>
      <c r="AA680" s="10" t="str">
        <f>IFERROR(VLOOKUP(AB680,'[2]ind_nifty500list 12th Apr20'!$F:$F,1,FALSE),"No")</f>
        <v>No</v>
      </c>
      <c r="AB680" s="9">
        <v>760</v>
      </c>
    </row>
    <row r="681" spans="1:28" ht="15.75" customHeight="1" x14ac:dyDescent="0.3">
      <c r="A681" s="9">
        <v>803</v>
      </c>
      <c r="B681" s="10">
        <v>3894785</v>
      </c>
      <c r="C681" s="10">
        <v>15214</v>
      </c>
      <c r="D681" s="10">
        <v>134076420</v>
      </c>
      <c r="E681" s="10">
        <v>523736</v>
      </c>
      <c r="F681" s="10">
        <v>523736</v>
      </c>
      <c r="G681" s="10" t="s">
        <v>2606</v>
      </c>
      <c r="H681" s="10" t="s">
        <v>2606</v>
      </c>
      <c r="I681" s="10" t="s">
        <v>2607</v>
      </c>
      <c r="J681" s="10" t="s">
        <v>2608</v>
      </c>
      <c r="K681" s="13">
        <v>527.84315000000004</v>
      </c>
      <c r="L681" s="19" t="s">
        <v>13176</v>
      </c>
      <c r="M681" s="11" t="s">
        <v>23</v>
      </c>
      <c r="N681" s="10" t="s">
        <v>24</v>
      </c>
      <c r="O681" s="10" t="s">
        <v>376</v>
      </c>
      <c r="P681" s="10"/>
      <c r="Q681" s="12"/>
      <c r="R681" s="12"/>
      <c r="S681" s="17" t="s">
        <v>26</v>
      </c>
      <c r="T681" s="10" t="s">
        <v>27</v>
      </c>
      <c r="U681" s="10">
        <v>2540</v>
      </c>
      <c r="V681" s="10">
        <v>5051</v>
      </c>
      <c r="W681" s="10">
        <v>86</v>
      </c>
      <c r="X681" s="10">
        <v>3384</v>
      </c>
      <c r="Y681" s="10">
        <f t="shared" si="10"/>
        <v>803</v>
      </c>
      <c r="Z681" s="10" t="str">
        <f>IFERROR(VLOOKUP(H681,'[1]MW-NIFTY-50-12-Apr-2020'!$A:$A,1,FALSE),"No")</f>
        <v>No</v>
      </c>
      <c r="AA681" s="10" t="str">
        <f>IFERROR(VLOOKUP(AB681,'[2]ind_nifty500list 12th Apr20'!$F:$F,1,FALSE),"No")</f>
        <v>No</v>
      </c>
      <c r="AB681" s="9">
        <v>803</v>
      </c>
    </row>
    <row r="682" spans="1:28" ht="15.75" customHeight="1" x14ac:dyDescent="0.3">
      <c r="A682" s="9">
        <v>947</v>
      </c>
      <c r="B682" s="10">
        <v>6211841</v>
      </c>
      <c r="C682" s="10">
        <v>24265</v>
      </c>
      <c r="D682" s="10">
        <v>128034820</v>
      </c>
      <c r="E682" s="10">
        <v>500136</v>
      </c>
      <c r="F682" s="10">
        <v>500136</v>
      </c>
      <c r="G682" s="10" t="s">
        <v>3040</v>
      </c>
      <c r="H682" s="10" t="s">
        <v>3040</v>
      </c>
      <c r="I682" s="10" t="s">
        <v>3041</v>
      </c>
      <c r="J682" s="10" t="s">
        <v>3042</v>
      </c>
      <c r="K682" s="13">
        <v>526.71780000000001</v>
      </c>
      <c r="L682" s="19" t="s">
        <v>13176</v>
      </c>
      <c r="M682" s="11" t="s">
        <v>23</v>
      </c>
      <c r="N682" s="10" t="s">
        <v>24</v>
      </c>
      <c r="O682" s="10" t="s">
        <v>376</v>
      </c>
      <c r="P682" s="10"/>
      <c r="Q682" s="12"/>
      <c r="R682" s="12"/>
      <c r="S682" s="15" t="s">
        <v>26</v>
      </c>
      <c r="T682" s="10" t="s">
        <v>27</v>
      </c>
      <c r="U682" s="10">
        <v>856</v>
      </c>
      <c r="V682" s="10">
        <v>3902</v>
      </c>
      <c r="W682" s="10">
        <v>3180</v>
      </c>
      <c r="X682" s="10">
        <v>5051</v>
      </c>
      <c r="Y682" s="10">
        <f t="shared" si="10"/>
        <v>947</v>
      </c>
      <c r="Z682" s="10" t="str">
        <f>IFERROR(VLOOKUP(H682,'[1]MW-NIFTY-50-12-Apr-2020'!$A:$A,1,FALSE),"No")</f>
        <v>No</v>
      </c>
      <c r="AA682" s="10" t="str">
        <f>IFERROR(VLOOKUP(AB682,'[2]ind_nifty500list 12th Apr20'!$F:$F,1,FALSE),"No")</f>
        <v>No</v>
      </c>
      <c r="AB682" s="9">
        <v>947</v>
      </c>
    </row>
    <row r="683" spans="1:28" ht="15.75" customHeight="1" x14ac:dyDescent="0.3">
      <c r="A683" s="9">
        <v>5115</v>
      </c>
      <c r="B683" s="10">
        <v>5165569</v>
      </c>
      <c r="C683" s="10">
        <v>20178</v>
      </c>
      <c r="D683" s="10"/>
      <c r="E683" s="10"/>
      <c r="F683" s="10">
        <v>524598</v>
      </c>
      <c r="G683" s="10" t="s">
        <v>13035</v>
      </c>
      <c r="H683" s="10" t="s">
        <v>13035</v>
      </c>
      <c r="I683" s="10" t="s">
        <v>13036</v>
      </c>
      <c r="J683" s="10" t="s">
        <v>13037</v>
      </c>
      <c r="K683" s="13">
        <v>526.62560000000008</v>
      </c>
      <c r="L683" s="19" t="s">
        <v>13176</v>
      </c>
      <c r="M683" s="10" t="s">
        <v>23</v>
      </c>
      <c r="N683" s="10" t="s">
        <v>24</v>
      </c>
      <c r="O683" s="10" t="s">
        <v>1005</v>
      </c>
      <c r="P683" s="10"/>
      <c r="Q683" s="10"/>
      <c r="R683" s="10"/>
      <c r="S683" s="10" t="s">
        <v>26</v>
      </c>
      <c r="T683" s="10" t="s">
        <v>27</v>
      </c>
      <c r="U683" s="10">
        <v>2691</v>
      </c>
      <c r="V683" s="10">
        <v>5122</v>
      </c>
      <c r="W683" s="10">
        <v>1913</v>
      </c>
      <c r="X683" s="10">
        <v>412</v>
      </c>
      <c r="Y683" s="10">
        <f t="shared" si="10"/>
        <v>5115</v>
      </c>
      <c r="Z683" s="10" t="str">
        <f>IFERROR(VLOOKUP(H683,'[1]MW-NIFTY-50-12-Apr-2020'!$A:$A,1,FALSE),"No")</f>
        <v>No</v>
      </c>
      <c r="AA683" s="10" t="str">
        <f>IFERROR(VLOOKUP(AB683,'[2]ind_nifty500list 12th Apr20'!$F:$F,1,FALSE),"No")</f>
        <v>No</v>
      </c>
      <c r="AB683" s="9">
        <v>5115</v>
      </c>
    </row>
    <row r="684" spans="1:28" ht="15.75" customHeight="1" x14ac:dyDescent="0.3">
      <c r="A684" s="9">
        <v>2797</v>
      </c>
      <c r="B684" s="10">
        <v>753153</v>
      </c>
      <c r="C684" s="10">
        <v>2942</v>
      </c>
      <c r="D684" s="10">
        <v>128094212</v>
      </c>
      <c r="E684" s="10">
        <v>500368</v>
      </c>
      <c r="F684" s="10">
        <v>500368</v>
      </c>
      <c r="G684" s="10" t="s">
        <v>8633</v>
      </c>
      <c r="H684" s="10" t="s">
        <v>8633</v>
      </c>
      <c r="I684" s="10" t="s">
        <v>8634</v>
      </c>
      <c r="J684" s="10" t="s">
        <v>8635</v>
      </c>
      <c r="K684" s="13">
        <v>522.71845000000008</v>
      </c>
      <c r="L684" s="19" t="s">
        <v>13176</v>
      </c>
      <c r="M684" s="11" t="s">
        <v>275</v>
      </c>
      <c r="N684" s="10" t="s">
        <v>357</v>
      </c>
      <c r="O684" s="10" t="s">
        <v>358</v>
      </c>
      <c r="P684" s="10" t="s">
        <v>359</v>
      </c>
      <c r="Q684" s="11" t="s">
        <v>359</v>
      </c>
      <c r="R684" s="12"/>
      <c r="S684" s="18" t="s">
        <v>279</v>
      </c>
      <c r="T684" s="10" t="s">
        <v>27</v>
      </c>
      <c r="U684" s="10">
        <v>1644</v>
      </c>
      <c r="V684" s="10">
        <v>2688</v>
      </c>
      <c r="W684" s="10">
        <v>2888</v>
      </c>
      <c r="X684" s="10">
        <v>93</v>
      </c>
      <c r="Y684" s="10">
        <f t="shared" si="10"/>
        <v>2797</v>
      </c>
      <c r="Z684" s="10" t="str">
        <f>IFERROR(VLOOKUP(H684,'[1]MW-NIFTY-50-12-Apr-2020'!$A:$A,1,FALSE),"No")</f>
        <v>No</v>
      </c>
      <c r="AA684" s="10" t="str">
        <f>IFERROR(VLOOKUP(AB684,'[2]ind_nifty500list 12th Apr20'!$F:$F,1,FALSE),"No")</f>
        <v>No</v>
      </c>
      <c r="AB684" s="9">
        <v>2797</v>
      </c>
    </row>
    <row r="685" spans="1:28" ht="15.75" customHeight="1" x14ac:dyDescent="0.3">
      <c r="A685" s="9">
        <v>2915</v>
      </c>
      <c r="B685" s="10">
        <v>772609</v>
      </c>
      <c r="C685" s="10">
        <v>3018</v>
      </c>
      <c r="D685" s="10">
        <v>128556804</v>
      </c>
      <c r="E685" s="10">
        <v>502175</v>
      </c>
      <c r="F685" s="10">
        <v>502175</v>
      </c>
      <c r="G685" s="10" t="s">
        <v>8986</v>
      </c>
      <c r="H685" s="10" t="s">
        <v>8986</v>
      </c>
      <c r="I685" s="10" t="s">
        <v>8987</v>
      </c>
      <c r="J685" s="10" t="s">
        <v>8988</v>
      </c>
      <c r="K685" s="13">
        <v>521.71</v>
      </c>
      <c r="L685" s="19" t="s">
        <v>13176</v>
      </c>
      <c r="M685" s="11" t="s">
        <v>249</v>
      </c>
      <c r="N685" s="10" t="s">
        <v>250</v>
      </c>
      <c r="O685" s="10" t="s">
        <v>251</v>
      </c>
      <c r="P685" s="10"/>
      <c r="Q685" s="12"/>
      <c r="R685" s="12"/>
      <c r="S685" s="15" t="s">
        <v>26</v>
      </c>
      <c r="T685" s="10" t="s">
        <v>27</v>
      </c>
      <c r="U685" s="10">
        <v>189</v>
      </c>
      <c r="V685" s="10">
        <v>2990</v>
      </c>
      <c r="W685" s="10">
        <v>3562</v>
      </c>
      <c r="X685" s="10">
        <v>2196</v>
      </c>
      <c r="Y685" s="10">
        <f t="shared" si="10"/>
        <v>2915</v>
      </c>
      <c r="Z685" s="10" t="str">
        <f>IFERROR(VLOOKUP(H685,'[1]MW-NIFTY-50-12-Apr-2020'!$A:$A,1,FALSE),"No")</f>
        <v>No</v>
      </c>
      <c r="AA685" s="10" t="str">
        <f>IFERROR(VLOOKUP(AB685,'[2]ind_nifty500list 12th Apr20'!$F:$F,1,FALSE),"No")</f>
        <v>No</v>
      </c>
      <c r="AB685" s="9">
        <v>2915</v>
      </c>
    </row>
    <row r="686" spans="1:28" ht="15.75" customHeight="1" x14ac:dyDescent="0.3">
      <c r="A686" s="9">
        <v>5107</v>
      </c>
      <c r="B686" s="10">
        <v>290305</v>
      </c>
      <c r="C686" s="10">
        <v>1134</v>
      </c>
      <c r="D686" s="10">
        <v>138465028</v>
      </c>
      <c r="E686" s="10">
        <v>540879</v>
      </c>
      <c r="F686" s="10">
        <v>540879</v>
      </c>
      <c r="G686" s="10" t="s">
        <v>13012</v>
      </c>
      <c r="H686" s="10" t="s">
        <v>13012</v>
      </c>
      <c r="I686" s="10" t="s">
        <v>13013</v>
      </c>
      <c r="J686" s="10" t="s">
        <v>13014</v>
      </c>
      <c r="K686" s="13">
        <v>520.17810000000009</v>
      </c>
      <c r="L686" s="19" t="s">
        <v>13176</v>
      </c>
      <c r="M686" s="10"/>
      <c r="N686" s="10"/>
      <c r="O686" s="10"/>
      <c r="P686" s="10"/>
      <c r="Q686" s="10"/>
      <c r="R686" s="10"/>
      <c r="S686" s="10"/>
      <c r="T686" s="10" t="s">
        <v>27</v>
      </c>
      <c r="U686" s="10"/>
      <c r="V686" s="10"/>
      <c r="W686" s="10"/>
      <c r="X686" s="10"/>
      <c r="Y686" s="10">
        <f t="shared" si="10"/>
        <v>5107</v>
      </c>
      <c r="Z686" s="10" t="str">
        <f>IFERROR(VLOOKUP(H686,'[1]MW-NIFTY-50-12-Apr-2020'!$A:$A,1,FALSE),"No")</f>
        <v>No</v>
      </c>
      <c r="AA686" s="10" t="str">
        <f>IFERROR(VLOOKUP(AB686,'[2]ind_nifty500list 12th Apr20'!$F:$F,1,FALSE),"No")</f>
        <v>No</v>
      </c>
      <c r="AB686" s="9">
        <v>5107</v>
      </c>
    </row>
    <row r="687" spans="1:28" ht="15.75" customHeight="1" x14ac:dyDescent="0.3">
      <c r="A687" s="9">
        <v>4967</v>
      </c>
      <c r="B687" s="10">
        <v>5479937</v>
      </c>
      <c r="C687" s="10">
        <v>21406</v>
      </c>
      <c r="D687" s="10">
        <v>138406148</v>
      </c>
      <c r="E687" s="10">
        <v>540649</v>
      </c>
      <c r="F687" s="10">
        <v>540649</v>
      </c>
      <c r="G687" s="10" t="s">
        <v>12726</v>
      </c>
      <c r="H687" s="10" t="s">
        <v>12726</v>
      </c>
      <c r="I687" s="10" t="s">
        <v>12727</v>
      </c>
      <c r="J687" s="10" t="s">
        <v>12728</v>
      </c>
      <c r="K687" s="13">
        <v>519.14535000000001</v>
      </c>
      <c r="L687" s="16" t="s">
        <v>13176</v>
      </c>
      <c r="M687" s="10" t="s">
        <v>275</v>
      </c>
      <c r="N687" s="10" t="s">
        <v>357</v>
      </c>
      <c r="O687" s="10" t="s">
        <v>358</v>
      </c>
      <c r="P687" s="10" t="s">
        <v>1254</v>
      </c>
      <c r="Q687" s="12"/>
      <c r="R687" s="12"/>
      <c r="S687" s="10" t="s">
        <v>279</v>
      </c>
      <c r="T687" s="10" t="s">
        <v>27</v>
      </c>
      <c r="U687" s="10">
        <v>4836</v>
      </c>
      <c r="V687" s="10">
        <v>4570</v>
      </c>
      <c r="W687" s="10">
        <v>4966</v>
      </c>
      <c r="X687" s="10">
        <v>4914</v>
      </c>
      <c r="Y687" s="10">
        <f t="shared" si="10"/>
        <v>4967</v>
      </c>
      <c r="Z687" s="10" t="str">
        <f>IFERROR(VLOOKUP(H687,'[1]MW-NIFTY-50-12-Apr-2020'!$A:$A,1,FALSE),"No")</f>
        <v>No</v>
      </c>
      <c r="AA687" s="10" t="str">
        <f>IFERROR(VLOOKUP(AB687,'[2]ind_nifty500list 12th Apr20'!$F:$F,1,FALSE),"No")</f>
        <v>No</v>
      </c>
      <c r="AB687" s="9">
        <v>4967</v>
      </c>
    </row>
    <row r="688" spans="1:28" ht="15.75" customHeight="1" x14ac:dyDescent="0.3">
      <c r="A688" s="9">
        <v>2784</v>
      </c>
      <c r="B688" s="10">
        <v>3374593</v>
      </c>
      <c r="C688" s="10">
        <v>13182</v>
      </c>
      <c r="D688" s="10">
        <v>136370948</v>
      </c>
      <c r="E688" s="10">
        <v>532699</v>
      </c>
      <c r="F688" s="10">
        <v>532699</v>
      </c>
      <c r="G688" s="10" t="s">
        <v>8594</v>
      </c>
      <c r="H688" s="10" t="s">
        <v>8594</v>
      </c>
      <c r="I688" s="10" t="s">
        <v>8595</v>
      </c>
      <c r="J688" s="10" t="s">
        <v>8596</v>
      </c>
      <c r="K688" s="13">
        <v>516.27469999999994</v>
      </c>
      <c r="L688" s="19" t="s">
        <v>13176</v>
      </c>
      <c r="M688" s="11" t="s">
        <v>83</v>
      </c>
      <c r="N688" s="10" t="s">
        <v>181</v>
      </c>
      <c r="O688" s="10" t="s">
        <v>210</v>
      </c>
      <c r="P688" s="10" t="s">
        <v>354</v>
      </c>
      <c r="Q688" s="12"/>
      <c r="R688" s="12"/>
      <c r="S688" s="15" t="s">
        <v>86</v>
      </c>
      <c r="T688" s="10" t="s">
        <v>27</v>
      </c>
      <c r="U688" s="10">
        <v>2922</v>
      </c>
      <c r="V688" s="10">
        <v>280</v>
      </c>
      <c r="W688" s="10">
        <v>1899</v>
      </c>
      <c r="X688" s="10">
        <v>3450</v>
      </c>
      <c r="Y688" s="10">
        <f t="shared" si="10"/>
        <v>2784</v>
      </c>
      <c r="Z688" s="10" t="str">
        <f>IFERROR(VLOOKUP(H688,'[1]MW-NIFTY-50-12-Apr-2020'!$A:$A,1,FALSE),"No")</f>
        <v>No</v>
      </c>
      <c r="AA688" s="10" t="str">
        <f>IFERROR(VLOOKUP(AB688,'[2]ind_nifty500list 12th Apr20'!$F:$F,1,FALSE),"No")</f>
        <v>No</v>
      </c>
      <c r="AB688" s="9">
        <v>2784</v>
      </c>
    </row>
    <row r="689" spans="1:28" ht="15.75" customHeight="1" x14ac:dyDescent="0.3">
      <c r="A689" s="9">
        <v>450</v>
      </c>
      <c r="B689" s="10">
        <v>2009089</v>
      </c>
      <c r="C689" s="10">
        <v>7848</v>
      </c>
      <c r="D689" s="10">
        <v>134826500</v>
      </c>
      <c r="E689" s="10">
        <v>526666</v>
      </c>
      <c r="F689" s="10">
        <v>526666</v>
      </c>
      <c r="G689" s="10" t="s">
        <v>1535</v>
      </c>
      <c r="H689" s="10" t="s">
        <v>1535</v>
      </c>
      <c r="I689" s="10" t="s">
        <v>1536</v>
      </c>
      <c r="J689" s="10" t="s">
        <v>1537</v>
      </c>
      <c r="K689" s="13">
        <v>515.47294999999997</v>
      </c>
      <c r="L689" s="19" t="s">
        <v>13176</v>
      </c>
      <c r="M689" s="11" t="s">
        <v>83</v>
      </c>
      <c r="N689" s="10" t="s">
        <v>84</v>
      </c>
      <c r="O689" s="10" t="s">
        <v>108</v>
      </c>
      <c r="P689" s="10"/>
      <c r="Q689" s="12"/>
      <c r="R689" s="12"/>
      <c r="S689" s="15" t="s">
        <v>86</v>
      </c>
      <c r="T689" s="10" t="s">
        <v>27</v>
      </c>
      <c r="U689" s="10">
        <v>3851</v>
      </c>
      <c r="V689" s="10">
        <v>1142</v>
      </c>
      <c r="W689" s="10">
        <v>2436</v>
      </c>
      <c r="X689" s="10">
        <v>1423</v>
      </c>
      <c r="Y689" s="10">
        <f t="shared" si="10"/>
        <v>450</v>
      </c>
      <c r="Z689" s="10" t="str">
        <f>IFERROR(VLOOKUP(H689,'[1]MW-NIFTY-50-12-Apr-2020'!$A:$A,1,FALSE),"No")</f>
        <v>No</v>
      </c>
      <c r="AA689" s="10" t="str">
        <f>IFERROR(VLOOKUP(AB689,'[2]ind_nifty500list 12th Apr20'!$F:$F,1,FALSE),"No")</f>
        <v>No</v>
      </c>
      <c r="AB689" s="9">
        <v>450</v>
      </c>
    </row>
    <row r="690" spans="1:28" ht="15.75" customHeight="1" x14ac:dyDescent="0.3">
      <c r="A690" s="9">
        <v>2322</v>
      </c>
      <c r="B690" s="10">
        <v>6203137</v>
      </c>
      <c r="C690" s="10">
        <v>24231</v>
      </c>
      <c r="D690" s="10">
        <v>135959556</v>
      </c>
      <c r="E690" s="10">
        <v>531092</v>
      </c>
      <c r="F690" s="10">
        <v>531092</v>
      </c>
      <c r="G690" s="10" t="s">
        <v>7216</v>
      </c>
      <c r="H690" s="10" t="s">
        <v>7216</v>
      </c>
      <c r="I690" s="10" t="s">
        <v>7217</v>
      </c>
      <c r="J690" s="10" t="s">
        <v>7218</v>
      </c>
      <c r="K690" s="13">
        <v>514.57050000000004</v>
      </c>
      <c r="L690" s="19" t="s">
        <v>13176</v>
      </c>
      <c r="M690" s="11" t="s">
        <v>39</v>
      </c>
      <c r="N690" s="10" t="s">
        <v>67</v>
      </c>
      <c r="O690" s="10" t="s">
        <v>68</v>
      </c>
      <c r="P690" s="10"/>
      <c r="Q690" s="12"/>
      <c r="R690" s="12"/>
      <c r="S690" s="15" t="s">
        <v>69</v>
      </c>
      <c r="T690" s="10" t="s">
        <v>27</v>
      </c>
      <c r="U690" s="10">
        <v>2878</v>
      </c>
      <c r="V690" s="10">
        <v>3173</v>
      </c>
      <c r="W690" s="10">
        <v>2787</v>
      </c>
      <c r="X690" s="10">
        <v>2585</v>
      </c>
      <c r="Y690" s="10">
        <f t="shared" si="10"/>
        <v>2322</v>
      </c>
      <c r="Z690" s="10" t="str">
        <f>IFERROR(VLOOKUP(H690,'[1]MW-NIFTY-50-12-Apr-2020'!$A:$A,1,FALSE),"No")</f>
        <v>No</v>
      </c>
      <c r="AA690" s="10" t="str">
        <f>IFERROR(VLOOKUP(AB690,'[2]ind_nifty500list 12th Apr20'!$F:$F,1,FALSE),"No")</f>
        <v>No</v>
      </c>
      <c r="AB690" s="9">
        <v>2322</v>
      </c>
    </row>
    <row r="691" spans="1:28" ht="15.75" customHeight="1" x14ac:dyDescent="0.3">
      <c r="A691" s="9">
        <v>23</v>
      </c>
      <c r="B691" s="10">
        <v>38657</v>
      </c>
      <c r="C691" s="10">
        <v>151</v>
      </c>
      <c r="D691" s="10">
        <v>129450244</v>
      </c>
      <c r="E691" s="10">
        <v>505665</v>
      </c>
      <c r="F691" s="10">
        <v>505665</v>
      </c>
      <c r="G691" s="10" t="s">
        <v>134</v>
      </c>
      <c r="H691" s="10" t="s">
        <v>134</v>
      </c>
      <c r="I691" s="10" t="s">
        <v>135</v>
      </c>
      <c r="J691" s="10" t="s">
        <v>136</v>
      </c>
      <c r="K691" s="13">
        <v>514.14</v>
      </c>
      <c r="L691" s="19" t="s">
        <v>13176</v>
      </c>
      <c r="M691" s="11" t="s">
        <v>39</v>
      </c>
      <c r="N691" s="11" t="s">
        <v>40</v>
      </c>
      <c r="O691" s="10" t="s">
        <v>137</v>
      </c>
      <c r="P691" s="10" t="s">
        <v>138</v>
      </c>
      <c r="Q691" s="12"/>
      <c r="R691" s="12"/>
      <c r="S691" s="15" t="s">
        <v>42</v>
      </c>
      <c r="T691" s="10" t="s">
        <v>27</v>
      </c>
      <c r="U691" s="10">
        <v>3799</v>
      </c>
      <c r="V691" s="10">
        <v>3787</v>
      </c>
      <c r="W691" s="10">
        <v>651</v>
      </c>
      <c r="X691" s="10">
        <v>3243</v>
      </c>
      <c r="Y691" s="10">
        <f t="shared" si="10"/>
        <v>23</v>
      </c>
      <c r="Z691" s="10" t="str">
        <f>IFERROR(VLOOKUP(H691,'[1]MW-NIFTY-50-12-Apr-2020'!$A:$A,1,FALSE),"No")</f>
        <v>No</v>
      </c>
      <c r="AA691" s="10" t="str">
        <f>IFERROR(VLOOKUP(AB691,'[2]ind_nifty500list 12th Apr20'!$F:$F,1,FALSE),"No")</f>
        <v>No</v>
      </c>
      <c r="AB691" s="9">
        <v>23</v>
      </c>
    </row>
    <row r="692" spans="1:28" ht="15.75" customHeight="1" x14ac:dyDescent="0.3">
      <c r="A692" s="9">
        <v>3929</v>
      </c>
      <c r="B692" s="10"/>
      <c r="C692" s="10"/>
      <c r="D692" s="10">
        <v>138245892</v>
      </c>
      <c r="E692" s="10">
        <v>540023</v>
      </c>
      <c r="F692" s="10">
        <v>540023</v>
      </c>
      <c r="G692" s="10" t="s">
        <v>12085</v>
      </c>
      <c r="H692" s="10" t="str">
        <f>G692</f>
        <v>MIENT</v>
      </c>
      <c r="I692" s="10" t="s">
        <v>12086</v>
      </c>
      <c r="J692" s="10" t="s">
        <v>12087</v>
      </c>
      <c r="K692" s="13">
        <v>508.97</v>
      </c>
      <c r="L692" s="19" t="s">
        <v>13176</v>
      </c>
      <c r="M692" s="11" t="s">
        <v>83</v>
      </c>
      <c r="N692" s="10" t="s">
        <v>181</v>
      </c>
      <c r="O692" s="11" t="s">
        <v>311</v>
      </c>
      <c r="P692" s="23" t="s">
        <v>1199</v>
      </c>
      <c r="Q692" s="12"/>
      <c r="R692" s="12"/>
      <c r="S692" s="15" t="s">
        <v>313</v>
      </c>
      <c r="T692" s="10" t="s">
        <v>27</v>
      </c>
      <c r="U692" s="10">
        <v>2009</v>
      </c>
      <c r="V692" s="10">
        <v>2125</v>
      </c>
      <c r="W692" s="10">
        <v>367</v>
      </c>
      <c r="X692" s="10">
        <v>2978</v>
      </c>
      <c r="Y692" s="10">
        <f t="shared" si="10"/>
        <v>3929</v>
      </c>
      <c r="Z692" s="10" t="str">
        <f>IFERROR(VLOOKUP(H692,'[1]MW-NIFTY-50-12-Apr-2020'!$A:$A,1,FALSE),"No")</f>
        <v>No</v>
      </c>
      <c r="AA692" s="10" t="str">
        <f>IFERROR(VLOOKUP(AB692,'[2]ind_nifty500list 12th Apr20'!$F:$F,1,FALSE),"No")</f>
        <v>No</v>
      </c>
      <c r="AB692" s="9">
        <v>3929</v>
      </c>
    </row>
    <row r="693" spans="1:28" ht="15.75" customHeight="1" x14ac:dyDescent="0.3">
      <c r="A693" s="9">
        <v>310</v>
      </c>
      <c r="B693" s="10">
        <v>3077633</v>
      </c>
      <c r="C693" s="10">
        <v>12022</v>
      </c>
      <c r="D693" s="10">
        <v>136363012</v>
      </c>
      <c r="E693" s="10">
        <v>532668</v>
      </c>
      <c r="F693" s="10">
        <v>532668</v>
      </c>
      <c r="G693" s="10" t="s">
        <v>1095</v>
      </c>
      <c r="H693" s="10" t="s">
        <v>1095</v>
      </c>
      <c r="I693" s="10" t="s">
        <v>1096</v>
      </c>
      <c r="J693" s="10" t="s">
        <v>1097</v>
      </c>
      <c r="K693" s="13">
        <v>507.26099999999997</v>
      </c>
      <c r="L693" s="19" t="s">
        <v>13176</v>
      </c>
      <c r="M693" s="11" t="s">
        <v>32</v>
      </c>
      <c r="N693" s="10" t="s">
        <v>33</v>
      </c>
      <c r="O693" s="10" t="s">
        <v>48</v>
      </c>
      <c r="P693" s="10"/>
      <c r="Q693" s="12"/>
      <c r="R693" s="12"/>
      <c r="S693" s="18" t="s">
        <v>35</v>
      </c>
      <c r="T693" s="10" t="s">
        <v>27</v>
      </c>
      <c r="U693" s="10">
        <v>3389</v>
      </c>
      <c r="V693" s="10">
        <v>3520</v>
      </c>
      <c r="W693" s="10">
        <v>3247</v>
      </c>
      <c r="X693" s="10">
        <v>1719</v>
      </c>
      <c r="Y693" s="10">
        <f t="shared" si="10"/>
        <v>310</v>
      </c>
      <c r="Z693" s="10" t="str">
        <f>IFERROR(VLOOKUP(H693,'[1]MW-NIFTY-50-12-Apr-2020'!$A:$A,1,FALSE),"No")</f>
        <v>No</v>
      </c>
      <c r="AA693" s="10" t="str">
        <f>IFERROR(VLOOKUP(AB693,'[2]ind_nifty500list 12th Apr20'!$F:$F,1,FALSE),"No")</f>
        <v>No</v>
      </c>
      <c r="AB693" s="9">
        <v>310</v>
      </c>
    </row>
    <row r="694" spans="1:28" ht="15.75" customHeight="1" x14ac:dyDescent="0.3">
      <c r="A694" s="9">
        <v>1434</v>
      </c>
      <c r="B694" s="10">
        <v>2814209</v>
      </c>
      <c r="C694" s="10">
        <v>10993</v>
      </c>
      <c r="D694" s="10">
        <v>128052996</v>
      </c>
      <c r="E694" s="10">
        <v>500207</v>
      </c>
      <c r="F694" s="10">
        <v>500207</v>
      </c>
      <c r="G694" s="10" t="s">
        <v>4532</v>
      </c>
      <c r="H694" s="10" t="s">
        <v>4532</v>
      </c>
      <c r="I694" s="10" t="s">
        <v>4533</v>
      </c>
      <c r="J694" s="10" t="s">
        <v>4534</v>
      </c>
      <c r="K694" s="13">
        <v>507.25080000000003</v>
      </c>
      <c r="L694" s="19" t="s">
        <v>13176</v>
      </c>
      <c r="M694" s="11" t="s">
        <v>83</v>
      </c>
      <c r="N694" s="10" t="s">
        <v>84</v>
      </c>
      <c r="O694" s="10" t="s">
        <v>85</v>
      </c>
      <c r="P694" s="10"/>
      <c r="Q694" s="12"/>
      <c r="R694" s="12"/>
      <c r="S694" s="15" t="s">
        <v>86</v>
      </c>
      <c r="T694" s="10" t="s">
        <v>27</v>
      </c>
      <c r="U694" s="10">
        <v>1911</v>
      </c>
      <c r="V694" s="10">
        <v>2898</v>
      </c>
      <c r="W694" s="10">
        <v>2252</v>
      </c>
      <c r="X694" s="10">
        <v>385</v>
      </c>
      <c r="Y694" s="10">
        <f t="shared" si="10"/>
        <v>1434</v>
      </c>
      <c r="Z694" s="10" t="str">
        <f>IFERROR(VLOOKUP(H694,'[1]MW-NIFTY-50-12-Apr-2020'!$A:$A,1,FALSE),"No")</f>
        <v>No</v>
      </c>
      <c r="AA694" s="10" t="str">
        <f>IFERROR(VLOOKUP(AB694,'[2]ind_nifty500list 12th Apr20'!$F:$F,1,FALSE),"No")</f>
        <v>No</v>
      </c>
      <c r="AB694" s="9">
        <v>1434</v>
      </c>
    </row>
    <row r="695" spans="1:28" ht="15.75" customHeight="1" x14ac:dyDescent="0.3">
      <c r="A695" s="9">
        <v>1615</v>
      </c>
      <c r="B695" s="10"/>
      <c r="C695" s="10"/>
      <c r="D695" s="10">
        <v>137342212</v>
      </c>
      <c r="E695" s="10">
        <v>536493</v>
      </c>
      <c r="F695" s="10">
        <v>536493</v>
      </c>
      <c r="G695" s="10" t="s">
        <v>5081</v>
      </c>
      <c r="H695" s="10" t="str">
        <f>G695</f>
        <v>JK AGRI</v>
      </c>
      <c r="I695" s="10" t="s">
        <v>5082</v>
      </c>
      <c r="J695" s="10" t="s">
        <v>5083</v>
      </c>
      <c r="K695" s="13">
        <v>507.25</v>
      </c>
      <c r="L695" s="19" t="s">
        <v>13176</v>
      </c>
      <c r="M695" s="11" t="s">
        <v>275</v>
      </c>
      <c r="N695" s="10" t="s">
        <v>357</v>
      </c>
      <c r="O695" s="10" t="s">
        <v>358</v>
      </c>
      <c r="P695" s="10" t="s">
        <v>5084</v>
      </c>
      <c r="Q695" s="12"/>
      <c r="R695" s="12"/>
      <c r="S695" s="18" t="s">
        <v>279</v>
      </c>
      <c r="T695" s="10" t="s">
        <v>27</v>
      </c>
      <c r="U695" s="10">
        <v>3949</v>
      </c>
      <c r="V695" s="10">
        <v>2606</v>
      </c>
      <c r="W695" s="10">
        <v>2170</v>
      </c>
      <c r="X695" s="10">
        <v>1704</v>
      </c>
      <c r="Y695" s="10">
        <f t="shared" si="10"/>
        <v>1615</v>
      </c>
      <c r="Z695" s="10" t="str">
        <f>IFERROR(VLOOKUP(H695,'[1]MW-NIFTY-50-12-Apr-2020'!$A:$A,1,FALSE),"No")</f>
        <v>No</v>
      </c>
      <c r="AA695" s="10" t="str">
        <f>IFERROR(VLOOKUP(AB695,'[2]ind_nifty500list 12th Apr20'!$F:$F,1,FALSE),"No")</f>
        <v>No</v>
      </c>
      <c r="AB695" s="9">
        <v>1615</v>
      </c>
    </row>
    <row r="696" spans="1:28" ht="15.75" customHeight="1" x14ac:dyDescent="0.3">
      <c r="A696" s="9">
        <v>3469</v>
      </c>
      <c r="B696" s="10">
        <v>893441</v>
      </c>
      <c r="C696" s="10">
        <v>3490</v>
      </c>
      <c r="D696" s="10">
        <v>128105988</v>
      </c>
      <c r="E696" s="10">
        <v>500414</v>
      </c>
      <c r="F696" s="10">
        <v>500414</v>
      </c>
      <c r="G696" s="10" t="s">
        <v>10642</v>
      </c>
      <c r="H696" s="10" t="s">
        <v>10642</v>
      </c>
      <c r="I696" s="10" t="s">
        <v>10643</v>
      </c>
      <c r="J696" s="10" t="s">
        <v>10644</v>
      </c>
      <c r="K696" s="13">
        <v>505.89</v>
      </c>
      <c r="L696" s="19" t="s">
        <v>13176</v>
      </c>
      <c r="M696" s="11" t="s">
        <v>83</v>
      </c>
      <c r="N696" s="10" t="s">
        <v>84</v>
      </c>
      <c r="O696" s="10" t="s">
        <v>508</v>
      </c>
      <c r="P696" s="10"/>
      <c r="Q696" s="12"/>
      <c r="R696" s="12"/>
      <c r="S696" s="15" t="s">
        <v>86</v>
      </c>
      <c r="T696" s="10" t="s">
        <v>27</v>
      </c>
      <c r="U696" s="10">
        <v>2739</v>
      </c>
      <c r="V696" s="10">
        <v>3901</v>
      </c>
      <c r="W696" s="10">
        <v>303</v>
      </c>
      <c r="X696" s="10">
        <v>3449</v>
      </c>
      <c r="Y696" s="10">
        <f t="shared" si="10"/>
        <v>3469</v>
      </c>
      <c r="Z696" s="10" t="str">
        <f>IFERROR(VLOOKUP(H696,'[1]MW-NIFTY-50-12-Apr-2020'!$A:$A,1,FALSE),"No")</f>
        <v>No</v>
      </c>
      <c r="AA696" s="10" t="str">
        <f>IFERROR(VLOOKUP(AB696,'[2]ind_nifty500list 12th Apr20'!$F:$F,1,FALSE),"No")</f>
        <v>No</v>
      </c>
      <c r="AB696" s="9">
        <v>3469</v>
      </c>
    </row>
    <row r="697" spans="1:28" ht="15.75" customHeight="1" x14ac:dyDescent="0.3">
      <c r="A697" s="9">
        <v>143</v>
      </c>
      <c r="B697" s="10">
        <v>3736833</v>
      </c>
      <c r="C697" s="10">
        <v>14597</v>
      </c>
      <c r="D697" s="10">
        <v>134757636</v>
      </c>
      <c r="E697" s="10">
        <v>526397</v>
      </c>
      <c r="F697" s="10">
        <v>526397</v>
      </c>
      <c r="G697" s="10" t="s">
        <v>566</v>
      </c>
      <c r="H697" s="10" t="s">
        <v>566</v>
      </c>
      <c r="I697" s="10" t="s">
        <v>567</v>
      </c>
      <c r="J697" s="10" t="s">
        <v>568</v>
      </c>
      <c r="K697" s="13">
        <v>503.42955000000001</v>
      </c>
      <c r="L697" s="19" t="s">
        <v>13176</v>
      </c>
      <c r="M697" s="11" t="s">
        <v>121</v>
      </c>
      <c r="N697" s="10" t="s">
        <v>122</v>
      </c>
      <c r="O697" s="10" t="s">
        <v>123</v>
      </c>
      <c r="P697" s="10"/>
      <c r="Q697" s="12"/>
      <c r="R697" s="12"/>
      <c r="S697" s="15" t="s">
        <v>124</v>
      </c>
      <c r="T697" s="10" t="s">
        <v>27</v>
      </c>
      <c r="U697" s="10">
        <v>843</v>
      </c>
      <c r="V697" s="10">
        <v>1144</v>
      </c>
      <c r="W697" s="10">
        <v>1093</v>
      </c>
      <c r="X697" s="10">
        <v>5052</v>
      </c>
      <c r="Y697" s="10">
        <f t="shared" si="10"/>
        <v>143</v>
      </c>
      <c r="Z697" s="10" t="str">
        <f>IFERROR(VLOOKUP(H697,'[1]MW-NIFTY-50-12-Apr-2020'!$A:$A,1,FALSE),"No")</f>
        <v>No</v>
      </c>
      <c r="AA697" s="10" t="str">
        <f>IFERROR(VLOOKUP(AB697,'[2]ind_nifty500list 12th Apr20'!$F:$F,1,FALSE),"No")</f>
        <v>No</v>
      </c>
      <c r="AB697" s="9">
        <v>143</v>
      </c>
    </row>
    <row r="698" spans="1:28" ht="15.75" customHeight="1" x14ac:dyDescent="0.3">
      <c r="A698" s="9">
        <v>465</v>
      </c>
      <c r="B698" s="10"/>
      <c r="C698" s="10"/>
      <c r="D698" s="10">
        <v>131639044</v>
      </c>
      <c r="E698" s="10">
        <v>514215</v>
      </c>
      <c r="F698" s="10">
        <v>514215</v>
      </c>
      <c r="G698" s="10" t="s">
        <v>1579</v>
      </c>
      <c r="H698" s="10" t="str">
        <f>G698</f>
        <v>BINNY</v>
      </c>
      <c r="I698" s="10" t="s">
        <v>1580</v>
      </c>
      <c r="J698" s="10" t="s">
        <v>1581</v>
      </c>
      <c r="K698" s="13">
        <v>502.51</v>
      </c>
      <c r="L698" s="19" t="s">
        <v>13176</v>
      </c>
      <c r="M698" s="11" t="s">
        <v>83</v>
      </c>
      <c r="N698" s="10" t="s">
        <v>84</v>
      </c>
      <c r="O698" s="10" t="s">
        <v>85</v>
      </c>
      <c r="P698" s="10"/>
      <c r="Q698" s="12"/>
      <c r="R698" s="12"/>
      <c r="S698" s="15" t="s">
        <v>86</v>
      </c>
      <c r="T698" s="10" t="s">
        <v>27</v>
      </c>
      <c r="U698" s="10">
        <v>2342</v>
      </c>
      <c r="V698" s="10">
        <v>1743</v>
      </c>
      <c r="W698" s="10">
        <v>263</v>
      </c>
      <c r="X698" s="10">
        <v>2898</v>
      </c>
      <c r="Y698" s="10">
        <f t="shared" si="10"/>
        <v>465</v>
      </c>
      <c r="Z698" s="10" t="str">
        <f>IFERROR(VLOOKUP(H698,'[1]MW-NIFTY-50-12-Apr-2020'!$A:$A,1,FALSE),"No")</f>
        <v>No</v>
      </c>
      <c r="AA698" s="10" t="str">
        <f>IFERROR(VLOOKUP(AB698,'[2]ind_nifty500list 12th Apr20'!$F:$F,1,FALSE),"No")</f>
        <v>No</v>
      </c>
      <c r="AB698" s="9">
        <v>465</v>
      </c>
    </row>
    <row r="699" spans="1:28" ht="15.75" customHeight="1" x14ac:dyDescent="0.3">
      <c r="A699" s="9">
        <v>1911</v>
      </c>
      <c r="B699" s="10">
        <v>526849</v>
      </c>
      <c r="C699" s="10">
        <v>2058</v>
      </c>
      <c r="D699" s="10">
        <v>128067588</v>
      </c>
      <c r="E699" s="10">
        <v>500264</v>
      </c>
      <c r="F699" s="10">
        <v>500264</v>
      </c>
      <c r="G699" s="10" t="s">
        <v>5978</v>
      </c>
      <c r="H699" s="10" t="s">
        <v>5978</v>
      </c>
      <c r="I699" s="10" t="s">
        <v>5979</v>
      </c>
      <c r="J699" s="10" t="s">
        <v>5980</v>
      </c>
      <c r="K699" s="13">
        <v>497.96</v>
      </c>
      <c r="L699" s="19" t="s">
        <v>13176</v>
      </c>
      <c r="M699" s="11" t="s">
        <v>83</v>
      </c>
      <c r="N699" s="10" t="s">
        <v>84</v>
      </c>
      <c r="O699" s="10" t="s">
        <v>85</v>
      </c>
      <c r="P699" s="10"/>
      <c r="Q699" s="12"/>
      <c r="R699" s="12"/>
      <c r="S699" s="17" t="s">
        <v>86</v>
      </c>
      <c r="T699" s="10" t="s">
        <v>27</v>
      </c>
      <c r="U699" s="10">
        <v>2898</v>
      </c>
      <c r="V699" s="10">
        <v>263</v>
      </c>
      <c r="W699" s="10">
        <v>1434</v>
      </c>
      <c r="X699" s="10">
        <v>2252</v>
      </c>
      <c r="Y699" s="10">
        <f t="shared" si="10"/>
        <v>1911</v>
      </c>
      <c r="Z699" s="10" t="str">
        <f>IFERROR(VLOOKUP(H699,'[1]MW-NIFTY-50-12-Apr-2020'!$A:$A,1,FALSE),"No")</f>
        <v>No</v>
      </c>
      <c r="AA699" s="10" t="str">
        <f>IFERROR(VLOOKUP(AB699,'[2]ind_nifty500list 12th Apr20'!$F:$F,1,FALSE),"No")</f>
        <v>No</v>
      </c>
      <c r="AB699" s="9">
        <v>1911</v>
      </c>
    </row>
    <row r="700" spans="1:28" ht="15.75" customHeight="1" x14ac:dyDescent="0.3">
      <c r="A700" s="9">
        <v>2345</v>
      </c>
      <c r="B700" s="10">
        <v>3356417</v>
      </c>
      <c r="C700" s="10">
        <v>13111</v>
      </c>
      <c r="D700" s="10">
        <v>129249028</v>
      </c>
      <c r="E700" s="10">
        <v>504879</v>
      </c>
      <c r="F700" s="10">
        <v>504879</v>
      </c>
      <c r="G700" s="10" t="s">
        <v>7285</v>
      </c>
      <c r="H700" s="10" t="s">
        <v>7285</v>
      </c>
      <c r="I700" s="10" t="s">
        <v>7286</v>
      </c>
      <c r="J700" s="10" t="s">
        <v>7287</v>
      </c>
      <c r="K700" s="13">
        <v>497.89755000000002</v>
      </c>
      <c r="L700" s="19" t="s">
        <v>13176</v>
      </c>
      <c r="M700" s="11" t="s">
        <v>39</v>
      </c>
      <c r="N700" s="10" t="s">
        <v>40</v>
      </c>
      <c r="O700" s="10" t="s">
        <v>137</v>
      </c>
      <c r="P700" s="10" t="s">
        <v>138</v>
      </c>
      <c r="Q700" s="11" t="e">
        <v>#REF!</v>
      </c>
      <c r="R700" s="12"/>
      <c r="S700" s="15" t="s">
        <v>42</v>
      </c>
      <c r="T700" s="10" t="s">
        <v>27</v>
      </c>
      <c r="U700" s="10">
        <v>3243</v>
      </c>
      <c r="V700" s="10">
        <v>651</v>
      </c>
      <c r="W700" s="10">
        <v>3817</v>
      </c>
      <c r="X700" s="10">
        <v>1513</v>
      </c>
      <c r="Y700" s="10">
        <f t="shared" si="10"/>
        <v>2345</v>
      </c>
      <c r="Z700" s="10" t="str">
        <f>IFERROR(VLOOKUP(H700,'[1]MW-NIFTY-50-12-Apr-2020'!$A:$A,1,FALSE),"No")</f>
        <v>No</v>
      </c>
      <c r="AA700" s="10" t="str">
        <f>IFERROR(VLOOKUP(AB700,'[2]ind_nifty500list 12th Apr20'!$F:$F,1,FALSE),"No")</f>
        <v>No</v>
      </c>
      <c r="AB700" s="9">
        <v>2345</v>
      </c>
    </row>
    <row r="701" spans="1:28" ht="15.75" customHeight="1" x14ac:dyDescent="0.3">
      <c r="A701" s="9">
        <v>1379</v>
      </c>
      <c r="B701" s="10">
        <v>3845633</v>
      </c>
      <c r="C701" s="10">
        <v>15022</v>
      </c>
      <c r="D701" s="10">
        <v>136424196</v>
      </c>
      <c r="E701" s="10">
        <v>532907</v>
      </c>
      <c r="F701" s="10">
        <v>532907</v>
      </c>
      <c r="G701" s="10" t="s">
        <v>4365</v>
      </c>
      <c r="H701" s="10" t="s">
        <v>4365</v>
      </c>
      <c r="I701" s="10" t="s">
        <v>4366</v>
      </c>
      <c r="J701" s="10" t="s">
        <v>4367</v>
      </c>
      <c r="K701" s="13">
        <v>497.21249999999998</v>
      </c>
      <c r="L701" s="19" t="s">
        <v>13176</v>
      </c>
      <c r="M701" s="11" t="s">
        <v>39</v>
      </c>
      <c r="N701" s="10" t="s">
        <v>67</v>
      </c>
      <c r="O701" s="10" t="s">
        <v>68</v>
      </c>
      <c r="P701" s="12"/>
      <c r="Q701" s="10"/>
      <c r="R701" s="12"/>
      <c r="S701" s="15" t="s">
        <v>69</v>
      </c>
      <c r="T701" s="10" t="s">
        <v>27</v>
      </c>
      <c r="U701" s="10">
        <v>7</v>
      </c>
      <c r="V701" s="10">
        <v>3284</v>
      </c>
      <c r="W701" s="10">
        <v>3173</v>
      </c>
      <c r="X701" s="10">
        <v>2878</v>
      </c>
      <c r="Y701" s="10">
        <f t="shared" si="10"/>
        <v>1379</v>
      </c>
      <c r="Z701" s="10" t="str">
        <f>IFERROR(VLOOKUP(H701,'[1]MW-NIFTY-50-12-Apr-2020'!$A:$A,1,FALSE),"No")</f>
        <v>No</v>
      </c>
      <c r="AA701" s="10" t="str">
        <f>IFERROR(VLOOKUP(AB701,'[2]ind_nifty500list 12th Apr20'!$F:$F,1,FALSE),"No")</f>
        <v>No</v>
      </c>
      <c r="AB701" s="9">
        <v>1379</v>
      </c>
    </row>
    <row r="702" spans="1:28" ht="15.75" customHeight="1" x14ac:dyDescent="0.3">
      <c r="A702" s="9">
        <v>189</v>
      </c>
      <c r="B702" s="10">
        <v>5235969</v>
      </c>
      <c r="C702" s="10">
        <v>20453</v>
      </c>
      <c r="D702" s="10">
        <v>132631300</v>
      </c>
      <c r="E702" s="10">
        <v>518091</v>
      </c>
      <c r="F702" s="10">
        <v>518091</v>
      </c>
      <c r="G702" s="10" t="s">
        <v>710</v>
      </c>
      <c r="H702" s="10" t="s">
        <v>710</v>
      </c>
      <c r="I702" s="10" t="s">
        <v>711</v>
      </c>
      <c r="J702" s="10" t="s">
        <v>712</v>
      </c>
      <c r="K702" s="13">
        <v>496.96715</v>
      </c>
      <c r="L702" s="19" t="s">
        <v>13176</v>
      </c>
      <c r="M702" s="11" t="s">
        <v>249</v>
      </c>
      <c r="N702" s="10" t="s">
        <v>250</v>
      </c>
      <c r="O702" s="10" t="s">
        <v>251</v>
      </c>
      <c r="P702" s="10"/>
      <c r="Q702" s="12"/>
      <c r="R702" s="12"/>
      <c r="S702" s="15" t="s">
        <v>26</v>
      </c>
      <c r="T702" s="10" t="s">
        <v>27</v>
      </c>
      <c r="U702" s="10">
        <v>2990</v>
      </c>
      <c r="V702" s="10">
        <v>754</v>
      </c>
      <c r="W702" s="10">
        <v>2915</v>
      </c>
      <c r="X702" s="10">
        <v>3562</v>
      </c>
      <c r="Y702" s="10">
        <f t="shared" si="10"/>
        <v>189</v>
      </c>
      <c r="Z702" s="10" t="str">
        <f>IFERROR(VLOOKUP(H702,'[1]MW-NIFTY-50-12-Apr-2020'!$A:$A,1,FALSE),"No")</f>
        <v>No</v>
      </c>
      <c r="AA702" s="10" t="str">
        <f>IFERROR(VLOOKUP(AB702,'[2]ind_nifty500list 12th Apr20'!$F:$F,1,FALSE),"No")</f>
        <v>No</v>
      </c>
      <c r="AB702" s="9">
        <v>189</v>
      </c>
    </row>
    <row r="703" spans="1:28" ht="15.75" customHeight="1" x14ac:dyDescent="0.3">
      <c r="A703" s="9">
        <v>3464</v>
      </c>
      <c r="B703" s="10">
        <v>891905</v>
      </c>
      <c r="C703" s="10">
        <v>3484</v>
      </c>
      <c r="D703" s="10">
        <v>129330180</v>
      </c>
      <c r="E703" s="10">
        <v>505196</v>
      </c>
      <c r="F703" s="10">
        <v>505196</v>
      </c>
      <c r="G703" s="10" t="s">
        <v>10627</v>
      </c>
      <c r="H703" s="10" t="s">
        <v>10627</v>
      </c>
      <c r="I703" s="10" t="s">
        <v>10628</v>
      </c>
      <c r="J703" s="10" t="s">
        <v>10629</v>
      </c>
      <c r="K703" s="13">
        <v>496.96379999999999</v>
      </c>
      <c r="L703" s="19" t="s">
        <v>13176</v>
      </c>
      <c r="M703" s="11" t="s">
        <v>39</v>
      </c>
      <c r="N703" s="10" t="s">
        <v>40</v>
      </c>
      <c r="O703" s="10" t="s">
        <v>137</v>
      </c>
      <c r="P703" s="10" t="s">
        <v>242</v>
      </c>
      <c r="Q703" s="12"/>
      <c r="R703" s="12"/>
      <c r="S703" s="15" t="s">
        <v>42</v>
      </c>
      <c r="T703" s="10" t="s">
        <v>27</v>
      </c>
      <c r="U703" s="10">
        <v>2747</v>
      </c>
      <c r="V703" s="10">
        <v>665</v>
      </c>
      <c r="W703" s="10">
        <v>50</v>
      </c>
      <c r="X703" s="10">
        <v>407</v>
      </c>
      <c r="Y703" s="10">
        <f t="shared" si="10"/>
        <v>3464</v>
      </c>
      <c r="Z703" s="10" t="str">
        <f>IFERROR(VLOOKUP(H703,'[1]MW-NIFTY-50-12-Apr-2020'!$A:$A,1,FALSE),"No")</f>
        <v>No</v>
      </c>
      <c r="AA703" s="10" t="str">
        <f>IFERROR(VLOOKUP(AB703,'[2]ind_nifty500list 12th Apr20'!$F:$F,1,FALSE),"No")</f>
        <v>No</v>
      </c>
      <c r="AB703" s="9">
        <v>3464</v>
      </c>
    </row>
    <row r="704" spans="1:28" ht="15.75" customHeight="1" x14ac:dyDescent="0.3">
      <c r="A704" s="9">
        <v>3658</v>
      </c>
      <c r="B704" s="10">
        <v>6929153</v>
      </c>
      <c r="C704" s="10">
        <v>27067</v>
      </c>
      <c r="D704" s="10">
        <v>136804356</v>
      </c>
      <c r="E704" s="10">
        <v>534392</v>
      </c>
      <c r="F704" s="10">
        <v>534392</v>
      </c>
      <c r="G704" s="10" t="s">
        <v>11208</v>
      </c>
      <c r="H704" s="10" t="s">
        <v>11208</v>
      </c>
      <c r="I704" s="10" t="s">
        <v>11209</v>
      </c>
      <c r="J704" s="10" t="s">
        <v>11210</v>
      </c>
      <c r="K704" s="13">
        <v>495.48615000000001</v>
      </c>
      <c r="L704" s="19" t="s">
        <v>13176</v>
      </c>
      <c r="M704" s="11" t="s">
        <v>23</v>
      </c>
      <c r="N704" s="10" t="s">
        <v>90</v>
      </c>
      <c r="O704" s="11" t="s">
        <v>283</v>
      </c>
      <c r="P704" s="10" t="e">
        <v>#REF!</v>
      </c>
      <c r="Q704" s="12"/>
      <c r="R704" s="12"/>
      <c r="S704" s="18" t="s">
        <v>91</v>
      </c>
      <c r="T704" s="10" t="s">
        <v>27</v>
      </c>
      <c r="U704" s="10">
        <v>1133</v>
      </c>
      <c r="V704" s="10">
        <v>1581</v>
      </c>
      <c r="W704" s="10">
        <v>2088</v>
      </c>
      <c r="X704" s="10">
        <v>2203</v>
      </c>
      <c r="Y704" s="10">
        <f t="shared" si="10"/>
        <v>3658</v>
      </c>
      <c r="Z704" s="10" t="str">
        <f>IFERROR(VLOOKUP(H704,'[1]MW-NIFTY-50-12-Apr-2020'!$A:$A,1,FALSE),"No")</f>
        <v>No</v>
      </c>
      <c r="AA704" s="10" t="str">
        <f>IFERROR(VLOOKUP(AB704,'[2]ind_nifty500list 12th Apr20'!$F:$F,1,FALSE),"No")</f>
        <v>No</v>
      </c>
      <c r="AB704" s="9">
        <v>3658</v>
      </c>
    </row>
    <row r="705" spans="1:28" ht="15.75" customHeight="1" x14ac:dyDescent="0.3">
      <c r="A705" s="9">
        <v>1146</v>
      </c>
      <c r="B705" s="10"/>
      <c r="C705" s="10"/>
      <c r="D705" s="10">
        <v>137774084</v>
      </c>
      <c r="E705" s="10">
        <v>538180</v>
      </c>
      <c r="F705" s="10">
        <v>538180</v>
      </c>
      <c r="G705" s="10" t="s">
        <v>3651</v>
      </c>
      <c r="H705" s="10" t="str">
        <f>G705</f>
        <v>GOLDLINE</v>
      </c>
      <c r="I705" s="10" t="s">
        <v>3652</v>
      </c>
      <c r="J705" s="10" t="s">
        <v>3653</v>
      </c>
      <c r="K705" s="13">
        <v>495.14</v>
      </c>
      <c r="L705" s="19" t="s">
        <v>13176</v>
      </c>
      <c r="M705" s="11" t="s">
        <v>55</v>
      </c>
      <c r="N705" s="10" t="s">
        <v>56</v>
      </c>
      <c r="O705" s="10" t="s">
        <v>62</v>
      </c>
      <c r="P705" s="10" t="s">
        <v>63</v>
      </c>
      <c r="Q705" s="12"/>
      <c r="R705" s="12"/>
      <c r="S705" s="18" t="s">
        <v>58</v>
      </c>
      <c r="T705" s="10" t="s">
        <v>27</v>
      </c>
      <c r="U705" s="10">
        <v>3266</v>
      </c>
      <c r="V705" s="10">
        <v>490</v>
      </c>
      <c r="W705" s="10">
        <v>4552</v>
      </c>
      <c r="X705" s="10">
        <v>3407</v>
      </c>
      <c r="Y705" s="10">
        <f t="shared" si="10"/>
        <v>1146</v>
      </c>
      <c r="Z705" s="10" t="str">
        <f>IFERROR(VLOOKUP(H705,'[1]MW-NIFTY-50-12-Apr-2020'!$A:$A,1,FALSE),"No")</f>
        <v>No</v>
      </c>
      <c r="AA705" s="10" t="str">
        <f>IFERROR(VLOOKUP(AB705,'[2]ind_nifty500list 12th Apr20'!$F:$F,1,FALSE),"No")</f>
        <v>No</v>
      </c>
      <c r="AB705" s="9">
        <v>1146</v>
      </c>
    </row>
    <row r="706" spans="1:28" ht="15.75" customHeight="1" x14ac:dyDescent="0.3">
      <c r="A706" s="9">
        <v>1794</v>
      </c>
      <c r="B706" s="10">
        <v>1415169</v>
      </c>
      <c r="C706" s="10">
        <v>5528</v>
      </c>
      <c r="D706" s="10">
        <v>135756548</v>
      </c>
      <c r="E706" s="10">
        <v>530299</v>
      </c>
      <c r="F706" s="10">
        <v>530299</v>
      </c>
      <c r="G706" s="10" t="s">
        <v>5622</v>
      </c>
      <c r="H706" s="10" t="s">
        <v>5622</v>
      </c>
      <c r="I706" s="10" t="s">
        <v>5623</v>
      </c>
      <c r="J706" s="10" t="s">
        <v>5624</v>
      </c>
      <c r="K706" s="13">
        <v>492.6678</v>
      </c>
      <c r="L706" s="19" t="s">
        <v>13176</v>
      </c>
      <c r="M706" s="11" t="s">
        <v>39</v>
      </c>
      <c r="N706" s="10" t="s">
        <v>40</v>
      </c>
      <c r="O706" s="11" t="s">
        <v>76</v>
      </c>
      <c r="P706" s="10" t="s">
        <v>259</v>
      </c>
      <c r="Q706" s="12"/>
      <c r="R706" s="12"/>
      <c r="S706" s="15" t="s">
        <v>42</v>
      </c>
      <c r="T706" s="10" t="s">
        <v>27</v>
      </c>
      <c r="U706" s="10">
        <v>2848</v>
      </c>
      <c r="V706" s="10">
        <v>184</v>
      </c>
      <c r="W706" s="10">
        <v>3220</v>
      </c>
      <c r="X706" s="10">
        <v>2069</v>
      </c>
      <c r="Y706" s="10">
        <f t="shared" ref="Y706:Y769" si="11">A706</f>
        <v>1794</v>
      </c>
      <c r="Z706" s="10" t="str">
        <f>IFERROR(VLOOKUP(H706,'[1]MW-NIFTY-50-12-Apr-2020'!$A:$A,1,FALSE),"No")</f>
        <v>No</v>
      </c>
      <c r="AA706" s="10" t="str">
        <f>IFERROR(VLOOKUP(AB706,'[2]ind_nifty500list 12th Apr20'!$F:$F,1,FALSE),"No")</f>
        <v>No</v>
      </c>
      <c r="AB706" s="9">
        <v>1794</v>
      </c>
    </row>
    <row r="707" spans="1:28" ht="15.75" customHeight="1" x14ac:dyDescent="0.3">
      <c r="A707" s="9">
        <v>709</v>
      </c>
      <c r="B707" s="10">
        <v>7452929</v>
      </c>
      <c r="C707" s="10">
        <v>29113</v>
      </c>
      <c r="D707" s="10">
        <v>136909828</v>
      </c>
      <c r="E707" s="10">
        <v>534804</v>
      </c>
      <c r="F707" s="10">
        <v>534804</v>
      </c>
      <c r="G707" s="10" t="s">
        <v>2320</v>
      </c>
      <c r="H707" s="10" t="s">
        <v>2320</v>
      </c>
      <c r="I707" s="10" t="s">
        <v>2321</v>
      </c>
      <c r="J707" s="10" t="s">
        <v>2322</v>
      </c>
      <c r="K707" s="13">
        <v>3882.0655500000003</v>
      </c>
      <c r="L707" s="19" t="s">
        <v>13179</v>
      </c>
      <c r="M707" s="11" t="s">
        <v>55</v>
      </c>
      <c r="N707" s="10" t="s">
        <v>56</v>
      </c>
      <c r="O707" s="10" t="s">
        <v>62</v>
      </c>
      <c r="P707" s="10" t="s">
        <v>2323</v>
      </c>
      <c r="Q707" s="12"/>
      <c r="R707" s="12"/>
      <c r="S707" s="18" t="s">
        <v>58</v>
      </c>
      <c r="T707" s="10" t="s">
        <v>27</v>
      </c>
      <c r="U707" s="10">
        <v>1362</v>
      </c>
      <c r="V707" s="10">
        <v>1980</v>
      </c>
      <c r="W707" s="10">
        <v>715</v>
      </c>
      <c r="X707" s="10">
        <v>0</v>
      </c>
      <c r="Y707" s="10">
        <f t="shared" si="11"/>
        <v>709</v>
      </c>
      <c r="Z707" s="10" t="str">
        <f>IFERROR(VLOOKUP(H707,'[1]MW-NIFTY-50-12-Apr-2020'!$A:$A,1,FALSE),"No")</f>
        <v>No</v>
      </c>
      <c r="AA707" s="10" t="s">
        <v>44</v>
      </c>
      <c r="AB707" s="9">
        <v>709</v>
      </c>
    </row>
    <row r="708" spans="1:28" ht="15.75" customHeight="1" x14ac:dyDescent="0.3">
      <c r="A708" s="9">
        <v>180</v>
      </c>
      <c r="B708" s="10">
        <v>34049</v>
      </c>
      <c r="C708" s="10">
        <v>133</v>
      </c>
      <c r="D708" s="10">
        <v>128003076</v>
      </c>
      <c r="E708" s="10">
        <v>500012</v>
      </c>
      <c r="F708" s="10">
        <v>500012</v>
      </c>
      <c r="G708" s="10" t="s">
        <v>682</v>
      </c>
      <c r="H708" s="10" t="s">
        <v>682</v>
      </c>
      <c r="I708" s="10" t="s">
        <v>683</v>
      </c>
      <c r="J708" s="10" t="s">
        <v>684</v>
      </c>
      <c r="K708" s="13">
        <v>492.41</v>
      </c>
      <c r="L708" s="19" t="s">
        <v>13176</v>
      </c>
      <c r="M708" s="11" t="s">
        <v>23</v>
      </c>
      <c r="N708" s="10" t="s">
        <v>24</v>
      </c>
      <c r="O708" s="10"/>
      <c r="P708" s="10"/>
      <c r="Q708" s="12"/>
      <c r="R708" s="12"/>
      <c r="S708" s="15" t="s">
        <v>26</v>
      </c>
      <c r="T708" s="10" t="s">
        <v>27</v>
      </c>
      <c r="U708" s="10">
        <v>1771</v>
      </c>
      <c r="V708" s="10">
        <v>2509</v>
      </c>
      <c r="W708" s="10">
        <v>547</v>
      </c>
      <c r="X708" s="10">
        <v>1729</v>
      </c>
      <c r="Y708" s="10">
        <f t="shared" si="11"/>
        <v>180</v>
      </c>
      <c r="Z708" s="10" t="str">
        <f>IFERROR(VLOOKUP(H708,'[1]MW-NIFTY-50-12-Apr-2020'!$A:$A,1,FALSE),"No")</f>
        <v>No</v>
      </c>
      <c r="AA708" s="10" t="str">
        <f>IFERROR(VLOOKUP(AB708,'[2]ind_nifty500list 12th Apr20'!$F:$F,1,FALSE),"No")</f>
        <v>No</v>
      </c>
      <c r="AB708" s="9">
        <v>180</v>
      </c>
    </row>
    <row r="709" spans="1:28" ht="15.75" customHeight="1" x14ac:dyDescent="0.3">
      <c r="A709" s="9">
        <v>2922</v>
      </c>
      <c r="B709" s="10"/>
      <c r="C709" s="10"/>
      <c r="D709" s="10">
        <v>134069764</v>
      </c>
      <c r="E709" s="10">
        <v>523710</v>
      </c>
      <c r="F709" s="10">
        <v>523710</v>
      </c>
      <c r="G709" s="10" t="s">
        <v>9007</v>
      </c>
      <c r="H709" s="10" t="str">
        <f>G709</f>
        <v>SAYAJIHOTL</v>
      </c>
      <c r="I709" s="10" t="s">
        <v>9008</v>
      </c>
      <c r="J709" s="10" t="s">
        <v>9009</v>
      </c>
      <c r="K709" s="13">
        <v>491.8</v>
      </c>
      <c r="L709" s="19" t="s">
        <v>13176</v>
      </c>
      <c r="M709" s="11" t="s">
        <v>83</v>
      </c>
      <c r="N709" s="10" t="s">
        <v>181</v>
      </c>
      <c r="O709" s="10" t="s">
        <v>210</v>
      </c>
      <c r="P709" s="10" t="s">
        <v>354</v>
      </c>
      <c r="Q709" s="12"/>
      <c r="R709" s="12"/>
      <c r="S709" s="17" t="s">
        <v>86</v>
      </c>
      <c r="T709" s="10" t="s">
        <v>27</v>
      </c>
      <c r="U709" s="10">
        <v>280</v>
      </c>
      <c r="V709" s="10">
        <v>1676</v>
      </c>
      <c r="W709" s="10">
        <v>2784</v>
      </c>
      <c r="X709" s="10">
        <v>1899</v>
      </c>
      <c r="Y709" s="10">
        <f t="shared" si="11"/>
        <v>2922</v>
      </c>
      <c r="Z709" s="10" t="str">
        <f>IFERROR(VLOOKUP(H709,'[1]MW-NIFTY-50-12-Apr-2020'!$A:$A,1,FALSE),"No")</f>
        <v>No</v>
      </c>
      <c r="AA709" s="10" t="str">
        <f>IFERROR(VLOOKUP(AB709,'[2]ind_nifty500list 12th Apr20'!$F:$F,1,FALSE),"No")</f>
        <v>No</v>
      </c>
      <c r="AB709" s="9">
        <v>2922</v>
      </c>
    </row>
    <row r="710" spans="1:28" ht="15.75" customHeight="1" x14ac:dyDescent="0.3">
      <c r="A710" s="9">
        <v>3179</v>
      </c>
      <c r="B710" s="10">
        <v>835585</v>
      </c>
      <c r="C710" s="10">
        <v>3264</v>
      </c>
      <c r="D710" s="10">
        <v>129984772</v>
      </c>
      <c r="E710" s="10">
        <v>507753</v>
      </c>
      <c r="F710" s="10">
        <v>507753</v>
      </c>
      <c r="G710" s="10" t="s">
        <v>9773</v>
      </c>
      <c r="H710" s="10" t="s">
        <v>9773</v>
      </c>
      <c r="I710" s="10" t="s">
        <v>9774</v>
      </c>
      <c r="J710" s="10" t="s">
        <v>9775</v>
      </c>
      <c r="K710" s="13">
        <v>491.49</v>
      </c>
      <c r="L710" s="19" t="s">
        <v>13176</v>
      </c>
      <c r="M710" s="11" t="s">
        <v>23</v>
      </c>
      <c r="N710" s="10" t="s">
        <v>24</v>
      </c>
      <c r="O710" s="10"/>
      <c r="P710" s="10"/>
      <c r="Q710" s="12"/>
      <c r="R710" s="12"/>
      <c r="S710" s="15" t="s">
        <v>26</v>
      </c>
      <c r="T710" s="10" t="s">
        <v>27</v>
      </c>
      <c r="U710" s="10">
        <v>1059</v>
      </c>
      <c r="V710" s="10">
        <v>1073</v>
      </c>
      <c r="W710" s="10">
        <v>3246</v>
      </c>
      <c r="X710" s="10">
        <v>2958</v>
      </c>
      <c r="Y710" s="10">
        <f t="shared" si="11"/>
        <v>3179</v>
      </c>
      <c r="Z710" s="10" t="str">
        <f>IFERROR(VLOOKUP(H710,'[1]MW-NIFTY-50-12-Apr-2020'!$A:$A,1,FALSE),"No")</f>
        <v>No</v>
      </c>
      <c r="AA710" s="10" t="str">
        <f>IFERROR(VLOOKUP(AB710,'[2]ind_nifty500list 12th Apr20'!$F:$F,1,FALSE),"No")</f>
        <v>No</v>
      </c>
      <c r="AB710" s="9">
        <v>3179</v>
      </c>
    </row>
    <row r="711" spans="1:28" ht="15.75" customHeight="1" x14ac:dyDescent="0.3">
      <c r="A711" s="9">
        <v>5067</v>
      </c>
      <c r="B711" s="10">
        <v>129984772</v>
      </c>
      <c r="C711" s="10">
        <v>507753</v>
      </c>
      <c r="D711" s="10">
        <v>129984772</v>
      </c>
      <c r="E711" s="10">
        <v>507753</v>
      </c>
      <c r="F711" s="10">
        <v>507753</v>
      </c>
      <c r="G711" s="10" t="s">
        <v>12904</v>
      </c>
      <c r="H711" s="10" t="s">
        <v>12904</v>
      </c>
      <c r="I711" s="10" t="s">
        <v>9774</v>
      </c>
      <c r="J711" s="10" t="s">
        <v>12905</v>
      </c>
      <c r="K711" s="13">
        <v>491.49</v>
      </c>
      <c r="L711" s="19" t="s">
        <v>13176</v>
      </c>
      <c r="M711" s="10" t="s">
        <v>23</v>
      </c>
      <c r="N711" s="10" t="s">
        <v>24</v>
      </c>
      <c r="O711" s="10" t="s">
        <v>25</v>
      </c>
      <c r="P711" s="10"/>
      <c r="Q711" s="10"/>
      <c r="R711" s="10"/>
      <c r="S711" s="10" t="s">
        <v>26</v>
      </c>
      <c r="T711" s="10" t="s">
        <v>27</v>
      </c>
      <c r="U711" s="10">
        <v>2487</v>
      </c>
      <c r="V711" s="10">
        <v>481</v>
      </c>
      <c r="W711" s="10">
        <v>0</v>
      </c>
      <c r="X711" s="10">
        <v>2330</v>
      </c>
      <c r="Y711" s="10">
        <f t="shared" si="11"/>
        <v>5067</v>
      </c>
      <c r="Z711" s="10" t="str">
        <f>IFERROR(VLOOKUP(H711,'[1]MW-NIFTY-50-12-Apr-2020'!$A:$A,1,FALSE),"No")</f>
        <v>No</v>
      </c>
      <c r="AA711" s="10" t="str">
        <f>IFERROR(VLOOKUP(AB711,'[2]ind_nifty500list 12th Apr20'!$F:$F,1,FALSE),"No")</f>
        <v>No</v>
      </c>
      <c r="AB711" s="9">
        <v>5067</v>
      </c>
    </row>
    <row r="712" spans="1:28" ht="15.75" customHeight="1" x14ac:dyDescent="0.3">
      <c r="A712" s="9">
        <v>3453</v>
      </c>
      <c r="B712" s="10">
        <v>3708161</v>
      </c>
      <c r="C712" s="10">
        <v>14485</v>
      </c>
      <c r="D712" s="10">
        <v>135730948</v>
      </c>
      <c r="E712" s="10">
        <v>530199</v>
      </c>
      <c r="F712" s="10">
        <v>530199</v>
      </c>
      <c r="G712" s="10" t="s">
        <v>10594</v>
      </c>
      <c r="H712" s="10" t="s">
        <v>10594</v>
      </c>
      <c r="I712" s="10" t="s">
        <v>10595</v>
      </c>
      <c r="J712" s="10" t="s">
        <v>10596</v>
      </c>
      <c r="K712" s="13">
        <v>491.24149999999997</v>
      </c>
      <c r="L712" s="19" t="s">
        <v>13176</v>
      </c>
      <c r="M712" s="11" t="s">
        <v>95</v>
      </c>
      <c r="N712" s="10" t="s">
        <v>96</v>
      </c>
      <c r="O712" s="10" t="s">
        <v>97</v>
      </c>
      <c r="P712" s="10"/>
      <c r="Q712" s="12"/>
      <c r="R712" s="12"/>
      <c r="S712" s="10" t="s">
        <v>98</v>
      </c>
      <c r="T712" s="10" t="s">
        <v>27</v>
      </c>
      <c r="U712" s="10">
        <v>1863</v>
      </c>
      <c r="V712" s="10">
        <v>1512</v>
      </c>
      <c r="W712" s="10">
        <v>2786</v>
      </c>
      <c r="X712" s="10">
        <v>3538</v>
      </c>
      <c r="Y712" s="10">
        <f t="shared" si="11"/>
        <v>3453</v>
      </c>
      <c r="Z712" s="10" t="str">
        <f>IFERROR(VLOOKUP(H712,'[1]MW-NIFTY-50-12-Apr-2020'!$A:$A,1,FALSE),"No")</f>
        <v>No</v>
      </c>
      <c r="AA712" s="10" t="str">
        <f>IFERROR(VLOOKUP(AB712,'[2]ind_nifty500list 12th Apr20'!$F:$F,1,FALSE),"No")</f>
        <v>No</v>
      </c>
      <c r="AB712" s="9">
        <v>3453</v>
      </c>
    </row>
    <row r="713" spans="1:28" ht="15.75" customHeight="1" x14ac:dyDescent="0.3">
      <c r="A713" s="9">
        <v>592</v>
      </c>
      <c r="B713" s="10">
        <v>160769</v>
      </c>
      <c r="C713" s="10">
        <v>628</v>
      </c>
      <c r="D713" s="10">
        <v>128021508</v>
      </c>
      <c r="E713" s="10">
        <v>500084</v>
      </c>
      <c r="F713" s="10">
        <v>500084</v>
      </c>
      <c r="G713" s="10" t="s">
        <v>2339</v>
      </c>
      <c r="H713" s="10" t="s">
        <v>2339</v>
      </c>
      <c r="I713" s="10" t="s">
        <v>2340</v>
      </c>
      <c r="J713" s="10" t="s">
        <v>2341</v>
      </c>
      <c r="K713" s="13">
        <v>13118.742450000002</v>
      </c>
      <c r="L713" s="16" t="s">
        <v>13177</v>
      </c>
      <c r="M713" s="11" t="s">
        <v>335</v>
      </c>
      <c r="N713" s="10" t="s">
        <v>336</v>
      </c>
      <c r="O713" s="10" t="s">
        <v>415</v>
      </c>
      <c r="P713" s="10" t="s">
        <v>416</v>
      </c>
      <c r="Q713" s="11" t="s">
        <v>2342</v>
      </c>
      <c r="R713" s="12"/>
      <c r="S713" s="15" t="s">
        <v>339</v>
      </c>
      <c r="T713" s="10" t="s">
        <v>43</v>
      </c>
      <c r="U713" s="10">
        <v>2729</v>
      </c>
      <c r="V713" s="10">
        <v>2696</v>
      </c>
      <c r="W713" s="10">
        <v>1632</v>
      </c>
      <c r="X713" s="10">
        <v>54</v>
      </c>
      <c r="Y713" s="10">
        <f t="shared" si="11"/>
        <v>592</v>
      </c>
      <c r="Z713" s="10" t="str">
        <f>IFERROR(VLOOKUP(H713,'[1]MW-NIFTY-50-12-Apr-2020'!$A:$A,1,FALSE),"No")</f>
        <v>No</v>
      </c>
      <c r="AA713" s="10" t="s">
        <v>44</v>
      </c>
      <c r="AB713" s="9">
        <v>592</v>
      </c>
    </row>
    <row r="714" spans="1:28" ht="15.75" customHeight="1" x14ac:dyDescent="0.3">
      <c r="A714" s="9">
        <v>2336</v>
      </c>
      <c r="B714" s="10">
        <v>3911169</v>
      </c>
      <c r="C714" s="10">
        <v>15278</v>
      </c>
      <c r="D714" s="10">
        <v>136433668</v>
      </c>
      <c r="E714" s="10">
        <v>532944</v>
      </c>
      <c r="F714" s="10">
        <v>532944</v>
      </c>
      <c r="G714" s="10" t="s">
        <v>7258</v>
      </c>
      <c r="H714" s="10" t="s">
        <v>7258</v>
      </c>
      <c r="I714" s="10" t="s">
        <v>7259</v>
      </c>
      <c r="J714" s="10" t="s">
        <v>7260</v>
      </c>
      <c r="K714" s="13">
        <v>490.77465000000001</v>
      </c>
      <c r="L714" s="19" t="s">
        <v>13176</v>
      </c>
      <c r="M714" s="11" t="s">
        <v>32</v>
      </c>
      <c r="N714" s="10" t="s">
        <v>33</v>
      </c>
      <c r="O714" s="10" t="s">
        <v>232</v>
      </c>
      <c r="P714" s="10"/>
      <c r="Q714" s="12"/>
      <c r="R714" s="12"/>
      <c r="S714" s="18" t="s">
        <v>35</v>
      </c>
      <c r="T714" s="10" t="s">
        <v>27</v>
      </c>
      <c r="U714" s="10">
        <v>869</v>
      </c>
      <c r="V714" s="10">
        <v>2023</v>
      </c>
      <c r="W714" s="10">
        <v>1507</v>
      </c>
      <c r="X714" s="10">
        <v>3883</v>
      </c>
      <c r="Y714" s="10">
        <f t="shared" si="11"/>
        <v>2336</v>
      </c>
      <c r="Z714" s="10" t="str">
        <f>IFERROR(VLOOKUP(H714,'[1]MW-NIFTY-50-12-Apr-2020'!$A:$A,1,FALSE),"No")</f>
        <v>No</v>
      </c>
      <c r="AA714" s="10" t="str">
        <f>IFERROR(VLOOKUP(AB714,'[2]ind_nifty500list 12th Apr20'!$F:$F,1,FALSE),"No")</f>
        <v>No</v>
      </c>
      <c r="AB714" s="9">
        <v>2336</v>
      </c>
    </row>
    <row r="715" spans="1:28" ht="15.75" customHeight="1" x14ac:dyDescent="0.3">
      <c r="A715" s="9">
        <v>1899</v>
      </c>
      <c r="B715" s="10"/>
      <c r="C715" s="10"/>
      <c r="D715" s="10">
        <v>130006020</v>
      </c>
      <c r="E715" s="10">
        <v>507836</v>
      </c>
      <c r="F715" s="10">
        <v>507836</v>
      </c>
      <c r="G715" s="10" t="s">
        <v>5941</v>
      </c>
      <c r="H715" s="10" t="str">
        <f>G715</f>
        <v>MCCHRLS-B</v>
      </c>
      <c r="I715" s="10" t="s">
        <v>5942</v>
      </c>
      <c r="J715" s="10" t="s">
        <v>5943</v>
      </c>
      <c r="K715" s="13">
        <v>490.68</v>
      </c>
      <c r="L715" s="19" t="s">
        <v>13176</v>
      </c>
      <c r="M715" s="11" t="s">
        <v>83</v>
      </c>
      <c r="N715" s="10" t="s">
        <v>181</v>
      </c>
      <c r="O715" s="10" t="s">
        <v>210</v>
      </c>
      <c r="P715" s="10" t="s">
        <v>354</v>
      </c>
      <c r="Q715" s="12"/>
      <c r="R715" s="12"/>
      <c r="S715" s="15" t="s">
        <v>86</v>
      </c>
      <c r="T715" s="10" t="s">
        <v>27</v>
      </c>
      <c r="U715" s="10">
        <v>2784</v>
      </c>
      <c r="V715" s="10">
        <v>2922</v>
      </c>
      <c r="W715" s="10">
        <v>3450</v>
      </c>
      <c r="X715" s="10">
        <v>2355</v>
      </c>
      <c r="Y715" s="10">
        <f t="shared" si="11"/>
        <v>1899</v>
      </c>
      <c r="Z715" s="10" t="str">
        <f>IFERROR(VLOOKUP(H715,'[1]MW-NIFTY-50-12-Apr-2020'!$A:$A,1,FALSE),"No")</f>
        <v>No</v>
      </c>
      <c r="AA715" s="10" t="str">
        <f>IFERROR(VLOOKUP(AB715,'[2]ind_nifty500list 12th Apr20'!$F:$F,1,FALSE),"No")</f>
        <v>No</v>
      </c>
      <c r="AB715" s="9">
        <v>1899</v>
      </c>
    </row>
    <row r="716" spans="1:28" ht="15.75" customHeight="1" x14ac:dyDescent="0.3">
      <c r="A716" s="9">
        <v>1512</v>
      </c>
      <c r="B716" s="10">
        <v>5225729</v>
      </c>
      <c r="C716" s="10">
        <v>20413</v>
      </c>
      <c r="D716" s="10">
        <v>134185988</v>
      </c>
      <c r="E716" s="10">
        <v>524164</v>
      </c>
      <c r="F716" s="10">
        <v>524164</v>
      </c>
      <c r="G716" s="10" t="s">
        <v>4770</v>
      </c>
      <c r="H716" s="10" t="s">
        <v>4770</v>
      </c>
      <c r="I716" s="10" t="s">
        <v>4771</v>
      </c>
      <c r="J716" s="10" t="s">
        <v>4772</v>
      </c>
      <c r="K716" s="13">
        <v>490.5505</v>
      </c>
      <c r="L716" s="19" t="s">
        <v>13176</v>
      </c>
      <c r="M716" s="11" t="s">
        <v>4773</v>
      </c>
      <c r="N716" s="10" t="s">
        <v>96</v>
      </c>
      <c r="O716" s="10" t="s">
        <v>97</v>
      </c>
      <c r="P716" s="12"/>
      <c r="Q716" s="12"/>
      <c r="R716" s="12"/>
      <c r="S716" s="10" t="s">
        <v>98</v>
      </c>
      <c r="T716" s="10" t="s">
        <v>27</v>
      </c>
      <c r="U716" s="10">
        <v>684</v>
      </c>
      <c r="V716" s="10">
        <v>814</v>
      </c>
      <c r="W716" s="10">
        <v>1863</v>
      </c>
      <c r="X716" s="10">
        <v>3453</v>
      </c>
      <c r="Y716" s="10">
        <f t="shared" si="11"/>
        <v>1512</v>
      </c>
      <c r="Z716" s="10" t="str">
        <f>IFERROR(VLOOKUP(H716,'[1]MW-NIFTY-50-12-Apr-2020'!$A:$A,1,FALSE),"No")</f>
        <v>No</v>
      </c>
      <c r="AA716" s="10" t="str">
        <f>IFERROR(VLOOKUP(AB716,'[2]ind_nifty500list 12th Apr20'!$F:$F,1,FALSE),"No")</f>
        <v>No</v>
      </c>
      <c r="AB716" s="9">
        <v>1512</v>
      </c>
    </row>
    <row r="717" spans="1:28" ht="15.75" customHeight="1" x14ac:dyDescent="0.3">
      <c r="A717" s="9">
        <v>997</v>
      </c>
      <c r="B717" s="10"/>
      <c r="C717" s="10"/>
      <c r="D717" s="10">
        <v>130292228</v>
      </c>
      <c r="E717" s="10">
        <v>508954</v>
      </c>
      <c r="F717" s="10">
        <v>508954</v>
      </c>
      <c r="G717" s="10" t="s">
        <v>3195</v>
      </c>
      <c r="H717" s="10" t="str">
        <f>G717</f>
        <v>FINKURVE</v>
      </c>
      <c r="I717" s="10" t="s">
        <v>3196</v>
      </c>
      <c r="J717" s="10" t="s">
        <v>3197</v>
      </c>
      <c r="K717" s="13">
        <v>489.43</v>
      </c>
      <c r="L717" s="19" t="s">
        <v>13176</v>
      </c>
      <c r="M717" s="11" t="s">
        <v>55</v>
      </c>
      <c r="N717" s="10" t="s">
        <v>56</v>
      </c>
      <c r="O717" s="10" t="s">
        <v>215</v>
      </c>
      <c r="P717" s="10" t="s">
        <v>216</v>
      </c>
      <c r="Q717" s="12"/>
      <c r="R717" s="12"/>
      <c r="S717" s="18" t="s">
        <v>58</v>
      </c>
      <c r="T717" s="10" t="s">
        <v>27</v>
      </c>
      <c r="U717" s="10">
        <v>146</v>
      </c>
      <c r="V717" s="10">
        <v>2846</v>
      </c>
      <c r="W717" s="10">
        <v>2138</v>
      </c>
      <c r="X717" s="10">
        <v>2105</v>
      </c>
      <c r="Y717" s="10">
        <f t="shared" si="11"/>
        <v>997</v>
      </c>
      <c r="Z717" s="10" t="str">
        <f>IFERROR(VLOOKUP(H717,'[1]MW-NIFTY-50-12-Apr-2020'!$A:$A,1,FALSE),"No")</f>
        <v>No</v>
      </c>
      <c r="AA717" s="10" t="str">
        <f>IFERROR(VLOOKUP(AB717,'[2]ind_nifty500list 12th Apr20'!$F:$F,1,FALSE),"No")</f>
        <v>No</v>
      </c>
      <c r="AB717" s="9">
        <v>997</v>
      </c>
    </row>
    <row r="718" spans="1:28" ht="15.75" customHeight="1" x14ac:dyDescent="0.3">
      <c r="A718" s="9">
        <v>622</v>
      </c>
      <c r="B718" s="10">
        <v>175361</v>
      </c>
      <c r="C718" s="10">
        <v>685</v>
      </c>
      <c r="D718" s="10">
        <v>130878212</v>
      </c>
      <c r="E718" s="10">
        <v>511243</v>
      </c>
      <c r="F718" s="10">
        <v>511243</v>
      </c>
      <c r="G718" s="10" t="s">
        <v>2356</v>
      </c>
      <c r="H718" s="10" t="s">
        <v>2356</v>
      </c>
      <c r="I718" s="21" t="s">
        <v>13184</v>
      </c>
      <c r="J718" s="10" t="s">
        <v>2357</v>
      </c>
      <c r="K718" s="13">
        <v>23112.174200000001</v>
      </c>
      <c r="L718" s="16" t="s">
        <v>13177</v>
      </c>
      <c r="M718" s="11" t="s">
        <v>55</v>
      </c>
      <c r="N718" s="10" t="s">
        <v>56</v>
      </c>
      <c r="O718" s="10" t="s">
        <v>215</v>
      </c>
      <c r="P718" s="10"/>
      <c r="Q718" s="12"/>
      <c r="R718" s="12"/>
      <c r="S718" s="10" t="s">
        <v>58</v>
      </c>
      <c r="T718" s="10" t="s">
        <v>43</v>
      </c>
      <c r="U718" s="10">
        <v>2139</v>
      </c>
      <c r="V718" s="10">
        <v>3049</v>
      </c>
      <c r="W718" s="10">
        <v>3276</v>
      </c>
      <c r="X718" s="10">
        <v>1936</v>
      </c>
      <c r="Y718" s="10">
        <f t="shared" si="11"/>
        <v>622</v>
      </c>
      <c r="Z718" s="10" t="str">
        <f>IFERROR(VLOOKUP(H718,'[1]MW-NIFTY-50-12-Apr-2020'!$A:$A,1,FALSE),"No")</f>
        <v>No</v>
      </c>
      <c r="AA718" s="10" t="s">
        <v>44</v>
      </c>
      <c r="AB718" s="9">
        <v>622</v>
      </c>
    </row>
    <row r="719" spans="1:28" ht="15.75" customHeight="1" x14ac:dyDescent="0.3">
      <c r="A719" s="9">
        <v>2429</v>
      </c>
      <c r="B719" s="10"/>
      <c r="C719" s="10"/>
      <c r="D719" s="10">
        <v>138012932</v>
      </c>
      <c r="E719" s="10">
        <v>539113</v>
      </c>
      <c r="F719" s="10">
        <v>539113</v>
      </c>
      <c r="G719" s="10" t="s">
        <v>7535</v>
      </c>
      <c r="H719" s="10" t="str">
        <f>G719</f>
        <v>PML</v>
      </c>
      <c r="I719" s="10" t="s">
        <v>7536</v>
      </c>
      <c r="J719" s="10" t="s">
        <v>7537</v>
      </c>
      <c r="K719" s="13">
        <v>487.37</v>
      </c>
      <c r="L719" s="19" t="s">
        <v>13176</v>
      </c>
      <c r="M719" s="11" t="s">
        <v>55</v>
      </c>
      <c r="N719" s="10" t="s">
        <v>56</v>
      </c>
      <c r="O719" s="10" t="s">
        <v>62</v>
      </c>
      <c r="P719" s="10" t="s">
        <v>3021</v>
      </c>
      <c r="Q719" s="12"/>
      <c r="R719" s="12"/>
      <c r="S719" s="18" t="s">
        <v>58</v>
      </c>
      <c r="T719" s="10" t="s">
        <v>27</v>
      </c>
      <c r="U719" s="10">
        <v>3500</v>
      </c>
      <c r="V719" s="10">
        <v>2076</v>
      </c>
      <c r="W719" s="10">
        <v>2127</v>
      </c>
      <c r="X719" s="10">
        <v>1524</v>
      </c>
      <c r="Y719" s="10">
        <f t="shared" si="11"/>
        <v>2429</v>
      </c>
      <c r="Z719" s="10" t="str">
        <f>IFERROR(VLOOKUP(H719,'[1]MW-NIFTY-50-12-Apr-2020'!$A:$A,1,FALSE),"No")</f>
        <v>No</v>
      </c>
      <c r="AA719" s="10" t="str">
        <f>IFERROR(VLOOKUP(AB719,'[2]ind_nifty500list 12th Apr20'!$F:$F,1,FALSE),"No")</f>
        <v>No</v>
      </c>
      <c r="AB719" s="9">
        <v>2429</v>
      </c>
    </row>
    <row r="720" spans="1:28" ht="15.75" customHeight="1" x14ac:dyDescent="0.3">
      <c r="A720" s="9">
        <v>3600</v>
      </c>
      <c r="B720" s="10">
        <v>923393</v>
      </c>
      <c r="C720" s="10">
        <v>3607</v>
      </c>
      <c r="D720" s="10">
        <v>129078276</v>
      </c>
      <c r="E720" s="10">
        <v>504212</v>
      </c>
      <c r="F720" s="10">
        <v>504212</v>
      </c>
      <c r="G720" s="10" t="s">
        <v>11033</v>
      </c>
      <c r="H720" s="10" t="s">
        <v>11033</v>
      </c>
      <c r="I720" s="10" t="s">
        <v>11034</v>
      </c>
      <c r="J720" s="10" t="s">
        <v>11035</v>
      </c>
      <c r="K720" s="13">
        <v>487.30250000000001</v>
      </c>
      <c r="L720" s="19" t="s">
        <v>13176</v>
      </c>
      <c r="M720" s="11" t="s">
        <v>39</v>
      </c>
      <c r="N720" s="10" t="s">
        <v>40</v>
      </c>
      <c r="O720" s="10" t="s">
        <v>128</v>
      </c>
      <c r="P720" s="10" t="s">
        <v>2150</v>
      </c>
      <c r="Q720" s="11" t="s">
        <v>2150</v>
      </c>
      <c r="R720" s="12"/>
      <c r="S720" s="15" t="s">
        <v>42</v>
      </c>
      <c r="T720" s="10" t="s">
        <v>27</v>
      </c>
      <c r="U720" s="10">
        <v>652</v>
      </c>
      <c r="V720" s="10">
        <v>685</v>
      </c>
      <c r="W720" s="10">
        <v>1718</v>
      </c>
      <c r="X720" s="10">
        <v>998</v>
      </c>
      <c r="Y720" s="10">
        <f t="shared" si="11"/>
        <v>3600</v>
      </c>
      <c r="Z720" s="10" t="str">
        <f>IFERROR(VLOOKUP(H720,'[1]MW-NIFTY-50-12-Apr-2020'!$A:$A,1,FALSE),"No")</f>
        <v>No</v>
      </c>
      <c r="AA720" s="10" t="str">
        <f>IFERROR(VLOOKUP(AB720,'[2]ind_nifty500list 12th Apr20'!$F:$F,1,FALSE),"No")</f>
        <v>No</v>
      </c>
      <c r="AB720" s="9">
        <v>3600</v>
      </c>
    </row>
    <row r="721" spans="1:28" ht="15.75" customHeight="1" x14ac:dyDescent="0.3">
      <c r="A721" s="9">
        <v>1859</v>
      </c>
      <c r="B721" s="10"/>
      <c r="C721" s="10"/>
      <c r="D721" s="10">
        <v>129564932</v>
      </c>
      <c r="E721" s="10">
        <v>506113</v>
      </c>
      <c r="F721" s="10">
        <v>506113</v>
      </c>
      <c r="G721" s="10" t="s">
        <v>5819</v>
      </c>
      <c r="H721" s="10" t="str">
        <f>G721</f>
        <v>LIFELINE</v>
      </c>
      <c r="I721" s="10" t="s">
        <v>5820</v>
      </c>
      <c r="J721" s="10" t="s">
        <v>5821</v>
      </c>
      <c r="K721" s="13">
        <v>487.07</v>
      </c>
      <c r="L721" s="19" t="s">
        <v>13176</v>
      </c>
      <c r="M721" s="11" t="s">
        <v>4773</v>
      </c>
      <c r="N721" s="10" t="s">
        <v>96</v>
      </c>
      <c r="O721" s="10"/>
      <c r="P721" s="10"/>
      <c r="Q721" s="12"/>
      <c r="R721" s="12"/>
      <c r="S721" s="10" t="s">
        <v>98</v>
      </c>
      <c r="T721" s="10" t="s">
        <v>27</v>
      </c>
      <c r="U721" s="10">
        <v>2954</v>
      </c>
      <c r="V721" s="10">
        <v>3653</v>
      </c>
      <c r="W721" s="10">
        <v>1315</v>
      </c>
      <c r="X721" s="10">
        <v>819</v>
      </c>
      <c r="Y721" s="10">
        <f t="shared" si="11"/>
        <v>1859</v>
      </c>
      <c r="Z721" s="10" t="str">
        <f>IFERROR(VLOOKUP(H721,'[1]MW-NIFTY-50-12-Apr-2020'!$A:$A,1,FALSE),"No")</f>
        <v>No</v>
      </c>
      <c r="AA721" s="10" t="str">
        <f>IFERROR(VLOOKUP(AB721,'[2]ind_nifty500list 12th Apr20'!$F:$F,1,FALSE),"No")</f>
        <v>No</v>
      </c>
      <c r="AB721" s="9">
        <v>1859</v>
      </c>
    </row>
    <row r="722" spans="1:28" ht="15.75" customHeight="1" x14ac:dyDescent="0.3">
      <c r="A722" s="9">
        <v>172</v>
      </c>
      <c r="B722" s="10">
        <v>30977</v>
      </c>
      <c r="C722" s="10">
        <v>121</v>
      </c>
      <c r="D722" s="10">
        <v>133139716</v>
      </c>
      <c r="E722" s="10">
        <v>520077</v>
      </c>
      <c r="F722" s="10">
        <v>520077</v>
      </c>
      <c r="G722" s="10" t="s">
        <v>657</v>
      </c>
      <c r="H722" s="10" t="s">
        <v>657</v>
      </c>
      <c r="I722" s="10" t="s">
        <v>658</v>
      </c>
      <c r="J722" s="10" t="s">
        <v>659</v>
      </c>
      <c r="K722" s="13">
        <v>485.43975</v>
      </c>
      <c r="L722" s="19" t="s">
        <v>13176</v>
      </c>
      <c r="M722" s="11" t="s">
        <v>83</v>
      </c>
      <c r="N722" s="10" t="s">
        <v>621</v>
      </c>
      <c r="O722" s="10" t="s">
        <v>622</v>
      </c>
      <c r="P722" s="10" t="s">
        <v>660</v>
      </c>
      <c r="Q722" s="12"/>
      <c r="R722" s="12"/>
      <c r="S722" s="18" t="s">
        <v>623</v>
      </c>
      <c r="T722" s="10" t="s">
        <v>27</v>
      </c>
      <c r="U722" s="10">
        <v>2517</v>
      </c>
      <c r="V722" s="10">
        <v>2465</v>
      </c>
      <c r="W722" s="10">
        <v>1316</v>
      </c>
      <c r="X722" s="10">
        <v>1254</v>
      </c>
      <c r="Y722" s="10">
        <f t="shared" si="11"/>
        <v>172</v>
      </c>
      <c r="Z722" s="10" t="str">
        <f>IFERROR(VLOOKUP(H722,'[1]MW-NIFTY-50-12-Apr-2020'!$A:$A,1,FALSE),"No")</f>
        <v>No</v>
      </c>
      <c r="AA722" s="10" t="str">
        <f>IFERROR(VLOOKUP(AB722,'[2]ind_nifty500list 12th Apr20'!$F:$F,1,FALSE),"No")</f>
        <v>No</v>
      </c>
      <c r="AB722" s="9">
        <v>172</v>
      </c>
    </row>
    <row r="723" spans="1:28" ht="15.75" customHeight="1" x14ac:dyDescent="0.3">
      <c r="A723" s="9">
        <v>1743</v>
      </c>
      <c r="B723" s="10"/>
      <c r="C723" s="10"/>
      <c r="D723" s="10">
        <v>129431044</v>
      </c>
      <c r="E723" s="10">
        <v>505590</v>
      </c>
      <c r="F723" s="10">
        <v>505590</v>
      </c>
      <c r="G723" s="10" t="s">
        <v>5466</v>
      </c>
      <c r="H723" s="10" t="str">
        <f>G723</f>
        <v>SVPGLOB</v>
      </c>
      <c r="I723" s="10" t="s">
        <v>5467</v>
      </c>
      <c r="J723" s="10" t="s">
        <v>5468</v>
      </c>
      <c r="K723" s="13">
        <v>485.05</v>
      </c>
      <c r="L723" s="19" t="s">
        <v>13176</v>
      </c>
      <c r="M723" s="11" t="s">
        <v>83</v>
      </c>
      <c r="N723" s="10" t="s">
        <v>84</v>
      </c>
      <c r="O723" s="10" t="s">
        <v>85</v>
      </c>
      <c r="P723" s="10"/>
      <c r="Q723" s="12"/>
      <c r="R723" s="12"/>
      <c r="S723" s="17" t="s">
        <v>86</v>
      </c>
      <c r="T723" s="10" t="s">
        <v>27</v>
      </c>
      <c r="U723" s="10">
        <v>2159</v>
      </c>
      <c r="V723" s="10">
        <v>2157</v>
      </c>
      <c r="W723" s="10">
        <v>2342</v>
      </c>
      <c r="X723" s="10">
        <v>465</v>
      </c>
      <c r="Y723" s="10">
        <f t="shared" si="11"/>
        <v>1743</v>
      </c>
      <c r="Z723" s="10" t="str">
        <f>IFERROR(VLOOKUP(H723,'[1]MW-NIFTY-50-12-Apr-2020'!$A:$A,1,FALSE),"No")</f>
        <v>No</v>
      </c>
      <c r="AA723" s="10" t="str">
        <f>IFERROR(VLOOKUP(AB723,'[2]ind_nifty500list 12th Apr20'!$F:$F,1,FALSE),"No")</f>
        <v>No</v>
      </c>
      <c r="AB723" s="9">
        <v>1743</v>
      </c>
    </row>
    <row r="724" spans="1:28" ht="15.75" customHeight="1" x14ac:dyDescent="0.3">
      <c r="A724" s="9">
        <v>2456</v>
      </c>
      <c r="B724" s="10">
        <v>6491649</v>
      </c>
      <c r="C724" s="10">
        <v>25358</v>
      </c>
      <c r="D724" s="10">
        <v>136596740</v>
      </c>
      <c r="E724" s="10">
        <v>533581</v>
      </c>
      <c r="F724" s="10">
        <v>533581</v>
      </c>
      <c r="G724" s="10" t="s">
        <v>7615</v>
      </c>
      <c r="H724" s="10" t="s">
        <v>7615</v>
      </c>
      <c r="I724" s="10" t="s">
        <v>7616</v>
      </c>
      <c r="J724" s="10" t="s">
        <v>7617</v>
      </c>
      <c r="K724" s="13">
        <v>484.20855</v>
      </c>
      <c r="L724" s="19" t="s">
        <v>13176</v>
      </c>
      <c r="M724" s="11" t="s">
        <v>32</v>
      </c>
      <c r="N724" s="10" t="s">
        <v>220</v>
      </c>
      <c r="O724" s="10" t="s">
        <v>458</v>
      </c>
      <c r="P724" s="10" t="s">
        <v>1495</v>
      </c>
      <c r="Q724" s="12"/>
      <c r="R724" s="12"/>
      <c r="S724" s="15" t="s">
        <v>222</v>
      </c>
      <c r="T724" s="10" t="s">
        <v>27</v>
      </c>
      <c r="U724" s="10">
        <v>590</v>
      </c>
      <c r="V724" s="10">
        <v>827</v>
      </c>
      <c r="W724" s="10">
        <v>682</v>
      </c>
      <c r="X724" s="10">
        <v>583</v>
      </c>
      <c r="Y724" s="10">
        <f t="shared" si="11"/>
        <v>2456</v>
      </c>
      <c r="Z724" s="10" t="str">
        <f>IFERROR(VLOOKUP(H724,'[1]MW-NIFTY-50-12-Apr-2020'!$A:$A,1,FALSE),"No")</f>
        <v>No</v>
      </c>
      <c r="AA724" s="10" t="str">
        <f>IFERROR(VLOOKUP(AB724,'[2]ind_nifty500list 12th Apr20'!$F:$F,1,FALSE),"No")</f>
        <v>No</v>
      </c>
      <c r="AB724" s="9">
        <v>2456</v>
      </c>
    </row>
    <row r="725" spans="1:28" ht="15.75" customHeight="1" x14ac:dyDescent="0.3">
      <c r="A725" s="9">
        <v>946</v>
      </c>
      <c r="B725" s="10"/>
      <c r="C725" s="10"/>
      <c r="D725" s="10">
        <v>136941316</v>
      </c>
      <c r="E725" s="10">
        <v>136941316</v>
      </c>
      <c r="F725" s="10">
        <v>534927</v>
      </c>
      <c r="G725" s="10" t="s">
        <v>3036</v>
      </c>
      <c r="H725" s="10" t="str">
        <f>G725</f>
        <v>EBFL</v>
      </c>
      <c r="I725" s="10" t="s">
        <v>3037</v>
      </c>
      <c r="J725" s="10" t="s">
        <v>3038</v>
      </c>
      <c r="K725" s="13">
        <v>483.11</v>
      </c>
      <c r="L725" s="19" t="s">
        <v>13176</v>
      </c>
      <c r="M725" s="11" t="s">
        <v>275</v>
      </c>
      <c r="N725" s="10" t="s">
        <v>357</v>
      </c>
      <c r="O725" s="10" t="s">
        <v>358</v>
      </c>
      <c r="P725" s="10" t="s">
        <v>3039</v>
      </c>
      <c r="Q725" s="12"/>
      <c r="R725" s="12"/>
      <c r="S725" s="18" t="s">
        <v>279</v>
      </c>
      <c r="T725" s="10" t="s">
        <v>27</v>
      </c>
      <c r="U725" s="10">
        <v>1353</v>
      </c>
      <c r="V725" s="10">
        <v>1810</v>
      </c>
      <c r="W725" s="10">
        <v>90</v>
      </c>
      <c r="X725" s="10">
        <v>2623</v>
      </c>
      <c r="Y725" s="10">
        <f t="shared" si="11"/>
        <v>946</v>
      </c>
      <c r="Z725" s="10" t="str">
        <f>IFERROR(VLOOKUP(H725,'[1]MW-NIFTY-50-12-Apr-2020'!$A:$A,1,FALSE),"No")</f>
        <v>No</v>
      </c>
      <c r="AA725" s="10" t="str">
        <f>IFERROR(VLOOKUP(AB725,'[2]ind_nifty500list 12th Apr20'!$F:$F,1,FALSE),"No")</f>
        <v>No</v>
      </c>
      <c r="AB725" s="9">
        <v>946</v>
      </c>
    </row>
    <row r="726" spans="1:28" ht="15.75" customHeight="1" x14ac:dyDescent="0.3">
      <c r="A726" s="9">
        <v>728</v>
      </c>
      <c r="B726" s="10">
        <v>1471489</v>
      </c>
      <c r="C726" s="10">
        <v>5748</v>
      </c>
      <c r="D726" s="10">
        <v>136236804</v>
      </c>
      <c r="E726" s="10">
        <v>532175</v>
      </c>
      <c r="F726" s="10">
        <v>532175</v>
      </c>
      <c r="G726" s="10" t="s">
        <v>2380</v>
      </c>
      <c r="H726" s="10" t="s">
        <v>2380</v>
      </c>
      <c r="I726" s="10" t="s">
        <v>2381</v>
      </c>
      <c r="J726" s="10" t="s">
        <v>2382</v>
      </c>
      <c r="K726" s="13">
        <v>7665.4015500000005</v>
      </c>
      <c r="L726" s="19" t="s">
        <v>13179</v>
      </c>
      <c r="M726" s="11" t="s">
        <v>32</v>
      </c>
      <c r="N726" s="10" t="s">
        <v>33</v>
      </c>
      <c r="O726" s="10" t="s">
        <v>34</v>
      </c>
      <c r="P726" s="10"/>
      <c r="Q726" s="12"/>
      <c r="R726" s="12"/>
      <c r="S726" s="18" t="s">
        <v>35</v>
      </c>
      <c r="T726" s="10" t="s">
        <v>43</v>
      </c>
      <c r="U726" s="10">
        <v>2450</v>
      </c>
      <c r="V726" s="10">
        <v>2236</v>
      </c>
      <c r="W726" s="10">
        <v>2058</v>
      </c>
      <c r="X726" s="10">
        <v>1289</v>
      </c>
      <c r="Y726" s="10">
        <f t="shared" si="11"/>
        <v>728</v>
      </c>
      <c r="Z726" s="10" t="str">
        <f>IFERROR(VLOOKUP(H726,'[1]MW-NIFTY-50-12-Apr-2020'!$A:$A,1,FALSE),"No")</f>
        <v>No</v>
      </c>
      <c r="AA726" s="10" t="s">
        <v>44</v>
      </c>
      <c r="AB726" s="9">
        <v>728</v>
      </c>
    </row>
    <row r="727" spans="1:28" ht="15.75" customHeight="1" x14ac:dyDescent="0.3">
      <c r="A727" s="9">
        <v>729</v>
      </c>
      <c r="B727" s="10">
        <v>4577537</v>
      </c>
      <c r="C727" s="10">
        <v>17881</v>
      </c>
      <c r="D727" s="10">
        <v>136486660</v>
      </c>
      <c r="E727" s="10">
        <v>533151</v>
      </c>
      <c r="F727" s="10">
        <v>533151</v>
      </c>
      <c r="G727" s="10" t="s">
        <v>2383</v>
      </c>
      <c r="H727" s="10" t="s">
        <v>2383</v>
      </c>
      <c r="I727" s="10" t="s">
        <v>2384</v>
      </c>
      <c r="J727" s="10" t="s">
        <v>2385</v>
      </c>
      <c r="K727" s="13">
        <v>5651.9268499999998</v>
      </c>
      <c r="L727" s="19" t="s">
        <v>13179</v>
      </c>
      <c r="M727" s="11" t="s">
        <v>83</v>
      </c>
      <c r="N727" s="10" t="s">
        <v>181</v>
      </c>
      <c r="O727" s="10" t="s">
        <v>311</v>
      </c>
      <c r="P727" s="10" t="s">
        <v>2370</v>
      </c>
      <c r="Q727" s="12"/>
      <c r="R727" s="12"/>
      <c r="S727" s="15" t="s">
        <v>313</v>
      </c>
      <c r="T727" s="10" t="s">
        <v>43</v>
      </c>
      <c r="U727" s="10">
        <v>1547</v>
      </c>
      <c r="V727" s="10">
        <v>3382</v>
      </c>
      <c r="W727" s="10">
        <v>1355</v>
      </c>
      <c r="X727" s="10">
        <v>1325</v>
      </c>
      <c r="Y727" s="10">
        <f t="shared" si="11"/>
        <v>729</v>
      </c>
      <c r="Z727" s="10" t="str">
        <f>IFERROR(VLOOKUP(H727,'[1]MW-NIFTY-50-12-Apr-2020'!$A:$A,1,FALSE),"No")</f>
        <v>No</v>
      </c>
      <c r="AA727" s="10" t="s">
        <v>44</v>
      </c>
      <c r="AB727" s="9">
        <v>729</v>
      </c>
    </row>
    <row r="728" spans="1:28" ht="15.75" customHeight="1" x14ac:dyDescent="0.3">
      <c r="A728" s="9">
        <v>944</v>
      </c>
      <c r="B728" s="10">
        <v>6562305</v>
      </c>
      <c r="C728" s="10">
        <v>25634</v>
      </c>
      <c r="D728" s="10">
        <v>136628228</v>
      </c>
      <c r="E728" s="10">
        <v>533704</v>
      </c>
      <c r="F728" s="10">
        <v>533704</v>
      </c>
      <c r="G728" s="10" t="s">
        <v>3030</v>
      </c>
      <c r="H728" s="10" t="s">
        <v>3030</v>
      </c>
      <c r="I728" s="10" t="s">
        <v>3031</v>
      </c>
      <c r="J728" s="10" t="s">
        <v>3032</v>
      </c>
      <c r="K728" s="13">
        <v>481.9905</v>
      </c>
      <c r="L728" s="19" t="s">
        <v>13176</v>
      </c>
      <c r="M728" s="11" t="s">
        <v>39</v>
      </c>
      <c r="N728" s="10" t="s">
        <v>145</v>
      </c>
      <c r="O728" s="10" t="s">
        <v>530</v>
      </c>
      <c r="P728" s="10" t="s">
        <v>2064</v>
      </c>
      <c r="Q728" s="12"/>
      <c r="R728" s="12"/>
      <c r="S728" s="15" t="s">
        <v>42</v>
      </c>
      <c r="T728" s="10" t="s">
        <v>27</v>
      </c>
      <c r="U728" s="10">
        <v>624</v>
      </c>
      <c r="V728" s="10">
        <v>2988</v>
      </c>
      <c r="W728" s="10">
        <v>2344</v>
      </c>
      <c r="X728" s="10">
        <v>3036</v>
      </c>
      <c r="Y728" s="10">
        <f t="shared" si="11"/>
        <v>944</v>
      </c>
      <c r="Z728" s="10" t="str">
        <f>IFERROR(VLOOKUP(H728,'[1]MW-NIFTY-50-12-Apr-2020'!$A:$A,1,FALSE),"No")</f>
        <v>No</v>
      </c>
      <c r="AA728" s="10" t="str">
        <f>IFERROR(VLOOKUP(AB728,'[2]ind_nifty500list 12th Apr20'!$F:$F,1,FALSE),"No")</f>
        <v>No</v>
      </c>
      <c r="AB728" s="9">
        <v>944</v>
      </c>
    </row>
    <row r="729" spans="1:28" ht="15.75" customHeight="1" x14ac:dyDescent="0.3">
      <c r="A729" s="9">
        <v>3533</v>
      </c>
      <c r="B729" s="10"/>
      <c r="C729" s="10"/>
      <c r="D729" s="10">
        <v>137873668</v>
      </c>
      <c r="E729" s="10">
        <v>538569</v>
      </c>
      <c r="F729" s="10">
        <v>538569</v>
      </c>
      <c r="G729" s="10" t="s">
        <v>10834</v>
      </c>
      <c r="H729" s="10" t="str">
        <f>G729</f>
        <v>TRIVENIENT</v>
      </c>
      <c r="I729" s="10" t="s">
        <v>10835</v>
      </c>
      <c r="J729" s="10" t="s">
        <v>10836</v>
      </c>
      <c r="K729" s="13">
        <v>481.10110000000043</v>
      </c>
      <c r="L729" s="19" t="s">
        <v>13176</v>
      </c>
      <c r="M729" s="11" t="s">
        <v>39</v>
      </c>
      <c r="N729" s="10" t="s">
        <v>40</v>
      </c>
      <c r="O729" s="10" t="s">
        <v>76</v>
      </c>
      <c r="P729" s="10"/>
      <c r="Q729" s="12"/>
      <c r="R729" s="12"/>
      <c r="S729" s="17" t="s">
        <v>42</v>
      </c>
      <c r="T729" s="10" t="s">
        <v>27</v>
      </c>
      <c r="U729" s="10">
        <v>3685</v>
      </c>
      <c r="V729" s="10">
        <v>3747</v>
      </c>
      <c r="W729" s="10">
        <v>849</v>
      </c>
      <c r="X729" s="10">
        <v>1820</v>
      </c>
      <c r="Y729" s="10">
        <f t="shared" si="11"/>
        <v>3533</v>
      </c>
      <c r="Z729" s="10" t="str">
        <f>IFERROR(VLOOKUP(H729,'[1]MW-NIFTY-50-12-Apr-2020'!$A:$A,1,FALSE),"No")</f>
        <v>No</v>
      </c>
      <c r="AA729" s="10" t="str">
        <f>IFERROR(VLOOKUP(AB729,'[2]ind_nifty500list 12th Apr20'!$F:$F,1,FALSE),"No")</f>
        <v>No</v>
      </c>
      <c r="AB729" s="9">
        <v>3533</v>
      </c>
    </row>
    <row r="730" spans="1:28" ht="15.75" customHeight="1" x14ac:dyDescent="0.3">
      <c r="A730" s="9">
        <v>651</v>
      </c>
      <c r="B730" s="10">
        <v>268801</v>
      </c>
      <c r="C730" s="10">
        <v>1050</v>
      </c>
      <c r="D730" s="10">
        <v>128037636</v>
      </c>
      <c r="E730" s="10">
        <v>500147</v>
      </c>
      <c r="F730" s="10">
        <v>500147</v>
      </c>
      <c r="G730" s="10" t="s">
        <v>2144</v>
      </c>
      <c r="H730" s="10" t="s">
        <v>2144</v>
      </c>
      <c r="I730" s="10" t="s">
        <v>2145</v>
      </c>
      <c r="J730" s="10" t="s">
        <v>2146</v>
      </c>
      <c r="K730" s="13">
        <v>476.27</v>
      </c>
      <c r="L730" s="19" t="s">
        <v>13176</v>
      </c>
      <c r="M730" s="11" t="s">
        <v>39</v>
      </c>
      <c r="N730" s="10" t="s">
        <v>40</v>
      </c>
      <c r="O730" s="10" t="s">
        <v>137</v>
      </c>
      <c r="P730" s="10" t="s">
        <v>138</v>
      </c>
      <c r="Q730" s="12"/>
      <c r="R730" s="12"/>
      <c r="S730" s="15" t="s">
        <v>42</v>
      </c>
      <c r="T730" s="10" t="s">
        <v>27</v>
      </c>
      <c r="U730" s="10">
        <v>23</v>
      </c>
      <c r="V730" s="10">
        <v>3799</v>
      </c>
      <c r="W730" s="10">
        <v>3243</v>
      </c>
      <c r="X730" s="10">
        <v>2345</v>
      </c>
      <c r="Y730" s="10">
        <f t="shared" si="11"/>
        <v>651</v>
      </c>
      <c r="Z730" s="10" t="str">
        <f>IFERROR(VLOOKUP(H730,'[1]MW-NIFTY-50-12-Apr-2020'!$A:$A,1,FALSE),"No")</f>
        <v>No</v>
      </c>
      <c r="AA730" s="10" t="str">
        <f>IFERROR(VLOOKUP(AB730,'[2]ind_nifty500list 12th Apr20'!$F:$F,1,FALSE),"No")</f>
        <v>No</v>
      </c>
      <c r="AB730" s="9">
        <v>651</v>
      </c>
    </row>
    <row r="731" spans="1:28" ht="15.75" customHeight="1" x14ac:dyDescent="0.3">
      <c r="A731" s="9">
        <v>733</v>
      </c>
      <c r="B731" s="10">
        <v>197633</v>
      </c>
      <c r="C731" s="10">
        <v>772</v>
      </c>
      <c r="D731" s="10">
        <v>128024580</v>
      </c>
      <c r="E731" s="10">
        <v>500096</v>
      </c>
      <c r="F731" s="10">
        <v>500096</v>
      </c>
      <c r="G731" s="10" t="s">
        <v>2395</v>
      </c>
      <c r="H731" s="10" t="s">
        <v>2395</v>
      </c>
      <c r="I731" s="10" t="s">
        <v>2396</v>
      </c>
      <c r="J731" s="10" t="s">
        <v>2397</v>
      </c>
      <c r="K731" s="13">
        <v>62644.911615958139</v>
      </c>
      <c r="L731" s="16" t="s">
        <v>13178</v>
      </c>
      <c r="M731" s="11" t="s">
        <v>275</v>
      </c>
      <c r="N731" s="10" t="s">
        <v>276</v>
      </c>
      <c r="O731" s="10" t="s">
        <v>323</v>
      </c>
      <c r="P731" s="10" t="s">
        <v>1237</v>
      </c>
      <c r="Q731" s="12"/>
      <c r="R731" s="12"/>
      <c r="S731" s="18" t="s">
        <v>279</v>
      </c>
      <c r="T731" s="10" t="s">
        <v>130</v>
      </c>
      <c r="U731" s="10">
        <v>769</v>
      </c>
      <c r="V731" s="10">
        <v>2569</v>
      </c>
      <c r="W731" s="10">
        <v>1135</v>
      </c>
      <c r="X731" s="10">
        <v>1336</v>
      </c>
      <c r="Y731" s="10">
        <f t="shared" si="11"/>
        <v>733</v>
      </c>
      <c r="Z731" s="10" t="str">
        <f>IFERROR(VLOOKUP(H731,'[1]MW-NIFTY-50-12-Apr-2020'!$A:$A,1,FALSE),"No")</f>
        <v>No</v>
      </c>
      <c r="AA731" s="10" t="s">
        <v>44</v>
      </c>
      <c r="AB731" s="9">
        <v>733</v>
      </c>
    </row>
    <row r="732" spans="1:28" ht="15.75" customHeight="1" x14ac:dyDescent="0.3">
      <c r="A732" s="9">
        <v>3698</v>
      </c>
      <c r="B732" s="10">
        <v>937985</v>
      </c>
      <c r="C732" s="10">
        <v>3664</v>
      </c>
      <c r="D732" s="10">
        <v>130915588</v>
      </c>
      <c r="E732" s="10">
        <v>511389</v>
      </c>
      <c r="F732" s="10">
        <v>511389</v>
      </c>
      <c r="G732" s="10" t="s">
        <v>11325</v>
      </c>
      <c r="H732" s="10" t="s">
        <v>11325</v>
      </c>
      <c r="I732" s="10" t="s">
        <v>11326</v>
      </c>
      <c r="J732" s="10" t="s">
        <v>11327</v>
      </c>
      <c r="K732" s="13">
        <v>475.79610000000002</v>
      </c>
      <c r="L732" s="19" t="s">
        <v>13176</v>
      </c>
      <c r="M732" s="11" t="s">
        <v>83</v>
      </c>
      <c r="N732" s="10" t="s">
        <v>1069</v>
      </c>
      <c r="O732" s="10" t="s">
        <v>1241</v>
      </c>
      <c r="P732" s="10"/>
      <c r="Q732" s="12"/>
      <c r="R732" s="12"/>
      <c r="S732" s="15" t="s">
        <v>1071</v>
      </c>
      <c r="T732" s="10" t="s">
        <v>27</v>
      </c>
      <c r="U732" s="10">
        <v>514</v>
      </c>
      <c r="V732" s="10">
        <v>1441</v>
      </c>
      <c r="W732" s="10">
        <v>534</v>
      </c>
      <c r="X732" s="10">
        <v>2063</v>
      </c>
      <c r="Y732" s="10">
        <f t="shared" si="11"/>
        <v>3698</v>
      </c>
      <c r="Z732" s="10" t="str">
        <f>IFERROR(VLOOKUP(H732,'[1]MW-NIFTY-50-12-Apr-2020'!$A:$A,1,FALSE),"No")</f>
        <v>No</v>
      </c>
      <c r="AA732" s="10" t="str">
        <f>IFERROR(VLOOKUP(AB732,'[2]ind_nifty500list 12th Apr20'!$F:$F,1,FALSE),"No")</f>
        <v>No</v>
      </c>
      <c r="AB732" s="9">
        <v>3698</v>
      </c>
    </row>
    <row r="733" spans="1:28" ht="15.75" customHeight="1" x14ac:dyDescent="0.3">
      <c r="A733" s="9">
        <v>5122</v>
      </c>
      <c r="B733" s="10">
        <v>3430401</v>
      </c>
      <c r="C733" s="10">
        <v>13400</v>
      </c>
      <c r="D733" s="10"/>
      <c r="E733" s="10"/>
      <c r="F733" s="10">
        <v>530803</v>
      </c>
      <c r="G733" s="10" t="s">
        <v>13059</v>
      </c>
      <c r="H733" s="10" t="s">
        <v>13059</v>
      </c>
      <c r="I733" s="10" t="s">
        <v>13060</v>
      </c>
      <c r="J733" s="10" t="s">
        <v>13061</v>
      </c>
      <c r="K733" s="13">
        <v>475.11649999999997</v>
      </c>
      <c r="L733" s="19" t="s">
        <v>13176</v>
      </c>
      <c r="M733" s="10" t="s">
        <v>23</v>
      </c>
      <c r="N733" s="10" t="s">
        <v>24</v>
      </c>
      <c r="O733" s="10" t="s">
        <v>1005</v>
      </c>
      <c r="P733" s="10"/>
      <c r="Q733" s="10"/>
      <c r="R733" s="10"/>
      <c r="S733" s="10" t="s">
        <v>26</v>
      </c>
      <c r="T733" s="10" t="s">
        <v>27</v>
      </c>
      <c r="U733" s="10">
        <v>412</v>
      </c>
      <c r="V733" s="10">
        <v>5115</v>
      </c>
      <c r="W733" s="10">
        <v>1913</v>
      </c>
      <c r="X733" s="10">
        <v>2691</v>
      </c>
      <c r="Y733" s="10">
        <f t="shared" si="11"/>
        <v>5122</v>
      </c>
      <c r="Z733" s="10" t="str">
        <f>IFERROR(VLOOKUP(H733,'[1]MW-NIFTY-50-12-Apr-2020'!$A:$A,1,FALSE),"No")</f>
        <v>No</v>
      </c>
      <c r="AA733" s="10" t="str">
        <f>IFERROR(VLOOKUP(AB733,'[2]ind_nifty500list 12th Apr20'!$F:$F,1,FALSE),"No")</f>
        <v>No</v>
      </c>
      <c r="AB733" s="9">
        <v>5122</v>
      </c>
    </row>
    <row r="734" spans="1:28" ht="15.75" customHeight="1" x14ac:dyDescent="0.3">
      <c r="A734" s="9">
        <v>3384</v>
      </c>
      <c r="B734" s="10">
        <v>898305</v>
      </c>
      <c r="C734" s="10">
        <v>3509</v>
      </c>
      <c r="D734" s="10">
        <v>128198916</v>
      </c>
      <c r="E734" s="10">
        <v>500777</v>
      </c>
      <c r="F734" s="10">
        <v>500777</v>
      </c>
      <c r="G734" s="10" t="s">
        <v>10388</v>
      </c>
      <c r="H734" s="10" t="s">
        <v>10388</v>
      </c>
      <c r="I734" s="10" t="s">
        <v>10389</v>
      </c>
      <c r="J734" s="10" t="s">
        <v>10390</v>
      </c>
      <c r="K734" s="13">
        <v>474.13945000000001</v>
      </c>
      <c r="L734" s="19" t="s">
        <v>13176</v>
      </c>
      <c r="M734" s="11" t="s">
        <v>23</v>
      </c>
      <c r="N734" s="10" t="s">
        <v>24</v>
      </c>
      <c r="O734" s="10" t="s">
        <v>376</v>
      </c>
      <c r="P734" s="10"/>
      <c r="Q734" s="12"/>
      <c r="R734" s="12"/>
      <c r="S734" s="15" t="s">
        <v>26</v>
      </c>
      <c r="T734" s="10" t="s">
        <v>27</v>
      </c>
      <c r="U734" s="10">
        <v>86</v>
      </c>
      <c r="V734" s="10">
        <v>803</v>
      </c>
      <c r="W734" s="10">
        <v>751</v>
      </c>
      <c r="X734" s="10">
        <v>2744</v>
      </c>
      <c r="Y734" s="10">
        <f t="shared" si="11"/>
        <v>3384</v>
      </c>
      <c r="Z734" s="10" t="str">
        <f>IFERROR(VLOOKUP(H734,'[1]MW-NIFTY-50-12-Apr-2020'!$A:$A,1,FALSE),"No")</f>
        <v>No</v>
      </c>
      <c r="AA734" s="10" t="str">
        <f>IFERROR(VLOOKUP(AB734,'[2]ind_nifty500list 12th Apr20'!$F:$F,1,FALSE),"No")</f>
        <v>No</v>
      </c>
      <c r="AB734" s="9">
        <v>3384</v>
      </c>
    </row>
    <row r="735" spans="1:28" ht="15.75" customHeight="1" x14ac:dyDescent="0.3">
      <c r="A735" s="9">
        <v>689</v>
      </c>
      <c r="B735" s="10">
        <v>189185</v>
      </c>
      <c r="C735" s="10">
        <v>739</v>
      </c>
      <c r="D735" s="10">
        <v>129637124</v>
      </c>
      <c r="E735" s="10">
        <v>506395</v>
      </c>
      <c r="F735" s="10">
        <v>506395</v>
      </c>
      <c r="G735" s="10" t="s">
        <v>2407</v>
      </c>
      <c r="H735" s="10" t="s">
        <v>2407</v>
      </c>
      <c r="I735" s="10" t="s">
        <v>2408</v>
      </c>
      <c r="J735" s="10" t="s">
        <v>2409</v>
      </c>
      <c r="K735" s="13">
        <v>14651.848900000001</v>
      </c>
      <c r="L735" s="16" t="s">
        <v>13177</v>
      </c>
      <c r="M735" s="11" t="s">
        <v>23</v>
      </c>
      <c r="N735" s="10" t="s">
        <v>24</v>
      </c>
      <c r="O735" s="11" t="s">
        <v>838</v>
      </c>
      <c r="P735" s="10"/>
      <c r="Q735" s="12"/>
      <c r="R735" s="12"/>
      <c r="S735" s="15" t="s">
        <v>26</v>
      </c>
      <c r="T735" s="10" t="s">
        <v>43</v>
      </c>
      <c r="U735" s="10">
        <v>398</v>
      </c>
      <c r="V735" s="10">
        <v>1223</v>
      </c>
      <c r="W735" s="10">
        <v>3610</v>
      </c>
      <c r="X735" s="10">
        <v>596</v>
      </c>
      <c r="Y735" s="10">
        <f t="shared" si="11"/>
        <v>689</v>
      </c>
      <c r="Z735" s="10" t="str">
        <f>IFERROR(VLOOKUP(H735,'[1]MW-NIFTY-50-12-Apr-2020'!$A:$A,1,FALSE),"No")</f>
        <v>No</v>
      </c>
      <c r="AA735" s="10" t="s">
        <v>44</v>
      </c>
      <c r="AB735" s="9">
        <v>689</v>
      </c>
    </row>
    <row r="736" spans="1:28" ht="15.75" customHeight="1" x14ac:dyDescent="0.3">
      <c r="A736" s="9">
        <v>7</v>
      </c>
      <c r="B736" s="10">
        <v>5351937</v>
      </c>
      <c r="C736" s="10">
        <v>20906</v>
      </c>
      <c r="D736" s="10">
        <v>136522756</v>
      </c>
      <c r="E736" s="10">
        <v>533292</v>
      </c>
      <c r="F736" s="10">
        <v>533292</v>
      </c>
      <c r="G736" s="10" t="s">
        <v>64</v>
      </c>
      <c r="H736" s="10" t="s">
        <v>64</v>
      </c>
      <c r="I736" s="10" t="s">
        <v>65</v>
      </c>
      <c r="J736" s="10" t="s">
        <v>66</v>
      </c>
      <c r="K736" s="13">
        <v>473.60410000000002</v>
      </c>
      <c r="L736" s="19" t="s">
        <v>13176</v>
      </c>
      <c r="M736" s="11" t="s">
        <v>39</v>
      </c>
      <c r="N736" s="11" t="s">
        <v>67</v>
      </c>
      <c r="O736" s="10" t="s">
        <v>68</v>
      </c>
      <c r="P736" s="10"/>
      <c r="Q736" s="12"/>
      <c r="R736" s="12"/>
      <c r="S736" s="15" t="s">
        <v>69</v>
      </c>
      <c r="T736" s="10" t="s">
        <v>27</v>
      </c>
      <c r="U736" s="10">
        <v>3284</v>
      </c>
      <c r="V736" s="10">
        <v>334</v>
      </c>
      <c r="W736" s="10">
        <v>1379</v>
      </c>
      <c r="X736" s="10">
        <v>3173</v>
      </c>
      <c r="Y736" s="10">
        <f t="shared" si="11"/>
        <v>7</v>
      </c>
      <c r="Z736" s="10" t="str">
        <f>IFERROR(VLOOKUP(H736,'[1]MW-NIFTY-50-12-Apr-2020'!$A:$A,1,FALSE),"No")</f>
        <v>No</v>
      </c>
      <c r="AA736" s="10" t="str">
        <f>IFERROR(VLOOKUP(AB736,'[2]ind_nifty500list 12th Apr20'!$F:$F,1,FALSE),"No")</f>
        <v>No</v>
      </c>
      <c r="AB736" s="9">
        <v>7</v>
      </c>
    </row>
    <row r="737" spans="1:28" ht="15.75" customHeight="1" x14ac:dyDescent="0.3">
      <c r="A737" s="9">
        <v>3931</v>
      </c>
      <c r="B737" s="10"/>
      <c r="C737" s="10"/>
      <c r="D737" s="10">
        <v>138041860</v>
      </c>
      <c r="E737" s="10">
        <v>138041860</v>
      </c>
      <c r="F737" s="10">
        <v>539226</v>
      </c>
      <c r="G737" s="10" t="s">
        <v>12091</v>
      </c>
      <c r="H737" s="10" t="str">
        <f>G737</f>
        <v>MDINDUCTO</v>
      </c>
      <c r="I737" s="10" t="s">
        <v>12092</v>
      </c>
      <c r="J737" s="10" t="s">
        <v>12093</v>
      </c>
      <c r="K737" s="13">
        <v>472.59</v>
      </c>
      <c r="L737" s="19" t="s">
        <v>13176</v>
      </c>
      <c r="M737" s="11" t="s">
        <v>23</v>
      </c>
      <c r="N737" s="10" t="s">
        <v>90</v>
      </c>
      <c r="O737" s="10"/>
      <c r="P737" s="10"/>
      <c r="Q737" s="12"/>
      <c r="R737" s="12"/>
      <c r="S737" s="18" t="s">
        <v>91</v>
      </c>
      <c r="T737" s="10" t="s">
        <v>27</v>
      </c>
      <c r="U737" s="10">
        <v>291</v>
      </c>
      <c r="V737" s="10">
        <v>983</v>
      </c>
      <c r="W737" s="10">
        <v>755</v>
      </c>
      <c r="X737" s="10">
        <v>1868</v>
      </c>
      <c r="Y737" s="10">
        <f t="shared" si="11"/>
        <v>3931</v>
      </c>
      <c r="Z737" s="10" t="str">
        <f>IFERROR(VLOOKUP(H737,'[1]MW-NIFTY-50-12-Apr-2020'!$A:$A,1,FALSE),"No")</f>
        <v>No</v>
      </c>
      <c r="AA737" s="10" t="str">
        <f>IFERROR(VLOOKUP(AB737,'[2]ind_nifty500list 12th Apr20'!$F:$F,1,FALSE),"No")</f>
        <v>No</v>
      </c>
      <c r="AB737" s="9">
        <v>3931</v>
      </c>
    </row>
    <row r="738" spans="1:28" ht="15.75" customHeight="1" x14ac:dyDescent="0.3">
      <c r="A738" s="9">
        <v>1606</v>
      </c>
      <c r="B738" s="10">
        <v>3552001</v>
      </c>
      <c r="C738" s="10">
        <v>13875</v>
      </c>
      <c r="D738" s="10">
        <v>130824708</v>
      </c>
      <c r="E738" s="10">
        <v>511034</v>
      </c>
      <c r="F738" s="10">
        <v>511034</v>
      </c>
      <c r="G738" s="10" t="s">
        <v>5054</v>
      </c>
      <c r="H738" s="10" t="s">
        <v>5054</v>
      </c>
      <c r="I738" s="10" t="s">
        <v>5055</v>
      </c>
      <c r="J738" s="10" t="s">
        <v>5056</v>
      </c>
      <c r="K738" s="13">
        <v>472.00125000000003</v>
      </c>
      <c r="L738" s="19" t="s">
        <v>13176</v>
      </c>
      <c r="M738" s="11" t="s">
        <v>121</v>
      </c>
      <c r="N738" s="10" t="s">
        <v>122</v>
      </c>
      <c r="O738" s="10" t="s">
        <v>123</v>
      </c>
      <c r="P738" s="10"/>
      <c r="Q738" s="12"/>
      <c r="R738" s="12"/>
      <c r="S738" s="15" t="s">
        <v>124</v>
      </c>
      <c r="T738" s="10" t="s">
        <v>27</v>
      </c>
      <c r="U738" s="10">
        <v>2316</v>
      </c>
      <c r="V738" s="10">
        <v>832</v>
      </c>
      <c r="W738" s="10">
        <v>2933</v>
      </c>
      <c r="X738" s="10">
        <v>281</v>
      </c>
      <c r="Y738" s="10">
        <f t="shared" si="11"/>
        <v>1606</v>
      </c>
      <c r="Z738" s="10" t="str">
        <f>IFERROR(VLOOKUP(H738,'[1]MW-NIFTY-50-12-Apr-2020'!$A:$A,1,FALSE),"No")</f>
        <v>No</v>
      </c>
      <c r="AA738" s="10" t="str">
        <f>IFERROR(VLOOKUP(AB738,'[2]ind_nifty500list 12th Apr20'!$F:$F,1,FALSE),"No")</f>
        <v>No</v>
      </c>
      <c r="AB738" s="9">
        <v>1606</v>
      </c>
    </row>
    <row r="739" spans="1:28" ht="15.75" customHeight="1" x14ac:dyDescent="0.3">
      <c r="A739" s="9">
        <v>1713</v>
      </c>
      <c r="B739" s="10">
        <v>3816449</v>
      </c>
      <c r="C739" s="10">
        <v>14908</v>
      </c>
      <c r="D739" s="10">
        <v>136205828</v>
      </c>
      <c r="E739" s="10">
        <v>532054</v>
      </c>
      <c r="F739" s="10">
        <v>532054</v>
      </c>
      <c r="G739" s="10" t="s">
        <v>5375</v>
      </c>
      <c r="H739" s="10" t="s">
        <v>5375</v>
      </c>
      <c r="I739" s="10" t="s">
        <v>5376</v>
      </c>
      <c r="J739" s="10" t="s">
        <v>5377</v>
      </c>
      <c r="K739" s="13">
        <v>470.42975000000001</v>
      </c>
      <c r="L739" s="19" t="s">
        <v>13176</v>
      </c>
      <c r="M739" s="11" t="s">
        <v>83</v>
      </c>
      <c r="N739" s="10" t="s">
        <v>84</v>
      </c>
      <c r="O739" s="10" t="s">
        <v>508</v>
      </c>
      <c r="P739" s="10"/>
      <c r="Q739" s="12"/>
      <c r="R739" s="12"/>
      <c r="S739" s="15" t="s">
        <v>86</v>
      </c>
      <c r="T739" s="10" t="s">
        <v>27</v>
      </c>
      <c r="U739" s="10">
        <v>1153</v>
      </c>
      <c r="V739" s="10">
        <v>1677</v>
      </c>
      <c r="W739" s="10">
        <v>3901</v>
      </c>
      <c r="X739" s="10">
        <v>2739</v>
      </c>
      <c r="Y739" s="10">
        <f t="shared" si="11"/>
        <v>1713</v>
      </c>
      <c r="Z739" s="10" t="str">
        <f>IFERROR(VLOOKUP(H739,'[1]MW-NIFTY-50-12-Apr-2020'!$A:$A,1,FALSE),"No")</f>
        <v>No</v>
      </c>
      <c r="AA739" s="10" t="str">
        <f>IFERROR(VLOOKUP(AB739,'[2]ind_nifty500list 12th Apr20'!$F:$F,1,FALSE),"No")</f>
        <v>No</v>
      </c>
      <c r="AB739" s="9">
        <v>1713</v>
      </c>
    </row>
    <row r="740" spans="1:28" ht="15.75" customHeight="1" x14ac:dyDescent="0.3">
      <c r="A740" s="9">
        <v>368</v>
      </c>
      <c r="B740" s="10"/>
      <c r="C740" s="10"/>
      <c r="D740" s="10">
        <v>131364356</v>
      </c>
      <c r="E740" s="10">
        <v>513142</v>
      </c>
      <c r="F740" s="10">
        <v>513142</v>
      </c>
      <c r="G740" s="10" t="s">
        <v>1279</v>
      </c>
      <c r="H740" s="10" t="str">
        <f>G740</f>
        <v>ISPATALLOY</v>
      </c>
      <c r="I740" s="10" t="s">
        <v>1280</v>
      </c>
      <c r="J740" s="10" t="s">
        <v>1281</v>
      </c>
      <c r="K740" s="13">
        <v>469.81</v>
      </c>
      <c r="L740" s="19" t="s">
        <v>13176</v>
      </c>
      <c r="M740" s="11" t="s">
        <v>23</v>
      </c>
      <c r="N740" s="10" t="s">
        <v>90</v>
      </c>
      <c r="O740" s="10"/>
      <c r="P740" s="10"/>
      <c r="Q740" s="12"/>
      <c r="R740" s="12"/>
      <c r="S740" s="18" t="s">
        <v>91</v>
      </c>
      <c r="T740" s="10" t="s">
        <v>27</v>
      </c>
      <c r="U740" s="10">
        <v>1868</v>
      </c>
      <c r="V740" s="10">
        <v>755</v>
      </c>
      <c r="W740" s="10">
        <v>125</v>
      </c>
      <c r="X740" s="10">
        <v>404</v>
      </c>
      <c r="Y740" s="10">
        <f t="shared" si="11"/>
        <v>368</v>
      </c>
      <c r="Z740" s="10" t="str">
        <f>IFERROR(VLOOKUP(H740,'[1]MW-NIFTY-50-12-Apr-2020'!$A:$A,1,FALSE),"No")</f>
        <v>No</v>
      </c>
      <c r="AA740" s="10" t="str">
        <f>IFERROR(VLOOKUP(AB740,'[2]ind_nifty500list 12th Apr20'!$F:$F,1,FALSE),"No")</f>
        <v>No</v>
      </c>
      <c r="AB740" s="9">
        <v>368</v>
      </c>
    </row>
    <row r="741" spans="1:28" ht="15.75" customHeight="1" x14ac:dyDescent="0.3">
      <c r="A741" s="9">
        <v>1446</v>
      </c>
      <c r="B741" s="10">
        <v>1216257</v>
      </c>
      <c r="C741" s="10">
        <v>4751</v>
      </c>
      <c r="D741" s="10">
        <v>136230404</v>
      </c>
      <c r="E741" s="10">
        <v>532150</v>
      </c>
      <c r="F741" s="10">
        <v>532150</v>
      </c>
      <c r="G741" s="10" t="s">
        <v>4571</v>
      </c>
      <c r="H741" s="10" t="s">
        <v>4571</v>
      </c>
      <c r="I741" s="10" t="s">
        <v>4572</v>
      </c>
      <c r="J741" s="10" t="s">
        <v>4573</v>
      </c>
      <c r="K741" s="13">
        <v>467.67854999999997</v>
      </c>
      <c r="L741" s="19" t="s">
        <v>13176</v>
      </c>
      <c r="M741" s="11" t="s">
        <v>95</v>
      </c>
      <c r="N741" s="10" t="s">
        <v>172</v>
      </c>
      <c r="O741" s="10" t="s">
        <v>1044</v>
      </c>
      <c r="P741" s="10"/>
      <c r="Q741" s="12"/>
      <c r="R741" s="12"/>
      <c r="S741" s="15" t="s">
        <v>174</v>
      </c>
      <c r="T741" s="10" t="s">
        <v>27</v>
      </c>
      <c r="U741" s="10">
        <v>1779</v>
      </c>
      <c r="V741" s="10">
        <v>836</v>
      </c>
      <c r="W741" s="10">
        <v>3925</v>
      </c>
      <c r="X741" s="10">
        <v>1796</v>
      </c>
      <c r="Y741" s="10">
        <f t="shared" si="11"/>
        <v>1446</v>
      </c>
      <c r="Z741" s="10" t="str">
        <f>IFERROR(VLOOKUP(H741,'[1]MW-NIFTY-50-12-Apr-2020'!$A:$A,1,FALSE),"No")</f>
        <v>No</v>
      </c>
      <c r="AA741" s="10" t="str">
        <f>IFERROR(VLOOKUP(AB741,'[2]ind_nifty500list 12th Apr20'!$F:$F,1,FALSE),"No")</f>
        <v>No</v>
      </c>
      <c r="AB741" s="9">
        <v>1446</v>
      </c>
    </row>
    <row r="742" spans="1:28" ht="15.75" customHeight="1" x14ac:dyDescent="0.3">
      <c r="A742" s="9">
        <v>2607</v>
      </c>
      <c r="B742" s="10">
        <v>3433985</v>
      </c>
      <c r="C742" s="10">
        <v>13414</v>
      </c>
      <c r="D742" s="10">
        <v>136380164</v>
      </c>
      <c r="E742" s="10">
        <v>532735</v>
      </c>
      <c r="F742" s="10">
        <v>532735</v>
      </c>
      <c r="G742" s="10" t="s">
        <v>8060</v>
      </c>
      <c r="H742" s="10" t="s">
        <v>8060</v>
      </c>
      <c r="I742" s="10" t="s">
        <v>8061</v>
      </c>
      <c r="J742" s="10" t="s">
        <v>8062</v>
      </c>
      <c r="K742" s="13">
        <v>467.56164999999999</v>
      </c>
      <c r="L742" s="19" t="s">
        <v>13176</v>
      </c>
      <c r="M742" s="11" t="s">
        <v>32</v>
      </c>
      <c r="N742" s="10" t="s">
        <v>33</v>
      </c>
      <c r="O742" s="10" t="s">
        <v>34</v>
      </c>
      <c r="P742" s="10"/>
      <c r="Q742" s="12"/>
      <c r="R742" s="12"/>
      <c r="S742" s="18" t="s">
        <v>35</v>
      </c>
      <c r="T742" s="10" t="s">
        <v>27</v>
      </c>
      <c r="U742" s="10">
        <v>3176</v>
      </c>
      <c r="V742" s="10">
        <v>1</v>
      </c>
      <c r="W742" s="10">
        <v>626</v>
      </c>
      <c r="X742" s="10">
        <v>1458</v>
      </c>
      <c r="Y742" s="10">
        <f t="shared" si="11"/>
        <v>2607</v>
      </c>
      <c r="Z742" s="10" t="str">
        <f>IFERROR(VLOOKUP(H742,'[1]MW-NIFTY-50-12-Apr-2020'!$A:$A,1,FALSE),"No")</f>
        <v>No</v>
      </c>
      <c r="AA742" s="10" t="str">
        <f>IFERROR(VLOOKUP(AB742,'[2]ind_nifty500list 12th Apr20'!$F:$F,1,FALSE),"No")</f>
        <v>No</v>
      </c>
      <c r="AB742" s="9">
        <v>2607</v>
      </c>
    </row>
    <row r="743" spans="1:28" ht="15.75" customHeight="1" x14ac:dyDescent="0.3">
      <c r="A743" s="9">
        <v>3685</v>
      </c>
      <c r="B743" s="10"/>
      <c r="C743" s="10"/>
      <c r="D743" s="10">
        <v>131130628</v>
      </c>
      <c r="E743" s="10">
        <v>512229</v>
      </c>
      <c r="F743" s="10">
        <v>512229</v>
      </c>
      <c r="G743" s="10" t="s">
        <v>11287</v>
      </c>
      <c r="H743" s="10" t="str">
        <f>G743</f>
        <v>VERITAS</v>
      </c>
      <c r="I743" s="10" t="s">
        <v>11288</v>
      </c>
      <c r="J743" s="10" t="s">
        <v>11289</v>
      </c>
      <c r="K743" s="13">
        <v>462.78</v>
      </c>
      <c r="L743" s="19" t="s">
        <v>13176</v>
      </c>
      <c r="M743" s="11" t="s">
        <v>39</v>
      </c>
      <c r="N743" s="10" t="s">
        <v>40</v>
      </c>
      <c r="O743" s="10" t="s">
        <v>76</v>
      </c>
      <c r="P743" s="10"/>
      <c r="Q743" s="12"/>
      <c r="R743" s="12"/>
      <c r="S743" s="15" t="s">
        <v>42</v>
      </c>
      <c r="T743" s="10" t="s">
        <v>27</v>
      </c>
      <c r="U743" s="10">
        <v>3747</v>
      </c>
      <c r="V743" s="10">
        <v>2906</v>
      </c>
      <c r="W743" s="10">
        <v>3533</v>
      </c>
      <c r="X743" s="10">
        <v>849</v>
      </c>
      <c r="Y743" s="10">
        <f t="shared" si="11"/>
        <v>3685</v>
      </c>
      <c r="Z743" s="10" t="str">
        <f>IFERROR(VLOOKUP(H743,'[1]MW-NIFTY-50-12-Apr-2020'!$A:$A,1,FALSE),"No")</f>
        <v>No</v>
      </c>
      <c r="AA743" s="10" t="str">
        <f>IFERROR(VLOOKUP(AB743,'[2]ind_nifty500list 12th Apr20'!$F:$F,1,FALSE),"No")</f>
        <v>No</v>
      </c>
      <c r="AB743" s="9">
        <v>3685</v>
      </c>
    </row>
    <row r="744" spans="1:28" ht="15.75" customHeight="1" x14ac:dyDescent="0.3">
      <c r="A744" s="9">
        <v>746</v>
      </c>
      <c r="B744" s="10">
        <v>3513601</v>
      </c>
      <c r="C744" s="10">
        <v>13725</v>
      </c>
      <c r="D744" s="10">
        <v>136389636</v>
      </c>
      <c r="E744" s="10">
        <v>532772</v>
      </c>
      <c r="F744" s="10">
        <v>532772</v>
      </c>
      <c r="G744" s="10" t="s">
        <v>2434</v>
      </c>
      <c r="H744" s="10" t="s">
        <v>2434</v>
      </c>
      <c r="I744" s="10" t="s">
        <v>2435</v>
      </c>
      <c r="J744" s="10" t="s">
        <v>2436</v>
      </c>
      <c r="K744" s="13">
        <v>5511.3962000000001</v>
      </c>
      <c r="L744" s="19" t="s">
        <v>13179</v>
      </c>
      <c r="M744" s="11" t="s">
        <v>55</v>
      </c>
      <c r="N744" s="10" t="s">
        <v>524</v>
      </c>
      <c r="O744" s="10" t="s">
        <v>678</v>
      </c>
      <c r="P744" s="10"/>
      <c r="Q744" s="12"/>
      <c r="R744" s="12"/>
      <c r="S744" s="10" t="s">
        <v>526</v>
      </c>
      <c r="T744" s="10" t="s">
        <v>43</v>
      </c>
      <c r="U744" s="10">
        <v>178</v>
      </c>
      <c r="V744" s="10">
        <v>1694</v>
      </c>
      <c r="W744" s="10">
        <v>3147</v>
      </c>
      <c r="X744" s="10">
        <v>1699</v>
      </c>
      <c r="Y744" s="10">
        <f t="shared" si="11"/>
        <v>746</v>
      </c>
      <c r="Z744" s="10" t="str">
        <f>IFERROR(VLOOKUP(H744,'[1]MW-NIFTY-50-12-Apr-2020'!$A:$A,1,FALSE),"No")</f>
        <v>No</v>
      </c>
      <c r="AA744" s="10" t="s">
        <v>44</v>
      </c>
      <c r="AB744" s="9">
        <v>746</v>
      </c>
    </row>
    <row r="745" spans="1:28" ht="15.75" customHeight="1" x14ac:dyDescent="0.3">
      <c r="A745" s="9">
        <v>2898</v>
      </c>
      <c r="B745" s="10">
        <v>3595009</v>
      </c>
      <c r="C745" s="10">
        <v>14043</v>
      </c>
      <c r="D745" s="10">
        <v>134882564</v>
      </c>
      <c r="E745" s="10">
        <v>526885</v>
      </c>
      <c r="F745" s="10">
        <v>526885</v>
      </c>
      <c r="G745" s="10" t="s">
        <v>8936</v>
      </c>
      <c r="H745" s="10" t="s">
        <v>8936</v>
      </c>
      <c r="I745" s="10" t="s">
        <v>8937</v>
      </c>
      <c r="J745" s="10" t="s">
        <v>8938</v>
      </c>
      <c r="K745" s="13">
        <v>459.96924999999999</v>
      </c>
      <c r="L745" s="19" t="s">
        <v>13176</v>
      </c>
      <c r="M745" s="11" t="s">
        <v>83</v>
      </c>
      <c r="N745" s="10" t="s">
        <v>84</v>
      </c>
      <c r="O745" s="10" t="s">
        <v>85</v>
      </c>
      <c r="P745" s="10"/>
      <c r="Q745" s="12"/>
      <c r="R745" s="12"/>
      <c r="S745" s="17" t="s">
        <v>86</v>
      </c>
      <c r="T745" s="10" t="s">
        <v>27</v>
      </c>
      <c r="U745" s="10">
        <v>263</v>
      </c>
      <c r="V745" s="10">
        <v>465</v>
      </c>
      <c r="W745" s="10">
        <v>1911</v>
      </c>
      <c r="X745" s="10">
        <v>1434</v>
      </c>
      <c r="Y745" s="10">
        <f t="shared" si="11"/>
        <v>2898</v>
      </c>
      <c r="Z745" s="10" t="str">
        <f>IFERROR(VLOOKUP(H745,'[1]MW-NIFTY-50-12-Apr-2020'!$A:$A,1,FALSE),"No")</f>
        <v>No</v>
      </c>
      <c r="AA745" s="10" t="str">
        <f>IFERROR(VLOOKUP(AB745,'[2]ind_nifty500list 12th Apr20'!$F:$F,1,FALSE),"No")</f>
        <v>No</v>
      </c>
      <c r="AB745" s="9">
        <v>2898</v>
      </c>
    </row>
    <row r="746" spans="1:28" ht="15.75" customHeight="1" x14ac:dyDescent="0.3">
      <c r="A746" s="9">
        <v>3247</v>
      </c>
      <c r="B746" s="10">
        <v>2867969</v>
      </c>
      <c r="C746" s="10">
        <v>11203</v>
      </c>
      <c r="D746" s="10">
        <v>136281092</v>
      </c>
      <c r="E746" s="10">
        <v>532348</v>
      </c>
      <c r="F746" s="10">
        <v>532348</v>
      </c>
      <c r="G746" s="10" t="s">
        <v>9975</v>
      </c>
      <c r="H746" s="10" t="s">
        <v>9975</v>
      </c>
      <c r="I746" s="10" t="s">
        <v>9976</v>
      </c>
      <c r="J746" s="10" t="s">
        <v>9977</v>
      </c>
      <c r="K746" s="13">
        <v>457.52229999999997</v>
      </c>
      <c r="L746" s="19" t="s">
        <v>13176</v>
      </c>
      <c r="M746" s="11" t="s">
        <v>32</v>
      </c>
      <c r="N746" s="10" t="s">
        <v>33</v>
      </c>
      <c r="O746" s="10" t="s">
        <v>48</v>
      </c>
      <c r="P746" s="10"/>
      <c r="Q746" s="12"/>
      <c r="R746" s="12"/>
      <c r="S746" s="18" t="s">
        <v>35</v>
      </c>
      <c r="T746" s="10" t="s">
        <v>27</v>
      </c>
      <c r="U746" s="10">
        <v>310</v>
      </c>
      <c r="V746" s="10">
        <v>3389</v>
      </c>
      <c r="W746" s="10">
        <v>1719</v>
      </c>
      <c r="X746" s="10">
        <v>2101</v>
      </c>
      <c r="Y746" s="10">
        <f t="shared" si="11"/>
        <v>3247</v>
      </c>
      <c r="Z746" s="10" t="str">
        <f>IFERROR(VLOOKUP(H746,'[1]MW-NIFTY-50-12-Apr-2020'!$A:$A,1,FALSE),"No")</f>
        <v>No</v>
      </c>
      <c r="AA746" s="10" t="str">
        <f>IFERROR(VLOOKUP(AB746,'[2]ind_nifty500list 12th Apr20'!$F:$F,1,FALSE),"No")</f>
        <v>No</v>
      </c>
      <c r="AB746" s="9">
        <v>3247</v>
      </c>
    </row>
    <row r="747" spans="1:28" ht="15.75" customHeight="1" x14ac:dyDescent="0.3">
      <c r="A747" s="9">
        <v>5063</v>
      </c>
      <c r="B747" s="10">
        <v>138438660</v>
      </c>
      <c r="C747" s="10">
        <v>540776</v>
      </c>
      <c r="D747" s="10"/>
      <c r="E747" s="10"/>
      <c r="F747" s="10">
        <v>540776</v>
      </c>
      <c r="G747" s="10" t="s">
        <v>12895</v>
      </c>
      <c r="H747" s="10" t="s">
        <v>12895</v>
      </c>
      <c r="I747" s="10" t="s">
        <v>12896</v>
      </c>
      <c r="J747" s="10" t="s">
        <v>12897</v>
      </c>
      <c r="K747" s="13">
        <v>456.51684999999998</v>
      </c>
      <c r="L747" s="19" t="s">
        <v>13176</v>
      </c>
      <c r="M747" s="10" t="s">
        <v>55</v>
      </c>
      <c r="N747" s="10" t="s">
        <v>56</v>
      </c>
      <c r="O747" s="10" t="s">
        <v>62</v>
      </c>
      <c r="P747" s="10" t="s">
        <v>293</v>
      </c>
      <c r="Q747" s="10"/>
      <c r="R747" s="10"/>
      <c r="S747" s="10" t="s">
        <v>58</v>
      </c>
      <c r="T747" s="10" t="s">
        <v>27</v>
      </c>
      <c r="U747" s="10">
        <v>65</v>
      </c>
      <c r="V747" s="10">
        <v>5042</v>
      </c>
      <c r="W747" s="10">
        <v>1084</v>
      </c>
      <c r="X747" s="10">
        <v>1426</v>
      </c>
      <c r="Y747" s="10">
        <f t="shared" si="11"/>
        <v>5063</v>
      </c>
      <c r="Z747" s="10" t="str">
        <f>IFERROR(VLOOKUP(H747,'[1]MW-NIFTY-50-12-Apr-2020'!$A:$A,1,FALSE),"No")</f>
        <v>No</v>
      </c>
      <c r="AA747" s="10" t="str">
        <f>IFERROR(VLOOKUP(AB747,'[2]ind_nifty500list 12th Apr20'!$F:$F,1,FALSE),"No")</f>
        <v>No</v>
      </c>
      <c r="AB747" s="9">
        <v>5063</v>
      </c>
    </row>
    <row r="748" spans="1:28" ht="15.75" customHeight="1" x14ac:dyDescent="0.3">
      <c r="A748" s="9">
        <v>750</v>
      </c>
      <c r="B748" s="10">
        <v>207617</v>
      </c>
      <c r="C748" s="10">
        <v>811</v>
      </c>
      <c r="D748" s="10">
        <v>133981956</v>
      </c>
      <c r="E748" s="10">
        <v>523367</v>
      </c>
      <c r="F748" s="10">
        <v>523367</v>
      </c>
      <c r="G748" s="10" t="s">
        <v>2446</v>
      </c>
      <c r="H748" s="10" t="s">
        <v>2446</v>
      </c>
      <c r="I748" s="10" t="s">
        <v>2447</v>
      </c>
      <c r="J748" s="10" t="s">
        <v>2448</v>
      </c>
      <c r="K748" s="13">
        <v>7013.89635</v>
      </c>
      <c r="L748" s="19" t="s">
        <v>13179</v>
      </c>
      <c r="M748" s="11" t="s">
        <v>23</v>
      </c>
      <c r="N748" s="10" t="s">
        <v>24</v>
      </c>
      <c r="O748" s="10" t="s">
        <v>1085</v>
      </c>
      <c r="P748" s="10"/>
      <c r="Q748" s="12"/>
      <c r="R748" s="12"/>
      <c r="S748" s="15" t="s">
        <v>26</v>
      </c>
      <c r="T748" s="10" t="s">
        <v>43</v>
      </c>
      <c r="U748" s="10">
        <v>394</v>
      </c>
      <c r="V748" s="10">
        <v>306</v>
      </c>
      <c r="W748" s="10">
        <v>2373</v>
      </c>
      <c r="X748" s="10">
        <v>3401</v>
      </c>
      <c r="Y748" s="10">
        <f t="shared" si="11"/>
        <v>750</v>
      </c>
      <c r="Z748" s="10" t="str">
        <f>IFERROR(VLOOKUP(H748,'[1]MW-NIFTY-50-12-Apr-2020'!$A:$A,1,FALSE),"No")</f>
        <v>No</v>
      </c>
      <c r="AA748" s="10" t="s">
        <v>44</v>
      </c>
      <c r="AB748" s="9">
        <v>750</v>
      </c>
    </row>
    <row r="749" spans="1:28" ht="15.75" customHeight="1" x14ac:dyDescent="0.3">
      <c r="A749" s="9">
        <v>1322</v>
      </c>
      <c r="B749" s="10"/>
      <c r="C749" s="10"/>
      <c r="D749" s="10">
        <v>132896260</v>
      </c>
      <c r="E749" s="10">
        <v>519126</v>
      </c>
      <c r="F749" s="10">
        <v>519126</v>
      </c>
      <c r="G749" s="10" t="s">
        <v>4190</v>
      </c>
      <c r="H749" s="10" t="str">
        <f>G749</f>
        <v>HNDFDS</v>
      </c>
      <c r="I749" s="10" t="s">
        <v>4191</v>
      </c>
      <c r="J749" s="10" t="s">
        <v>4192</v>
      </c>
      <c r="K749" s="13">
        <v>455.36</v>
      </c>
      <c r="L749" s="19" t="s">
        <v>13176</v>
      </c>
      <c r="M749" s="11" t="s">
        <v>275</v>
      </c>
      <c r="N749" s="10" t="s">
        <v>276</v>
      </c>
      <c r="O749" s="10" t="s">
        <v>277</v>
      </c>
      <c r="P749" s="10"/>
      <c r="Q749" s="12"/>
      <c r="R749" s="12"/>
      <c r="S749" s="18" t="s">
        <v>279</v>
      </c>
      <c r="T749" s="10" t="s">
        <v>27</v>
      </c>
      <c r="U749" s="10">
        <v>169</v>
      </c>
      <c r="V749" s="10">
        <v>1012</v>
      </c>
      <c r="W749" s="10">
        <v>1160</v>
      </c>
      <c r="X749" s="10">
        <v>3920</v>
      </c>
      <c r="Y749" s="10">
        <f t="shared" si="11"/>
        <v>1322</v>
      </c>
      <c r="Z749" s="10" t="str">
        <f>IFERROR(VLOOKUP(H749,'[1]MW-NIFTY-50-12-Apr-2020'!$A:$A,1,FALSE),"No")</f>
        <v>No</v>
      </c>
      <c r="AA749" s="10" t="str">
        <f>IFERROR(VLOOKUP(AB749,'[2]ind_nifty500list 12th Apr20'!$F:$F,1,FALSE),"No")</f>
        <v>No</v>
      </c>
      <c r="AB749" s="9">
        <v>1322</v>
      </c>
    </row>
    <row r="750" spans="1:28" ht="15.75" customHeight="1" x14ac:dyDescent="0.3">
      <c r="A750" s="9">
        <v>1259</v>
      </c>
      <c r="B750" s="10"/>
      <c r="C750" s="10"/>
      <c r="D750" s="10">
        <v>135917316</v>
      </c>
      <c r="E750" s="10">
        <v>135917316</v>
      </c>
      <c r="F750" s="10">
        <v>530927</v>
      </c>
      <c r="G750" s="10" t="s">
        <v>3999</v>
      </c>
      <c r="H750" s="10" t="str">
        <f>G750</f>
        <v>HARAFIN</v>
      </c>
      <c r="I750" s="10"/>
      <c r="J750" s="10" t="s">
        <v>4000</v>
      </c>
      <c r="K750" s="13">
        <v>455.22</v>
      </c>
      <c r="L750" s="19" t="s">
        <v>13176</v>
      </c>
      <c r="M750" s="11" t="s">
        <v>55</v>
      </c>
      <c r="N750" s="10" t="s">
        <v>56</v>
      </c>
      <c r="O750" s="10" t="s">
        <v>57</v>
      </c>
      <c r="P750" s="10"/>
      <c r="Q750" s="12"/>
      <c r="R750" s="12"/>
      <c r="S750" s="10" t="s">
        <v>58</v>
      </c>
      <c r="T750" s="10" t="s">
        <v>27</v>
      </c>
      <c r="U750" s="10">
        <v>1372</v>
      </c>
      <c r="V750" s="10">
        <v>1409</v>
      </c>
      <c r="W750" s="10">
        <v>1138</v>
      </c>
      <c r="X750" s="10">
        <v>1030</v>
      </c>
      <c r="Y750" s="10">
        <f t="shared" si="11"/>
        <v>1259</v>
      </c>
      <c r="Z750" s="10" t="str">
        <f>IFERROR(VLOOKUP(H750,'[1]MW-NIFTY-50-12-Apr-2020'!$A:$A,1,FALSE),"No")</f>
        <v>No</v>
      </c>
      <c r="AA750" s="10" t="str">
        <f>IFERROR(VLOOKUP(AB750,'[2]ind_nifty500list 12th Apr20'!$F:$F,1,FALSE),"No")</f>
        <v>No</v>
      </c>
      <c r="AB750" s="9">
        <v>1259</v>
      </c>
    </row>
    <row r="751" spans="1:28" ht="15.75" customHeight="1" x14ac:dyDescent="0.3">
      <c r="A751" s="9">
        <v>2430</v>
      </c>
      <c r="B751" s="10"/>
      <c r="C751" s="10"/>
      <c r="D751" s="10">
        <v>136381956</v>
      </c>
      <c r="E751" s="10">
        <v>532742</v>
      </c>
      <c r="F751" s="10">
        <v>532742</v>
      </c>
      <c r="G751" s="10" t="s">
        <v>7538</v>
      </c>
      <c r="H751" s="10" t="str">
        <f>G751</f>
        <v>PAUSHAKLTD</v>
      </c>
      <c r="I751" s="10" t="s">
        <v>7539</v>
      </c>
      <c r="J751" s="10" t="s">
        <v>7540</v>
      </c>
      <c r="K751" s="13">
        <v>454.7</v>
      </c>
      <c r="L751" s="19" t="s">
        <v>13176</v>
      </c>
      <c r="M751" s="11" t="s">
        <v>23</v>
      </c>
      <c r="N751" s="10" t="s">
        <v>24</v>
      </c>
      <c r="O751" s="10"/>
      <c r="P751" s="10"/>
      <c r="Q751" s="12"/>
      <c r="R751" s="12"/>
      <c r="S751" s="15" t="s">
        <v>26</v>
      </c>
      <c r="T751" s="10" t="s">
        <v>27</v>
      </c>
      <c r="U751" s="10">
        <v>607</v>
      </c>
      <c r="V751" s="10">
        <v>734</v>
      </c>
      <c r="W751" s="10">
        <v>5047</v>
      </c>
      <c r="X751" s="10">
        <v>1427</v>
      </c>
      <c r="Y751" s="10">
        <f t="shared" si="11"/>
        <v>2430</v>
      </c>
      <c r="Z751" s="10" t="str">
        <f>IFERROR(VLOOKUP(H751,'[1]MW-NIFTY-50-12-Apr-2020'!$A:$A,1,FALSE),"No")</f>
        <v>No</v>
      </c>
      <c r="AA751" s="10" t="str">
        <f>IFERROR(VLOOKUP(AB751,'[2]ind_nifty500list 12th Apr20'!$F:$F,1,FALSE),"No")</f>
        <v>No</v>
      </c>
      <c r="AB751" s="9">
        <v>2430</v>
      </c>
    </row>
    <row r="752" spans="1:28" ht="15.75" customHeight="1" x14ac:dyDescent="0.3">
      <c r="A752" s="9">
        <v>1863</v>
      </c>
      <c r="B752" s="10">
        <v>2968577</v>
      </c>
      <c r="C752" s="10">
        <v>11596</v>
      </c>
      <c r="D752" s="10">
        <v>136098052</v>
      </c>
      <c r="E752" s="10">
        <v>531633</v>
      </c>
      <c r="F752" s="10">
        <v>531633</v>
      </c>
      <c r="G752" s="10" t="s">
        <v>5831</v>
      </c>
      <c r="H752" s="10" t="s">
        <v>5831</v>
      </c>
      <c r="I752" s="10" t="s">
        <v>5832</v>
      </c>
      <c r="J752" s="10" t="s">
        <v>5833</v>
      </c>
      <c r="K752" s="13">
        <v>454.38805000000002</v>
      </c>
      <c r="L752" s="19" t="s">
        <v>13176</v>
      </c>
      <c r="M752" s="11" t="s">
        <v>95</v>
      </c>
      <c r="N752" s="10" t="s">
        <v>96</v>
      </c>
      <c r="O752" s="10" t="s">
        <v>97</v>
      </c>
      <c r="P752" s="10"/>
      <c r="Q752" s="12"/>
      <c r="R752" s="12"/>
      <c r="S752" s="10" t="s">
        <v>98</v>
      </c>
      <c r="T752" s="10" t="s">
        <v>27</v>
      </c>
      <c r="U752" s="10">
        <v>1512</v>
      </c>
      <c r="V752" s="10">
        <v>684</v>
      </c>
      <c r="W752" s="10">
        <v>3453</v>
      </c>
      <c r="X752" s="10">
        <v>2786</v>
      </c>
      <c r="Y752" s="10">
        <f t="shared" si="11"/>
        <v>1863</v>
      </c>
      <c r="Z752" s="10" t="str">
        <f>IFERROR(VLOOKUP(H752,'[1]MW-NIFTY-50-12-Apr-2020'!$A:$A,1,FALSE),"No")</f>
        <v>No</v>
      </c>
      <c r="AA752" s="10" t="str">
        <f>IFERROR(VLOOKUP(AB752,'[2]ind_nifty500list 12th Apr20'!$F:$F,1,FALSE),"No")</f>
        <v>No</v>
      </c>
      <c r="AB752" s="9">
        <v>1863</v>
      </c>
    </row>
    <row r="753" spans="1:28" ht="15.75" customHeight="1" x14ac:dyDescent="0.3">
      <c r="A753" s="9">
        <v>69</v>
      </c>
      <c r="B753" s="10">
        <v>1964033</v>
      </c>
      <c r="C753" s="10">
        <v>7672</v>
      </c>
      <c r="D753" s="10">
        <v>137998340</v>
      </c>
      <c r="E753" s="10">
        <v>539056</v>
      </c>
      <c r="F753" s="10">
        <v>539056</v>
      </c>
      <c r="G753" s="10" t="s">
        <v>308</v>
      </c>
      <c r="H753" s="10" t="s">
        <v>308</v>
      </c>
      <c r="I753" s="10" t="s">
        <v>309</v>
      </c>
      <c r="J753" s="10" t="s">
        <v>310</v>
      </c>
      <c r="K753" s="13">
        <v>452.71120000000002</v>
      </c>
      <c r="L753" s="19" t="s">
        <v>13176</v>
      </c>
      <c r="M753" s="11" t="s">
        <v>83</v>
      </c>
      <c r="N753" s="10" t="s">
        <v>181</v>
      </c>
      <c r="O753" s="10" t="s">
        <v>311</v>
      </c>
      <c r="P753" s="23" t="s">
        <v>312</v>
      </c>
      <c r="Q753" s="12"/>
      <c r="R753" s="12"/>
      <c r="S753" s="15" t="s">
        <v>313</v>
      </c>
      <c r="T753" s="10" t="s">
        <v>27</v>
      </c>
      <c r="U753" s="10">
        <v>632</v>
      </c>
      <c r="V753" s="10">
        <v>1506</v>
      </c>
      <c r="W753" s="10">
        <v>1474</v>
      </c>
      <c r="X753" s="10">
        <v>2598</v>
      </c>
      <c r="Y753" s="10">
        <f t="shared" si="11"/>
        <v>69</v>
      </c>
      <c r="Z753" s="10" t="str">
        <f>IFERROR(VLOOKUP(H753,'[1]MW-NIFTY-50-12-Apr-2020'!$A:$A,1,FALSE),"No")</f>
        <v>No</v>
      </c>
      <c r="AA753" s="10" t="str">
        <f>IFERROR(VLOOKUP(AB753,'[2]ind_nifty500list 12th Apr20'!$F:$F,1,FALSE),"No")</f>
        <v>No</v>
      </c>
      <c r="AB753" s="9">
        <v>69</v>
      </c>
    </row>
    <row r="754" spans="1:28" ht="15.75" customHeight="1" x14ac:dyDescent="0.3">
      <c r="A754" s="9">
        <v>1059</v>
      </c>
      <c r="B754" s="10">
        <v>280065</v>
      </c>
      <c r="C754" s="10">
        <v>1094</v>
      </c>
      <c r="D754" s="10">
        <v>128039172</v>
      </c>
      <c r="E754" s="10">
        <v>500153</v>
      </c>
      <c r="F754" s="10">
        <v>500153</v>
      </c>
      <c r="G754" s="10" t="s">
        <v>3384</v>
      </c>
      <c r="H754" s="10" t="s">
        <v>3384</v>
      </c>
      <c r="I754" s="10" t="s">
        <v>3385</v>
      </c>
      <c r="J754" s="10" t="s">
        <v>3386</v>
      </c>
      <c r="K754" s="13">
        <v>450.62</v>
      </c>
      <c r="L754" s="19" t="s">
        <v>13176</v>
      </c>
      <c r="M754" s="11" t="s">
        <v>23</v>
      </c>
      <c r="N754" s="10" t="s">
        <v>24</v>
      </c>
      <c r="O754" s="10"/>
      <c r="P754" s="10"/>
      <c r="Q754" s="12"/>
      <c r="R754" s="12"/>
      <c r="S754" s="17" t="s">
        <v>26</v>
      </c>
      <c r="T754" s="10" t="s">
        <v>27</v>
      </c>
      <c r="U754" s="10">
        <v>1073</v>
      </c>
      <c r="V754" s="10">
        <v>1729</v>
      </c>
      <c r="W754" s="10">
        <v>3179</v>
      </c>
      <c r="X754" s="10">
        <v>3246</v>
      </c>
      <c r="Y754" s="10">
        <f t="shared" si="11"/>
        <v>1059</v>
      </c>
      <c r="Z754" s="10" t="str">
        <f>IFERROR(VLOOKUP(H754,'[1]MW-NIFTY-50-12-Apr-2020'!$A:$A,1,FALSE),"No")</f>
        <v>No</v>
      </c>
      <c r="AA754" s="10" t="str">
        <f>IFERROR(VLOOKUP(AB754,'[2]ind_nifty500list 12th Apr20'!$F:$F,1,FALSE),"No")</f>
        <v>No</v>
      </c>
      <c r="AB754" s="9">
        <v>1059</v>
      </c>
    </row>
    <row r="755" spans="1:28" ht="15.75" customHeight="1" x14ac:dyDescent="0.3">
      <c r="A755" s="9">
        <v>4909</v>
      </c>
      <c r="B755" s="10">
        <v>5468673</v>
      </c>
      <c r="C755" s="10">
        <v>21362</v>
      </c>
      <c r="D755" s="10">
        <v>138404356</v>
      </c>
      <c r="E755" s="10">
        <v>540642</v>
      </c>
      <c r="F755" s="10">
        <v>540642</v>
      </c>
      <c r="G755" s="10" t="s">
        <v>12683</v>
      </c>
      <c r="H755" s="10" t="s">
        <v>12683</v>
      </c>
      <c r="I755" s="10" t="s">
        <v>12684</v>
      </c>
      <c r="J755" s="10" t="s">
        <v>12685</v>
      </c>
      <c r="K755" s="13">
        <v>447.60239999999999</v>
      </c>
      <c r="L755" s="19" t="s">
        <v>13176</v>
      </c>
      <c r="M755" s="11" t="s">
        <v>39</v>
      </c>
      <c r="N755" s="10" t="s">
        <v>67</v>
      </c>
      <c r="O755" s="10"/>
      <c r="P755" s="10"/>
      <c r="Q755" s="12"/>
      <c r="R755" s="12"/>
      <c r="S755" s="15" t="s">
        <v>69</v>
      </c>
      <c r="T755" s="10" t="s">
        <v>27</v>
      </c>
      <c r="U755" s="10">
        <v>4330</v>
      </c>
      <c r="V755" s="10">
        <v>4123</v>
      </c>
      <c r="W755" s="10">
        <v>4802</v>
      </c>
      <c r="X755" s="10">
        <v>4768</v>
      </c>
      <c r="Y755" s="10">
        <f t="shared" si="11"/>
        <v>4909</v>
      </c>
      <c r="Z755" s="10" t="str">
        <f>IFERROR(VLOOKUP(H755,'[1]MW-NIFTY-50-12-Apr-2020'!$A:$A,1,FALSE),"No")</f>
        <v>No</v>
      </c>
      <c r="AA755" s="10" t="str">
        <f>IFERROR(VLOOKUP(AB755,'[2]ind_nifty500list 12th Apr20'!$F:$F,1,FALSE),"No")</f>
        <v>No</v>
      </c>
      <c r="AB755" s="9">
        <v>4909</v>
      </c>
    </row>
    <row r="756" spans="1:28" ht="15.75" customHeight="1" x14ac:dyDescent="0.3">
      <c r="A756" s="9">
        <v>811</v>
      </c>
      <c r="B756" s="10">
        <v>179969</v>
      </c>
      <c r="C756" s="10">
        <v>703</v>
      </c>
      <c r="D756" s="10">
        <v>128022788</v>
      </c>
      <c r="E756" s="10">
        <v>500089</v>
      </c>
      <c r="F756" s="10">
        <v>500089</v>
      </c>
      <c r="G756" s="10" t="s">
        <v>2630</v>
      </c>
      <c r="H756" s="10" t="s">
        <v>2630</v>
      </c>
      <c r="I756" s="10" t="s">
        <v>2631</v>
      </c>
      <c r="J756" s="10" t="s">
        <v>2632</v>
      </c>
      <c r="K756" s="13">
        <v>446.37914999999998</v>
      </c>
      <c r="L756" s="19" t="s">
        <v>13176</v>
      </c>
      <c r="M756" s="11" t="s">
        <v>23</v>
      </c>
      <c r="N756" s="10" t="s">
        <v>24</v>
      </c>
      <c r="O756" s="10" t="s">
        <v>25</v>
      </c>
      <c r="P756" s="10"/>
      <c r="Q756" s="10"/>
      <c r="R756" s="12"/>
      <c r="S756" s="15" t="s">
        <v>26</v>
      </c>
      <c r="T756" s="10" t="s">
        <v>27</v>
      </c>
      <c r="U756" s="10">
        <v>996</v>
      </c>
      <c r="V756" s="10">
        <v>255</v>
      </c>
      <c r="W756" s="10">
        <v>3887</v>
      </c>
      <c r="X756" s="10">
        <v>1954</v>
      </c>
      <c r="Y756" s="10">
        <f t="shared" si="11"/>
        <v>811</v>
      </c>
      <c r="Z756" s="10" t="str">
        <f>IFERROR(VLOOKUP(H756,'[1]MW-NIFTY-50-12-Apr-2020'!$A:$A,1,FALSE),"No")</f>
        <v>No</v>
      </c>
      <c r="AA756" s="10" t="str">
        <f>IFERROR(VLOOKUP(AB756,'[2]ind_nifty500list 12th Apr20'!$F:$F,1,FALSE),"No")</f>
        <v>No</v>
      </c>
      <c r="AB756" s="9">
        <v>811</v>
      </c>
    </row>
    <row r="757" spans="1:28" ht="15.75" customHeight="1" x14ac:dyDescent="0.3">
      <c r="A757" s="9">
        <v>3709</v>
      </c>
      <c r="B757" s="10">
        <v>3353857</v>
      </c>
      <c r="C757" s="10">
        <v>13101</v>
      </c>
      <c r="D757" s="10">
        <v>134244868</v>
      </c>
      <c r="E757" s="10">
        <v>524394</v>
      </c>
      <c r="F757" s="10">
        <v>524394</v>
      </c>
      <c r="G757" s="10" t="s">
        <v>11358</v>
      </c>
      <c r="H757" s="10" t="s">
        <v>11358</v>
      </c>
      <c r="I757" s="10" t="s">
        <v>11359</v>
      </c>
      <c r="J757" s="10" t="s">
        <v>11360</v>
      </c>
      <c r="K757" s="13">
        <v>445.25614999999999</v>
      </c>
      <c r="L757" s="19" t="s">
        <v>13176</v>
      </c>
      <c r="M757" s="10" t="s">
        <v>95</v>
      </c>
      <c r="N757" s="10" t="s">
        <v>96</v>
      </c>
      <c r="O757" s="10" t="s">
        <v>1772</v>
      </c>
      <c r="P757" s="24"/>
      <c r="Q757" s="12"/>
      <c r="R757" s="12"/>
      <c r="S757" s="10" t="s">
        <v>98</v>
      </c>
      <c r="T757" s="10" t="s">
        <v>27</v>
      </c>
      <c r="U757" s="10">
        <v>528</v>
      </c>
      <c r="V757" s="10">
        <v>1726</v>
      </c>
      <c r="W757" s="10">
        <v>3867</v>
      </c>
      <c r="X757" s="10">
        <v>822</v>
      </c>
      <c r="Y757" s="10">
        <f t="shared" si="11"/>
        <v>3709</v>
      </c>
      <c r="Z757" s="10" t="str">
        <f>IFERROR(VLOOKUP(H757,'[1]MW-NIFTY-50-12-Apr-2020'!$A:$A,1,FALSE),"No")</f>
        <v>No</v>
      </c>
      <c r="AA757" s="10" t="str">
        <f>IFERROR(VLOOKUP(AB757,'[2]ind_nifty500list 12th Apr20'!$F:$F,1,FALSE),"No")</f>
        <v>No</v>
      </c>
      <c r="AB757" s="9">
        <v>3709</v>
      </c>
    </row>
    <row r="758" spans="1:28" ht="15.75" customHeight="1" x14ac:dyDescent="0.3">
      <c r="A758" s="9">
        <v>892</v>
      </c>
      <c r="B758" s="10">
        <v>5152769</v>
      </c>
      <c r="C758" s="10">
        <v>20128</v>
      </c>
      <c r="D758" s="10">
        <v>136515588</v>
      </c>
      <c r="E758" s="10">
        <v>533264</v>
      </c>
      <c r="F758" s="10">
        <v>533264</v>
      </c>
      <c r="G758" s="10" t="s">
        <v>2873</v>
      </c>
      <c r="H758" s="10" t="s">
        <v>2873</v>
      </c>
      <c r="I758" s="10" t="s">
        <v>2874</v>
      </c>
      <c r="J758" s="10" t="s">
        <v>2875</v>
      </c>
      <c r="K758" s="13">
        <v>440.80844999999999</v>
      </c>
      <c r="L758" s="19" t="s">
        <v>13176</v>
      </c>
      <c r="M758" s="11" t="s">
        <v>23</v>
      </c>
      <c r="N758" s="10" t="s">
        <v>90</v>
      </c>
      <c r="O758" s="11" t="s">
        <v>283</v>
      </c>
      <c r="P758" s="10" t="s">
        <v>763</v>
      </c>
      <c r="Q758" s="12"/>
      <c r="R758" s="12"/>
      <c r="S758" s="18" t="s">
        <v>91</v>
      </c>
      <c r="T758" s="10" t="s">
        <v>27</v>
      </c>
      <c r="U758" s="10">
        <v>2120</v>
      </c>
      <c r="V758" s="10">
        <v>1767</v>
      </c>
      <c r="W758" s="10">
        <v>3281</v>
      </c>
      <c r="X758" s="10">
        <v>3412</v>
      </c>
      <c r="Y758" s="10">
        <f t="shared" si="11"/>
        <v>892</v>
      </c>
      <c r="Z758" s="10" t="str">
        <f>IFERROR(VLOOKUP(H758,'[1]MW-NIFTY-50-12-Apr-2020'!$A:$A,1,FALSE),"No")</f>
        <v>No</v>
      </c>
      <c r="AA758" s="10" t="str">
        <f>IFERROR(VLOOKUP(AB758,'[2]ind_nifty500list 12th Apr20'!$F:$F,1,FALSE),"No")</f>
        <v>No</v>
      </c>
      <c r="AB758" s="9">
        <v>892</v>
      </c>
    </row>
    <row r="759" spans="1:28" ht="15.75" customHeight="1" x14ac:dyDescent="0.3">
      <c r="A759" s="9">
        <v>868</v>
      </c>
      <c r="B759" s="10"/>
      <c r="C759" s="10"/>
      <c r="D759" s="10">
        <v>136918788</v>
      </c>
      <c r="E759" s="10">
        <v>136918788</v>
      </c>
      <c r="F759" s="10">
        <v>534839</v>
      </c>
      <c r="G759" s="10" t="s">
        <v>2801</v>
      </c>
      <c r="H759" s="10" t="str">
        <f>G759</f>
        <v>EFPL</v>
      </c>
      <c r="I759" s="10" t="s">
        <v>2802</v>
      </c>
      <c r="J759" s="10" t="s">
        <v>2803</v>
      </c>
      <c r="K759" s="13">
        <v>439.57</v>
      </c>
      <c r="L759" s="19" t="s">
        <v>13176</v>
      </c>
      <c r="M759" s="11" t="s">
        <v>275</v>
      </c>
      <c r="N759" s="10" t="s">
        <v>357</v>
      </c>
      <c r="O759" s="10" t="s">
        <v>358</v>
      </c>
      <c r="P759" s="10"/>
      <c r="Q759" s="12"/>
      <c r="R759" s="12"/>
      <c r="S759" s="18" t="s">
        <v>279</v>
      </c>
      <c r="T759" s="10" t="s">
        <v>27</v>
      </c>
      <c r="U759" s="10">
        <v>2623</v>
      </c>
      <c r="V759" s="10">
        <v>90</v>
      </c>
      <c r="W759" s="10">
        <v>1352</v>
      </c>
      <c r="X759" s="10">
        <v>1203</v>
      </c>
      <c r="Y759" s="10">
        <f t="shared" si="11"/>
        <v>868</v>
      </c>
      <c r="Z759" s="10" t="str">
        <f>IFERROR(VLOOKUP(H759,'[1]MW-NIFTY-50-12-Apr-2020'!$A:$A,1,FALSE),"No")</f>
        <v>No</v>
      </c>
      <c r="AA759" s="10" t="str">
        <f>IFERROR(VLOOKUP(AB759,'[2]ind_nifty500list 12th Apr20'!$F:$F,1,FALSE),"No")</f>
        <v>No</v>
      </c>
      <c r="AB759" s="9">
        <v>868</v>
      </c>
    </row>
    <row r="760" spans="1:28" ht="15.75" customHeight="1" x14ac:dyDescent="0.3">
      <c r="A760" s="9">
        <v>762</v>
      </c>
      <c r="B760" s="10">
        <v>5105409</v>
      </c>
      <c r="C760" s="10">
        <v>19943</v>
      </c>
      <c r="D760" s="10">
        <v>129638660</v>
      </c>
      <c r="E760" s="10">
        <v>506401</v>
      </c>
      <c r="F760" s="10">
        <v>506401</v>
      </c>
      <c r="G760" s="10" t="s">
        <v>2482</v>
      </c>
      <c r="H760" s="10" t="s">
        <v>2482</v>
      </c>
      <c r="I760" s="10" t="s">
        <v>2483</v>
      </c>
      <c r="J760" s="10" t="s">
        <v>2484</v>
      </c>
      <c r="K760" s="13">
        <v>3431.0846499999998</v>
      </c>
      <c r="L760" s="19" t="s">
        <v>13179</v>
      </c>
      <c r="M760" s="11" t="s">
        <v>23</v>
      </c>
      <c r="N760" s="10" t="s">
        <v>24</v>
      </c>
      <c r="O760" s="10" t="s">
        <v>376</v>
      </c>
      <c r="P760" s="12"/>
      <c r="Q760" s="12"/>
      <c r="R760" s="12"/>
      <c r="S760" s="15" t="s">
        <v>26</v>
      </c>
      <c r="T760" s="10" t="s">
        <v>27</v>
      </c>
      <c r="U760" s="10">
        <v>2021</v>
      </c>
      <c r="V760" s="10">
        <v>5030</v>
      </c>
      <c r="W760" s="10">
        <v>2281</v>
      </c>
      <c r="X760" s="10">
        <v>2463</v>
      </c>
      <c r="Y760" s="10">
        <f t="shared" si="11"/>
        <v>762</v>
      </c>
      <c r="Z760" s="10" t="str">
        <f>IFERROR(VLOOKUP(H760,'[1]MW-NIFTY-50-12-Apr-2020'!$A:$A,1,FALSE),"No")</f>
        <v>No</v>
      </c>
      <c r="AA760" s="10" t="s">
        <v>44</v>
      </c>
      <c r="AB760" s="9">
        <v>762</v>
      </c>
    </row>
    <row r="761" spans="1:28" ht="15.75" customHeight="1" x14ac:dyDescent="0.3">
      <c r="A761" s="9">
        <v>601</v>
      </c>
      <c r="B761" s="10"/>
      <c r="C761" s="10"/>
      <c r="D761" s="10">
        <v>136996356</v>
      </c>
      <c r="E761" s="10">
        <v>136996356</v>
      </c>
      <c r="F761" s="10">
        <v>535142</v>
      </c>
      <c r="G761" s="10" t="s">
        <v>1994</v>
      </c>
      <c r="H761" s="10" t="str">
        <f>G761</f>
        <v>CNEL</v>
      </c>
      <c r="I761" s="10" t="s">
        <v>1995</v>
      </c>
      <c r="J761" s="10" t="s">
        <v>1996</v>
      </c>
      <c r="K761" s="13">
        <v>437.66</v>
      </c>
      <c r="L761" s="19" t="s">
        <v>13176</v>
      </c>
      <c r="M761" s="11" t="s">
        <v>83</v>
      </c>
      <c r="N761" s="10" t="s">
        <v>181</v>
      </c>
      <c r="O761" s="10" t="s">
        <v>311</v>
      </c>
      <c r="P761" s="10" t="s">
        <v>1765</v>
      </c>
      <c r="Q761" s="12"/>
      <c r="R761" s="12"/>
      <c r="S761" s="15" t="s">
        <v>313</v>
      </c>
      <c r="T761" s="10" t="s">
        <v>27</v>
      </c>
      <c r="U761" s="10">
        <v>2220</v>
      </c>
      <c r="V761" s="10">
        <v>2636</v>
      </c>
      <c r="W761" s="10">
        <v>3840</v>
      </c>
      <c r="X761" s="10">
        <v>3548</v>
      </c>
      <c r="Y761" s="10">
        <f t="shared" si="11"/>
        <v>601</v>
      </c>
      <c r="Z761" s="10" t="str">
        <f>IFERROR(VLOOKUP(H761,'[1]MW-NIFTY-50-12-Apr-2020'!$A:$A,1,FALSE),"No")</f>
        <v>No</v>
      </c>
      <c r="AA761" s="10" t="str">
        <f>IFERROR(VLOOKUP(AB761,'[2]ind_nifty500list 12th Apr20'!$F:$F,1,FALSE),"No")</f>
        <v>No</v>
      </c>
      <c r="AB761" s="9">
        <v>601</v>
      </c>
    </row>
    <row r="762" spans="1:28" ht="15.75" customHeight="1" x14ac:dyDescent="0.3">
      <c r="A762" s="9">
        <v>5103</v>
      </c>
      <c r="B762" s="10">
        <v>3465217</v>
      </c>
      <c r="C762" s="10">
        <v>13536</v>
      </c>
      <c r="D762" s="10">
        <v>136119556</v>
      </c>
      <c r="E762" s="10">
        <v>531717</v>
      </c>
      <c r="F762" s="10">
        <v>531717</v>
      </c>
      <c r="G762" s="10" t="s">
        <v>12998</v>
      </c>
      <c r="H762" s="10" t="s">
        <v>12998</v>
      </c>
      <c r="I762" s="10" t="s">
        <v>12999</v>
      </c>
      <c r="J762" s="10" t="s">
        <v>13000</v>
      </c>
      <c r="K762" s="13">
        <v>436.76925</v>
      </c>
      <c r="L762" s="19" t="s">
        <v>13176</v>
      </c>
      <c r="M762" s="10" t="s">
        <v>23</v>
      </c>
      <c r="N762" s="10" t="s">
        <v>24</v>
      </c>
      <c r="O762" s="10" t="s">
        <v>25</v>
      </c>
      <c r="P762" s="10"/>
      <c r="Q762" s="10"/>
      <c r="R762" s="10"/>
      <c r="S762" s="15" t="s">
        <v>26</v>
      </c>
      <c r="T762" s="10" t="s">
        <v>27</v>
      </c>
      <c r="U762" s="10">
        <v>3332</v>
      </c>
      <c r="V762" s="10">
        <v>1240</v>
      </c>
      <c r="W762" s="10">
        <v>1685</v>
      </c>
      <c r="X762" s="10">
        <v>2494</v>
      </c>
      <c r="Y762" s="10">
        <f t="shared" si="11"/>
        <v>5103</v>
      </c>
      <c r="Z762" s="10" t="str">
        <f>IFERROR(VLOOKUP(H762,'[1]MW-NIFTY-50-12-Apr-2020'!$A:$A,1,FALSE),"No")</f>
        <v>No</v>
      </c>
      <c r="AA762" s="10" t="str">
        <f>IFERROR(VLOOKUP(AB762,'[2]ind_nifty500list 12th Apr20'!$F:$F,1,FALSE),"No")</f>
        <v>No</v>
      </c>
      <c r="AB762" s="9">
        <v>5103</v>
      </c>
    </row>
    <row r="763" spans="1:28" ht="15.75" customHeight="1" x14ac:dyDescent="0.3">
      <c r="A763" s="9">
        <v>765</v>
      </c>
      <c r="B763" s="10">
        <v>3851265</v>
      </c>
      <c r="C763" s="10">
        <v>15044</v>
      </c>
      <c r="D763" s="10">
        <v>136409092</v>
      </c>
      <c r="E763" s="10">
        <v>532848</v>
      </c>
      <c r="F763" s="10">
        <v>532848</v>
      </c>
      <c r="G763" s="10" t="s">
        <v>2490</v>
      </c>
      <c r="H763" s="10" t="s">
        <v>2490</v>
      </c>
      <c r="I763" s="10" t="s">
        <v>2491</v>
      </c>
      <c r="J763" s="10" t="s">
        <v>2492</v>
      </c>
      <c r="K763" s="13">
        <v>7703.6687999999995</v>
      </c>
      <c r="L763" s="19" t="s">
        <v>13179</v>
      </c>
      <c r="M763" s="11" t="s">
        <v>83</v>
      </c>
      <c r="N763" s="10" t="s">
        <v>181</v>
      </c>
      <c r="O763" s="11" t="s">
        <v>210</v>
      </c>
      <c r="P763" s="10" t="s">
        <v>2493</v>
      </c>
      <c r="Q763" s="12"/>
      <c r="R763" s="12"/>
      <c r="S763" s="17" t="s">
        <v>86</v>
      </c>
      <c r="T763" s="10" t="s">
        <v>43</v>
      </c>
      <c r="U763" s="10">
        <v>3813</v>
      </c>
      <c r="V763" s="10">
        <v>1939</v>
      </c>
      <c r="W763" s="10">
        <v>879</v>
      </c>
      <c r="X763" s="10">
        <v>1415</v>
      </c>
      <c r="Y763" s="10">
        <f t="shared" si="11"/>
        <v>765</v>
      </c>
      <c r="Z763" s="10" t="str">
        <f>IFERROR(VLOOKUP(H763,'[1]MW-NIFTY-50-12-Apr-2020'!$A:$A,1,FALSE),"No")</f>
        <v>No</v>
      </c>
      <c r="AA763" s="10" t="s">
        <v>44</v>
      </c>
      <c r="AB763" s="9">
        <v>765</v>
      </c>
    </row>
    <row r="764" spans="1:28" ht="15.75" customHeight="1" x14ac:dyDescent="0.3">
      <c r="A764" s="9">
        <v>1391</v>
      </c>
      <c r="B764" s="10"/>
      <c r="C764" s="10"/>
      <c r="D764" s="10">
        <v>130345476</v>
      </c>
      <c r="E764" s="10">
        <v>509162</v>
      </c>
      <c r="F764" s="10">
        <v>509162</v>
      </c>
      <c r="G764" s="10" t="s">
        <v>4401</v>
      </c>
      <c r="H764" s="10" t="str">
        <f>G764</f>
        <v>INDAG</v>
      </c>
      <c r="I764" s="10" t="s">
        <v>4402</v>
      </c>
      <c r="J764" s="10" t="s">
        <v>4403</v>
      </c>
      <c r="K764" s="13">
        <v>435.94</v>
      </c>
      <c r="L764" s="19" t="s">
        <v>13176</v>
      </c>
      <c r="M764" s="11" t="s">
        <v>83</v>
      </c>
      <c r="N764" s="10" t="s">
        <v>621</v>
      </c>
      <c r="O764" s="10" t="s">
        <v>622</v>
      </c>
      <c r="P764" s="10" t="s">
        <v>3719</v>
      </c>
      <c r="Q764" s="12"/>
      <c r="R764" s="12"/>
      <c r="S764" s="10" t="s">
        <v>623</v>
      </c>
      <c r="T764" s="10" t="s">
        <v>27</v>
      </c>
      <c r="U764" s="10">
        <v>2028</v>
      </c>
      <c r="V764" s="10">
        <v>1568</v>
      </c>
      <c r="W764" s="10">
        <v>919</v>
      </c>
      <c r="X764" s="10">
        <v>320</v>
      </c>
      <c r="Y764" s="10">
        <f t="shared" si="11"/>
        <v>1391</v>
      </c>
      <c r="Z764" s="10" t="str">
        <f>IFERROR(VLOOKUP(H764,'[1]MW-NIFTY-50-12-Apr-2020'!$A:$A,1,FALSE),"No")</f>
        <v>No</v>
      </c>
      <c r="AA764" s="10" t="str">
        <f>IFERROR(VLOOKUP(AB764,'[2]ind_nifty500list 12th Apr20'!$F:$F,1,FALSE),"No")</f>
        <v>No</v>
      </c>
      <c r="AB764" s="9">
        <v>1391</v>
      </c>
    </row>
    <row r="765" spans="1:28" ht="15.75" customHeight="1" x14ac:dyDescent="0.3">
      <c r="A765" s="9">
        <v>1926</v>
      </c>
      <c r="B765" s="10"/>
      <c r="C765" s="10"/>
      <c r="D765" s="10">
        <v>135792900</v>
      </c>
      <c r="E765" s="10">
        <v>530441</v>
      </c>
      <c r="F765" s="10">
        <v>530441</v>
      </c>
      <c r="G765" s="10" t="s">
        <v>6023</v>
      </c>
      <c r="H765" s="10" t="str">
        <f>G765</f>
        <v>MAHAN</v>
      </c>
      <c r="I765" s="10" t="s">
        <v>6024</v>
      </c>
      <c r="J765" s="10" t="s">
        <v>6025</v>
      </c>
      <c r="K765" s="13">
        <v>435.9</v>
      </c>
      <c r="L765" s="19" t="s">
        <v>13176</v>
      </c>
      <c r="M765" s="11" t="s">
        <v>55</v>
      </c>
      <c r="N765" s="10" t="s">
        <v>56</v>
      </c>
      <c r="O765" s="10" t="s">
        <v>62</v>
      </c>
      <c r="P765" s="10" t="s">
        <v>63</v>
      </c>
      <c r="Q765" s="12"/>
      <c r="R765" s="12"/>
      <c r="S765" s="18" t="s">
        <v>58</v>
      </c>
      <c r="T765" s="10" t="s">
        <v>27</v>
      </c>
      <c r="U765" s="10">
        <v>6</v>
      </c>
      <c r="V765" s="10">
        <v>229</v>
      </c>
      <c r="W765" s="10">
        <v>1008</v>
      </c>
      <c r="X765" s="10">
        <v>490</v>
      </c>
      <c r="Y765" s="10">
        <f t="shared" si="11"/>
        <v>1926</v>
      </c>
      <c r="Z765" s="10" t="str">
        <f>IFERROR(VLOOKUP(H765,'[1]MW-NIFTY-50-12-Apr-2020'!$A:$A,1,FALSE),"No")</f>
        <v>No</v>
      </c>
      <c r="AA765" s="10" t="str">
        <f>IFERROR(VLOOKUP(AB765,'[2]ind_nifty500list 12th Apr20'!$F:$F,1,FALSE),"No")</f>
        <v>No</v>
      </c>
      <c r="AB765" s="9">
        <v>1926</v>
      </c>
    </row>
    <row r="766" spans="1:28" ht="15.75" customHeight="1" x14ac:dyDescent="0.3">
      <c r="A766" s="9">
        <v>2996</v>
      </c>
      <c r="B766" s="10"/>
      <c r="C766" s="10"/>
      <c r="D766" s="10">
        <v>131352836</v>
      </c>
      <c r="E766" s="10">
        <v>513097</v>
      </c>
      <c r="F766" s="10">
        <v>513097</v>
      </c>
      <c r="G766" s="10" t="s">
        <v>9228</v>
      </c>
      <c r="H766" s="10" t="str">
        <f>G766</f>
        <v>SHBCLQ</v>
      </c>
      <c r="I766" s="10" t="s">
        <v>9229</v>
      </c>
      <c r="J766" s="10" t="s">
        <v>9230</v>
      </c>
      <c r="K766" s="13">
        <v>433.79</v>
      </c>
      <c r="L766" s="19" t="s">
        <v>13176</v>
      </c>
      <c r="M766" s="11" t="s">
        <v>23</v>
      </c>
      <c r="N766" s="10" t="s">
        <v>24</v>
      </c>
      <c r="O766" s="10"/>
      <c r="P766" s="10"/>
      <c r="Q766" s="12"/>
      <c r="R766" s="12"/>
      <c r="S766" s="15" t="s">
        <v>26</v>
      </c>
      <c r="T766" s="10" t="s">
        <v>27</v>
      </c>
      <c r="U766" s="10">
        <v>2158</v>
      </c>
      <c r="V766" s="10">
        <v>3716</v>
      </c>
      <c r="W766" s="10">
        <v>559</v>
      </c>
      <c r="X766" s="10">
        <v>424</v>
      </c>
      <c r="Y766" s="10">
        <f t="shared" si="11"/>
        <v>2996</v>
      </c>
      <c r="Z766" s="10" t="str">
        <f>IFERROR(VLOOKUP(H766,'[1]MW-NIFTY-50-12-Apr-2020'!$A:$A,1,FALSE),"No")</f>
        <v>No</v>
      </c>
      <c r="AA766" s="10" t="str">
        <f>IFERROR(VLOOKUP(AB766,'[2]ind_nifty500list 12th Apr20'!$F:$F,1,FALSE),"No")</f>
        <v>No</v>
      </c>
      <c r="AB766" s="9">
        <v>2996</v>
      </c>
    </row>
    <row r="767" spans="1:28" ht="15.75" customHeight="1" x14ac:dyDescent="0.3">
      <c r="A767" s="9">
        <v>769</v>
      </c>
      <c r="B767" s="10">
        <v>1041153</v>
      </c>
      <c r="C767" s="10">
        <v>4067</v>
      </c>
      <c r="D767" s="10">
        <v>136100356</v>
      </c>
      <c r="E767" s="10">
        <v>531642</v>
      </c>
      <c r="F767" s="10">
        <v>531642</v>
      </c>
      <c r="G767" s="10" t="s">
        <v>2503</v>
      </c>
      <c r="H767" s="10" t="s">
        <v>2503</v>
      </c>
      <c r="I767" s="10" t="s">
        <v>2504</v>
      </c>
      <c r="J767" s="10" t="s">
        <v>2505</v>
      </c>
      <c r="K767" s="13">
        <v>41086.819449999995</v>
      </c>
      <c r="L767" s="16" t="s">
        <v>13178</v>
      </c>
      <c r="M767" s="11" t="s">
        <v>275</v>
      </c>
      <c r="N767" s="10" t="s">
        <v>276</v>
      </c>
      <c r="O767" s="10" t="s">
        <v>323</v>
      </c>
      <c r="P767" s="10" t="s">
        <v>1237</v>
      </c>
      <c r="Q767" s="12"/>
      <c r="R767" s="12"/>
      <c r="S767" s="18" t="s">
        <v>279</v>
      </c>
      <c r="T767" s="10" t="s">
        <v>130</v>
      </c>
      <c r="U767" s="10">
        <v>2569</v>
      </c>
      <c r="V767" s="10">
        <v>900</v>
      </c>
      <c r="W767" s="10">
        <v>733</v>
      </c>
      <c r="X767" s="10">
        <v>1135</v>
      </c>
      <c r="Y767" s="10">
        <f t="shared" si="11"/>
        <v>769</v>
      </c>
      <c r="Z767" s="10" t="str">
        <f>IFERROR(VLOOKUP(H767,'[1]MW-NIFTY-50-12-Apr-2020'!$A:$A,1,FALSE),"No")</f>
        <v>No</v>
      </c>
      <c r="AA767" s="10" t="s">
        <v>44</v>
      </c>
      <c r="AB767" s="9">
        <v>769</v>
      </c>
    </row>
    <row r="768" spans="1:28" ht="15.75" customHeight="1" x14ac:dyDescent="0.3">
      <c r="A768" s="9">
        <v>1644</v>
      </c>
      <c r="B768" s="10">
        <v>6204673</v>
      </c>
      <c r="C768" s="10">
        <v>24237</v>
      </c>
      <c r="D768" s="10">
        <v>132927492</v>
      </c>
      <c r="E768" s="10">
        <v>519248</v>
      </c>
      <c r="F768" s="10">
        <v>519248</v>
      </c>
      <c r="G768" s="10" t="s">
        <v>5168</v>
      </c>
      <c r="H768" s="10" t="s">
        <v>5168</v>
      </c>
      <c r="I768" s="10" t="s">
        <v>5169</v>
      </c>
      <c r="J768" s="10" t="s">
        <v>5170</v>
      </c>
      <c r="K768" s="13">
        <v>431.61779999999999</v>
      </c>
      <c r="L768" s="19" t="s">
        <v>13176</v>
      </c>
      <c r="M768" s="11" t="s">
        <v>275</v>
      </c>
      <c r="N768" s="10" t="s">
        <v>357</v>
      </c>
      <c r="O768" s="10" t="s">
        <v>358</v>
      </c>
      <c r="P768" s="10" t="s">
        <v>359</v>
      </c>
      <c r="Q768" s="11" t="s">
        <v>359</v>
      </c>
      <c r="R768" s="12"/>
      <c r="S768" s="18" t="s">
        <v>279</v>
      </c>
      <c r="T768" s="10" t="s">
        <v>27</v>
      </c>
      <c r="U768" s="10">
        <v>2688</v>
      </c>
      <c r="V768" s="10">
        <v>3933</v>
      </c>
      <c r="W768" s="10">
        <v>2797</v>
      </c>
      <c r="X768" s="10">
        <v>2888</v>
      </c>
      <c r="Y768" s="10">
        <f t="shared" si="11"/>
        <v>1644</v>
      </c>
      <c r="Z768" s="10" t="str">
        <f>IFERROR(VLOOKUP(H768,'[1]MW-NIFTY-50-12-Apr-2020'!$A:$A,1,FALSE),"No")</f>
        <v>No</v>
      </c>
      <c r="AA768" s="10" t="str">
        <f>IFERROR(VLOOKUP(AB768,'[2]ind_nifty500list 12th Apr20'!$F:$F,1,FALSE),"No")</f>
        <v>No</v>
      </c>
      <c r="AB768" s="9">
        <v>1644</v>
      </c>
    </row>
    <row r="769" spans="1:28" ht="15.75" customHeight="1" x14ac:dyDescent="0.3">
      <c r="A769" s="9">
        <v>169</v>
      </c>
      <c r="B769" s="10"/>
      <c r="C769" s="10"/>
      <c r="D769" s="10">
        <v>129926404</v>
      </c>
      <c r="E769" s="10">
        <v>507525</v>
      </c>
      <c r="F769" s="10">
        <v>507525</v>
      </c>
      <c r="G769" s="10" t="s">
        <v>648</v>
      </c>
      <c r="H769" s="10" t="str">
        <f>G769</f>
        <v>AMRITCORP</v>
      </c>
      <c r="I769" s="10" t="s">
        <v>649</v>
      </c>
      <c r="J769" s="10" t="s">
        <v>650</v>
      </c>
      <c r="K769" s="13">
        <v>431.42</v>
      </c>
      <c r="L769" s="19" t="s">
        <v>13176</v>
      </c>
      <c r="M769" s="11" t="s">
        <v>275</v>
      </c>
      <c r="N769" s="10" t="s">
        <v>276</v>
      </c>
      <c r="O769" s="10" t="s">
        <v>277</v>
      </c>
      <c r="P769" s="10"/>
      <c r="Q769" s="12"/>
      <c r="R769" s="12"/>
      <c r="S769" s="18" t="s">
        <v>279</v>
      </c>
      <c r="T769" s="10" t="s">
        <v>27</v>
      </c>
      <c r="U769" s="10">
        <v>1012</v>
      </c>
      <c r="V769" s="10">
        <v>375</v>
      </c>
      <c r="W769" s="10">
        <v>1322</v>
      </c>
      <c r="X769" s="10">
        <v>1160</v>
      </c>
      <c r="Y769" s="10">
        <f t="shared" si="11"/>
        <v>169</v>
      </c>
      <c r="Z769" s="10" t="str">
        <f>IFERROR(VLOOKUP(H769,'[1]MW-NIFTY-50-12-Apr-2020'!$A:$A,1,FALSE),"No")</f>
        <v>No</v>
      </c>
      <c r="AA769" s="10" t="str">
        <f>IFERROR(VLOOKUP(AB769,'[2]ind_nifty500list 12th Apr20'!$F:$F,1,FALSE),"No")</f>
        <v>No</v>
      </c>
      <c r="AB769" s="9">
        <v>169</v>
      </c>
    </row>
    <row r="770" spans="1:28" ht="15.75" customHeight="1" x14ac:dyDescent="0.3">
      <c r="A770" s="9">
        <v>2101</v>
      </c>
      <c r="B770" s="10"/>
      <c r="C770" s="10"/>
      <c r="D770" s="10">
        <v>136296196</v>
      </c>
      <c r="E770" s="10">
        <v>532407</v>
      </c>
      <c r="F770" s="10">
        <v>532407</v>
      </c>
      <c r="G770" s="10" t="s">
        <v>6546</v>
      </c>
      <c r="H770" s="10" t="str">
        <f>G770</f>
        <v>MOSCHIP</v>
      </c>
      <c r="I770" s="10" t="s">
        <v>6547</v>
      </c>
      <c r="J770" s="10" t="s">
        <v>6548</v>
      </c>
      <c r="K770" s="13">
        <v>430.85</v>
      </c>
      <c r="L770" s="19" t="s">
        <v>13176</v>
      </c>
      <c r="M770" s="11" t="s">
        <v>32</v>
      </c>
      <c r="N770" s="10" t="s">
        <v>33</v>
      </c>
      <c r="O770" s="10" t="s">
        <v>48</v>
      </c>
      <c r="P770" s="10"/>
      <c r="Q770" s="12"/>
      <c r="R770" s="12"/>
      <c r="S770" s="18" t="s">
        <v>35</v>
      </c>
      <c r="T770" s="10" t="s">
        <v>27</v>
      </c>
      <c r="U770" s="10">
        <v>1719</v>
      </c>
      <c r="V770" s="10">
        <v>3247</v>
      </c>
      <c r="W770" s="10">
        <v>741</v>
      </c>
      <c r="X770" s="10">
        <v>1988</v>
      </c>
      <c r="Y770" s="10">
        <f t="shared" ref="Y770:Y833" si="12">A770</f>
        <v>2101</v>
      </c>
      <c r="Z770" s="10" t="str">
        <f>IFERROR(VLOOKUP(H770,'[1]MW-NIFTY-50-12-Apr-2020'!$A:$A,1,FALSE),"No")</f>
        <v>No</v>
      </c>
      <c r="AA770" s="10" t="str">
        <f>IFERROR(VLOOKUP(AB770,'[2]ind_nifty500list 12th Apr20'!$F:$F,1,FALSE),"No")</f>
        <v>No</v>
      </c>
      <c r="AB770" s="9">
        <v>2101</v>
      </c>
    </row>
    <row r="771" spans="1:28" ht="15.75" customHeight="1" x14ac:dyDescent="0.3">
      <c r="A771" s="9">
        <v>5026</v>
      </c>
      <c r="B771" s="10">
        <v>3038209</v>
      </c>
      <c r="C771" s="10">
        <v>11868</v>
      </c>
      <c r="D771" s="10">
        <v>134881540</v>
      </c>
      <c r="E771" s="10">
        <v>526881</v>
      </c>
      <c r="F771" s="10">
        <v>526881</v>
      </c>
      <c r="G771" s="10" t="s">
        <v>12783</v>
      </c>
      <c r="H771" s="10" t="s">
        <v>12783</v>
      </c>
      <c r="I771" s="10" t="s">
        <v>12784</v>
      </c>
      <c r="J771" s="10" t="s">
        <v>12785</v>
      </c>
      <c r="K771" s="13">
        <v>428.64229999999998</v>
      </c>
      <c r="L771" s="19" t="s">
        <v>13176</v>
      </c>
      <c r="M771" s="11" t="s">
        <v>83</v>
      </c>
      <c r="N771" s="10" t="s">
        <v>181</v>
      </c>
      <c r="O771" s="10"/>
      <c r="P771" s="10"/>
      <c r="Q771" s="12"/>
      <c r="R771" s="12"/>
      <c r="S771" s="17" t="s">
        <v>86</v>
      </c>
      <c r="T771" s="10" t="s">
        <v>27</v>
      </c>
      <c r="U771" s="10">
        <v>3632</v>
      </c>
      <c r="V771" s="10">
        <v>2756</v>
      </c>
      <c r="W771" s="10">
        <v>5018</v>
      </c>
      <c r="X771" s="10">
        <v>2039</v>
      </c>
      <c r="Y771" s="10">
        <f t="shared" si="12"/>
        <v>5026</v>
      </c>
      <c r="Z771" s="10" t="str">
        <f>IFERROR(VLOOKUP(H771,'[1]MW-NIFTY-50-12-Apr-2020'!$A:$A,1,FALSE),"No")</f>
        <v>No</v>
      </c>
      <c r="AA771" s="10" t="str">
        <f>IFERROR(VLOOKUP(AB771,'[2]ind_nifty500list 12th Apr20'!$F:$F,1,FALSE),"No")</f>
        <v>No</v>
      </c>
      <c r="AB771" s="9">
        <v>5026</v>
      </c>
    </row>
    <row r="772" spans="1:28" ht="15.75" customHeight="1" x14ac:dyDescent="0.3">
      <c r="A772" s="9">
        <v>2088</v>
      </c>
      <c r="B772" s="10">
        <v>575233</v>
      </c>
      <c r="C772" s="10">
        <v>2247</v>
      </c>
      <c r="D772" s="10">
        <v>131442180</v>
      </c>
      <c r="E772" s="10">
        <v>513446</v>
      </c>
      <c r="F772" s="10">
        <v>513446</v>
      </c>
      <c r="G772" s="10" t="s">
        <v>6507</v>
      </c>
      <c r="H772" s="10" t="s">
        <v>6507</v>
      </c>
      <c r="I772" s="10" t="s">
        <v>6508</v>
      </c>
      <c r="J772" s="10" t="s">
        <v>6509</v>
      </c>
      <c r="K772" s="13">
        <v>426.96555000000001</v>
      </c>
      <c r="L772" s="19" t="s">
        <v>13176</v>
      </c>
      <c r="M772" s="11" t="s">
        <v>23</v>
      </c>
      <c r="N772" s="10" t="s">
        <v>90</v>
      </c>
      <c r="O772" s="11" t="s">
        <v>283</v>
      </c>
      <c r="P772" s="10" t="e">
        <v>#REF!</v>
      </c>
      <c r="Q772" s="12"/>
      <c r="R772" s="12"/>
      <c r="S772" s="18" t="s">
        <v>91</v>
      </c>
      <c r="T772" s="10" t="s">
        <v>27</v>
      </c>
      <c r="U772" s="10">
        <v>3658</v>
      </c>
      <c r="V772" s="10">
        <v>1133</v>
      </c>
      <c r="W772" s="10">
        <v>2203</v>
      </c>
      <c r="X772" s="10">
        <v>3616</v>
      </c>
      <c r="Y772" s="10">
        <f t="shared" si="12"/>
        <v>2088</v>
      </c>
      <c r="Z772" s="10" t="str">
        <f>IFERROR(VLOOKUP(H772,'[1]MW-NIFTY-50-12-Apr-2020'!$A:$A,1,FALSE),"No")</f>
        <v>No</v>
      </c>
      <c r="AA772" s="10" t="str">
        <f>IFERROR(VLOOKUP(AB772,'[2]ind_nifty500list 12th Apr20'!$F:$F,1,FALSE),"No")</f>
        <v>No</v>
      </c>
      <c r="AB772" s="9">
        <v>2088</v>
      </c>
    </row>
    <row r="773" spans="1:28" ht="15.75" customHeight="1" x14ac:dyDescent="0.3">
      <c r="A773" s="9">
        <v>2204</v>
      </c>
      <c r="B773" s="10">
        <v>611329</v>
      </c>
      <c r="C773" s="10">
        <v>2388</v>
      </c>
      <c r="D773" s="10">
        <v>129052676</v>
      </c>
      <c r="E773" s="10">
        <v>504112</v>
      </c>
      <c r="F773" s="10">
        <v>504112</v>
      </c>
      <c r="G773" s="10" t="s">
        <v>6859</v>
      </c>
      <c r="H773" s="10" t="s">
        <v>6859</v>
      </c>
      <c r="I773" s="10" t="s">
        <v>6860</v>
      </c>
      <c r="J773" s="10" t="s">
        <v>6861</v>
      </c>
      <c r="K773" s="13">
        <v>425.14954999999998</v>
      </c>
      <c r="L773" s="19" t="s">
        <v>13176</v>
      </c>
      <c r="M773" s="11" t="s">
        <v>32</v>
      </c>
      <c r="N773" s="10" t="s">
        <v>220</v>
      </c>
      <c r="O773" s="10" t="s">
        <v>458</v>
      </c>
      <c r="P773" s="10" t="s">
        <v>459</v>
      </c>
      <c r="Q773" s="12"/>
      <c r="R773" s="12"/>
      <c r="S773" s="15" t="s">
        <v>222</v>
      </c>
      <c r="T773" s="10" t="s">
        <v>27</v>
      </c>
      <c r="U773" s="10">
        <v>2987</v>
      </c>
      <c r="V773" s="10">
        <v>327</v>
      </c>
      <c r="W773" s="10">
        <v>110</v>
      </c>
      <c r="X773" s="10">
        <v>293</v>
      </c>
      <c r="Y773" s="10">
        <f t="shared" si="12"/>
        <v>2204</v>
      </c>
      <c r="Z773" s="10" t="str">
        <f>IFERROR(VLOOKUP(H773,'[1]MW-NIFTY-50-12-Apr-2020'!$A:$A,1,FALSE),"No")</f>
        <v>No</v>
      </c>
      <c r="AA773" s="10" t="str">
        <f>IFERROR(VLOOKUP(AB773,'[2]ind_nifty500list 12th Apr20'!$F:$F,1,FALSE),"No")</f>
        <v>No</v>
      </c>
      <c r="AB773" s="9">
        <v>2204</v>
      </c>
    </row>
    <row r="774" spans="1:28" ht="15.75" customHeight="1" x14ac:dyDescent="0.3">
      <c r="A774" s="9">
        <v>2342</v>
      </c>
      <c r="B774" s="10">
        <v>8057601</v>
      </c>
      <c r="C774" s="10">
        <v>31475</v>
      </c>
      <c r="D774" s="10">
        <v>131232260</v>
      </c>
      <c r="E774" s="10">
        <v>512626</v>
      </c>
      <c r="F774" s="10">
        <v>512626</v>
      </c>
      <c r="G774" s="10" t="s">
        <v>7276</v>
      </c>
      <c r="H774" s="10" t="s">
        <v>7276</v>
      </c>
      <c r="I774" s="10" t="s">
        <v>7277</v>
      </c>
      <c r="J774" s="10" t="s">
        <v>7278</v>
      </c>
      <c r="K774" s="13">
        <v>424.66705000000002</v>
      </c>
      <c r="L774" s="19" t="s">
        <v>13176</v>
      </c>
      <c r="M774" s="11" t="s">
        <v>83</v>
      </c>
      <c r="N774" s="10" t="s">
        <v>84</v>
      </c>
      <c r="O774" s="10" t="s">
        <v>85</v>
      </c>
      <c r="P774" s="10"/>
      <c r="Q774" s="12"/>
      <c r="R774" s="12"/>
      <c r="S774" s="17" t="s">
        <v>86</v>
      </c>
      <c r="T774" s="10" t="s">
        <v>27</v>
      </c>
      <c r="U774" s="10">
        <v>1743</v>
      </c>
      <c r="V774" s="10">
        <v>2159</v>
      </c>
      <c r="W774" s="10">
        <v>465</v>
      </c>
      <c r="X774" s="10">
        <v>263</v>
      </c>
      <c r="Y774" s="10">
        <f t="shared" si="12"/>
        <v>2342</v>
      </c>
      <c r="Z774" s="10" t="str">
        <f>IFERROR(VLOOKUP(H774,'[1]MW-NIFTY-50-12-Apr-2020'!$A:$A,1,FALSE),"No")</f>
        <v>No</v>
      </c>
      <c r="AA774" s="10" t="str">
        <f>IFERROR(VLOOKUP(AB774,'[2]ind_nifty500list 12th Apr20'!$F:$F,1,FALSE),"No")</f>
        <v>No</v>
      </c>
      <c r="AB774" s="9">
        <v>2342</v>
      </c>
    </row>
    <row r="775" spans="1:28" ht="15.75" customHeight="1" x14ac:dyDescent="0.3">
      <c r="A775" s="9">
        <v>3937</v>
      </c>
      <c r="B775" s="10"/>
      <c r="C775" s="10"/>
      <c r="D775" s="10">
        <v>138088196</v>
      </c>
      <c r="E775" s="10">
        <v>539407</v>
      </c>
      <c r="F775" s="10">
        <v>539407</v>
      </c>
      <c r="G775" s="10" t="s">
        <v>12109</v>
      </c>
      <c r="H775" s="10" t="str">
        <f>G775</f>
        <v>GENCON</v>
      </c>
      <c r="I775" s="10" t="s">
        <v>12110</v>
      </c>
      <c r="J775" s="10" t="s">
        <v>12111</v>
      </c>
      <c r="K775" s="13">
        <v>423.78</v>
      </c>
      <c r="L775" s="19" t="s">
        <v>13176</v>
      </c>
      <c r="M775" s="10" t="s">
        <v>39</v>
      </c>
      <c r="N775" s="10" t="s">
        <v>67</v>
      </c>
      <c r="O775" s="10"/>
      <c r="P775" s="10"/>
      <c r="Q775" s="12"/>
      <c r="R775" s="12"/>
      <c r="S775" s="15" t="s">
        <v>69</v>
      </c>
      <c r="T775" s="10" t="s">
        <v>27</v>
      </c>
      <c r="U775" s="10">
        <v>307</v>
      </c>
      <c r="V775" s="10">
        <v>2245</v>
      </c>
      <c r="W775" s="10">
        <v>3745</v>
      </c>
      <c r="X775" s="10">
        <v>5012</v>
      </c>
      <c r="Y775" s="10">
        <f t="shared" si="12"/>
        <v>3937</v>
      </c>
      <c r="Z775" s="10" t="str">
        <f>IFERROR(VLOOKUP(H775,'[1]MW-NIFTY-50-12-Apr-2020'!$A:$A,1,FALSE),"No")</f>
        <v>No</v>
      </c>
      <c r="AA775" s="10" t="str">
        <f>IFERROR(VLOOKUP(AB775,'[2]ind_nifty500list 12th Apr20'!$F:$F,1,FALSE),"No")</f>
        <v>No</v>
      </c>
      <c r="AB775" s="9">
        <v>3937</v>
      </c>
    </row>
    <row r="776" spans="1:28" ht="15.75" customHeight="1" x14ac:dyDescent="0.3">
      <c r="A776" s="9">
        <v>715</v>
      </c>
      <c r="B776" s="10">
        <v>193793</v>
      </c>
      <c r="C776" s="10">
        <v>757</v>
      </c>
      <c r="D776" s="10">
        <v>128023556</v>
      </c>
      <c r="E776" s="10">
        <v>500092</v>
      </c>
      <c r="F776" s="10">
        <v>500092</v>
      </c>
      <c r="G776" s="10" t="s">
        <v>2530</v>
      </c>
      <c r="H776" s="10" t="s">
        <v>2530</v>
      </c>
      <c r="I776" s="10" t="s">
        <v>2531</v>
      </c>
      <c r="J776" s="10" t="s">
        <v>2532</v>
      </c>
      <c r="K776" s="13">
        <v>13461.694350000002</v>
      </c>
      <c r="L776" s="16" t="s">
        <v>13177</v>
      </c>
      <c r="M776" s="11" t="s">
        <v>55</v>
      </c>
      <c r="N776" s="10" t="s">
        <v>56</v>
      </c>
      <c r="O776" s="10" t="s">
        <v>62</v>
      </c>
      <c r="P776" s="10" t="s">
        <v>2323</v>
      </c>
      <c r="Q776" s="10"/>
      <c r="R776" s="12"/>
      <c r="S776" s="18" t="s">
        <v>58</v>
      </c>
      <c r="T776" s="10" t="s">
        <v>43</v>
      </c>
      <c r="U776" s="10">
        <v>709</v>
      </c>
      <c r="V776" s="10">
        <v>1362</v>
      </c>
      <c r="W776" s="10">
        <v>1980</v>
      </c>
      <c r="X776" s="10">
        <v>0</v>
      </c>
      <c r="Y776" s="10">
        <f t="shared" si="12"/>
        <v>715</v>
      </c>
      <c r="Z776" s="10" t="str">
        <f>IFERROR(VLOOKUP(H776,'[1]MW-NIFTY-50-12-Apr-2020'!$A:$A,1,FALSE),"No")</f>
        <v>No</v>
      </c>
      <c r="AA776" s="10" t="s">
        <v>44</v>
      </c>
      <c r="AB776" s="9">
        <v>715</v>
      </c>
    </row>
    <row r="777" spans="1:28" ht="15.75" customHeight="1" x14ac:dyDescent="0.3">
      <c r="A777" s="9">
        <v>927</v>
      </c>
      <c r="B777" s="10"/>
      <c r="C777" s="10"/>
      <c r="D777" s="10">
        <v>134081028</v>
      </c>
      <c r="E777" s="10">
        <v>523754</v>
      </c>
      <c r="F777" s="10">
        <v>523754</v>
      </c>
      <c r="G777" s="10" t="s">
        <v>2981</v>
      </c>
      <c r="H777" s="10" t="str">
        <f>G777</f>
        <v>EPCIN</v>
      </c>
      <c r="I777" s="10" t="s">
        <v>2982</v>
      </c>
      <c r="J777" s="10" t="s">
        <v>2983</v>
      </c>
      <c r="K777" s="13">
        <v>420.19</v>
      </c>
      <c r="L777" s="19" t="s">
        <v>13176</v>
      </c>
      <c r="M777" s="11" t="s">
        <v>39</v>
      </c>
      <c r="N777" s="10" t="s">
        <v>40</v>
      </c>
      <c r="O777" s="10"/>
      <c r="P777" s="10"/>
      <c r="Q777" s="12"/>
      <c r="R777" s="12"/>
      <c r="S777" s="17" t="s">
        <v>42</v>
      </c>
      <c r="T777" s="10" t="s">
        <v>27</v>
      </c>
      <c r="U777" s="10">
        <v>3566</v>
      </c>
      <c r="V777" s="10">
        <v>2659</v>
      </c>
      <c r="W777" s="10">
        <v>3170</v>
      </c>
      <c r="X777" s="10">
        <v>3225</v>
      </c>
      <c r="Y777" s="10">
        <f t="shared" si="12"/>
        <v>927</v>
      </c>
      <c r="Z777" s="10" t="str">
        <f>IFERROR(VLOOKUP(H777,'[1]MW-NIFTY-50-12-Apr-2020'!$A:$A,1,FALSE),"No")</f>
        <v>No</v>
      </c>
      <c r="AA777" s="10" t="str">
        <f>IFERROR(VLOOKUP(AB777,'[2]ind_nifty500list 12th Apr20'!$F:$F,1,FALSE),"No")</f>
        <v>No</v>
      </c>
      <c r="AB777" s="9">
        <v>927</v>
      </c>
    </row>
    <row r="778" spans="1:28" ht="15.75" customHeight="1" x14ac:dyDescent="0.3">
      <c r="A778" s="9">
        <v>3170</v>
      </c>
      <c r="B778" s="10">
        <v>4270849</v>
      </c>
      <c r="C778" s="10">
        <v>16683</v>
      </c>
      <c r="D778" s="10">
        <v>132406788</v>
      </c>
      <c r="E778" s="10">
        <v>517214</v>
      </c>
      <c r="F778" s="10">
        <v>517214</v>
      </c>
      <c r="G778" s="10" t="s">
        <v>9746</v>
      </c>
      <c r="H778" s="10" t="s">
        <v>9746</v>
      </c>
      <c r="I778" s="10" t="s">
        <v>9747</v>
      </c>
      <c r="J778" s="10" t="s">
        <v>9748</v>
      </c>
      <c r="K778" s="13">
        <v>419.76925</v>
      </c>
      <c r="L778" s="19" t="s">
        <v>13176</v>
      </c>
      <c r="M778" s="11" t="s">
        <v>39</v>
      </c>
      <c r="N778" s="10" t="s">
        <v>40</v>
      </c>
      <c r="O778" s="10"/>
      <c r="P778" s="10"/>
      <c r="Q778" s="12"/>
      <c r="R778" s="12"/>
      <c r="S778" s="15" t="s">
        <v>42</v>
      </c>
      <c r="T778" s="10" t="s">
        <v>27</v>
      </c>
      <c r="U778" s="10">
        <v>3225</v>
      </c>
      <c r="V778" s="10">
        <v>2392</v>
      </c>
      <c r="W778" s="10">
        <v>2659</v>
      </c>
      <c r="X778" s="10">
        <v>3566</v>
      </c>
      <c r="Y778" s="10">
        <f t="shared" si="12"/>
        <v>3170</v>
      </c>
      <c r="Z778" s="10" t="str">
        <f>IFERROR(VLOOKUP(H778,'[1]MW-NIFTY-50-12-Apr-2020'!$A:$A,1,FALSE),"No")</f>
        <v>No</v>
      </c>
      <c r="AA778" s="10" t="str">
        <f>IFERROR(VLOOKUP(AB778,'[2]ind_nifty500list 12th Apr20'!$F:$F,1,FALSE),"No")</f>
        <v>No</v>
      </c>
      <c r="AB778" s="9">
        <v>3170</v>
      </c>
    </row>
    <row r="779" spans="1:28" ht="15.75" customHeight="1" x14ac:dyDescent="0.3">
      <c r="A779" s="9">
        <v>3520</v>
      </c>
      <c r="B779" s="10">
        <v>1389569</v>
      </c>
      <c r="C779" s="10">
        <v>5428</v>
      </c>
      <c r="D779" s="10">
        <v>132495876</v>
      </c>
      <c r="E779" s="10">
        <v>517562</v>
      </c>
      <c r="F779" s="10">
        <v>517562</v>
      </c>
      <c r="G779" s="10" t="s">
        <v>10796</v>
      </c>
      <c r="H779" s="10" t="s">
        <v>10796</v>
      </c>
      <c r="I779" s="10" t="s">
        <v>10797</v>
      </c>
      <c r="J779" s="10" t="s">
        <v>10798</v>
      </c>
      <c r="K779" s="13">
        <v>419.05129999999997</v>
      </c>
      <c r="L779" s="19" t="s">
        <v>13176</v>
      </c>
      <c r="M779" s="11" t="s">
        <v>32</v>
      </c>
      <c r="N779" s="10" t="s">
        <v>33</v>
      </c>
      <c r="O779" s="10" t="s">
        <v>48</v>
      </c>
      <c r="P779" s="10"/>
      <c r="Q779" s="12"/>
      <c r="R779" s="12"/>
      <c r="S779" s="18" t="s">
        <v>35</v>
      </c>
      <c r="T779" s="10" t="s">
        <v>27</v>
      </c>
      <c r="U779" s="10">
        <v>1888</v>
      </c>
      <c r="V779" s="10">
        <v>5022</v>
      </c>
      <c r="W779" s="10">
        <v>3389</v>
      </c>
      <c r="X779" s="10">
        <v>310</v>
      </c>
      <c r="Y779" s="10">
        <f t="shared" si="12"/>
        <v>3520</v>
      </c>
      <c r="Z779" s="10" t="str">
        <f>IFERROR(VLOOKUP(H779,'[1]MW-NIFTY-50-12-Apr-2020'!$A:$A,1,FALSE),"No")</f>
        <v>No</v>
      </c>
      <c r="AA779" s="10" t="str">
        <f>IFERROR(VLOOKUP(AB779,'[2]ind_nifty500list 12th Apr20'!$F:$F,1,FALSE),"No")</f>
        <v>No</v>
      </c>
      <c r="AB779" s="9">
        <v>3520</v>
      </c>
    </row>
    <row r="780" spans="1:28" ht="15.75" customHeight="1" x14ac:dyDescent="0.3">
      <c r="A780" s="9">
        <v>1763</v>
      </c>
      <c r="B780" s="10"/>
      <c r="C780" s="10"/>
      <c r="D780" s="10">
        <v>137664004</v>
      </c>
      <c r="E780" s="10">
        <v>537750</v>
      </c>
      <c r="F780" s="10">
        <v>537750</v>
      </c>
      <c r="G780" s="10" t="s">
        <v>5526</v>
      </c>
      <c r="H780" s="10" t="str">
        <f>G780</f>
        <v>KIRANVYPAR</v>
      </c>
      <c r="I780" s="10" t="s">
        <v>5527</v>
      </c>
      <c r="J780" s="10" t="s">
        <v>5528</v>
      </c>
      <c r="K780" s="13">
        <v>418.83</v>
      </c>
      <c r="L780" s="19" t="s">
        <v>13176</v>
      </c>
      <c r="M780" s="11" t="s">
        <v>55</v>
      </c>
      <c r="N780" s="10" t="s">
        <v>56</v>
      </c>
      <c r="O780" s="10" t="s">
        <v>158</v>
      </c>
      <c r="P780" s="10" t="s">
        <v>797</v>
      </c>
      <c r="Q780" s="12"/>
      <c r="R780" s="12"/>
      <c r="S780" s="10" t="s">
        <v>58</v>
      </c>
      <c r="T780" s="10" t="s">
        <v>27</v>
      </c>
      <c r="U780" s="10">
        <v>2363</v>
      </c>
      <c r="V780" s="10">
        <v>3196</v>
      </c>
      <c r="W780" s="10">
        <v>3703</v>
      </c>
      <c r="X780" s="10">
        <v>3048</v>
      </c>
      <c r="Y780" s="10">
        <f t="shared" si="12"/>
        <v>1763</v>
      </c>
      <c r="Z780" s="10" t="str">
        <f>IFERROR(VLOOKUP(H780,'[1]MW-NIFTY-50-12-Apr-2020'!$A:$A,1,FALSE),"No")</f>
        <v>No</v>
      </c>
      <c r="AA780" s="10" t="str">
        <f>IFERROR(VLOOKUP(AB780,'[2]ind_nifty500list 12th Apr20'!$F:$F,1,FALSE),"No")</f>
        <v>No</v>
      </c>
      <c r="AB780" s="9">
        <v>1763</v>
      </c>
    </row>
    <row r="781" spans="1:28" ht="15.75" customHeight="1" x14ac:dyDescent="0.3">
      <c r="A781" s="9">
        <v>906</v>
      </c>
      <c r="B781" s="10">
        <v>3435777</v>
      </c>
      <c r="C781" s="10">
        <v>13421</v>
      </c>
      <c r="D781" s="10">
        <v>136380676</v>
      </c>
      <c r="E781" s="10">
        <v>532737</v>
      </c>
      <c r="F781" s="10">
        <v>532737</v>
      </c>
      <c r="G781" s="10" t="s">
        <v>2916</v>
      </c>
      <c r="H781" s="10" t="s">
        <v>2916</v>
      </c>
      <c r="I781" s="10" t="s">
        <v>2917</v>
      </c>
      <c r="J781" s="10" t="s">
        <v>2918</v>
      </c>
      <c r="K781" s="13">
        <v>418.68619999999999</v>
      </c>
      <c r="L781" s="19" t="s">
        <v>13176</v>
      </c>
      <c r="M781" s="11" t="s">
        <v>55</v>
      </c>
      <c r="N781" s="10" t="s">
        <v>56</v>
      </c>
      <c r="O781" s="10" t="s">
        <v>62</v>
      </c>
      <c r="P781" s="10" t="s">
        <v>293</v>
      </c>
      <c r="Q781" s="12"/>
      <c r="R781" s="12"/>
      <c r="S781" s="18" t="s">
        <v>58</v>
      </c>
      <c r="T781" s="10" t="s">
        <v>27</v>
      </c>
      <c r="U781" s="10">
        <v>114</v>
      </c>
      <c r="V781" s="10">
        <v>65</v>
      </c>
      <c r="W781" s="10">
        <v>1380</v>
      </c>
      <c r="X781" s="10">
        <v>2490</v>
      </c>
      <c r="Y781" s="10">
        <f t="shared" si="12"/>
        <v>906</v>
      </c>
      <c r="Z781" s="10" t="str">
        <f>IFERROR(VLOOKUP(H781,'[1]MW-NIFTY-50-12-Apr-2020'!$A:$A,1,FALSE),"No")</f>
        <v>No</v>
      </c>
      <c r="AA781" s="10" t="str">
        <f>IFERROR(VLOOKUP(AB781,'[2]ind_nifty500list 12th Apr20'!$F:$F,1,FALSE),"No")</f>
        <v>No</v>
      </c>
      <c r="AB781" s="9">
        <v>906</v>
      </c>
    </row>
    <row r="782" spans="1:28" ht="15.75" customHeight="1" x14ac:dyDescent="0.3">
      <c r="A782" s="9">
        <v>1284</v>
      </c>
      <c r="B782" s="10">
        <v>3913729</v>
      </c>
      <c r="C782" s="10">
        <v>15288</v>
      </c>
      <c r="D782" s="10">
        <v>129464324</v>
      </c>
      <c r="E782" s="10">
        <v>505720</v>
      </c>
      <c r="F782" s="10">
        <v>505720</v>
      </c>
      <c r="G782" s="10" t="s">
        <v>4072</v>
      </c>
      <c r="H782" s="10" t="s">
        <v>4072</v>
      </c>
      <c r="I782" s="10" t="s">
        <v>4073</v>
      </c>
      <c r="J782" s="10" t="s">
        <v>4074</v>
      </c>
      <c r="K782" s="13">
        <v>416.84195</v>
      </c>
      <c r="L782" s="19" t="s">
        <v>13176</v>
      </c>
      <c r="M782" s="11" t="s">
        <v>39</v>
      </c>
      <c r="N782" s="10" t="s">
        <v>40</v>
      </c>
      <c r="O782" s="10" t="s">
        <v>137</v>
      </c>
      <c r="P782" s="10" t="s">
        <v>138</v>
      </c>
      <c r="Q782" s="12"/>
      <c r="R782" s="12"/>
      <c r="S782" s="17" t="s">
        <v>42</v>
      </c>
      <c r="T782" s="10" t="s">
        <v>27</v>
      </c>
      <c r="U782" s="10">
        <v>1657</v>
      </c>
      <c r="V782" s="10">
        <v>1204</v>
      </c>
      <c r="W782" s="10">
        <v>3787</v>
      </c>
      <c r="X782" s="10">
        <v>3799</v>
      </c>
      <c r="Y782" s="10">
        <f t="shared" si="12"/>
        <v>1284</v>
      </c>
      <c r="Z782" s="10" t="str">
        <f>IFERROR(VLOOKUP(H782,'[1]MW-NIFTY-50-12-Apr-2020'!$A:$A,1,FALSE),"No")</f>
        <v>No</v>
      </c>
      <c r="AA782" s="10" t="str">
        <f>IFERROR(VLOOKUP(AB782,'[2]ind_nifty500list 12th Apr20'!$F:$F,1,FALSE),"No")</f>
        <v>No</v>
      </c>
      <c r="AB782" s="9">
        <v>1284</v>
      </c>
    </row>
    <row r="783" spans="1:28" ht="15.75" customHeight="1" x14ac:dyDescent="0.3">
      <c r="A783" s="9">
        <v>139</v>
      </c>
      <c r="B783" s="10">
        <v>20993</v>
      </c>
      <c r="C783" s="10">
        <v>82</v>
      </c>
      <c r="D783" s="10">
        <v>133393924</v>
      </c>
      <c r="E783" s="10">
        <v>521070</v>
      </c>
      <c r="F783" s="10">
        <v>521070</v>
      </c>
      <c r="G783" s="10" t="s">
        <v>550</v>
      </c>
      <c r="H783" s="10" t="s">
        <v>550</v>
      </c>
      <c r="I783" s="10" t="s">
        <v>551</v>
      </c>
      <c r="J783" s="10" t="s">
        <v>552</v>
      </c>
      <c r="K783" s="13">
        <v>416.18925000000002</v>
      </c>
      <c r="L783" s="19" t="s">
        <v>13176</v>
      </c>
      <c r="M783" s="11" t="s">
        <v>83</v>
      </c>
      <c r="N783" s="10" t="s">
        <v>84</v>
      </c>
      <c r="O783" s="10" t="s">
        <v>85</v>
      </c>
      <c r="P783" s="10"/>
      <c r="Q783" s="12"/>
      <c r="R783" s="12"/>
      <c r="S783" s="17" t="s">
        <v>86</v>
      </c>
      <c r="T783" s="10" t="s">
        <v>27</v>
      </c>
      <c r="U783" s="10">
        <v>2795</v>
      </c>
      <c r="V783" s="10">
        <v>385</v>
      </c>
      <c r="W783" s="10">
        <v>3099</v>
      </c>
      <c r="X783" s="10">
        <v>2626</v>
      </c>
      <c r="Y783" s="10">
        <f t="shared" si="12"/>
        <v>139</v>
      </c>
      <c r="Z783" s="10" t="str">
        <f>IFERROR(VLOOKUP(H783,'[1]MW-NIFTY-50-12-Apr-2020'!$A:$A,1,FALSE),"No")</f>
        <v>No</v>
      </c>
      <c r="AA783" s="10" t="str">
        <f>IFERROR(VLOOKUP(AB783,'[2]ind_nifty500list 12th Apr20'!$F:$F,1,FALSE),"No")</f>
        <v>No</v>
      </c>
      <c r="AB783" s="9">
        <v>139</v>
      </c>
    </row>
    <row r="784" spans="1:28" ht="15.75" customHeight="1" x14ac:dyDescent="0.3">
      <c r="A784" s="9">
        <v>201</v>
      </c>
      <c r="B784" s="10"/>
      <c r="C784" s="10"/>
      <c r="D784" s="10">
        <v>129602564</v>
      </c>
      <c r="E784" s="10">
        <v>506260</v>
      </c>
      <c r="F784" s="10">
        <v>506260</v>
      </c>
      <c r="G784" s="10" t="s">
        <v>747</v>
      </c>
      <c r="H784" s="10" t="str">
        <f>G784</f>
        <v>ANUHPHR</v>
      </c>
      <c r="I784" s="10" t="s">
        <v>748</v>
      </c>
      <c r="J784" s="10" t="s">
        <v>749</v>
      </c>
      <c r="K784" s="13">
        <v>414.71</v>
      </c>
      <c r="L784" s="19" t="s">
        <v>13176</v>
      </c>
      <c r="M784" s="11" t="s">
        <v>95</v>
      </c>
      <c r="N784" s="10" t="s">
        <v>96</v>
      </c>
      <c r="O784" s="10" t="s">
        <v>97</v>
      </c>
      <c r="P784" s="10"/>
      <c r="Q784" s="12"/>
      <c r="R784" s="12"/>
      <c r="S784" s="10" t="s">
        <v>98</v>
      </c>
      <c r="T784" s="10" t="s">
        <v>27</v>
      </c>
      <c r="U784" s="10">
        <v>837</v>
      </c>
      <c r="V784" s="10">
        <v>887</v>
      </c>
      <c r="W784" s="10">
        <v>3780</v>
      </c>
      <c r="X784" s="10">
        <v>3486</v>
      </c>
      <c r="Y784" s="10">
        <f t="shared" si="12"/>
        <v>201</v>
      </c>
      <c r="Z784" s="10" t="str">
        <f>IFERROR(VLOOKUP(H784,'[1]MW-NIFTY-50-12-Apr-2020'!$A:$A,1,FALSE),"No")</f>
        <v>No</v>
      </c>
      <c r="AA784" s="10" t="str">
        <f>IFERROR(VLOOKUP(AB784,'[2]ind_nifty500list 12th Apr20'!$F:$F,1,FALSE),"No")</f>
        <v>No</v>
      </c>
      <c r="AB784" s="9">
        <v>201</v>
      </c>
    </row>
    <row r="785" spans="1:28" ht="15.75" customHeight="1" x14ac:dyDescent="0.3">
      <c r="A785" s="9">
        <v>2346</v>
      </c>
      <c r="B785" s="10">
        <v>3655169</v>
      </c>
      <c r="C785" s="10">
        <v>14278</v>
      </c>
      <c r="D785" s="10">
        <v>135773444</v>
      </c>
      <c r="E785" s="10">
        <v>530365</v>
      </c>
      <c r="F785" s="10">
        <v>530365</v>
      </c>
      <c r="G785" s="10" t="s">
        <v>7288</v>
      </c>
      <c r="H785" s="10" t="s">
        <v>7288</v>
      </c>
      <c r="I785" s="10" t="s">
        <v>7289</v>
      </c>
      <c r="J785" s="10" t="s">
        <v>7290</v>
      </c>
      <c r="K785" s="13">
        <v>414.18915000000004</v>
      </c>
      <c r="L785" s="19" t="s">
        <v>13176</v>
      </c>
      <c r="M785" s="11" t="s">
        <v>249</v>
      </c>
      <c r="N785" s="10" t="s">
        <v>250</v>
      </c>
      <c r="O785" s="10" t="s">
        <v>762</v>
      </c>
      <c r="P785" s="10" t="s">
        <v>1958</v>
      </c>
      <c r="Q785" s="12"/>
      <c r="R785" s="12"/>
      <c r="S785" s="15" t="s">
        <v>26</v>
      </c>
      <c r="T785" s="10" t="s">
        <v>27</v>
      </c>
      <c r="U785" s="10">
        <v>2137</v>
      </c>
      <c r="V785" s="10">
        <v>950</v>
      </c>
      <c r="W785" s="10">
        <v>2249</v>
      </c>
      <c r="X785" s="10">
        <v>1354</v>
      </c>
      <c r="Y785" s="10">
        <f t="shared" si="12"/>
        <v>2346</v>
      </c>
      <c r="Z785" s="10" t="str">
        <f>IFERROR(VLOOKUP(H785,'[1]MW-NIFTY-50-12-Apr-2020'!$A:$A,1,FALSE),"No")</f>
        <v>No</v>
      </c>
      <c r="AA785" s="10" t="str">
        <f>IFERROR(VLOOKUP(AB785,'[2]ind_nifty500list 12th Apr20'!$F:$F,1,FALSE),"No")</f>
        <v>No</v>
      </c>
      <c r="AB785" s="9">
        <v>2346</v>
      </c>
    </row>
    <row r="786" spans="1:28" ht="15.75" customHeight="1" x14ac:dyDescent="0.3">
      <c r="A786" s="9">
        <v>607</v>
      </c>
      <c r="B786" s="10"/>
      <c r="C786" s="10"/>
      <c r="D786" s="10">
        <v>135902980</v>
      </c>
      <c r="E786" s="10">
        <v>530871</v>
      </c>
      <c r="F786" s="10">
        <v>530871</v>
      </c>
      <c r="G786" s="10" t="s">
        <v>2011</v>
      </c>
      <c r="H786" s="10" t="str">
        <f>G786</f>
        <v>CHEMBOND</v>
      </c>
      <c r="I786" s="10" t="s">
        <v>2012</v>
      </c>
      <c r="J786" s="10" t="s">
        <v>2013</v>
      </c>
      <c r="K786" s="13">
        <v>413.79</v>
      </c>
      <c r="L786" s="19" t="s">
        <v>13176</v>
      </c>
      <c r="M786" s="11" t="s">
        <v>23</v>
      </c>
      <c r="N786" s="10" t="s">
        <v>24</v>
      </c>
      <c r="O786" s="10"/>
      <c r="P786" s="10"/>
      <c r="Q786" s="12"/>
      <c r="R786" s="12"/>
      <c r="S786" s="17" t="s">
        <v>26</v>
      </c>
      <c r="T786" s="10" t="s">
        <v>27</v>
      </c>
      <c r="U786" s="10">
        <v>734</v>
      </c>
      <c r="V786" s="10">
        <v>2318</v>
      </c>
      <c r="W786" s="10">
        <v>2430</v>
      </c>
      <c r="X786" s="10">
        <v>5047</v>
      </c>
      <c r="Y786" s="10">
        <f t="shared" si="12"/>
        <v>607</v>
      </c>
      <c r="Z786" s="10" t="str">
        <f>IFERROR(VLOOKUP(H786,'[1]MW-NIFTY-50-12-Apr-2020'!$A:$A,1,FALSE),"No")</f>
        <v>No</v>
      </c>
      <c r="AA786" s="10" t="str">
        <f>IFERROR(VLOOKUP(AB786,'[2]ind_nifty500list 12th Apr20'!$F:$F,1,FALSE),"No")</f>
        <v>No</v>
      </c>
      <c r="AB786" s="9">
        <v>607</v>
      </c>
    </row>
    <row r="787" spans="1:28" ht="15.75" customHeight="1" x14ac:dyDescent="0.3">
      <c r="A787" s="9">
        <v>3173</v>
      </c>
      <c r="B787" s="10">
        <v>850177</v>
      </c>
      <c r="C787" s="10">
        <v>3321</v>
      </c>
      <c r="D787" s="10">
        <v>128102916</v>
      </c>
      <c r="E787" s="10">
        <v>500402</v>
      </c>
      <c r="F787" s="10">
        <v>500402</v>
      </c>
      <c r="G787" s="10" t="s">
        <v>9755</v>
      </c>
      <c r="H787" s="10" t="s">
        <v>9755</v>
      </c>
      <c r="I787" s="10" t="s">
        <v>9756</v>
      </c>
      <c r="J787" s="10" t="s">
        <v>9757</v>
      </c>
      <c r="K787" s="13">
        <v>410.76249999999999</v>
      </c>
      <c r="L787" s="19" t="s">
        <v>13176</v>
      </c>
      <c r="M787" s="11" t="s">
        <v>39</v>
      </c>
      <c r="N787" s="10" t="s">
        <v>67</v>
      </c>
      <c r="O787" s="10" t="s">
        <v>68</v>
      </c>
      <c r="P787" s="10"/>
      <c r="Q787" s="12"/>
      <c r="R787" s="12"/>
      <c r="S787" s="17" t="s">
        <v>69</v>
      </c>
      <c r="T787" s="10" t="s">
        <v>27</v>
      </c>
      <c r="U787" s="10">
        <v>1379</v>
      </c>
      <c r="V787" s="10">
        <v>7</v>
      </c>
      <c r="W787" s="10">
        <v>2878</v>
      </c>
      <c r="X787" s="10">
        <v>2322</v>
      </c>
      <c r="Y787" s="10">
        <f t="shared" si="12"/>
        <v>3173</v>
      </c>
      <c r="Z787" s="10" t="str">
        <f>IFERROR(VLOOKUP(H787,'[1]MW-NIFTY-50-12-Apr-2020'!$A:$A,1,FALSE),"No")</f>
        <v>No</v>
      </c>
      <c r="AA787" s="10" t="str">
        <f>IFERROR(VLOOKUP(AB787,'[2]ind_nifty500list 12th Apr20'!$F:$F,1,FALSE),"No")</f>
        <v>No</v>
      </c>
      <c r="AB787" s="9">
        <v>3173</v>
      </c>
    </row>
    <row r="788" spans="1:28" ht="15.75" customHeight="1" x14ac:dyDescent="0.3">
      <c r="A788" s="9">
        <v>385</v>
      </c>
      <c r="B788" s="10">
        <v>3080705</v>
      </c>
      <c r="C788" s="10">
        <v>12034</v>
      </c>
      <c r="D788" s="10">
        <v>136364548</v>
      </c>
      <c r="E788" s="10">
        <v>532674</v>
      </c>
      <c r="F788" s="10">
        <v>532674</v>
      </c>
      <c r="G788" s="10" t="s">
        <v>1331</v>
      </c>
      <c r="H788" s="10" t="s">
        <v>1331</v>
      </c>
      <c r="I788" s="10" t="s">
        <v>1332</v>
      </c>
      <c r="J788" s="10" t="s">
        <v>1333</v>
      </c>
      <c r="K788" s="13">
        <v>410.5385</v>
      </c>
      <c r="L788" s="19" t="s">
        <v>13176</v>
      </c>
      <c r="M788" s="11" t="s">
        <v>83</v>
      </c>
      <c r="N788" s="10" t="s">
        <v>84</v>
      </c>
      <c r="O788" s="10" t="s">
        <v>85</v>
      </c>
      <c r="P788" s="12"/>
      <c r="Q788" s="12"/>
      <c r="R788" s="12"/>
      <c r="S788" s="17" t="s">
        <v>86</v>
      </c>
      <c r="T788" s="10" t="s">
        <v>27</v>
      </c>
      <c r="U788" s="10">
        <v>2252</v>
      </c>
      <c r="V788" s="10">
        <v>1434</v>
      </c>
      <c r="W788" s="10">
        <v>2795</v>
      </c>
      <c r="X788" s="10">
        <v>139</v>
      </c>
      <c r="Y788" s="10">
        <f t="shared" si="12"/>
        <v>385</v>
      </c>
      <c r="Z788" s="10" t="str">
        <f>IFERROR(VLOOKUP(H788,'[1]MW-NIFTY-50-12-Apr-2020'!$A:$A,1,FALSE),"No")</f>
        <v>No</v>
      </c>
      <c r="AA788" s="10" t="str">
        <f>IFERROR(VLOOKUP(AB788,'[2]ind_nifty500list 12th Apr20'!$F:$F,1,FALSE),"No")</f>
        <v>No</v>
      </c>
      <c r="AB788" s="9">
        <v>385</v>
      </c>
    </row>
    <row r="789" spans="1:28" ht="15.75" customHeight="1" x14ac:dyDescent="0.3">
      <c r="A789" s="9">
        <v>1545</v>
      </c>
      <c r="B789" s="10"/>
      <c r="C789" s="10"/>
      <c r="D789" s="10">
        <v>129831684</v>
      </c>
      <c r="E789" s="10">
        <v>507155</v>
      </c>
      <c r="F789" s="10">
        <v>507155</v>
      </c>
      <c r="G789" s="10" t="s">
        <v>4870</v>
      </c>
      <c r="H789" s="10" t="str">
        <f>G789</f>
        <v>JAGAJITIND</v>
      </c>
      <c r="I789" s="10" t="s">
        <v>4871</v>
      </c>
      <c r="J789" s="10" t="s">
        <v>4872</v>
      </c>
      <c r="K789" s="13">
        <v>408.13</v>
      </c>
      <c r="L789" s="19" t="s">
        <v>13176</v>
      </c>
      <c r="M789" s="11" t="s">
        <v>275</v>
      </c>
      <c r="N789" s="10" t="s">
        <v>276</v>
      </c>
      <c r="O789" s="10" t="s">
        <v>277</v>
      </c>
      <c r="P789" s="10" t="s">
        <v>1030</v>
      </c>
      <c r="Q789" s="12"/>
      <c r="R789" s="12"/>
      <c r="S789" s="18" t="s">
        <v>279</v>
      </c>
      <c r="T789" s="10" t="s">
        <v>27</v>
      </c>
      <c r="U789" s="10">
        <v>1637</v>
      </c>
      <c r="V789" s="10">
        <v>2477</v>
      </c>
      <c r="W789" s="10">
        <v>290</v>
      </c>
      <c r="X789" s="10">
        <v>1126</v>
      </c>
      <c r="Y789" s="10">
        <f t="shared" si="12"/>
        <v>1545</v>
      </c>
      <c r="Z789" s="10" t="str">
        <f>IFERROR(VLOOKUP(H789,'[1]MW-NIFTY-50-12-Apr-2020'!$A:$A,1,FALSE),"No")</f>
        <v>No</v>
      </c>
      <c r="AA789" s="10" t="str">
        <f>IFERROR(VLOOKUP(AB789,'[2]ind_nifty500list 12th Apr20'!$F:$F,1,FALSE),"No")</f>
        <v>No</v>
      </c>
      <c r="AB789" s="9">
        <v>1545</v>
      </c>
    </row>
    <row r="790" spans="1:28" ht="15.75" customHeight="1" x14ac:dyDescent="0.3">
      <c r="A790" s="9">
        <v>3021</v>
      </c>
      <c r="B790" s="10">
        <v>3472641</v>
      </c>
      <c r="C790" s="10">
        <v>13565</v>
      </c>
      <c r="D790" s="10">
        <v>128091140</v>
      </c>
      <c r="E790" s="10">
        <v>500356</v>
      </c>
      <c r="F790" s="10">
        <v>500356</v>
      </c>
      <c r="G790" s="10" t="s">
        <v>9303</v>
      </c>
      <c r="H790" s="10" t="s">
        <v>9303</v>
      </c>
      <c r="I790" s="10" t="s">
        <v>9304</v>
      </c>
      <c r="J790" s="10" t="s">
        <v>9305</v>
      </c>
      <c r="K790" s="13">
        <v>407.91714999999999</v>
      </c>
      <c r="L790" s="19" t="s">
        <v>13176</v>
      </c>
      <c r="M790" s="11" t="s">
        <v>23</v>
      </c>
      <c r="N790" s="10" t="s">
        <v>196</v>
      </c>
      <c r="O790" s="10" t="s">
        <v>388</v>
      </c>
      <c r="P790" s="10"/>
      <c r="Q790" s="12"/>
      <c r="R790" s="12"/>
      <c r="S790" s="17" t="s">
        <v>26</v>
      </c>
      <c r="T790" s="10" t="s">
        <v>27</v>
      </c>
      <c r="U790" s="10">
        <v>2799</v>
      </c>
      <c r="V790" s="10">
        <v>3212</v>
      </c>
      <c r="W790" s="10">
        <v>1815</v>
      </c>
      <c r="X790" s="10">
        <v>370</v>
      </c>
      <c r="Y790" s="10">
        <f t="shared" si="12"/>
        <v>3021</v>
      </c>
      <c r="Z790" s="10" t="str">
        <f>IFERROR(VLOOKUP(H790,'[1]MW-NIFTY-50-12-Apr-2020'!$A:$A,1,FALSE),"No")</f>
        <v>No</v>
      </c>
      <c r="AA790" s="10" t="str">
        <f>IFERROR(VLOOKUP(AB790,'[2]ind_nifty500list 12th Apr20'!$F:$F,1,FALSE),"No")</f>
        <v>No</v>
      </c>
      <c r="AB790" s="9">
        <v>3021</v>
      </c>
    </row>
    <row r="791" spans="1:28" ht="15.75" customHeight="1" x14ac:dyDescent="0.3">
      <c r="A791" s="9">
        <v>2989</v>
      </c>
      <c r="B791" s="10"/>
      <c r="C791" s="10"/>
      <c r="D791" s="10">
        <v>131145988</v>
      </c>
      <c r="E791" s="10">
        <v>512289</v>
      </c>
      <c r="F791" s="10">
        <v>512289</v>
      </c>
      <c r="G791" s="10" t="s">
        <v>9206</v>
      </c>
      <c r="H791" s="10" t="str">
        <f>G791</f>
        <v>SHIRPUR-G</v>
      </c>
      <c r="I791" s="10" t="s">
        <v>9207</v>
      </c>
      <c r="J791" s="10" t="s">
        <v>9208</v>
      </c>
      <c r="K791" s="13">
        <v>406.41745000000003</v>
      </c>
      <c r="L791" s="19" t="s">
        <v>13176</v>
      </c>
      <c r="M791" s="10" t="s">
        <v>23</v>
      </c>
      <c r="N791" s="10" t="s">
        <v>90</v>
      </c>
      <c r="O791" s="10" t="s">
        <v>4180</v>
      </c>
      <c r="P791" s="10" t="s">
        <v>9209</v>
      </c>
      <c r="Q791" s="12"/>
      <c r="R791" s="12"/>
      <c r="S791" s="18" t="s">
        <v>91</v>
      </c>
      <c r="T791" s="10" t="s">
        <v>27</v>
      </c>
      <c r="U791" s="10">
        <v>1318</v>
      </c>
      <c r="V791" s="10">
        <v>1333</v>
      </c>
      <c r="W791" s="10">
        <v>2358</v>
      </c>
      <c r="X791" s="10">
        <v>2083</v>
      </c>
      <c r="Y791" s="10">
        <f t="shared" si="12"/>
        <v>2989</v>
      </c>
      <c r="Z791" s="10" t="str">
        <f>IFERROR(VLOOKUP(H791,'[1]MW-NIFTY-50-12-Apr-2020'!$A:$A,1,FALSE),"No")</f>
        <v>No</v>
      </c>
      <c r="AA791" s="10" t="str">
        <f>IFERROR(VLOOKUP(AB791,'[2]ind_nifty500list 12th Apr20'!$F:$F,1,FALSE),"No")</f>
        <v>No</v>
      </c>
      <c r="AB791" s="9">
        <v>2989</v>
      </c>
    </row>
    <row r="792" spans="1:28" ht="15.75" customHeight="1" x14ac:dyDescent="0.3">
      <c r="A792" s="9">
        <v>255</v>
      </c>
      <c r="B792" s="10">
        <v>6422529</v>
      </c>
      <c r="C792" s="10">
        <v>25088</v>
      </c>
      <c r="D792" s="10">
        <v>136410372</v>
      </c>
      <c r="E792" s="10">
        <v>532853</v>
      </c>
      <c r="F792" s="10">
        <v>532853</v>
      </c>
      <c r="G792" s="10" t="s">
        <v>919</v>
      </c>
      <c r="H792" s="10" t="s">
        <v>919</v>
      </c>
      <c r="I792" s="10" t="s">
        <v>920</v>
      </c>
      <c r="J792" s="10" t="s">
        <v>921</v>
      </c>
      <c r="K792" s="13">
        <v>406.14830000000001</v>
      </c>
      <c r="L792" s="19" t="s">
        <v>13176</v>
      </c>
      <c r="M792" s="11" t="s">
        <v>23</v>
      </c>
      <c r="N792" s="10" t="s">
        <v>24</v>
      </c>
      <c r="O792" s="10" t="s">
        <v>25</v>
      </c>
      <c r="P792" s="10"/>
      <c r="Q792" s="12"/>
      <c r="R792" s="12"/>
      <c r="S792" s="15" t="s">
        <v>26</v>
      </c>
      <c r="T792" s="10" t="s">
        <v>27</v>
      </c>
      <c r="U792" s="10">
        <v>1240</v>
      </c>
      <c r="V792" s="10">
        <v>3332</v>
      </c>
      <c r="W792" s="10">
        <v>996</v>
      </c>
      <c r="X792" s="10">
        <v>811</v>
      </c>
      <c r="Y792" s="10">
        <f t="shared" si="12"/>
        <v>255</v>
      </c>
      <c r="Z792" s="10" t="str">
        <f>IFERROR(VLOOKUP(H792,'[1]MW-NIFTY-50-12-Apr-2020'!$A:$A,1,FALSE),"No")</f>
        <v>No</v>
      </c>
      <c r="AA792" s="10" t="str">
        <f>IFERROR(VLOOKUP(AB792,'[2]ind_nifty500list 12th Apr20'!$F:$F,1,FALSE),"No")</f>
        <v>No</v>
      </c>
      <c r="AB792" s="9">
        <v>255</v>
      </c>
    </row>
    <row r="793" spans="1:28" ht="15.75" customHeight="1" x14ac:dyDescent="0.3">
      <c r="A793" s="9">
        <v>2906</v>
      </c>
      <c r="B793" s="10"/>
      <c r="C793" s="10"/>
      <c r="D793" s="10">
        <v>130835460</v>
      </c>
      <c r="E793" s="10">
        <v>511076</v>
      </c>
      <c r="F793" s="10">
        <v>511076</v>
      </c>
      <c r="G793" s="10" t="s">
        <v>8960</v>
      </c>
      <c r="H793" s="10" t="str">
        <f>G793</f>
        <v>SATINDLTD</v>
      </c>
      <c r="I793" s="10" t="s">
        <v>8961</v>
      </c>
      <c r="J793" s="10" t="s">
        <v>8962</v>
      </c>
      <c r="K793" s="13">
        <v>403.8</v>
      </c>
      <c r="L793" s="19" t="s">
        <v>13176</v>
      </c>
      <c r="M793" s="11" t="s">
        <v>39</v>
      </c>
      <c r="N793" s="10" t="s">
        <v>40</v>
      </c>
      <c r="O793" s="10" t="s">
        <v>76</v>
      </c>
      <c r="P793" s="10"/>
      <c r="Q793" s="12"/>
      <c r="R793" s="12"/>
      <c r="S793" s="17" t="s">
        <v>42</v>
      </c>
      <c r="T793" s="10" t="s">
        <v>27</v>
      </c>
      <c r="U793" s="10">
        <v>2073</v>
      </c>
      <c r="V793" s="10">
        <v>71</v>
      </c>
      <c r="W793" s="10">
        <v>3747</v>
      </c>
      <c r="X793" s="10">
        <v>3685</v>
      </c>
      <c r="Y793" s="10">
        <f t="shared" si="12"/>
        <v>2906</v>
      </c>
      <c r="Z793" s="10" t="str">
        <f>IFERROR(VLOOKUP(H793,'[1]MW-NIFTY-50-12-Apr-2020'!$A:$A,1,FALSE),"No")</f>
        <v>No</v>
      </c>
      <c r="AA793" s="10" t="str">
        <f>IFERROR(VLOOKUP(AB793,'[2]ind_nifty500list 12th Apr20'!$F:$F,1,FALSE),"No")</f>
        <v>No</v>
      </c>
      <c r="AB793" s="9">
        <v>2906</v>
      </c>
    </row>
    <row r="794" spans="1:28" ht="15.75" customHeight="1" x14ac:dyDescent="0.3">
      <c r="A794" s="9">
        <v>5051</v>
      </c>
      <c r="B794" s="10">
        <v>2964737</v>
      </c>
      <c r="C794" s="10">
        <v>11581</v>
      </c>
      <c r="D794" s="10">
        <v>136331012</v>
      </c>
      <c r="E794" s="10">
        <v>532543</v>
      </c>
      <c r="F794" s="10">
        <v>532543</v>
      </c>
      <c r="G794" s="10" t="s">
        <v>12859</v>
      </c>
      <c r="H794" s="10" t="s">
        <v>12859</v>
      </c>
      <c r="I794" s="10" t="s">
        <v>12860</v>
      </c>
      <c r="J794" s="10" t="s">
        <v>12861</v>
      </c>
      <c r="K794" s="13">
        <v>403.47664999999995</v>
      </c>
      <c r="L794" s="19" t="s">
        <v>13176</v>
      </c>
      <c r="M794" s="10" t="s">
        <v>23</v>
      </c>
      <c r="N794" s="11" t="s">
        <v>24</v>
      </c>
      <c r="O794" s="10" t="s">
        <v>376</v>
      </c>
      <c r="P794" s="12"/>
      <c r="Q794" s="12"/>
      <c r="R794" s="12"/>
      <c r="S794" s="15" t="s">
        <v>26</v>
      </c>
      <c r="T794" s="10" t="s">
        <v>27</v>
      </c>
      <c r="U794" s="10">
        <v>3180</v>
      </c>
      <c r="V794" s="10">
        <v>947</v>
      </c>
      <c r="W794" s="10">
        <v>2540</v>
      </c>
      <c r="X794" s="10">
        <v>803</v>
      </c>
      <c r="Y794" s="10">
        <f t="shared" si="12"/>
        <v>5051</v>
      </c>
      <c r="Z794" s="10" t="str">
        <f>IFERROR(VLOOKUP(H794,'[1]MW-NIFTY-50-12-Apr-2020'!$A:$A,1,FALSE),"No")</f>
        <v>No</v>
      </c>
      <c r="AA794" s="10" t="str">
        <f>IFERROR(VLOOKUP(AB794,'[2]ind_nifty500list 12th Apr20'!$F:$F,1,FALSE),"No")</f>
        <v>No</v>
      </c>
      <c r="AB794" s="9">
        <v>5051</v>
      </c>
    </row>
    <row r="795" spans="1:28" ht="15.75" customHeight="1" x14ac:dyDescent="0.3">
      <c r="A795" s="9">
        <v>3353</v>
      </c>
      <c r="B795" s="10">
        <v>3048705</v>
      </c>
      <c r="C795" s="10">
        <v>11909</v>
      </c>
      <c r="D795" s="10">
        <v>136205060</v>
      </c>
      <c r="E795" s="10">
        <v>532051</v>
      </c>
      <c r="F795" s="10">
        <v>532051</v>
      </c>
      <c r="G795" s="10" t="s">
        <v>10293</v>
      </c>
      <c r="H795" s="10" t="s">
        <v>10293</v>
      </c>
      <c r="I795" s="10" t="s">
        <v>10294</v>
      </c>
      <c r="J795" s="10" t="s">
        <v>10295</v>
      </c>
      <c r="K795" s="13">
        <v>402.81614999999999</v>
      </c>
      <c r="L795" s="19" t="s">
        <v>13176</v>
      </c>
      <c r="M795" s="11" t="s">
        <v>39</v>
      </c>
      <c r="N795" s="10" t="s">
        <v>40</v>
      </c>
      <c r="O795" s="10" t="s">
        <v>128</v>
      </c>
      <c r="P795" s="10"/>
      <c r="Q795" s="12"/>
      <c r="R795" s="12"/>
      <c r="S795" s="17" t="s">
        <v>42</v>
      </c>
      <c r="T795" s="10" t="s">
        <v>27</v>
      </c>
      <c r="U795" s="10">
        <v>809</v>
      </c>
      <c r="V795" s="10">
        <v>2277</v>
      </c>
      <c r="W795" s="10">
        <v>2535</v>
      </c>
      <c r="X795" s="10">
        <v>1154</v>
      </c>
      <c r="Y795" s="10">
        <f t="shared" si="12"/>
        <v>3353</v>
      </c>
      <c r="Z795" s="10" t="str">
        <f>IFERROR(VLOOKUP(H795,'[1]MW-NIFTY-50-12-Apr-2020'!$A:$A,1,FALSE),"No")</f>
        <v>No</v>
      </c>
      <c r="AA795" s="10" t="str">
        <f>IFERROR(VLOOKUP(AB795,'[2]ind_nifty500list 12th Apr20'!$F:$F,1,FALSE),"No")</f>
        <v>No</v>
      </c>
      <c r="AB795" s="9">
        <v>3353</v>
      </c>
    </row>
    <row r="796" spans="1:28" ht="15.75" customHeight="1" x14ac:dyDescent="0.3">
      <c r="A796" s="9">
        <v>2659</v>
      </c>
      <c r="B796" s="10"/>
      <c r="C796" s="10"/>
      <c r="D796" s="10">
        <v>133703940</v>
      </c>
      <c r="E796" s="10">
        <v>522281</v>
      </c>
      <c r="F796" s="10">
        <v>522281</v>
      </c>
      <c r="G796" s="10" t="s">
        <v>8216</v>
      </c>
      <c r="H796" s="10" t="str">
        <f>G796</f>
        <v>RAMRAT</v>
      </c>
      <c r="I796" s="10" t="s">
        <v>8217</v>
      </c>
      <c r="J796" s="10" t="s">
        <v>8218</v>
      </c>
      <c r="K796" s="13">
        <v>400.43</v>
      </c>
      <c r="L796" s="19" t="s">
        <v>13176</v>
      </c>
      <c r="M796" s="11" t="s">
        <v>39</v>
      </c>
      <c r="N796" s="10" t="s">
        <v>40</v>
      </c>
      <c r="O796" s="10"/>
      <c r="P796" s="10"/>
      <c r="Q796" s="12"/>
      <c r="R796" s="12"/>
      <c r="S796" s="15" t="s">
        <v>42</v>
      </c>
      <c r="T796" s="10" t="s">
        <v>27</v>
      </c>
      <c r="U796" s="10">
        <v>3170</v>
      </c>
      <c r="V796" s="10">
        <v>3225</v>
      </c>
      <c r="W796" s="10">
        <v>3566</v>
      </c>
      <c r="X796" s="10">
        <v>927</v>
      </c>
      <c r="Y796" s="10">
        <f t="shared" si="12"/>
        <v>2659</v>
      </c>
      <c r="Z796" s="10" t="str">
        <f>IFERROR(VLOOKUP(H796,'[1]MW-NIFTY-50-12-Apr-2020'!$A:$A,1,FALSE),"No")</f>
        <v>No</v>
      </c>
      <c r="AA796" s="10" t="str">
        <f>IFERROR(VLOOKUP(AB796,'[2]ind_nifty500list 12th Apr20'!$F:$F,1,FALSE),"No")</f>
        <v>No</v>
      </c>
      <c r="AB796" s="9">
        <v>2659</v>
      </c>
    </row>
    <row r="797" spans="1:28" ht="15.75" customHeight="1" x14ac:dyDescent="0.3">
      <c r="A797" s="9">
        <v>514</v>
      </c>
      <c r="B797" s="10">
        <v>135681</v>
      </c>
      <c r="C797" s="10">
        <v>530</v>
      </c>
      <c r="D797" s="10">
        <v>128018948</v>
      </c>
      <c r="E797" s="10">
        <v>500074</v>
      </c>
      <c r="F797" s="10">
        <v>500074</v>
      </c>
      <c r="G797" s="10" t="s">
        <v>1727</v>
      </c>
      <c r="H797" s="10" t="s">
        <v>1727</v>
      </c>
      <c r="I797" s="10" t="s">
        <v>1728</v>
      </c>
      <c r="J797" s="10" t="s">
        <v>1729</v>
      </c>
      <c r="K797" s="13">
        <v>400.35590000000002</v>
      </c>
      <c r="L797" s="19" t="s">
        <v>13176</v>
      </c>
      <c r="M797" s="11" t="s">
        <v>83</v>
      </c>
      <c r="N797" s="10" t="s">
        <v>1069</v>
      </c>
      <c r="O797" s="10" t="s">
        <v>1241</v>
      </c>
      <c r="P797" s="10"/>
      <c r="Q797" s="10"/>
      <c r="R797" s="12"/>
      <c r="S797" s="15" t="s">
        <v>1071</v>
      </c>
      <c r="T797" s="10" t="s">
        <v>27</v>
      </c>
      <c r="U797" s="10">
        <v>1441</v>
      </c>
      <c r="V797" s="10">
        <v>2393</v>
      </c>
      <c r="W797" s="10">
        <v>3698</v>
      </c>
      <c r="X797" s="10">
        <v>534</v>
      </c>
      <c r="Y797" s="10">
        <f t="shared" si="12"/>
        <v>514</v>
      </c>
      <c r="Z797" s="10" t="str">
        <f>IFERROR(VLOOKUP(H797,'[1]MW-NIFTY-50-12-Apr-2020'!$A:$A,1,FALSE),"No")</f>
        <v>No</v>
      </c>
      <c r="AA797" s="10" t="str">
        <f>IFERROR(VLOOKUP(AB797,'[2]ind_nifty500list 12th Apr20'!$F:$F,1,FALSE),"No")</f>
        <v>No</v>
      </c>
      <c r="AB797" s="9">
        <v>514</v>
      </c>
    </row>
    <row r="798" spans="1:28" ht="15.75" customHeight="1" x14ac:dyDescent="0.3">
      <c r="A798" s="9">
        <v>65</v>
      </c>
      <c r="B798" s="10">
        <v>3901185</v>
      </c>
      <c r="C798" s="10">
        <v>15239</v>
      </c>
      <c r="D798" s="10">
        <v>136441348</v>
      </c>
      <c r="E798" s="10">
        <v>532974</v>
      </c>
      <c r="F798" s="10">
        <v>532974</v>
      </c>
      <c r="G798" s="10" t="s">
        <v>297</v>
      </c>
      <c r="H798" s="10" t="s">
        <v>297</v>
      </c>
      <c r="I798" s="10" t="s">
        <v>298</v>
      </c>
      <c r="J798" s="10" t="s">
        <v>299</v>
      </c>
      <c r="K798" s="13">
        <v>398.5086</v>
      </c>
      <c r="L798" s="19" t="s">
        <v>13176</v>
      </c>
      <c r="M798" s="11" t="s">
        <v>55</v>
      </c>
      <c r="N798" s="10" t="s">
        <v>56</v>
      </c>
      <c r="O798" s="10" t="s">
        <v>62</v>
      </c>
      <c r="P798" s="10" t="s">
        <v>293</v>
      </c>
      <c r="Q798" s="12"/>
      <c r="R798" s="12"/>
      <c r="S798" s="18" t="s">
        <v>58</v>
      </c>
      <c r="T798" s="10" t="s">
        <v>27</v>
      </c>
      <c r="U798" s="10">
        <v>5042</v>
      </c>
      <c r="V798" s="10">
        <v>1084</v>
      </c>
      <c r="W798" s="10">
        <v>114</v>
      </c>
      <c r="X798" s="10">
        <v>906</v>
      </c>
      <c r="Y798" s="10">
        <f t="shared" si="12"/>
        <v>65</v>
      </c>
      <c r="Z798" s="10" t="str">
        <f>IFERROR(VLOOKUP(H798,'[1]MW-NIFTY-50-12-Apr-2020'!$A:$A,1,FALSE),"No")</f>
        <v>No</v>
      </c>
      <c r="AA798" s="10" t="str">
        <f>IFERROR(VLOOKUP(AB798,'[2]ind_nifty500list 12th Apr20'!$F:$F,1,FALSE),"No")</f>
        <v>No</v>
      </c>
      <c r="AB798" s="9">
        <v>65</v>
      </c>
    </row>
    <row r="799" spans="1:28" ht="15.75" customHeight="1" x14ac:dyDescent="0.3">
      <c r="A799" s="9">
        <v>652</v>
      </c>
      <c r="B799" s="10">
        <v>4898049</v>
      </c>
      <c r="C799" s="10">
        <v>19133</v>
      </c>
      <c r="D799" s="10">
        <v>132436484</v>
      </c>
      <c r="E799" s="10">
        <v>517330</v>
      </c>
      <c r="F799" s="10">
        <v>517330</v>
      </c>
      <c r="G799" s="10" t="s">
        <v>2147</v>
      </c>
      <c r="H799" s="10" t="s">
        <v>2147</v>
      </c>
      <c r="I799" s="10" t="s">
        <v>2148</v>
      </c>
      <c r="J799" s="10" t="s">
        <v>2149</v>
      </c>
      <c r="K799" s="13">
        <v>397.53325000000001</v>
      </c>
      <c r="L799" s="19" t="s">
        <v>13176</v>
      </c>
      <c r="M799" s="11" t="s">
        <v>39</v>
      </c>
      <c r="N799" s="10" t="s">
        <v>40</v>
      </c>
      <c r="O799" s="10" t="s">
        <v>128</v>
      </c>
      <c r="P799" s="10" t="s">
        <v>2150</v>
      </c>
      <c r="Q799" s="11" t="s">
        <v>2150</v>
      </c>
      <c r="R799" s="12"/>
      <c r="S799" s="15" t="s">
        <v>42</v>
      </c>
      <c r="T799" s="10" t="s">
        <v>27</v>
      </c>
      <c r="U799" s="10">
        <v>685</v>
      </c>
      <c r="V799" s="10">
        <v>2405</v>
      </c>
      <c r="W799" s="10">
        <v>3600</v>
      </c>
      <c r="X799" s="10">
        <v>1718</v>
      </c>
      <c r="Y799" s="10">
        <f t="shared" si="12"/>
        <v>652</v>
      </c>
      <c r="Z799" s="10" t="str">
        <f>IFERROR(VLOOKUP(H799,'[1]MW-NIFTY-50-12-Apr-2020'!$A:$A,1,FALSE),"No")</f>
        <v>No</v>
      </c>
      <c r="AA799" s="10" t="str">
        <f>IFERROR(VLOOKUP(AB799,'[2]ind_nifty500list 12th Apr20'!$F:$F,1,FALSE),"No")</f>
        <v>No</v>
      </c>
      <c r="AB799" s="9">
        <v>652</v>
      </c>
    </row>
    <row r="800" spans="1:28" ht="15.75" customHeight="1" x14ac:dyDescent="0.3">
      <c r="A800" s="9">
        <v>5018</v>
      </c>
      <c r="B800" s="10">
        <v>2370561</v>
      </c>
      <c r="C800" s="10">
        <v>9260</v>
      </c>
      <c r="D800" s="10">
        <v>132112388</v>
      </c>
      <c r="E800" s="10">
        <v>516064</v>
      </c>
      <c r="F800" s="10">
        <v>516064</v>
      </c>
      <c r="G800" s="10" t="s">
        <v>12759</v>
      </c>
      <c r="H800" s="10" t="s">
        <v>12759</v>
      </c>
      <c r="I800" s="10" t="s">
        <v>12760</v>
      </c>
      <c r="J800" s="10" t="s">
        <v>12761</v>
      </c>
      <c r="K800" s="13">
        <v>396.68290000000002</v>
      </c>
      <c r="L800" s="19" t="s">
        <v>13176</v>
      </c>
      <c r="M800" s="11" t="s">
        <v>83</v>
      </c>
      <c r="N800" s="10" t="s">
        <v>181</v>
      </c>
      <c r="O800" s="10"/>
      <c r="P800" s="10"/>
      <c r="Q800" s="12"/>
      <c r="R800" s="12"/>
      <c r="S800" s="15" t="s">
        <v>86</v>
      </c>
      <c r="T800" s="10" t="s">
        <v>27</v>
      </c>
      <c r="U800" s="10">
        <v>5026</v>
      </c>
      <c r="V800" s="10">
        <v>3632</v>
      </c>
      <c r="W800" s="10">
        <v>2756</v>
      </c>
      <c r="X800" s="10">
        <v>2039</v>
      </c>
      <c r="Y800" s="10">
        <f t="shared" si="12"/>
        <v>5018</v>
      </c>
      <c r="Z800" s="10" t="str">
        <f>IFERROR(VLOOKUP(H800,'[1]MW-NIFTY-50-12-Apr-2020'!$A:$A,1,FALSE),"No")</f>
        <v>No</v>
      </c>
      <c r="AA800" s="10" t="str">
        <f>IFERROR(VLOOKUP(AB800,'[2]ind_nifty500list 12th Apr20'!$F:$F,1,FALSE),"No")</f>
        <v>No</v>
      </c>
      <c r="AB800" s="9">
        <v>5018</v>
      </c>
    </row>
    <row r="801" spans="1:28" ht="15.75" customHeight="1" x14ac:dyDescent="0.3">
      <c r="A801" s="9">
        <v>2257</v>
      </c>
      <c r="B801" s="10">
        <v>4443393</v>
      </c>
      <c r="C801" s="10">
        <v>17357</v>
      </c>
      <c r="D801" s="10"/>
      <c r="E801" s="10"/>
      <c r="F801" s="10">
        <v>504704</v>
      </c>
      <c r="G801" s="10" t="s">
        <v>7019</v>
      </c>
      <c r="H801" s="10" t="s">
        <v>7019</v>
      </c>
      <c r="I801" s="10" t="s">
        <v>7020</v>
      </c>
      <c r="J801" s="10" t="s">
        <v>7021</v>
      </c>
      <c r="K801" s="13">
        <v>395.34100000000001</v>
      </c>
      <c r="L801" s="19" t="s">
        <v>13176</v>
      </c>
      <c r="M801" s="11" t="s">
        <v>39</v>
      </c>
      <c r="N801" s="10" t="s">
        <v>145</v>
      </c>
      <c r="O801" s="10" t="s">
        <v>530</v>
      </c>
      <c r="P801" s="10"/>
      <c r="Q801" s="12"/>
      <c r="R801" s="12"/>
      <c r="S801" s="15" t="s">
        <v>42</v>
      </c>
      <c r="T801" s="10" t="s">
        <v>27</v>
      </c>
      <c r="U801" s="10">
        <v>2285</v>
      </c>
      <c r="V801" s="10">
        <v>3119</v>
      </c>
      <c r="W801" s="10">
        <v>2796</v>
      </c>
      <c r="X801" s="10">
        <v>2425</v>
      </c>
      <c r="Y801" s="10">
        <f t="shared" si="12"/>
        <v>2257</v>
      </c>
      <c r="Z801" s="10" t="str">
        <f>IFERROR(VLOOKUP(H801,'[1]MW-NIFTY-50-12-Apr-2020'!$A:$A,1,FALSE),"No")</f>
        <v>No</v>
      </c>
      <c r="AA801" s="10" t="str">
        <f>IFERROR(VLOOKUP(AB801,'[2]ind_nifty500list 12th Apr20'!$F:$F,1,FALSE),"No")</f>
        <v>No</v>
      </c>
      <c r="AB801" s="9">
        <v>2257</v>
      </c>
    </row>
    <row r="802" spans="1:28" ht="15.75" customHeight="1" x14ac:dyDescent="0.3">
      <c r="A802" s="9">
        <v>2269</v>
      </c>
      <c r="B802" s="10">
        <v>2872321</v>
      </c>
      <c r="C802" s="10">
        <v>11220</v>
      </c>
      <c r="D802" s="10"/>
      <c r="E802" s="10"/>
      <c r="F802" s="10"/>
      <c r="G802" s="10" t="s">
        <v>7022</v>
      </c>
      <c r="H802" s="10" t="s">
        <v>7057</v>
      </c>
      <c r="I802" s="10" t="s">
        <v>7058</v>
      </c>
      <c r="J802" s="10" t="s">
        <v>7059</v>
      </c>
      <c r="K802" s="13">
        <v>394.69619999999998</v>
      </c>
      <c r="L802" s="19" t="s">
        <v>13176</v>
      </c>
      <c r="M802" s="11" t="s">
        <v>83</v>
      </c>
      <c r="N802" s="10" t="s">
        <v>84</v>
      </c>
      <c r="O802" s="10" t="s">
        <v>85</v>
      </c>
      <c r="P802" s="10"/>
      <c r="Q802" s="12"/>
      <c r="R802" s="12"/>
      <c r="S802" s="17" t="s">
        <v>86</v>
      </c>
      <c r="T802" s="10" t="s">
        <v>27</v>
      </c>
      <c r="U802" s="10">
        <v>2328</v>
      </c>
      <c r="V802" s="10">
        <v>2367</v>
      </c>
      <c r="W802" s="10">
        <v>2268</v>
      </c>
      <c r="X802" s="10">
        <v>2141</v>
      </c>
      <c r="Y802" s="10">
        <f t="shared" si="12"/>
        <v>2269</v>
      </c>
      <c r="Z802" s="10" t="str">
        <f>IFERROR(VLOOKUP(H802,'[1]MW-NIFTY-50-12-Apr-2020'!$A:$A,1,FALSE),"No")</f>
        <v>No</v>
      </c>
      <c r="AA802" s="10" t="str">
        <f>IFERROR(VLOOKUP(AB802,'[2]ind_nifty500list 12th Apr20'!$F:$F,1,FALSE),"No")</f>
        <v>No</v>
      </c>
      <c r="AB802" s="9">
        <v>2269</v>
      </c>
    </row>
    <row r="803" spans="1:28" ht="15.75" customHeight="1" x14ac:dyDescent="0.3">
      <c r="A803" s="9">
        <v>1126</v>
      </c>
      <c r="B803" s="10">
        <v>4460545</v>
      </c>
      <c r="C803" s="10">
        <v>17424</v>
      </c>
      <c r="D803" s="10">
        <v>136474628</v>
      </c>
      <c r="E803" s="10">
        <v>533104</v>
      </c>
      <c r="F803" s="10">
        <v>533104</v>
      </c>
      <c r="G803" s="10" t="s">
        <v>3589</v>
      </c>
      <c r="H803" s="10" t="s">
        <v>3589</v>
      </c>
      <c r="I803" s="10" t="s">
        <v>3590</v>
      </c>
      <c r="J803" s="10" t="s">
        <v>3591</v>
      </c>
      <c r="K803" s="13">
        <v>394.19254999999998</v>
      </c>
      <c r="L803" s="19" t="s">
        <v>13176</v>
      </c>
      <c r="M803" s="11" t="s">
        <v>275</v>
      </c>
      <c r="N803" s="10" t="s">
        <v>276</v>
      </c>
      <c r="O803" s="10" t="s">
        <v>277</v>
      </c>
      <c r="P803" s="10" t="s">
        <v>1030</v>
      </c>
      <c r="Q803" s="12"/>
      <c r="R803" s="12"/>
      <c r="S803" s="18" t="s">
        <v>279</v>
      </c>
      <c r="T803" s="10" t="s">
        <v>27</v>
      </c>
      <c r="U803" s="10">
        <v>290</v>
      </c>
      <c r="V803" s="10">
        <v>1545</v>
      </c>
      <c r="W803" s="10">
        <v>3133</v>
      </c>
      <c r="X803" s="10">
        <v>1368</v>
      </c>
      <c r="Y803" s="10">
        <f t="shared" si="12"/>
        <v>1126</v>
      </c>
      <c r="Z803" s="10" t="str">
        <f>IFERROR(VLOOKUP(H803,'[1]MW-NIFTY-50-12-Apr-2020'!$A:$A,1,FALSE),"No")</f>
        <v>No</v>
      </c>
      <c r="AA803" s="10" t="str">
        <f>IFERROR(VLOOKUP(AB803,'[2]ind_nifty500list 12th Apr20'!$F:$F,1,FALSE),"No")</f>
        <v>No</v>
      </c>
      <c r="AB803" s="9">
        <v>1126</v>
      </c>
    </row>
    <row r="804" spans="1:28" ht="15.75" customHeight="1" x14ac:dyDescent="0.3">
      <c r="A804" s="9">
        <v>3501</v>
      </c>
      <c r="B804" s="10">
        <v>3884545</v>
      </c>
      <c r="C804" s="10">
        <v>15174</v>
      </c>
      <c r="D804" s="10">
        <v>136429572</v>
      </c>
      <c r="E804" s="10">
        <v>532928</v>
      </c>
      <c r="F804" s="10">
        <v>532928</v>
      </c>
      <c r="G804" s="10" t="s">
        <v>10740</v>
      </c>
      <c r="H804" s="10" t="s">
        <v>10740</v>
      </c>
      <c r="I804" s="10" t="s">
        <v>10741</v>
      </c>
      <c r="J804" s="10" t="s">
        <v>10742</v>
      </c>
      <c r="K804" s="13">
        <v>390.17875000000004</v>
      </c>
      <c r="L804" s="19" t="s">
        <v>13176</v>
      </c>
      <c r="M804" s="11" t="s">
        <v>39</v>
      </c>
      <c r="N804" s="10" t="s">
        <v>40</v>
      </c>
      <c r="O804" s="10" t="s">
        <v>128</v>
      </c>
      <c r="P804" s="10" t="s">
        <v>129</v>
      </c>
      <c r="Q804" s="12"/>
      <c r="R804" s="12"/>
      <c r="S804" s="15" t="s">
        <v>42</v>
      </c>
      <c r="T804" s="10" t="s">
        <v>27</v>
      </c>
      <c r="U804" s="10">
        <v>5057</v>
      </c>
      <c r="V804" s="10">
        <v>1363</v>
      </c>
      <c r="W804" s="10">
        <v>1647</v>
      </c>
      <c r="X804" s="10">
        <v>1384</v>
      </c>
      <c r="Y804" s="10">
        <f t="shared" si="12"/>
        <v>3501</v>
      </c>
      <c r="Z804" s="10" t="str">
        <f>IFERROR(VLOOKUP(H804,'[1]MW-NIFTY-50-12-Apr-2020'!$A:$A,1,FALSE),"No")</f>
        <v>No</v>
      </c>
      <c r="AA804" s="10" t="str">
        <f>IFERROR(VLOOKUP(AB804,'[2]ind_nifty500list 12th Apr20'!$F:$F,1,FALSE),"No")</f>
        <v>No</v>
      </c>
      <c r="AB804" s="9">
        <v>3501</v>
      </c>
    </row>
    <row r="805" spans="1:28" ht="15.75" customHeight="1" x14ac:dyDescent="0.3">
      <c r="A805" s="9">
        <v>1812</v>
      </c>
      <c r="B805" s="10">
        <v>4304129</v>
      </c>
      <c r="C805" s="10">
        <v>16813</v>
      </c>
      <c r="D805" s="10">
        <v>136447236</v>
      </c>
      <c r="E805" s="10">
        <v>532997</v>
      </c>
      <c r="F805" s="10">
        <v>532997</v>
      </c>
      <c r="G805" s="10" t="s">
        <v>5675</v>
      </c>
      <c r="H805" s="10" t="s">
        <v>5675</v>
      </c>
      <c r="I805" s="10" t="s">
        <v>5676</v>
      </c>
      <c r="J805" s="10" t="s">
        <v>5677</v>
      </c>
      <c r="K805" s="13">
        <v>389.96550000000002</v>
      </c>
      <c r="L805" s="19" t="s">
        <v>13176</v>
      </c>
      <c r="M805" s="11" t="s">
        <v>335</v>
      </c>
      <c r="N805" s="10" t="s">
        <v>336</v>
      </c>
      <c r="O805" s="10" t="s">
        <v>415</v>
      </c>
      <c r="P805" s="10" t="s">
        <v>416</v>
      </c>
      <c r="Q805" s="12"/>
      <c r="R805" s="12"/>
      <c r="S805" s="15" t="s">
        <v>339</v>
      </c>
      <c r="T805" s="10" t="s">
        <v>27</v>
      </c>
      <c r="U805" s="10">
        <v>3322</v>
      </c>
      <c r="V805" s="10">
        <v>3440</v>
      </c>
      <c r="W805" s="10">
        <v>2695</v>
      </c>
      <c r="X805" s="10">
        <v>1215</v>
      </c>
      <c r="Y805" s="10">
        <f t="shared" si="12"/>
        <v>1812</v>
      </c>
      <c r="Z805" s="10" t="str">
        <f>IFERROR(VLOOKUP(H805,'[1]MW-NIFTY-50-12-Apr-2020'!$A:$A,1,FALSE),"No")</f>
        <v>No</v>
      </c>
      <c r="AA805" s="10" t="str">
        <f>IFERROR(VLOOKUP(AB805,'[2]ind_nifty500list 12th Apr20'!$F:$F,1,FALSE),"No")</f>
        <v>No</v>
      </c>
      <c r="AB805" s="9">
        <v>1812</v>
      </c>
    </row>
    <row r="806" spans="1:28" ht="15.75" customHeight="1" x14ac:dyDescent="0.3">
      <c r="A806" s="9">
        <v>1073</v>
      </c>
      <c r="B806" s="10">
        <v>282369</v>
      </c>
      <c r="C806" s="10">
        <v>1103</v>
      </c>
      <c r="D806" s="10">
        <v>128167684</v>
      </c>
      <c r="E806" s="10">
        <v>500655</v>
      </c>
      <c r="F806" s="10">
        <v>500655</v>
      </c>
      <c r="G806" s="10" t="s">
        <v>3428</v>
      </c>
      <c r="H806" s="10" t="s">
        <v>3428</v>
      </c>
      <c r="I806" s="10" t="s">
        <v>3429</v>
      </c>
      <c r="J806" s="10" t="s">
        <v>3430</v>
      </c>
      <c r="K806" s="13">
        <v>388.69</v>
      </c>
      <c r="L806" s="19" t="s">
        <v>13176</v>
      </c>
      <c r="M806" s="11" t="s">
        <v>23</v>
      </c>
      <c r="N806" s="10" t="s">
        <v>24</v>
      </c>
      <c r="O806" s="10"/>
      <c r="P806" s="10"/>
      <c r="Q806" s="12"/>
      <c r="R806" s="12"/>
      <c r="S806" s="17" t="s">
        <v>26</v>
      </c>
      <c r="T806" s="10" t="s">
        <v>27</v>
      </c>
      <c r="U806" s="10">
        <v>1729</v>
      </c>
      <c r="V806" s="10">
        <v>547</v>
      </c>
      <c r="W806" s="10">
        <v>1059</v>
      </c>
      <c r="X806" s="10">
        <v>3179</v>
      </c>
      <c r="Y806" s="10">
        <f t="shared" si="12"/>
        <v>1073</v>
      </c>
      <c r="Z806" s="10" t="str">
        <f>IFERROR(VLOOKUP(H806,'[1]MW-NIFTY-50-12-Apr-2020'!$A:$A,1,FALSE),"No")</f>
        <v>No</v>
      </c>
      <c r="AA806" s="10" t="str">
        <f>IFERROR(VLOOKUP(AB806,'[2]ind_nifty500list 12th Apr20'!$F:$F,1,FALSE),"No")</f>
        <v>No</v>
      </c>
      <c r="AB806" s="9">
        <v>1073</v>
      </c>
    </row>
    <row r="807" spans="1:28" ht="15.75" customHeight="1" x14ac:dyDescent="0.3">
      <c r="A807" s="9">
        <v>2277</v>
      </c>
      <c r="B807" s="10">
        <v>2214913</v>
      </c>
      <c r="C807" s="10">
        <v>8652</v>
      </c>
      <c r="D807" s="10">
        <v>138068740</v>
      </c>
      <c r="E807" s="10">
        <v>539331</v>
      </c>
      <c r="F807" s="10">
        <v>539331</v>
      </c>
      <c r="G807" s="10" t="s">
        <v>7080</v>
      </c>
      <c r="H807" s="10" t="s">
        <v>7080</v>
      </c>
      <c r="I807" s="10" t="s">
        <v>7081</v>
      </c>
      <c r="J807" s="10" t="s">
        <v>7082</v>
      </c>
      <c r="K807" s="13">
        <v>388.14485000000002</v>
      </c>
      <c r="L807" s="19" t="s">
        <v>13176</v>
      </c>
      <c r="M807" s="11" t="s">
        <v>39</v>
      </c>
      <c r="N807" s="10" t="s">
        <v>40</v>
      </c>
      <c r="O807" s="10" t="s">
        <v>128</v>
      </c>
      <c r="P807" s="10"/>
      <c r="Q807" s="12"/>
      <c r="R807" s="12"/>
      <c r="S807" s="15" t="s">
        <v>42</v>
      </c>
      <c r="T807" s="10" t="s">
        <v>27</v>
      </c>
      <c r="U807" s="10">
        <v>2852</v>
      </c>
      <c r="V807" s="10">
        <v>2043</v>
      </c>
      <c r="W807" s="10">
        <v>809</v>
      </c>
      <c r="X807" s="10">
        <v>3353</v>
      </c>
      <c r="Y807" s="10">
        <f t="shared" si="12"/>
        <v>2277</v>
      </c>
      <c r="Z807" s="10" t="str">
        <f>IFERROR(VLOOKUP(H807,'[1]MW-NIFTY-50-12-Apr-2020'!$A:$A,1,FALSE),"No")</f>
        <v>No</v>
      </c>
      <c r="AA807" s="10" t="str">
        <f>IFERROR(VLOOKUP(AB807,'[2]ind_nifty500list 12th Apr20'!$F:$F,1,FALSE),"No")</f>
        <v>No</v>
      </c>
      <c r="AB807" s="9">
        <v>2277</v>
      </c>
    </row>
    <row r="808" spans="1:28" ht="15.75" customHeight="1" x14ac:dyDescent="0.3">
      <c r="A808" s="9">
        <v>86</v>
      </c>
      <c r="B808" s="10">
        <v>867585</v>
      </c>
      <c r="C808" s="10">
        <v>3389</v>
      </c>
      <c r="D808" s="10">
        <v>136171780</v>
      </c>
      <c r="E808" s="10">
        <v>531921</v>
      </c>
      <c r="F808" s="10">
        <v>531921</v>
      </c>
      <c r="G808" s="10" t="s">
        <v>373</v>
      </c>
      <c r="H808" s="10" t="s">
        <v>373</v>
      </c>
      <c r="I808" s="10" t="s">
        <v>374</v>
      </c>
      <c r="J808" s="10" t="s">
        <v>375</v>
      </c>
      <c r="K808" s="13">
        <v>387.96080000000001</v>
      </c>
      <c r="L808" s="19" t="s">
        <v>13176</v>
      </c>
      <c r="M808" s="11" t="s">
        <v>23</v>
      </c>
      <c r="N808" s="10" t="s">
        <v>24</v>
      </c>
      <c r="O808" s="10" t="s">
        <v>376</v>
      </c>
      <c r="P808" s="10"/>
      <c r="Q808" s="12"/>
      <c r="R808" s="12"/>
      <c r="S808" s="15" t="s">
        <v>26</v>
      </c>
      <c r="T808" s="10" t="s">
        <v>27</v>
      </c>
      <c r="U808" s="10">
        <v>803</v>
      </c>
      <c r="V808" s="10">
        <v>2540</v>
      </c>
      <c r="W808" s="10">
        <v>3384</v>
      </c>
      <c r="X808" s="10">
        <v>751</v>
      </c>
      <c r="Y808" s="10">
        <f t="shared" si="12"/>
        <v>86</v>
      </c>
      <c r="Z808" s="10" t="str">
        <f>IFERROR(VLOOKUP(H808,'[1]MW-NIFTY-50-12-Apr-2020'!$A:$A,1,FALSE),"No")</f>
        <v>No</v>
      </c>
      <c r="AA808" s="10" t="str">
        <f>IFERROR(VLOOKUP(AB808,'[2]ind_nifty500list 12th Apr20'!$F:$F,1,FALSE),"No")</f>
        <v>No</v>
      </c>
      <c r="AB808" s="9">
        <v>86</v>
      </c>
    </row>
    <row r="809" spans="1:28" ht="15.75" customHeight="1" x14ac:dyDescent="0.3">
      <c r="A809" s="9">
        <v>3622</v>
      </c>
      <c r="B809" s="10">
        <v>3424257</v>
      </c>
      <c r="C809" s="10">
        <v>13376</v>
      </c>
      <c r="D809" s="10">
        <v>136378628</v>
      </c>
      <c r="E809" s="10">
        <v>532729</v>
      </c>
      <c r="F809" s="10">
        <v>532729</v>
      </c>
      <c r="G809" s="10" t="s">
        <v>11099</v>
      </c>
      <c r="H809" s="10" t="s">
        <v>11099</v>
      </c>
      <c r="I809" s="10" t="s">
        <v>11100</v>
      </c>
      <c r="J809" s="10" t="s">
        <v>11101</v>
      </c>
      <c r="K809" s="13">
        <v>387.07825000000003</v>
      </c>
      <c r="L809" s="19" t="s">
        <v>13176</v>
      </c>
      <c r="M809" s="11" t="s">
        <v>275</v>
      </c>
      <c r="N809" s="10" t="s">
        <v>357</v>
      </c>
      <c r="O809" s="10" t="s">
        <v>358</v>
      </c>
      <c r="P809" s="10" t="s">
        <v>1254</v>
      </c>
      <c r="Q809" s="12"/>
      <c r="R809" s="12"/>
      <c r="S809" s="18" t="s">
        <v>279</v>
      </c>
      <c r="T809" s="10" t="s">
        <v>27</v>
      </c>
      <c r="U809" s="10">
        <v>749</v>
      </c>
      <c r="V809" s="10">
        <v>1996</v>
      </c>
      <c r="W809" s="10">
        <v>738</v>
      </c>
      <c r="X809" s="10">
        <v>3024</v>
      </c>
      <c r="Y809" s="10">
        <f t="shared" si="12"/>
        <v>3622</v>
      </c>
      <c r="Z809" s="10" t="str">
        <f>IFERROR(VLOOKUP(H809,'[1]MW-NIFTY-50-12-Apr-2020'!$A:$A,1,FALSE),"No")</f>
        <v>No</v>
      </c>
      <c r="AA809" s="10" t="str">
        <f>IFERROR(VLOOKUP(AB809,'[2]ind_nifty500list 12th Apr20'!$F:$F,1,FALSE),"No")</f>
        <v>No</v>
      </c>
      <c r="AB809" s="9">
        <v>3622</v>
      </c>
    </row>
    <row r="810" spans="1:28" ht="15.75" customHeight="1" x14ac:dyDescent="0.3">
      <c r="A810" s="9">
        <v>1952</v>
      </c>
      <c r="B810" s="10">
        <v>3890945</v>
      </c>
      <c r="C810" s="10">
        <v>15199</v>
      </c>
      <c r="D810" s="10">
        <v>136430596</v>
      </c>
      <c r="E810" s="10">
        <v>532932</v>
      </c>
      <c r="F810" s="10">
        <v>532932</v>
      </c>
      <c r="G810" s="10" t="s">
        <v>6100</v>
      </c>
      <c r="H810" s="10" t="s">
        <v>6100</v>
      </c>
      <c r="I810" s="10" t="s">
        <v>6101</v>
      </c>
      <c r="J810" s="10" t="s">
        <v>6102</v>
      </c>
      <c r="K810" s="13">
        <v>386.99</v>
      </c>
      <c r="L810" s="19" t="s">
        <v>13176</v>
      </c>
      <c r="M810" s="11" t="s">
        <v>23</v>
      </c>
      <c r="N810" s="10" t="s">
        <v>90</v>
      </c>
      <c r="O810" s="10" t="s">
        <v>821</v>
      </c>
      <c r="P810" s="10" t="s">
        <v>822</v>
      </c>
      <c r="Q810" s="12"/>
      <c r="R810" s="12"/>
      <c r="S810" s="18" t="s">
        <v>91</v>
      </c>
      <c r="T810" s="10" t="s">
        <v>27</v>
      </c>
      <c r="U810" s="10">
        <v>1950</v>
      </c>
      <c r="V810" s="10">
        <v>718</v>
      </c>
      <c r="W810" s="10">
        <v>223</v>
      </c>
      <c r="X810" s="10">
        <v>258</v>
      </c>
      <c r="Y810" s="10">
        <f t="shared" si="12"/>
        <v>1952</v>
      </c>
      <c r="Z810" s="10" t="str">
        <f>IFERROR(VLOOKUP(H810,'[1]MW-NIFTY-50-12-Apr-2020'!$A:$A,1,FALSE),"No")</f>
        <v>No</v>
      </c>
      <c r="AA810" s="10" t="str">
        <f>IFERROR(VLOOKUP(AB810,'[2]ind_nifty500list 12th Apr20'!$F:$F,1,FALSE),"No")</f>
        <v>No</v>
      </c>
      <c r="AB810" s="9">
        <v>1952</v>
      </c>
    </row>
    <row r="811" spans="1:28" ht="15.75" customHeight="1" x14ac:dyDescent="0.3">
      <c r="A811" s="9">
        <v>2114</v>
      </c>
      <c r="B811" s="10">
        <v>3051265</v>
      </c>
      <c r="C811" s="10">
        <v>11919</v>
      </c>
      <c r="D811" s="10">
        <v>136358404</v>
      </c>
      <c r="E811" s="10">
        <v>532650</v>
      </c>
      <c r="F811" s="10">
        <v>532650</v>
      </c>
      <c r="G811" s="10" t="s">
        <v>6587</v>
      </c>
      <c r="H811" s="10" t="s">
        <v>6587</v>
      </c>
      <c r="I811" s="10" t="s">
        <v>6588</v>
      </c>
      <c r="J811" s="10" t="s">
        <v>6589</v>
      </c>
      <c r="K811" s="13">
        <v>385.56299999999999</v>
      </c>
      <c r="L811" s="19" t="s">
        <v>13176</v>
      </c>
      <c r="M811" s="11" t="s">
        <v>23</v>
      </c>
      <c r="N811" s="10" t="s">
        <v>90</v>
      </c>
      <c r="O811" s="10" t="s">
        <v>283</v>
      </c>
      <c r="P811" s="10" t="e">
        <v>#REF!</v>
      </c>
      <c r="Q811" s="12"/>
      <c r="R811" s="12"/>
      <c r="S811" s="18" t="s">
        <v>91</v>
      </c>
      <c r="T811" s="10" t="s">
        <v>27</v>
      </c>
      <c r="U811" s="10">
        <v>1551</v>
      </c>
      <c r="V811" s="10">
        <v>1245</v>
      </c>
      <c r="W811" s="10">
        <v>1525</v>
      </c>
      <c r="X811" s="10">
        <v>2908</v>
      </c>
      <c r="Y811" s="10">
        <f t="shared" si="12"/>
        <v>2114</v>
      </c>
      <c r="Z811" s="10" t="str">
        <f>IFERROR(VLOOKUP(H811,'[1]MW-NIFTY-50-12-Apr-2020'!$A:$A,1,FALSE),"No")</f>
        <v>No</v>
      </c>
      <c r="AA811" s="10" t="str">
        <f>IFERROR(VLOOKUP(AB811,'[2]ind_nifty500list 12th Apr20'!$F:$F,1,FALSE),"No")</f>
        <v>No</v>
      </c>
      <c r="AB811" s="9">
        <v>2114</v>
      </c>
    </row>
    <row r="812" spans="1:28" ht="15.75" customHeight="1" x14ac:dyDescent="0.3">
      <c r="A812" s="9">
        <v>2540</v>
      </c>
      <c r="B812" s="10">
        <v>4453633</v>
      </c>
      <c r="C812" s="10">
        <v>17397</v>
      </c>
      <c r="D812" s="10">
        <v>134719236</v>
      </c>
      <c r="E812" s="10">
        <v>526247</v>
      </c>
      <c r="F812" s="10">
        <v>526247</v>
      </c>
      <c r="G812" s="10" t="s">
        <v>7863</v>
      </c>
      <c r="H812" s="10" t="s">
        <v>7863</v>
      </c>
      <c r="I812" s="10" t="s">
        <v>7864</v>
      </c>
      <c r="J812" s="10" t="s">
        <v>7865</v>
      </c>
      <c r="K812" s="13">
        <v>385.18809999999996</v>
      </c>
      <c r="L812" s="19" t="s">
        <v>13176</v>
      </c>
      <c r="M812" s="11" t="s">
        <v>23</v>
      </c>
      <c r="N812" s="10" t="s">
        <v>24</v>
      </c>
      <c r="O812" s="10" t="s">
        <v>376</v>
      </c>
      <c r="P812" s="10"/>
      <c r="Q812" s="12"/>
      <c r="R812" s="12"/>
      <c r="S812" s="15" t="s">
        <v>26</v>
      </c>
      <c r="T812" s="10" t="s">
        <v>27</v>
      </c>
      <c r="U812" s="10">
        <v>5051</v>
      </c>
      <c r="V812" s="10">
        <v>3180</v>
      </c>
      <c r="W812" s="10">
        <v>803</v>
      </c>
      <c r="X812" s="10">
        <v>86</v>
      </c>
      <c r="Y812" s="10">
        <f t="shared" si="12"/>
        <v>2540</v>
      </c>
      <c r="Z812" s="10" t="str">
        <f>IFERROR(VLOOKUP(H812,'[1]MW-NIFTY-50-12-Apr-2020'!$A:$A,1,FALSE),"No")</f>
        <v>No</v>
      </c>
      <c r="AA812" s="10" t="str">
        <f>IFERROR(VLOOKUP(AB812,'[2]ind_nifty500list 12th Apr20'!$F:$F,1,FALSE),"No")</f>
        <v>No</v>
      </c>
      <c r="AB812" s="9">
        <v>2540</v>
      </c>
    </row>
    <row r="813" spans="1:28" ht="15.75" customHeight="1" x14ac:dyDescent="0.3">
      <c r="A813" s="9">
        <v>5090</v>
      </c>
      <c r="B813" s="10">
        <v>734209</v>
      </c>
      <c r="C813" s="10">
        <v>2868</v>
      </c>
      <c r="D813" s="10"/>
      <c r="E813" s="10"/>
      <c r="F813" s="10"/>
      <c r="G813" s="10" t="s">
        <v>7022</v>
      </c>
      <c r="H813" s="10" t="s">
        <v>12962</v>
      </c>
      <c r="I813" s="10" t="s">
        <v>12963</v>
      </c>
      <c r="J813" s="10" t="s">
        <v>12964</v>
      </c>
      <c r="K813" s="13">
        <v>385.10329999999999</v>
      </c>
      <c r="L813" s="19" t="s">
        <v>13176</v>
      </c>
      <c r="M813" s="10"/>
      <c r="N813" s="10"/>
      <c r="O813" s="10"/>
      <c r="P813" s="10"/>
      <c r="Q813" s="10"/>
      <c r="R813" s="10"/>
      <c r="S813" s="10"/>
      <c r="T813" s="10" t="s">
        <v>27</v>
      </c>
      <c r="U813" s="10"/>
      <c r="V813" s="10"/>
      <c r="W813" s="10"/>
      <c r="X813" s="10"/>
      <c r="Y813" s="10">
        <f t="shared" si="12"/>
        <v>5090</v>
      </c>
      <c r="Z813" s="10" t="str">
        <f>IFERROR(VLOOKUP(H813,'[1]MW-NIFTY-50-12-Apr-2020'!$A:$A,1,FALSE),"No")</f>
        <v>No</v>
      </c>
      <c r="AA813" s="10" t="str">
        <f>IFERROR(VLOOKUP(AB813,'[2]ind_nifty500list 12th Apr20'!$F:$F,1,FALSE),"No")</f>
        <v>No</v>
      </c>
      <c r="AB813" s="9">
        <v>5090</v>
      </c>
    </row>
    <row r="814" spans="1:28" ht="15.75" customHeight="1" x14ac:dyDescent="0.3">
      <c r="A814" s="9">
        <v>4467</v>
      </c>
      <c r="B814" s="10">
        <v>4892417</v>
      </c>
      <c r="C814" s="10">
        <v>19111</v>
      </c>
      <c r="D814" s="10"/>
      <c r="E814" s="10"/>
      <c r="F814" s="10"/>
      <c r="G814" s="10" t="s">
        <v>7022</v>
      </c>
      <c r="H814" s="10" t="s">
        <v>12482</v>
      </c>
      <c r="I814" s="10" t="s">
        <v>12483</v>
      </c>
      <c r="J814" s="10" t="s">
        <v>12484</v>
      </c>
      <c r="K814" s="13">
        <v>383.4785</v>
      </c>
      <c r="L814" s="19" t="s">
        <v>13176</v>
      </c>
      <c r="M814" s="12"/>
      <c r="N814" s="10"/>
      <c r="O814" s="10"/>
      <c r="P814" s="10"/>
      <c r="Q814" s="12"/>
      <c r="R814" s="12"/>
      <c r="S814" s="10"/>
      <c r="T814" s="10" t="s">
        <v>27</v>
      </c>
      <c r="U814" s="10"/>
      <c r="V814" s="10"/>
      <c r="W814" s="10"/>
      <c r="X814" s="10"/>
      <c r="Y814" s="10">
        <f t="shared" si="12"/>
        <v>4467</v>
      </c>
      <c r="Z814" s="10" t="str">
        <f>IFERROR(VLOOKUP(H814,'[1]MW-NIFTY-50-12-Apr-2020'!$A:$A,1,FALSE),"No")</f>
        <v>No</v>
      </c>
      <c r="AA814" s="10" t="str">
        <f>IFERROR(VLOOKUP(AB814,'[2]ind_nifty500list 12th Apr20'!$F:$F,1,FALSE),"No")</f>
        <v>No</v>
      </c>
      <c r="AB814" s="9">
        <v>4467</v>
      </c>
    </row>
    <row r="815" spans="1:28" ht="15.75" customHeight="1" x14ac:dyDescent="0.3">
      <c r="A815" s="9">
        <v>1841</v>
      </c>
      <c r="B815" s="10">
        <v>3527937</v>
      </c>
      <c r="C815" s="10">
        <v>13781</v>
      </c>
      <c r="D815" s="10">
        <v>136391172</v>
      </c>
      <c r="E815" s="10">
        <v>532778</v>
      </c>
      <c r="F815" s="10">
        <v>532778</v>
      </c>
      <c r="G815" s="10" t="s">
        <v>5764</v>
      </c>
      <c r="H815" s="10" t="s">
        <v>5764</v>
      </c>
      <c r="I815" s="10" t="s">
        <v>5765</v>
      </c>
      <c r="J815" s="10" t="s">
        <v>5766</v>
      </c>
      <c r="K815" s="13">
        <v>383.18450000000001</v>
      </c>
      <c r="L815" s="19" t="s">
        <v>13176</v>
      </c>
      <c r="M815" s="10" t="s">
        <v>39</v>
      </c>
      <c r="N815" s="10" t="s">
        <v>67</v>
      </c>
      <c r="O815" s="10" t="s">
        <v>68</v>
      </c>
      <c r="P815" s="10"/>
      <c r="Q815" s="12"/>
      <c r="R815" s="12"/>
      <c r="S815" s="15" t="s">
        <v>69</v>
      </c>
      <c r="T815" s="10" t="s">
        <v>27</v>
      </c>
      <c r="U815" s="10">
        <v>536</v>
      </c>
      <c r="V815" s="10">
        <v>3429</v>
      </c>
      <c r="W815" s="10">
        <v>1170</v>
      </c>
      <c r="X815" s="10">
        <v>1057</v>
      </c>
      <c r="Y815" s="10">
        <f t="shared" si="12"/>
        <v>1841</v>
      </c>
      <c r="Z815" s="10" t="str">
        <f>IFERROR(VLOOKUP(H815,'[1]MW-NIFTY-50-12-Apr-2020'!$A:$A,1,FALSE),"No")</f>
        <v>No</v>
      </c>
      <c r="AA815" s="10" t="str">
        <f>IFERROR(VLOOKUP(AB815,'[2]ind_nifty500list 12th Apr20'!$F:$F,1,FALSE),"No")</f>
        <v>No</v>
      </c>
      <c r="AB815" s="9">
        <v>1841</v>
      </c>
    </row>
    <row r="816" spans="1:28" ht="15.75" customHeight="1" x14ac:dyDescent="0.3">
      <c r="A816" s="9">
        <v>3919</v>
      </c>
      <c r="B816" s="10">
        <v>4376065</v>
      </c>
      <c r="C816" s="10">
        <v>17094</v>
      </c>
      <c r="D816" s="10">
        <v>138208260</v>
      </c>
      <c r="E816" s="10">
        <v>539876</v>
      </c>
      <c r="F816" s="10">
        <v>539876</v>
      </c>
      <c r="G816" s="10" t="s">
        <v>2650</v>
      </c>
      <c r="H816" s="10" t="s">
        <v>2650</v>
      </c>
      <c r="I816" s="10" t="s">
        <v>2651</v>
      </c>
      <c r="J816" s="10" t="s">
        <v>2652</v>
      </c>
      <c r="K816" s="13">
        <v>14941.034250000001</v>
      </c>
      <c r="L816" s="16" t="s">
        <v>13177</v>
      </c>
      <c r="M816" s="11" t="s">
        <v>83</v>
      </c>
      <c r="N816" s="10" t="s">
        <v>1069</v>
      </c>
      <c r="O816" s="10" t="s">
        <v>1241</v>
      </c>
      <c r="P816" s="10"/>
      <c r="Q816" s="12"/>
      <c r="R816" s="12"/>
      <c r="S816" s="15" t="s">
        <v>1071</v>
      </c>
      <c r="T816" s="10" t="s">
        <v>43</v>
      </c>
      <c r="U816" s="10">
        <v>3539</v>
      </c>
      <c r="V816" s="10">
        <v>5032</v>
      </c>
      <c r="W816" s="10">
        <v>3794</v>
      </c>
      <c r="X816" s="10">
        <v>494</v>
      </c>
      <c r="Y816" s="10">
        <f t="shared" si="12"/>
        <v>3919</v>
      </c>
      <c r="Z816" s="10" t="str">
        <f>IFERROR(VLOOKUP(H816,'[1]MW-NIFTY-50-12-Apr-2020'!$A:$A,1,FALSE),"No")</f>
        <v>No</v>
      </c>
      <c r="AA816" s="10" t="s">
        <v>44</v>
      </c>
      <c r="AB816" s="9">
        <v>3919</v>
      </c>
    </row>
    <row r="817" spans="1:28" ht="15.75" customHeight="1" x14ac:dyDescent="0.3">
      <c r="A817" s="9">
        <v>886</v>
      </c>
      <c r="B817" s="10"/>
      <c r="C817" s="10"/>
      <c r="D817" s="10">
        <v>133972228</v>
      </c>
      <c r="E817" s="10">
        <v>523329</v>
      </c>
      <c r="F817" s="10">
        <v>523329</v>
      </c>
      <c r="G817" s="10" t="s">
        <v>2855</v>
      </c>
      <c r="H817" s="10" t="str">
        <f>G817</f>
        <v>ELDEHSG</v>
      </c>
      <c r="I817" s="10" t="s">
        <v>2856</v>
      </c>
      <c r="J817" s="10" t="s">
        <v>2857</v>
      </c>
      <c r="K817" s="13">
        <v>381.16</v>
      </c>
      <c r="L817" s="19" t="s">
        <v>13176</v>
      </c>
      <c r="M817" s="11" t="s">
        <v>249</v>
      </c>
      <c r="N817" s="10" t="s">
        <v>383</v>
      </c>
      <c r="O817" s="10"/>
      <c r="P817" s="10"/>
      <c r="Q817" s="12"/>
      <c r="R817" s="12"/>
      <c r="S817" s="18" t="s">
        <v>384</v>
      </c>
      <c r="T817" s="10" t="s">
        <v>27</v>
      </c>
      <c r="U817" s="10">
        <v>3198</v>
      </c>
      <c r="V817" s="10">
        <v>197</v>
      </c>
      <c r="W817" s="10">
        <v>899</v>
      </c>
      <c r="X817" s="10">
        <v>1061</v>
      </c>
      <c r="Y817" s="10">
        <f t="shared" si="12"/>
        <v>886</v>
      </c>
      <c r="Z817" s="10" t="str">
        <f>IFERROR(VLOOKUP(H817,'[1]MW-NIFTY-50-12-Apr-2020'!$A:$A,1,FALSE),"No")</f>
        <v>No</v>
      </c>
      <c r="AA817" s="10" t="str">
        <f>IFERROR(VLOOKUP(AB817,'[2]ind_nifty500list 12th Apr20'!$F:$F,1,FALSE),"No")</f>
        <v>No</v>
      </c>
      <c r="AB817" s="9">
        <v>886</v>
      </c>
    </row>
    <row r="818" spans="1:28" ht="15.75" customHeight="1" x14ac:dyDescent="0.3">
      <c r="A818" s="9">
        <v>3389</v>
      </c>
      <c r="B818" s="10">
        <v>3577857</v>
      </c>
      <c r="C818" s="10">
        <v>13976</v>
      </c>
      <c r="D818" s="10">
        <v>136394244</v>
      </c>
      <c r="E818" s="10">
        <v>532790</v>
      </c>
      <c r="F818" s="10">
        <v>532790</v>
      </c>
      <c r="G818" s="10" t="s">
        <v>10404</v>
      </c>
      <c r="H818" s="10" t="s">
        <v>10404</v>
      </c>
      <c r="I818" s="10" t="s">
        <v>10405</v>
      </c>
      <c r="J818" s="10" t="s">
        <v>10406</v>
      </c>
      <c r="K818" s="13">
        <v>380.94729999999998</v>
      </c>
      <c r="L818" s="19" t="s">
        <v>13176</v>
      </c>
      <c r="M818" s="11" t="s">
        <v>32</v>
      </c>
      <c r="N818" s="10" t="s">
        <v>33</v>
      </c>
      <c r="O818" s="10" t="s">
        <v>48</v>
      </c>
      <c r="P818" s="10"/>
      <c r="Q818" s="12"/>
      <c r="R818" s="12"/>
      <c r="S818" s="18" t="s">
        <v>35</v>
      </c>
      <c r="T818" s="10" t="s">
        <v>27</v>
      </c>
      <c r="U818" s="10">
        <v>3520</v>
      </c>
      <c r="V818" s="10">
        <v>1888</v>
      </c>
      <c r="W818" s="10">
        <v>310</v>
      </c>
      <c r="X818" s="10">
        <v>3247</v>
      </c>
      <c r="Y818" s="10">
        <f t="shared" si="12"/>
        <v>3389</v>
      </c>
      <c r="Z818" s="10" t="str">
        <f>IFERROR(VLOOKUP(H818,'[1]MW-NIFTY-50-12-Apr-2020'!$A:$A,1,FALSE),"No")</f>
        <v>No</v>
      </c>
      <c r="AA818" s="10" t="str">
        <f>IFERROR(VLOOKUP(AB818,'[2]ind_nifty500list 12th Apr20'!$F:$F,1,FALSE),"No")</f>
        <v>No</v>
      </c>
      <c r="AB818" s="9">
        <v>3389</v>
      </c>
    </row>
    <row r="819" spans="1:28" ht="15.75" customHeight="1" x14ac:dyDescent="0.3">
      <c r="A819" s="9">
        <v>1657</v>
      </c>
      <c r="B819" s="10">
        <v>462081</v>
      </c>
      <c r="C819" s="10">
        <v>1805</v>
      </c>
      <c r="D819" s="10">
        <v>134171908</v>
      </c>
      <c r="E819" s="10">
        <v>524109</v>
      </c>
      <c r="F819" s="10">
        <v>524109</v>
      </c>
      <c r="G819" s="10" t="s">
        <v>5207</v>
      </c>
      <c r="H819" s="10" t="s">
        <v>5207</v>
      </c>
      <c r="I819" s="10" t="s">
        <v>5208</v>
      </c>
      <c r="J819" s="10" t="s">
        <v>5209</v>
      </c>
      <c r="K819" s="13">
        <v>380.82479999999998</v>
      </c>
      <c r="L819" s="19" t="s">
        <v>13176</v>
      </c>
      <c r="M819" s="11" t="s">
        <v>39</v>
      </c>
      <c r="N819" s="10" t="s">
        <v>40</v>
      </c>
      <c r="O819" s="10" t="s">
        <v>137</v>
      </c>
      <c r="P819" s="10" t="s">
        <v>138</v>
      </c>
      <c r="Q819" s="11" t="e">
        <v>#REF!</v>
      </c>
      <c r="R819" s="12"/>
      <c r="S819" s="15" t="s">
        <v>42</v>
      </c>
      <c r="T819" s="10" t="s">
        <v>27</v>
      </c>
      <c r="U819" s="10">
        <v>1204</v>
      </c>
      <c r="V819" s="10">
        <v>880</v>
      </c>
      <c r="W819" s="10">
        <v>1284</v>
      </c>
      <c r="X819" s="10">
        <v>3787</v>
      </c>
      <c r="Y819" s="10">
        <f t="shared" si="12"/>
        <v>1657</v>
      </c>
      <c r="Z819" s="10" t="str">
        <f>IFERROR(VLOOKUP(H819,'[1]MW-NIFTY-50-12-Apr-2020'!$A:$A,1,FALSE),"No")</f>
        <v>No</v>
      </c>
      <c r="AA819" s="10" t="str">
        <f>IFERROR(VLOOKUP(AB819,'[2]ind_nifty500list 12th Apr20'!$F:$F,1,FALSE),"No")</f>
        <v>No</v>
      </c>
      <c r="AB819" s="9">
        <v>1657</v>
      </c>
    </row>
    <row r="820" spans="1:28" ht="15.75" customHeight="1" x14ac:dyDescent="0.3">
      <c r="A820" s="9">
        <v>642</v>
      </c>
      <c r="B820" s="10">
        <v>1459457</v>
      </c>
      <c r="C820" s="10">
        <v>5701</v>
      </c>
      <c r="D820" s="10">
        <v>136245764</v>
      </c>
      <c r="E820" s="10">
        <v>532210</v>
      </c>
      <c r="F820" s="10">
        <v>532210</v>
      </c>
      <c r="G820" s="10" t="s">
        <v>2661</v>
      </c>
      <c r="H820" s="10" t="s">
        <v>2661</v>
      </c>
      <c r="I820" s="10" t="s">
        <v>2662</v>
      </c>
      <c r="J820" s="10" t="s">
        <v>2663</v>
      </c>
      <c r="K820" s="13">
        <v>11856.34575</v>
      </c>
      <c r="L820" s="16" t="s">
        <v>13177</v>
      </c>
      <c r="M820" s="11" t="s">
        <v>55</v>
      </c>
      <c r="N820" s="10" t="s">
        <v>524</v>
      </c>
      <c r="O820" s="10" t="s">
        <v>678</v>
      </c>
      <c r="P820" s="10"/>
      <c r="Q820" s="12"/>
      <c r="R820" s="12"/>
      <c r="S820" s="10" t="s">
        <v>526</v>
      </c>
      <c r="T820" s="10" t="s">
        <v>43</v>
      </c>
      <c r="U820" s="10">
        <v>1699</v>
      </c>
      <c r="V820" s="10">
        <v>3147</v>
      </c>
      <c r="W820" s="10">
        <v>3828</v>
      </c>
      <c r="X820" s="10">
        <v>3918</v>
      </c>
      <c r="Y820" s="10">
        <f t="shared" si="12"/>
        <v>642</v>
      </c>
      <c r="Z820" s="10" t="str">
        <f>IFERROR(VLOOKUP(H820,'[1]MW-NIFTY-50-12-Apr-2020'!$A:$A,1,FALSE),"No")</f>
        <v>No</v>
      </c>
      <c r="AA820" s="10" t="s">
        <v>44</v>
      </c>
      <c r="AB820" s="9">
        <v>642</v>
      </c>
    </row>
    <row r="821" spans="1:28" ht="15.75" customHeight="1" x14ac:dyDescent="0.3">
      <c r="A821" s="9">
        <v>2224</v>
      </c>
      <c r="B821" s="10"/>
      <c r="C821" s="10"/>
      <c r="D821" s="10">
        <v>136181508</v>
      </c>
      <c r="E821" s="10">
        <v>531959</v>
      </c>
      <c r="F821" s="10">
        <v>531959</v>
      </c>
      <c r="G821" s="10" t="s">
        <v>6919</v>
      </c>
      <c r="H821" s="10" t="str">
        <f>G821</f>
        <v>NEWINFRA</v>
      </c>
      <c r="I821" s="10" t="s">
        <v>6920</v>
      </c>
      <c r="J821" s="10" t="s">
        <v>6921</v>
      </c>
      <c r="K821" s="13">
        <v>377.32</v>
      </c>
      <c r="L821" s="19" t="s">
        <v>13176</v>
      </c>
      <c r="M821" s="11" t="s">
        <v>39</v>
      </c>
      <c r="N821" s="10" t="s">
        <v>67</v>
      </c>
      <c r="O821" s="10"/>
      <c r="P821" s="10"/>
      <c r="Q821" s="12"/>
      <c r="R821" s="12"/>
      <c r="S821" s="15" t="s">
        <v>69</v>
      </c>
      <c r="T821" s="10" t="s">
        <v>27</v>
      </c>
      <c r="U821" s="10">
        <v>2402</v>
      </c>
      <c r="V821" s="10">
        <v>2930</v>
      </c>
      <c r="W821" s="10">
        <v>1997</v>
      </c>
      <c r="X821" s="10">
        <v>1645</v>
      </c>
      <c r="Y821" s="10">
        <f t="shared" si="12"/>
        <v>2224</v>
      </c>
      <c r="Z821" s="10" t="str">
        <f>IFERROR(VLOOKUP(H821,'[1]MW-NIFTY-50-12-Apr-2020'!$A:$A,1,FALSE),"No")</f>
        <v>No</v>
      </c>
      <c r="AA821" s="10" t="str">
        <f>IFERROR(VLOOKUP(AB821,'[2]ind_nifty500list 12th Apr20'!$F:$F,1,FALSE),"No")</f>
        <v>No</v>
      </c>
      <c r="AB821" s="9">
        <v>2224</v>
      </c>
    </row>
    <row r="822" spans="1:28" ht="15.75" customHeight="1" x14ac:dyDescent="0.3">
      <c r="A822" s="9">
        <v>161</v>
      </c>
      <c r="B822" s="10"/>
      <c r="C822" s="10"/>
      <c r="D822" s="10">
        <v>129599492</v>
      </c>
      <c r="E822" s="10">
        <v>506248</v>
      </c>
      <c r="F822" s="10">
        <v>506248</v>
      </c>
      <c r="G822" s="10" t="s">
        <v>624</v>
      </c>
      <c r="H822" s="10" t="str">
        <f>G822</f>
        <v>AMNPLST</v>
      </c>
      <c r="I822" s="10" t="s">
        <v>625</v>
      </c>
      <c r="J822" s="10" t="s">
        <v>626</v>
      </c>
      <c r="K822" s="13">
        <v>376.31</v>
      </c>
      <c r="L822" s="19" t="s">
        <v>13176</v>
      </c>
      <c r="M822" s="11" t="s">
        <v>23</v>
      </c>
      <c r="N822" s="10" t="s">
        <v>24</v>
      </c>
      <c r="O822" s="10"/>
      <c r="P822" s="10"/>
      <c r="Q822" s="12"/>
      <c r="R822" s="12"/>
      <c r="S822" s="15" t="s">
        <v>26</v>
      </c>
      <c r="T822" s="10" t="s">
        <v>27</v>
      </c>
      <c r="U822" s="10">
        <v>2793</v>
      </c>
      <c r="V822" s="10">
        <v>1427</v>
      </c>
      <c r="W822" s="10">
        <v>2509</v>
      </c>
      <c r="X822" s="10">
        <v>1771</v>
      </c>
      <c r="Y822" s="10">
        <f t="shared" si="12"/>
        <v>161</v>
      </c>
      <c r="Z822" s="10" t="str">
        <f>IFERROR(VLOOKUP(H822,'[1]MW-NIFTY-50-12-Apr-2020'!$A:$A,1,FALSE),"No")</f>
        <v>No</v>
      </c>
      <c r="AA822" s="10" t="str">
        <f>IFERROR(VLOOKUP(AB822,'[2]ind_nifty500list 12th Apr20'!$F:$F,1,FALSE),"No")</f>
        <v>No</v>
      </c>
      <c r="AB822" s="9">
        <v>161</v>
      </c>
    </row>
    <row r="823" spans="1:28" ht="15.75" customHeight="1" x14ac:dyDescent="0.3">
      <c r="A823" s="9">
        <v>749</v>
      </c>
      <c r="B823" s="10"/>
      <c r="C823" s="10"/>
      <c r="D823" s="10">
        <v>133982468</v>
      </c>
      <c r="E823" s="10">
        <v>523369</v>
      </c>
      <c r="F823" s="10">
        <v>523369</v>
      </c>
      <c r="G823" s="10" t="s">
        <v>2443</v>
      </c>
      <c r="H823" s="10" t="str">
        <f>G823</f>
        <v>DCMSRMIND</v>
      </c>
      <c r="I823" s="10" t="s">
        <v>2444</v>
      </c>
      <c r="J823" s="10" t="s">
        <v>2445</v>
      </c>
      <c r="K823" s="13">
        <v>375.47</v>
      </c>
      <c r="L823" s="19" t="s">
        <v>13176</v>
      </c>
      <c r="M823" s="11" t="s">
        <v>275</v>
      </c>
      <c r="N823" s="10" t="s">
        <v>357</v>
      </c>
      <c r="O823" s="10" t="s">
        <v>358</v>
      </c>
      <c r="P823" s="10" t="s">
        <v>1254</v>
      </c>
      <c r="Q823" s="12"/>
      <c r="R823" s="12"/>
      <c r="S823" s="18" t="s">
        <v>279</v>
      </c>
      <c r="T823" s="10" t="s">
        <v>27</v>
      </c>
      <c r="U823" s="10">
        <v>1996</v>
      </c>
      <c r="V823" s="10">
        <v>1712</v>
      </c>
      <c r="W823" s="10">
        <v>3622</v>
      </c>
      <c r="X823" s="10">
        <v>738</v>
      </c>
      <c r="Y823" s="10">
        <f t="shared" si="12"/>
        <v>749</v>
      </c>
      <c r="Z823" s="10" t="str">
        <f>IFERROR(VLOOKUP(H823,'[1]MW-NIFTY-50-12-Apr-2020'!$A:$A,1,FALSE),"No")</f>
        <v>No</v>
      </c>
      <c r="AA823" s="10" t="str">
        <f>IFERROR(VLOOKUP(AB823,'[2]ind_nifty500list 12th Apr20'!$F:$F,1,FALSE),"No")</f>
        <v>No</v>
      </c>
      <c r="AB823" s="9">
        <v>749</v>
      </c>
    </row>
    <row r="824" spans="1:28" ht="15.75" customHeight="1" x14ac:dyDescent="0.3">
      <c r="A824" s="9">
        <v>826</v>
      </c>
      <c r="B824" s="10">
        <v>3771393</v>
      </c>
      <c r="C824" s="10">
        <v>14732</v>
      </c>
      <c r="D824" s="10">
        <v>136414212</v>
      </c>
      <c r="E824" s="10">
        <v>532868</v>
      </c>
      <c r="F824" s="10">
        <v>532868</v>
      </c>
      <c r="G824" s="10" t="s">
        <v>2673</v>
      </c>
      <c r="H824" s="10" t="s">
        <v>2673</v>
      </c>
      <c r="I824" s="10" t="s">
        <v>2674</v>
      </c>
      <c r="J824" s="10" t="s">
        <v>2675</v>
      </c>
      <c r="K824" s="13">
        <v>39281.936600000001</v>
      </c>
      <c r="L824" s="16" t="s">
        <v>13178</v>
      </c>
      <c r="M824" s="11" t="s">
        <v>249</v>
      </c>
      <c r="N824" s="10" t="s">
        <v>383</v>
      </c>
      <c r="O824" s="10"/>
      <c r="P824" s="10"/>
      <c r="Q824" s="12"/>
      <c r="R824" s="12"/>
      <c r="S824" s="18" t="s">
        <v>384</v>
      </c>
      <c r="T824" s="10" t="s">
        <v>130</v>
      </c>
      <c r="U824" s="10">
        <v>2306</v>
      </c>
      <c r="V824" s="10">
        <v>1137</v>
      </c>
      <c r="W824" s="10">
        <v>2550</v>
      </c>
      <c r="X824" s="10">
        <v>1408</v>
      </c>
      <c r="Y824" s="10">
        <f t="shared" si="12"/>
        <v>826</v>
      </c>
      <c r="Z824" s="10" t="str">
        <f>IFERROR(VLOOKUP(H824,'[1]MW-NIFTY-50-12-Apr-2020'!$A:$A,1,FALSE),"No")</f>
        <v>No</v>
      </c>
      <c r="AA824" s="10" t="s">
        <v>44</v>
      </c>
      <c r="AB824" s="9">
        <v>826</v>
      </c>
    </row>
    <row r="825" spans="1:28" ht="15.75" customHeight="1" x14ac:dyDescent="0.3">
      <c r="A825" s="9">
        <v>223</v>
      </c>
      <c r="B825" s="10">
        <v>641793</v>
      </c>
      <c r="C825" s="10">
        <v>2507</v>
      </c>
      <c r="D825" s="10">
        <v>136425988</v>
      </c>
      <c r="E825" s="10">
        <v>532914</v>
      </c>
      <c r="F825" s="10">
        <v>532914</v>
      </c>
      <c r="G825" s="10" t="s">
        <v>818</v>
      </c>
      <c r="H825" s="10" t="s">
        <v>818</v>
      </c>
      <c r="I825" s="10" t="s">
        <v>819</v>
      </c>
      <c r="J825" s="10" t="s">
        <v>820</v>
      </c>
      <c r="K825" s="13">
        <v>375.20780000000002</v>
      </c>
      <c r="L825" s="19" t="s">
        <v>13176</v>
      </c>
      <c r="M825" s="11" t="s">
        <v>23</v>
      </c>
      <c r="N825" s="10" t="s">
        <v>90</v>
      </c>
      <c r="O825" s="10" t="s">
        <v>821</v>
      </c>
      <c r="P825" s="10" t="s">
        <v>822</v>
      </c>
      <c r="Q825" s="12"/>
      <c r="R825" s="12"/>
      <c r="S825" s="18" t="s">
        <v>91</v>
      </c>
      <c r="T825" s="10" t="s">
        <v>27</v>
      </c>
      <c r="U825" s="10">
        <v>1952</v>
      </c>
      <c r="V825" s="10">
        <v>1950</v>
      </c>
      <c r="W825" s="10">
        <v>258</v>
      </c>
      <c r="X825" s="10">
        <v>1180</v>
      </c>
      <c r="Y825" s="10">
        <f t="shared" si="12"/>
        <v>223</v>
      </c>
      <c r="Z825" s="10" t="str">
        <f>IFERROR(VLOOKUP(H825,'[1]MW-NIFTY-50-12-Apr-2020'!$A:$A,1,FALSE),"No")</f>
        <v>No</v>
      </c>
      <c r="AA825" s="10" t="str">
        <f>IFERROR(VLOOKUP(AB825,'[2]ind_nifty500list 12th Apr20'!$F:$F,1,FALSE),"No")</f>
        <v>No</v>
      </c>
      <c r="AB825" s="9">
        <v>223</v>
      </c>
    </row>
    <row r="826" spans="1:28" ht="15.75" customHeight="1" x14ac:dyDescent="0.3">
      <c r="A826" s="9">
        <v>827</v>
      </c>
      <c r="B826" s="10">
        <v>4569857</v>
      </c>
      <c r="C826" s="10">
        <v>17851</v>
      </c>
      <c r="D826" s="10">
        <v>136485380</v>
      </c>
      <c r="E826" s="10">
        <v>533146</v>
      </c>
      <c r="F826" s="10">
        <v>533146</v>
      </c>
      <c r="G826" s="10" t="s">
        <v>2676</v>
      </c>
      <c r="H826" s="10" t="s">
        <v>2676</v>
      </c>
      <c r="I826" s="10" t="s">
        <v>2677</v>
      </c>
      <c r="J826" s="10" t="s">
        <v>2678</v>
      </c>
      <c r="K826" s="13">
        <v>374.06375000000003</v>
      </c>
      <c r="L826" s="19" t="s">
        <v>13176</v>
      </c>
      <c r="M826" s="11" t="s">
        <v>32</v>
      </c>
      <c r="N826" s="10" t="s">
        <v>220</v>
      </c>
      <c r="O826" s="10" t="s">
        <v>458</v>
      </c>
      <c r="P826" s="10" t="s">
        <v>1495</v>
      </c>
      <c r="Q826" s="12"/>
      <c r="R826" s="12"/>
      <c r="S826" s="15" t="s">
        <v>222</v>
      </c>
      <c r="T826" s="10" t="s">
        <v>27</v>
      </c>
      <c r="U826" s="10">
        <v>3111</v>
      </c>
      <c r="V826" s="10">
        <v>1727</v>
      </c>
      <c r="W826" s="10">
        <v>590</v>
      </c>
      <c r="X826" s="10">
        <v>2456</v>
      </c>
      <c r="Y826" s="10">
        <f t="shared" si="12"/>
        <v>827</v>
      </c>
      <c r="Z826" s="10" t="str">
        <f>IFERROR(VLOOKUP(H826,'[1]MW-NIFTY-50-12-Apr-2020'!$A:$A,1,FALSE),"No")</f>
        <v>No</v>
      </c>
      <c r="AA826" s="10" t="str">
        <f>IFERROR(VLOOKUP(AB826,'[2]ind_nifty500list 12th Apr20'!$F:$F,1,FALSE),"No")</f>
        <v>No</v>
      </c>
      <c r="AB826" s="9">
        <v>827</v>
      </c>
    </row>
    <row r="827" spans="1:28" ht="15.75" customHeight="1" x14ac:dyDescent="0.3">
      <c r="A827" s="9">
        <v>3566</v>
      </c>
      <c r="B827" s="10">
        <v>6537217</v>
      </c>
      <c r="C827" s="10">
        <v>25536</v>
      </c>
      <c r="D827" s="10">
        <v>136612868</v>
      </c>
      <c r="E827" s="10">
        <v>533644</v>
      </c>
      <c r="F827" s="10">
        <v>533644</v>
      </c>
      <c r="G827" s="10" t="s">
        <v>10931</v>
      </c>
      <c r="H827" s="10" t="s">
        <v>10931</v>
      </c>
      <c r="I827" s="10" t="s">
        <v>10932</v>
      </c>
      <c r="J827" s="10" t="s">
        <v>10933</v>
      </c>
      <c r="K827" s="13">
        <v>373.98579999999998</v>
      </c>
      <c r="L827" s="19" t="s">
        <v>13176</v>
      </c>
      <c r="M827" s="11" t="s">
        <v>39</v>
      </c>
      <c r="N827" s="10" t="s">
        <v>40</v>
      </c>
      <c r="O827" s="10"/>
      <c r="P827" s="10"/>
      <c r="Q827" s="12"/>
      <c r="R827" s="12"/>
      <c r="S827" s="17" t="s">
        <v>42</v>
      </c>
      <c r="T827" s="10" t="s">
        <v>27</v>
      </c>
      <c r="U827" s="10">
        <v>2659</v>
      </c>
      <c r="V827" s="10">
        <v>3170</v>
      </c>
      <c r="W827" s="10">
        <v>927</v>
      </c>
      <c r="X827" s="10">
        <v>3225</v>
      </c>
      <c r="Y827" s="10">
        <f t="shared" si="12"/>
        <v>3566</v>
      </c>
      <c r="Z827" s="10" t="str">
        <f>IFERROR(VLOOKUP(H827,'[1]MW-NIFTY-50-12-Apr-2020'!$A:$A,1,FALSE),"No")</f>
        <v>No</v>
      </c>
      <c r="AA827" s="10" t="str">
        <f>IFERROR(VLOOKUP(AB827,'[2]ind_nifty500list 12th Apr20'!$F:$F,1,FALSE),"No")</f>
        <v>No</v>
      </c>
      <c r="AB827" s="9">
        <v>3566</v>
      </c>
    </row>
    <row r="828" spans="1:28" ht="15.75" customHeight="1" x14ac:dyDescent="0.3">
      <c r="A828" s="9">
        <v>3003</v>
      </c>
      <c r="B828" s="10"/>
      <c r="C828" s="10"/>
      <c r="D828" s="10">
        <v>128558084</v>
      </c>
      <c r="E828" s="10">
        <v>502180</v>
      </c>
      <c r="F828" s="10">
        <v>502180</v>
      </c>
      <c r="G828" s="10" t="s">
        <v>9249</v>
      </c>
      <c r="H828" s="10" t="str">
        <f>G828</f>
        <v>SHREDIGCEM</v>
      </c>
      <c r="I828" s="10" t="s">
        <v>9250</v>
      </c>
      <c r="J828" s="10" t="s">
        <v>9251</v>
      </c>
      <c r="K828" s="13">
        <v>373.66</v>
      </c>
      <c r="L828" s="19" t="s">
        <v>13176</v>
      </c>
      <c r="M828" s="11" t="s">
        <v>249</v>
      </c>
      <c r="N828" s="10" t="s">
        <v>250</v>
      </c>
      <c r="O828" s="10" t="s">
        <v>251</v>
      </c>
      <c r="P828" s="10"/>
      <c r="Q828" s="12"/>
      <c r="R828" s="12"/>
      <c r="S828" s="15" t="s">
        <v>26</v>
      </c>
      <c r="T828" s="10" t="s">
        <v>27</v>
      </c>
      <c r="U828" s="10">
        <v>179</v>
      </c>
      <c r="V828" s="10">
        <v>1230</v>
      </c>
      <c r="W828" s="10">
        <v>754</v>
      </c>
      <c r="X828" s="10">
        <v>2990</v>
      </c>
      <c r="Y828" s="10">
        <f t="shared" si="12"/>
        <v>3003</v>
      </c>
      <c r="Z828" s="10" t="str">
        <f>IFERROR(VLOOKUP(H828,'[1]MW-NIFTY-50-12-Apr-2020'!$A:$A,1,FALSE),"No")</f>
        <v>No</v>
      </c>
      <c r="AA828" s="10" t="str">
        <f>IFERROR(VLOOKUP(AB828,'[2]ind_nifty500list 12th Apr20'!$F:$F,1,FALSE),"No")</f>
        <v>No</v>
      </c>
      <c r="AB828" s="9">
        <v>3003</v>
      </c>
    </row>
    <row r="829" spans="1:28" ht="15.75" customHeight="1" x14ac:dyDescent="0.3">
      <c r="A829" s="9">
        <v>3225</v>
      </c>
      <c r="B829" s="10"/>
      <c r="C829" s="10"/>
      <c r="D829" s="10">
        <v>131460356</v>
      </c>
      <c r="E829" s="10">
        <v>513517</v>
      </c>
      <c r="F829" s="10">
        <v>513517</v>
      </c>
      <c r="G829" s="10" t="s">
        <v>9909</v>
      </c>
      <c r="H829" s="10" t="str">
        <f>G829</f>
        <v>STEELCAS</v>
      </c>
      <c r="I829" s="10" t="s">
        <v>9910</v>
      </c>
      <c r="J829" s="10" t="s">
        <v>9911</v>
      </c>
      <c r="K829" s="13">
        <v>372.87</v>
      </c>
      <c r="L829" s="19" t="s">
        <v>13176</v>
      </c>
      <c r="M829" s="11" t="s">
        <v>39</v>
      </c>
      <c r="N829" s="10" t="s">
        <v>40</v>
      </c>
      <c r="O829" s="10"/>
      <c r="P829" s="10"/>
      <c r="Q829" s="12"/>
      <c r="R829" s="12"/>
      <c r="S829" s="17" t="s">
        <v>42</v>
      </c>
      <c r="T829" s="10" t="s">
        <v>27</v>
      </c>
      <c r="U829" s="10">
        <v>2392</v>
      </c>
      <c r="V829" s="10">
        <v>2654</v>
      </c>
      <c r="W829" s="10">
        <v>3170</v>
      </c>
      <c r="X829" s="10">
        <v>2659</v>
      </c>
      <c r="Y829" s="10">
        <f t="shared" si="12"/>
        <v>3225</v>
      </c>
      <c r="Z829" s="10" t="str">
        <f>IFERROR(VLOOKUP(H829,'[1]MW-NIFTY-50-12-Apr-2020'!$A:$A,1,FALSE),"No")</f>
        <v>No</v>
      </c>
      <c r="AA829" s="10" t="str">
        <f>IFERROR(VLOOKUP(AB829,'[2]ind_nifty500list 12th Apr20'!$F:$F,1,FALSE),"No")</f>
        <v>No</v>
      </c>
      <c r="AB829" s="9">
        <v>3225</v>
      </c>
    </row>
    <row r="830" spans="1:28" ht="15.75" customHeight="1" x14ac:dyDescent="0.3">
      <c r="A830" s="9">
        <v>3262</v>
      </c>
      <c r="B830" s="10"/>
      <c r="C830" s="10"/>
      <c r="D830" s="10">
        <v>134282756</v>
      </c>
      <c r="E830" s="10">
        <v>524542</v>
      </c>
      <c r="F830" s="10">
        <v>524542</v>
      </c>
      <c r="G830" s="10" t="s">
        <v>10020</v>
      </c>
      <c r="H830" s="10" t="str">
        <f>G830</f>
        <v>SUKHJITS</v>
      </c>
      <c r="I830" s="10" t="s">
        <v>10021</v>
      </c>
      <c r="J830" s="10" t="s">
        <v>10022</v>
      </c>
      <c r="K830" s="13">
        <v>371.24</v>
      </c>
      <c r="L830" s="19" t="s">
        <v>13176</v>
      </c>
      <c r="M830" s="11" t="s">
        <v>275</v>
      </c>
      <c r="N830" s="10" t="s">
        <v>357</v>
      </c>
      <c r="O830" s="10" t="s">
        <v>358</v>
      </c>
      <c r="P830" s="10"/>
      <c r="Q830" s="12"/>
      <c r="R830" s="12"/>
      <c r="S830" s="18" t="s">
        <v>279</v>
      </c>
      <c r="T830" s="10" t="s">
        <v>27</v>
      </c>
      <c r="U830" s="10">
        <v>1837</v>
      </c>
      <c r="V830" s="10">
        <v>1023</v>
      </c>
      <c r="W830" s="10">
        <v>331</v>
      </c>
      <c r="X830" s="10">
        <v>1448</v>
      </c>
      <c r="Y830" s="10">
        <f t="shared" si="12"/>
        <v>3262</v>
      </c>
      <c r="Z830" s="10" t="str">
        <f>IFERROR(VLOOKUP(H830,'[1]MW-NIFTY-50-12-Apr-2020'!$A:$A,1,FALSE),"No")</f>
        <v>No</v>
      </c>
      <c r="AA830" s="10" t="str">
        <f>IFERROR(VLOOKUP(AB830,'[2]ind_nifty500list 12th Apr20'!$F:$F,1,FALSE),"No")</f>
        <v>No</v>
      </c>
      <c r="AB830" s="9">
        <v>3262</v>
      </c>
    </row>
    <row r="831" spans="1:28" ht="15.75" customHeight="1" x14ac:dyDescent="0.3">
      <c r="A831" s="9">
        <v>3732</v>
      </c>
      <c r="B831" s="10">
        <v>1768449</v>
      </c>
      <c r="C831" s="10">
        <v>6908</v>
      </c>
      <c r="D831" s="10">
        <v>132114436</v>
      </c>
      <c r="E831" s="10">
        <v>516072</v>
      </c>
      <c r="F831" s="10">
        <v>516072</v>
      </c>
      <c r="G831" s="10" t="s">
        <v>11426</v>
      </c>
      <c r="H831" s="10" t="s">
        <v>11426</v>
      </c>
      <c r="I831" s="10" t="s">
        <v>11427</v>
      </c>
      <c r="J831" s="10" t="s">
        <v>11428</v>
      </c>
      <c r="K831" s="13">
        <v>371.06790000000001</v>
      </c>
      <c r="L831" s="19" t="s">
        <v>13176</v>
      </c>
      <c r="M831" s="11" t="s">
        <v>23</v>
      </c>
      <c r="N831" s="10" t="s">
        <v>24</v>
      </c>
      <c r="O831" s="11" t="s">
        <v>1085</v>
      </c>
      <c r="P831" s="10"/>
      <c r="Q831" s="12"/>
      <c r="R831" s="12"/>
      <c r="S831" s="15" t="s">
        <v>26</v>
      </c>
      <c r="T831" s="10" t="s">
        <v>27</v>
      </c>
      <c r="U831" s="10">
        <v>1328</v>
      </c>
      <c r="V831" s="10">
        <v>306</v>
      </c>
      <c r="W831" s="10">
        <v>2588</v>
      </c>
      <c r="X831" s="10">
        <v>3255</v>
      </c>
      <c r="Y831" s="10">
        <f t="shared" si="12"/>
        <v>3732</v>
      </c>
      <c r="Z831" s="10" t="str">
        <f>IFERROR(VLOOKUP(H831,'[1]MW-NIFTY-50-12-Apr-2020'!$A:$A,1,FALSE),"No")</f>
        <v>No</v>
      </c>
      <c r="AA831" s="10" t="str">
        <f>IFERROR(VLOOKUP(AB831,'[2]ind_nifty500list 12th Apr20'!$F:$F,1,FALSE),"No")</f>
        <v>No</v>
      </c>
      <c r="AB831" s="9">
        <v>3732</v>
      </c>
    </row>
    <row r="832" spans="1:28" ht="15.75" customHeight="1" x14ac:dyDescent="0.3">
      <c r="A832" s="9">
        <v>3378</v>
      </c>
      <c r="B832" s="10">
        <v>3493889</v>
      </c>
      <c r="C832" s="10">
        <v>13648</v>
      </c>
      <c r="D832" s="10">
        <v>129320964</v>
      </c>
      <c r="E832" s="10">
        <v>505160</v>
      </c>
      <c r="F832" s="10">
        <v>505160</v>
      </c>
      <c r="G832" s="10" t="s">
        <v>10369</v>
      </c>
      <c r="H832" s="10" t="s">
        <v>10369</v>
      </c>
      <c r="I832" s="10" t="s">
        <v>10370</v>
      </c>
      <c r="J832" s="10" t="s">
        <v>10371</v>
      </c>
      <c r="K832" s="13">
        <v>370.70650000000001</v>
      </c>
      <c r="L832" s="19" t="s">
        <v>13176</v>
      </c>
      <c r="M832" s="11" t="s">
        <v>83</v>
      </c>
      <c r="N832" s="10" t="s">
        <v>621</v>
      </c>
      <c r="O832" s="10" t="s">
        <v>622</v>
      </c>
      <c r="P832" s="10" t="s">
        <v>10372</v>
      </c>
      <c r="Q832" s="12"/>
      <c r="R832" s="12"/>
      <c r="S832" s="18" t="s">
        <v>623</v>
      </c>
      <c r="T832" s="10" t="s">
        <v>27</v>
      </c>
      <c r="U832" s="10">
        <v>3275</v>
      </c>
      <c r="V832" s="10">
        <v>3677</v>
      </c>
      <c r="W832" s="10">
        <v>1623</v>
      </c>
      <c r="X832" s="10">
        <v>2857</v>
      </c>
      <c r="Y832" s="10">
        <f t="shared" si="12"/>
        <v>3378</v>
      </c>
      <c r="Z832" s="10" t="str">
        <f>IFERROR(VLOOKUP(H832,'[1]MW-NIFTY-50-12-Apr-2020'!$A:$A,1,FALSE),"No")</f>
        <v>No</v>
      </c>
      <c r="AA832" s="10" t="str">
        <f>IFERROR(VLOOKUP(AB832,'[2]ind_nifty500list 12th Apr20'!$F:$F,1,FALSE),"No")</f>
        <v>No</v>
      </c>
      <c r="AB832" s="9">
        <v>3378</v>
      </c>
    </row>
    <row r="833" spans="1:28" ht="15.75" customHeight="1" x14ac:dyDescent="0.3">
      <c r="A833" s="9">
        <v>987</v>
      </c>
      <c r="B833" s="10"/>
      <c r="C833" s="10"/>
      <c r="D833" s="10">
        <v>130024964</v>
      </c>
      <c r="E833" s="10">
        <v>507910</v>
      </c>
      <c r="F833" s="10">
        <v>507910</v>
      </c>
      <c r="G833" s="10" t="s">
        <v>3164</v>
      </c>
      <c r="H833" s="10" t="str">
        <f>G833</f>
        <v>FIBERWEB</v>
      </c>
      <c r="I833" s="10" t="s">
        <v>3165</v>
      </c>
      <c r="J833" s="10" t="s">
        <v>3166</v>
      </c>
      <c r="K833" s="13">
        <v>370.67</v>
      </c>
      <c r="L833" s="19" t="s">
        <v>13176</v>
      </c>
      <c r="M833" s="11" t="s">
        <v>83</v>
      </c>
      <c r="N833" s="10" t="s">
        <v>84</v>
      </c>
      <c r="O833" s="10" t="s">
        <v>85</v>
      </c>
      <c r="P833" s="10"/>
      <c r="Q833" s="12"/>
      <c r="R833" s="12"/>
      <c r="S833" s="15" t="s">
        <v>86</v>
      </c>
      <c r="T833" s="10" t="s">
        <v>27</v>
      </c>
      <c r="U833" s="10">
        <v>3730</v>
      </c>
      <c r="V833" s="10">
        <v>3750</v>
      </c>
      <c r="W833" s="10">
        <v>2157</v>
      </c>
      <c r="X833" s="10">
        <v>2159</v>
      </c>
      <c r="Y833" s="10">
        <f t="shared" si="12"/>
        <v>987</v>
      </c>
      <c r="Z833" s="10" t="str">
        <f>IFERROR(VLOOKUP(H833,'[1]MW-NIFTY-50-12-Apr-2020'!$A:$A,1,FALSE),"No")</f>
        <v>No</v>
      </c>
      <c r="AA833" s="10" t="str">
        <f>IFERROR(VLOOKUP(AB833,'[2]ind_nifty500list 12th Apr20'!$F:$F,1,FALSE),"No")</f>
        <v>No</v>
      </c>
      <c r="AB833" s="9">
        <v>987</v>
      </c>
    </row>
    <row r="834" spans="1:28" ht="15.75" customHeight="1" x14ac:dyDescent="0.3">
      <c r="A834" s="9">
        <v>755</v>
      </c>
      <c r="B834" s="10"/>
      <c r="C834" s="10"/>
      <c r="D834" s="10">
        <v>131089412</v>
      </c>
      <c r="E834" s="10">
        <v>512068</v>
      </c>
      <c r="F834" s="10">
        <v>512068</v>
      </c>
      <c r="G834" s="10" t="s">
        <v>2461</v>
      </c>
      <c r="H834" s="10" t="str">
        <f>G834</f>
        <v>DECNGOLD</v>
      </c>
      <c r="I834" s="10" t="s">
        <v>2462</v>
      </c>
      <c r="J834" s="10" t="s">
        <v>2463</v>
      </c>
      <c r="K834" s="13">
        <v>370.16</v>
      </c>
      <c r="L834" s="19" t="s">
        <v>13176</v>
      </c>
      <c r="M834" s="11" t="s">
        <v>23</v>
      </c>
      <c r="N834" s="10" t="s">
        <v>90</v>
      </c>
      <c r="O834" s="10"/>
      <c r="P834" s="10"/>
      <c r="Q834" s="12"/>
      <c r="R834" s="12"/>
      <c r="S834" s="18" t="s">
        <v>91</v>
      </c>
      <c r="T834" s="10" t="s">
        <v>27</v>
      </c>
      <c r="U834" s="10">
        <v>3931</v>
      </c>
      <c r="V834" s="10">
        <v>291</v>
      </c>
      <c r="W834" s="10">
        <v>1868</v>
      </c>
      <c r="X834" s="10">
        <v>368</v>
      </c>
      <c r="Y834" s="10">
        <f t="shared" ref="Y834:Y897" si="13">A834</f>
        <v>755</v>
      </c>
      <c r="Z834" s="10" t="str">
        <f>IFERROR(VLOOKUP(H834,'[1]MW-NIFTY-50-12-Apr-2020'!$A:$A,1,FALSE),"No")</f>
        <v>No</v>
      </c>
      <c r="AA834" s="10" t="str">
        <f>IFERROR(VLOOKUP(AB834,'[2]ind_nifty500list 12th Apr20'!$F:$F,1,FALSE),"No")</f>
        <v>No</v>
      </c>
      <c r="AB834" s="9">
        <v>755</v>
      </c>
    </row>
    <row r="835" spans="1:28" ht="15.75" customHeight="1" x14ac:dyDescent="0.3">
      <c r="A835" s="9">
        <v>1855</v>
      </c>
      <c r="B835" s="10">
        <v>510465</v>
      </c>
      <c r="C835" s="10">
        <v>1994</v>
      </c>
      <c r="D835" s="10">
        <v>134808580</v>
      </c>
      <c r="E835" s="10">
        <v>526596</v>
      </c>
      <c r="F835" s="10">
        <v>526596</v>
      </c>
      <c r="G835" s="10" t="s">
        <v>5807</v>
      </c>
      <c r="H835" s="10" t="s">
        <v>5807</v>
      </c>
      <c r="I835" s="10" t="s">
        <v>5808</v>
      </c>
      <c r="J835" s="10" t="s">
        <v>5809</v>
      </c>
      <c r="K835" s="13">
        <v>368.53144999999995</v>
      </c>
      <c r="L835" s="19" t="s">
        <v>13176</v>
      </c>
      <c r="M835" s="11" t="s">
        <v>83</v>
      </c>
      <c r="N835" s="10" t="s">
        <v>84</v>
      </c>
      <c r="O835" s="10" t="s">
        <v>716</v>
      </c>
      <c r="P835" s="10"/>
      <c r="Q835" s="12"/>
      <c r="R835" s="12"/>
      <c r="S835" s="17" t="s">
        <v>86</v>
      </c>
      <c r="T835" s="10" t="s">
        <v>27</v>
      </c>
      <c r="U835" s="10">
        <v>3301</v>
      </c>
      <c r="V835" s="10">
        <v>1847</v>
      </c>
      <c r="W835" s="10">
        <v>3182</v>
      </c>
      <c r="X835" s="10">
        <v>2065</v>
      </c>
      <c r="Y835" s="10">
        <f t="shared" si="13"/>
        <v>1855</v>
      </c>
      <c r="Z835" s="10" t="str">
        <f>IFERROR(VLOOKUP(H835,'[1]MW-NIFTY-50-12-Apr-2020'!$A:$A,1,FALSE),"No")</f>
        <v>No</v>
      </c>
      <c r="AA835" s="10" t="str">
        <f>IFERROR(VLOOKUP(AB835,'[2]ind_nifty500list 12th Apr20'!$F:$F,1,FALSE),"No")</f>
        <v>No</v>
      </c>
      <c r="AB835" s="9">
        <v>1855</v>
      </c>
    </row>
    <row r="836" spans="1:28" ht="15.75" customHeight="1" x14ac:dyDescent="0.3">
      <c r="A836" s="9">
        <v>838</v>
      </c>
      <c r="B836" s="10">
        <v>225537</v>
      </c>
      <c r="C836" s="10">
        <v>881</v>
      </c>
      <c r="D836" s="10">
        <v>128031748</v>
      </c>
      <c r="E836" s="10">
        <v>500124</v>
      </c>
      <c r="F836" s="10">
        <v>500124</v>
      </c>
      <c r="G836" s="10" t="s">
        <v>2709</v>
      </c>
      <c r="H836" s="10" t="s">
        <v>2709</v>
      </c>
      <c r="I836" s="10" t="s">
        <v>2710</v>
      </c>
      <c r="J836" s="10" t="s">
        <v>2711</v>
      </c>
      <c r="K836" s="13">
        <v>36148.293699999995</v>
      </c>
      <c r="L836" s="16" t="s">
        <v>13178</v>
      </c>
      <c r="M836" s="11" t="s">
        <v>95</v>
      </c>
      <c r="N836" s="10" t="s">
        <v>96</v>
      </c>
      <c r="O836" s="10" t="s">
        <v>97</v>
      </c>
      <c r="P836" s="10"/>
      <c r="Q836" s="10"/>
      <c r="R836" s="12"/>
      <c r="S836" s="10" t="s">
        <v>98</v>
      </c>
      <c r="T836" s="10" t="s">
        <v>130</v>
      </c>
      <c r="U836" s="10">
        <v>1886</v>
      </c>
      <c r="V836" s="10">
        <v>3876</v>
      </c>
      <c r="W836" s="10">
        <v>312</v>
      </c>
      <c r="X836" s="10">
        <v>2480</v>
      </c>
      <c r="Y836" s="10">
        <f t="shared" si="13"/>
        <v>838</v>
      </c>
      <c r="Z836" s="10" t="s">
        <v>44</v>
      </c>
      <c r="AA836" s="10" t="s">
        <v>44</v>
      </c>
      <c r="AB836" s="9">
        <v>838</v>
      </c>
    </row>
    <row r="837" spans="1:28" ht="15.75" customHeight="1" x14ac:dyDescent="0.3">
      <c r="A837" s="9">
        <v>3750</v>
      </c>
      <c r="B837" s="10"/>
      <c r="C837" s="10"/>
      <c r="D837" s="10">
        <v>133663236</v>
      </c>
      <c r="E837" s="10">
        <v>522122</v>
      </c>
      <c r="F837" s="10">
        <v>522122</v>
      </c>
      <c r="G837" s="10" t="s">
        <v>11479</v>
      </c>
      <c r="H837" s="10" t="str">
        <f>G837</f>
        <v>PORRITSPEN</v>
      </c>
      <c r="I837" s="10" t="s">
        <v>11480</v>
      </c>
      <c r="J837" s="10" t="s">
        <v>11481</v>
      </c>
      <c r="K837" s="13">
        <v>367.99</v>
      </c>
      <c r="L837" s="19" t="s">
        <v>13176</v>
      </c>
      <c r="M837" s="11" t="s">
        <v>83</v>
      </c>
      <c r="N837" s="10" t="s">
        <v>84</v>
      </c>
      <c r="O837" s="10" t="s">
        <v>85</v>
      </c>
      <c r="P837" s="10"/>
      <c r="Q837" s="12"/>
      <c r="R837" s="12"/>
      <c r="S837" s="17" t="s">
        <v>86</v>
      </c>
      <c r="T837" s="10" t="s">
        <v>27</v>
      </c>
      <c r="U837" s="10">
        <v>2962</v>
      </c>
      <c r="V837" s="10">
        <v>1109</v>
      </c>
      <c r="W837" s="10">
        <v>3730</v>
      </c>
      <c r="X837" s="10">
        <v>987</v>
      </c>
      <c r="Y837" s="10">
        <f t="shared" si="13"/>
        <v>3750</v>
      </c>
      <c r="Z837" s="10" t="str">
        <f>IFERROR(VLOOKUP(H837,'[1]MW-NIFTY-50-12-Apr-2020'!$A:$A,1,FALSE),"No")</f>
        <v>No</v>
      </c>
      <c r="AA837" s="10" t="str">
        <f>IFERROR(VLOOKUP(AB837,'[2]ind_nifty500list 12th Apr20'!$F:$F,1,FALSE),"No")</f>
        <v>No</v>
      </c>
      <c r="AB837" s="9">
        <v>3750</v>
      </c>
    </row>
    <row r="838" spans="1:28" ht="15.75" customHeight="1" x14ac:dyDescent="0.3">
      <c r="A838" s="9">
        <v>1868</v>
      </c>
      <c r="B838" s="10"/>
      <c r="C838" s="10"/>
      <c r="D838" s="10">
        <v>131188484</v>
      </c>
      <c r="E838" s="10">
        <v>512455</v>
      </c>
      <c r="F838" s="10">
        <v>512455</v>
      </c>
      <c r="G838" s="10" t="s">
        <v>5846</v>
      </c>
      <c r="H838" s="10" t="str">
        <f>G838</f>
        <v>LLOYDMETAL</v>
      </c>
      <c r="I838" s="10" t="s">
        <v>5847</v>
      </c>
      <c r="J838" s="10" t="s">
        <v>5848</v>
      </c>
      <c r="K838" s="13">
        <v>366.57421563588707</v>
      </c>
      <c r="L838" s="19" t="s">
        <v>13176</v>
      </c>
      <c r="M838" s="11" t="s">
        <v>23</v>
      </c>
      <c r="N838" s="10" t="s">
        <v>90</v>
      </c>
      <c r="O838" s="10"/>
      <c r="P838" s="10"/>
      <c r="Q838" s="12"/>
      <c r="R838" s="12"/>
      <c r="S838" s="18" t="s">
        <v>91</v>
      </c>
      <c r="T838" s="10" t="s">
        <v>27</v>
      </c>
      <c r="U838" s="10">
        <v>755</v>
      </c>
      <c r="V838" s="10">
        <v>3931</v>
      </c>
      <c r="W838" s="10">
        <v>368</v>
      </c>
      <c r="X838" s="10">
        <v>125</v>
      </c>
      <c r="Y838" s="10">
        <f t="shared" si="13"/>
        <v>1868</v>
      </c>
      <c r="Z838" s="10" t="str">
        <f>IFERROR(VLOOKUP(H838,'[1]MW-NIFTY-50-12-Apr-2020'!$A:$A,1,FALSE),"No")</f>
        <v>No</v>
      </c>
      <c r="AA838" s="10" t="str">
        <f>IFERROR(VLOOKUP(AB838,'[2]ind_nifty500list 12th Apr20'!$F:$F,1,FALSE),"No")</f>
        <v>No</v>
      </c>
      <c r="AB838" s="9">
        <v>1868</v>
      </c>
    </row>
    <row r="839" spans="1:28" ht="15.75" customHeight="1" x14ac:dyDescent="0.3">
      <c r="A839" s="9">
        <v>5074</v>
      </c>
      <c r="B839" s="10">
        <v>135697156</v>
      </c>
      <c r="C839" s="10">
        <v>530067</v>
      </c>
      <c r="D839" s="10">
        <v>135697156</v>
      </c>
      <c r="E839" s="10">
        <v>530067</v>
      </c>
      <c r="F839" s="10">
        <v>530067</v>
      </c>
      <c r="G839" s="10" t="s">
        <v>12915</v>
      </c>
      <c r="H839" s="10" t="s">
        <v>12915</v>
      </c>
      <c r="I839" s="10" t="s">
        <v>12916</v>
      </c>
      <c r="J839" s="10" t="s">
        <v>12917</v>
      </c>
      <c r="K839" s="13">
        <v>366.54</v>
      </c>
      <c r="L839" s="19" t="s">
        <v>13176</v>
      </c>
      <c r="M839" s="10" t="s">
        <v>55</v>
      </c>
      <c r="N839" s="10" t="s">
        <v>56</v>
      </c>
      <c r="O839" s="10" t="s">
        <v>158</v>
      </c>
      <c r="P839" s="10"/>
      <c r="Q839" s="10"/>
      <c r="R839" s="10"/>
      <c r="S839" s="18" t="s">
        <v>58</v>
      </c>
      <c r="T839" s="10" t="s">
        <v>27</v>
      </c>
      <c r="U839" s="10">
        <v>339</v>
      </c>
      <c r="V839" s="10">
        <v>1763</v>
      </c>
      <c r="W839" s="10">
        <v>1805</v>
      </c>
      <c r="X839" s="10">
        <v>2363</v>
      </c>
      <c r="Y839" s="10">
        <f t="shared" si="13"/>
        <v>5074</v>
      </c>
      <c r="Z839" s="10" t="str">
        <f>IFERROR(VLOOKUP(H839,'[1]MW-NIFTY-50-12-Apr-2020'!$A:$A,1,FALSE),"No")</f>
        <v>No</v>
      </c>
      <c r="AA839" s="10" t="str">
        <f>IFERROR(VLOOKUP(AB839,'[2]ind_nifty500list 12th Apr20'!$F:$F,1,FALSE),"No")</f>
        <v>No</v>
      </c>
      <c r="AB839" s="9">
        <v>5074</v>
      </c>
    </row>
    <row r="840" spans="1:28" ht="15.75" customHeight="1" x14ac:dyDescent="0.3">
      <c r="A840" s="9">
        <v>3185</v>
      </c>
      <c r="B840" s="10"/>
      <c r="C840" s="10"/>
      <c r="D840" s="10">
        <v>136878084</v>
      </c>
      <c r="E840" s="10">
        <v>534680</v>
      </c>
      <c r="F840" s="10">
        <v>534680</v>
      </c>
      <c r="G840" s="10" t="s">
        <v>9790</v>
      </c>
      <c r="H840" s="10" t="str">
        <f>G840</f>
        <v>SRGHFL</v>
      </c>
      <c r="I840" s="10" t="s">
        <v>9791</v>
      </c>
      <c r="J840" s="10" t="s">
        <v>9792</v>
      </c>
      <c r="K840" s="13">
        <v>366.24</v>
      </c>
      <c r="L840" s="19" t="s">
        <v>13176</v>
      </c>
      <c r="M840" s="11" t="s">
        <v>55</v>
      </c>
      <c r="N840" s="10" t="s">
        <v>56</v>
      </c>
      <c r="O840" s="10" t="s">
        <v>62</v>
      </c>
      <c r="P840" s="10" t="s">
        <v>63</v>
      </c>
      <c r="Q840" s="12"/>
      <c r="R840" s="12"/>
      <c r="S840" s="18" t="s">
        <v>58</v>
      </c>
      <c r="T840" s="10" t="s">
        <v>27</v>
      </c>
      <c r="U840" s="10">
        <v>173</v>
      </c>
      <c r="V840" s="10">
        <v>3960</v>
      </c>
      <c r="W840" s="10">
        <v>229</v>
      </c>
      <c r="X840" s="10">
        <v>6</v>
      </c>
      <c r="Y840" s="10">
        <f t="shared" si="13"/>
        <v>3185</v>
      </c>
      <c r="Z840" s="10" t="str">
        <f>IFERROR(VLOOKUP(H840,'[1]MW-NIFTY-50-12-Apr-2020'!$A:$A,1,FALSE),"No")</f>
        <v>No</v>
      </c>
      <c r="AA840" s="10" t="str">
        <f>IFERROR(VLOOKUP(AB840,'[2]ind_nifty500list 12th Apr20'!$F:$F,1,FALSE),"No")</f>
        <v>No</v>
      </c>
      <c r="AB840" s="9">
        <v>3185</v>
      </c>
    </row>
    <row r="841" spans="1:28" ht="15.75" customHeight="1" x14ac:dyDescent="0.3">
      <c r="A841" s="9">
        <v>2799</v>
      </c>
      <c r="B841" s="10">
        <v>3538177</v>
      </c>
      <c r="C841" s="10">
        <v>13821</v>
      </c>
      <c r="D841" s="10">
        <v>136392964</v>
      </c>
      <c r="E841" s="10">
        <v>532785</v>
      </c>
      <c r="F841" s="10">
        <v>532785</v>
      </c>
      <c r="G841" s="10" t="s">
        <v>8639</v>
      </c>
      <c r="H841" s="10" t="s">
        <v>8639</v>
      </c>
      <c r="I841" s="10" t="s">
        <v>8640</v>
      </c>
      <c r="J841" s="10" t="s">
        <v>8641</v>
      </c>
      <c r="K841" s="13">
        <v>366.19094999999999</v>
      </c>
      <c r="L841" s="19" t="s">
        <v>13176</v>
      </c>
      <c r="M841" s="11" t="s">
        <v>23</v>
      </c>
      <c r="N841" s="10" t="s">
        <v>196</v>
      </c>
      <c r="O841" s="10" t="s">
        <v>388</v>
      </c>
      <c r="P841" s="10"/>
      <c r="Q841" s="12"/>
      <c r="R841" s="12"/>
      <c r="S841" s="15" t="s">
        <v>26</v>
      </c>
      <c r="T841" s="10" t="s">
        <v>27</v>
      </c>
      <c r="U841" s="10">
        <v>3212</v>
      </c>
      <c r="V841" s="10">
        <v>3934</v>
      </c>
      <c r="W841" s="10">
        <v>3021</v>
      </c>
      <c r="X841" s="10">
        <v>1815</v>
      </c>
      <c r="Y841" s="10">
        <f t="shared" si="13"/>
        <v>2799</v>
      </c>
      <c r="Z841" s="10" t="str">
        <f>IFERROR(VLOOKUP(H841,'[1]MW-NIFTY-50-12-Apr-2020'!$A:$A,1,FALSE),"No")</f>
        <v>No</v>
      </c>
      <c r="AA841" s="10" t="str">
        <f>IFERROR(VLOOKUP(AB841,'[2]ind_nifty500list 12th Apr20'!$F:$F,1,FALSE),"No")</f>
        <v>No</v>
      </c>
      <c r="AB841" s="9">
        <v>2799</v>
      </c>
    </row>
    <row r="842" spans="1:28" ht="15.75" customHeight="1" x14ac:dyDescent="0.3">
      <c r="A842" s="9">
        <v>1729</v>
      </c>
      <c r="B842" s="10"/>
      <c r="C842" s="10"/>
      <c r="D842" s="10">
        <v>134188548</v>
      </c>
      <c r="E842" s="10">
        <v>524174</v>
      </c>
      <c r="F842" s="10">
        <v>524174</v>
      </c>
      <c r="G842" s="10" t="s">
        <v>5424</v>
      </c>
      <c r="H842" s="10" t="str">
        <f>G842</f>
        <v>KESARPE</v>
      </c>
      <c r="I842" s="10" t="s">
        <v>5425</v>
      </c>
      <c r="J842" s="10" t="s">
        <v>5426</v>
      </c>
      <c r="K842" s="13">
        <v>364.39</v>
      </c>
      <c r="L842" s="19" t="s">
        <v>13176</v>
      </c>
      <c r="M842" s="11" t="s">
        <v>23</v>
      </c>
      <c r="N842" s="10" t="s">
        <v>24</v>
      </c>
      <c r="O842" s="12"/>
      <c r="P842" s="10"/>
      <c r="Q842" s="12"/>
      <c r="R842" s="12"/>
      <c r="S842" s="17" t="s">
        <v>26</v>
      </c>
      <c r="T842" s="10" t="s">
        <v>27</v>
      </c>
      <c r="U842" s="10">
        <v>547</v>
      </c>
      <c r="V842" s="10">
        <v>180</v>
      </c>
      <c r="W842" s="10">
        <v>1073</v>
      </c>
      <c r="X842" s="10">
        <v>1059</v>
      </c>
      <c r="Y842" s="10">
        <f t="shared" si="13"/>
        <v>1729</v>
      </c>
      <c r="Z842" s="10" t="str">
        <f>IFERROR(VLOOKUP(H842,'[1]MW-NIFTY-50-12-Apr-2020'!$A:$A,1,FALSE),"No")</f>
        <v>No</v>
      </c>
      <c r="AA842" s="10" t="str">
        <f>IFERROR(VLOOKUP(AB842,'[2]ind_nifty500list 12th Apr20'!$F:$F,1,FALSE),"No")</f>
        <v>No</v>
      </c>
      <c r="AB842" s="9">
        <v>1729</v>
      </c>
    </row>
    <row r="843" spans="1:28" ht="15.75" customHeight="1" x14ac:dyDescent="0.3">
      <c r="A843" s="9">
        <v>1142</v>
      </c>
      <c r="B843" s="10">
        <v>3015169</v>
      </c>
      <c r="C843" s="10">
        <v>11778</v>
      </c>
      <c r="D843" s="10">
        <v>136353284</v>
      </c>
      <c r="E843" s="10">
        <v>532630</v>
      </c>
      <c r="F843" s="10">
        <v>532630</v>
      </c>
      <c r="G843" s="10" t="s">
        <v>3639</v>
      </c>
      <c r="H843" s="10" t="s">
        <v>3639</v>
      </c>
      <c r="I843" s="10" t="s">
        <v>3640</v>
      </c>
      <c r="J843" s="10" t="s">
        <v>3641</v>
      </c>
      <c r="K843" s="13">
        <v>361.90944999999999</v>
      </c>
      <c r="L843" s="19" t="s">
        <v>13176</v>
      </c>
      <c r="M843" s="11" t="s">
        <v>83</v>
      </c>
      <c r="N843" s="10" t="s">
        <v>84</v>
      </c>
      <c r="O843" s="10" t="s">
        <v>108</v>
      </c>
      <c r="P843" s="10"/>
      <c r="Q843" s="10"/>
      <c r="R843" s="12"/>
      <c r="S843" s="15" t="s">
        <v>86</v>
      </c>
      <c r="T843" s="10" t="s">
        <v>27</v>
      </c>
      <c r="U843" s="10">
        <v>1879</v>
      </c>
      <c r="V843" s="10">
        <v>5041</v>
      </c>
      <c r="W843" s="10">
        <v>3851</v>
      </c>
      <c r="X843" s="10">
        <v>450</v>
      </c>
      <c r="Y843" s="10">
        <f t="shared" si="13"/>
        <v>1142</v>
      </c>
      <c r="Z843" s="10" t="str">
        <f>IFERROR(VLOOKUP(H843,'[1]MW-NIFTY-50-12-Apr-2020'!$A:$A,1,FALSE),"No")</f>
        <v>No</v>
      </c>
      <c r="AA843" s="10" t="str">
        <f>IFERROR(VLOOKUP(AB843,'[2]ind_nifty500list 12th Apr20'!$F:$F,1,FALSE),"No")</f>
        <v>No</v>
      </c>
      <c r="AB843" s="9">
        <v>1142</v>
      </c>
    </row>
    <row r="844" spans="1:28" ht="15.75" customHeight="1" x14ac:dyDescent="0.3">
      <c r="A844" s="9">
        <v>2938</v>
      </c>
      <c r="B844" s="10">
        <v>3481089</v>
      </c>
      <c r="C844" s="10">
        <v>13598</v>
      </c>
      <c r="D844" s="10">
        <v>135699204</v>
      </c>
      <c r="E844" s="10">
        <v>530075</v>
      </c>
      <c r="F844" s="10">
        <v>530075</v>
      </c>
      <c r="G844" s="10" t="s">
        <v>9056</v>
      </c>
      <c r="H844" s="10" t="s">
        <v>9056</v>
      </c>
      <c r="I844" s="10" t="s">
        <v>9057</v>
      </c>
      <c r="J844" s="10" t="s">
        <v>9058</v>
      </c>
      <c r="K844" s="13">
        <v>360.81139999999999</v>
      </c>
      <c r="L844" s="19" t="s">
        <v>13176</v>
      </c>
      <c r="M844" s="11" t="s">
        <v>121</v>
      </c>
      <c r="N844" s="10" t="s">
        <v>122</v>
      </c>
      <c r="O844" s="10" t="s">
        <v>1808</v>
      </c>
      <c r="P844" s="10"/>
      <c r="Q844" s="12"/>
      <c r="R844" s="12"/>
      <c r="S844" s="15" t="s">
        <v>124</v>
      </c>
      <c r="T844" s="10" t="s">
        <v>27</v>
      </c>
      <c r="U844" s="10">
        <v>3234</v>
      </c>
      <c r="V844" s="10">
        <v>1499</v>
      </c>
      <c r="W844" s="10">
        <v>1327</v>
      </c>
      <c r="X844" s="10">
        <v>2317</v>
      </c>
      <c r="Y844" s="10">
        <f t="shared" si="13"/>
        <v>2938</v>
      </c>
      <c r="Z844" s="10" t="str">
        <f>IFERROR(VLOOKUP(H844,'[1]MW-NIFTY-50-12-Apr-2020'!$A:$A,1,FALSE),"No")</f>
        <v>No</v>
      </c>
      <c r="AA844" s="10" t="str">
        <f>IFERROR(VLOOKUP(AB844,'[2]ind_nifty500list 12th Apr20'!$F:$F,1,FALSE),"No")</f>
        <v>No</v>
      </c>
      <c r="AB844" s="9">
        <v>2938</v>
      </c>
    </row>
    <row r="845" spans="1:28" ht="15.75" customHeight="1" x14ac:dyDescent="0.3">
      <c r="A845" s="9">
        <v>60</v>
      </c>
      <c r="B845" s="10">
        <v>4481793</v>
      </c>
      <c r="C845" s="10">
        <v>17507</v>
      </c>
      <c r="D845" s="10">
        <v>137821444</v>
      </c>
      <c r="E845" s="10">
        <v>538365</v>
      </c>
      <c r="F845" s="10">
        <v>538365</v>
      </c>
      <c r="G845" s="10" t="s">
        <v>280</v>
      </c>
      <c r="H845" s="10" t="s">
        <v>280</v>
      </c>
      <c r="I845" s="10" t="s">
        <v>281</v>
      </c>
      <c r="J845" s="10" t="s">
        <v>282</v>
      </c>
      <c r="K845" s="13">
        <v>360.65639999999996</v>
      </c>
      <c r="L845" s="19" t="s">
        <v>13176</v>
      </c>
      <c r="M845" s="11" t="s">
        <v>23</v>
      </c>
      <c r="N845" s="10" t="s">
        <v>90</v>
      </c>
      <c r="O845" s="10" t="s">
        <v>283</v>
      </c>
      <c r="P845" s="10"/>
      <c r="Q845" s="12"/>
      <c r="R845" s="12"/>
      <c r="S845" s="18" t="s">
        <v>91</v>
      </c>
      <c r="T845" s="10" t="s">
        <v>27</v>
      </c>
      <c r="U845" s="10">
        <v>1953</v>
      </c>
      <c r="V845" s="10">
        <v>893</v>
      </c>
      <c r="W845" s="10">
        <v>3623</v>
      </c>
      <c r="X845" s="10">
        <v>3939</v>
      </c>
      <c r="Y845" s="10">
        <f t="shared" si="13"/>
        <v>60</v>
      </c>
      <c r="Z845" s="10" t="str">
        <f>IFERROR(VLOOKUP(H845,'[1]MW-NIFTY-50-12-Apr-2020'!$A:$A,1,FALSE),"No")</f>
        <v>No</v>
      </c>
      <c r="AA845" s="10" t="str">
        <f>IFERROR(VLOOKUP(AB845,'[2]ind_nifty500list 12th Apr20'!$F:$F,1,FALSE),"No")</f>
        <v>No</v>
      </c>
      <c r="AB845" s="9">
        <v>60</v>
      </c>
    </row>
    <row r="846" spans="1:28" ht="15.75" customHeight="1" x14ac:dyDescent="0.3">
      <c r="A846" s="9">
        <v>2159</v>
      </c>
      <c r="B846" s="10">
        <v>3696641</v>
      </c>
      <c r="C846" s="10">
        <v>14440</v>
      </c>
      <c r="D846" s="10">
        <v>128075780</v>
      </c>
      <c r="E846" s="10">
        <v>500296</v>
      </c>
      <c r="F846" s="10">
        <v>500296</v>
      </c>
      <c r="G846" s="10" t="s">
        <v>6724</v>
      </c>
      <c r="H846" s="10" t="s">
        <v>6724</v>
      </c>
      <c r="I846" s="10" t="s">
        <v>6725</v>
      </c>
      <c r="J846" s="10" t="s">
        <v>6726</v>
      </c>
      <c r="K846" s="13">
        <v>360.40769999999998</v>
      </c>
      <c r="L846" s="19" t="s">
        <v>13176</v>
      </c>
      <c r="M846" s="11" t="s">
        <v>83</v>
      </c>
      <c r="N846" s="10" t="s">
        <v>84</v>
      </c>
      <c r="O846" s="10" t="s">
        <v>85</v>
      </c>
      <c r="P846" s="10"/>
      <c r="Q846" s="12"/>
      <c r="R846" s="12"/>
      <c r="S846" s="15" t="s">
        <v>86</v>
      </c>
      <c r="T846" s="10" t="s">
        <v>27</v>
      </c>
      <c r="U846" s="10">
        <v>2157</v>
      </c>
      <c r="V846" s="10">
        <v>987</v>
      </c>
      <c r="W846" s="10">
        <v>1743</v>
      </c>
      <c r="X846" s="10">
        <v>2342</v>
      </c>
      <c r="Y846" s="10">
        <f t="shared" si="13"/>
        <v>2159</v>
      </c>
      <c r="Z846" s="10" t="str">
        <f>IFERROR(VLOOKUP(H846,'[1]MW-NIFTY-50-12-Apr-2020'!$A:$A,1,FALSE),"No")</f>
        <v>No</v>
      </c>
      <c r="AA846" s="10" t="str">
        <f>IFERROR(VLOOKUP(AB846,'[2]ind_nifty500list 12th Apr20'!$F:$F,1,FALSE),"No")</f>
        <v>No</v>
      </c>
      <c r="AB846" s="9">
        <v>2159</v>
      </c>
    </row>
    <row r="847" spans="1:28" ht="15.75" customHeight="1" x14ac:dyDescent="0.3">
      <c r="A847" s="9">
        <v>263</v>
      </c>
      <c r="B847" s="10">
        <v>52737</v>
      </c>
      <c r="C847" s="10">
        <v>206</v>
      </c>
      <c r="D847" s="10">
        <v>131657220</v>
      </c>
      <c r="E847" s="10">
        <v>514286</v>
      </c>
      <c r="F847" s="10">
        <v>514286</v>
      </c>
      <c r="G847" s="10" t="s">
        <v>943</v>
      </c>
      <c r="H847" s="10" t="s">
        <v>943</v>
      </c>
      <c r="I847" s="10" t="s">
        <v>944</v>
      </c>
      <c r="J847" s="10" t="s">
        <v>945</v>
      </c>
      <c r="K847" s="13">
        <v>359.80734999999999</v>
      </c>
      <c r="L847" s="19" t="s">
        <v>13176</v>
      </c>
      <c r="M847" s="11" t="s">
        <v>83</v>
      </c>
      <c r="N847" s="10" t="s">
        <v>84</v>
      </c>
      <c r="O847" s="10" t="s">
        <v>85</v>
      </c>
      <c r="P847" s="10"/>
      <c r="Q847" s="12"/>
      <c r="R847" s="12"/>
      <c r="S847" s="15" t="s">
        <v>86</v>
      </c>
      <c r="T847" s="10" t="s">
        <v>27</v>
      </c>
      <c r="U847" s="10">
        <v>465</v>
      </c>
      <c r="V847" s="10">
        <v>2342</v>
      </c>
      <c r="W847" s="10">
        <v>2898</v>
      </c>
      <c r="X847" s="10">
        <v>1911</v>
      </c>
      <c r="Y847" s="10">
        <f t="shared" si="13"/>
        <v>263</v>
      </c>
      <c r="Z847" s="10" t="str">
        <f>IFERROR(VLOOKUP(H847,'[1]MW-NIFTY-50-12-Apr-2020'!$A:$A,1,FALSE),"No")</f>
        <v>No</v>
      </c>
      <c r="AA847" s="10" t="str">
        <f>IFERROR(VLOOKUP(AB847,'[2]ind_nifty500list 12th Apr20'!$F:$F,1,FALSE),"No")</f>
        <v>No</v>
      </c>
      <c r="AB847" s="9">
        <v>263</v>
      </c>
    </row>
    <row r="848" spans="1:28" ht="15.75" customHeight="1" x14ac:dyDescent="0.3">
      <c r="A848" s="9">
        <v>1054</v>
      </c>
      <c r="B848" s="10">
        <v>3414273</v>
      </c>
      <c r="C848" s="10">
        <v>13337</v>
      </c>
      <c r="D848" s="10">
        <v>136377860</v>
      </c>
      <c r="E848" s="10">
        <v>532726</v>
      </c>
      <c r="F848" s="10">
        <v>532726</v>
      </c>
      <c r="G848" s="10" t="s">
        <v>3368</v>
      </c>
      <c r="H848" s="10" t="s">
        <v>3368</v>
      </c>
      <c r="I848" s="10" t="s">
        <v>3369</v>
      </c>
      <c r="J848" s="10" t="s">
        <v>3370</v>
      </c>
      <c r="K848" s="13">
        <v>359.41110000000003</v>
      </c>
      <c r="L848" s="19" t="s">
        <v>13176</v>
      </c>
      <c r="M848" s="11" t="s">
        <v>23</v>
      </c>
      <c r="N848" s="10" t="s">
        <v>90</v>
      </c>
      <c r="O848" s="10" t="s">
        <v>283</v>
      </c>
      <c r="P848" s="10"/>
      <c r="Q848" s="12"/>
      <c r="R848" s="12"/>
      <c r="S848" s="10" t="s">
        <v>91</v>
      </c>
      <c r="T848" s="10" t="s">
        <v>27</v>
      </c>
      <c r="U848" s="10">
        <v>4960</v>
      </c>
      <c r="V848" s="10">
        <v>4369</v>
      </c>
      <c r="W848" s="10">
        <v>2374</v>
      </c>
      <c r="X848" s="10">
        <v>2672</v>
      </c>
      <c r="Y848" s="10">
        <f t="shared" si="13"/>
        <v>1054</v>
      </c>
      <c r="Z848" s="10" t="str">
        <f>IFERROR(VLOOKUP(H848,'[1]MW-NIFTY-50-12-Apr-2020'!$A:$A,1,FALSE),"No")</f>
        <v>No</v>
      </c>
      <c r="AA848" s="10" t="str">
        <f>IFERROR(VLOOKUP(AB848,'[2]ind_nifty500list 12th Apr20'!$F:$F,1,FALSE),"No")</f>
        <v>No</v>
      </c>
      <c r="AB848" s="9">
        <v>1054</v>
      </c>
    </row>
    <row r="849" spans="1:28" ht="15.75" customHeight="1" x14ac:dyDescent="0.3">
      <c r="A849" s="9">
        <v>2780</v>
      </c>
      <c r="B849" s="10">
        <v>7401729</v>
      </c>
      <c r="C849" s="10">
        <v>28913</v>
      </c>
      <c r="D849" s="10">
        <v>136491012</v>
      </c>
      <c r="E849" s="10">
        <v>533168</v>
      </c>
      <c r="F849" s="10">
        <v>533168</v>
      </c>
      <c r="G849" s="10" t="s">
        <v>8581</v>
      </c>
      <c r="H849" s="10" t="s">
        <v>8581</v>
      </c>
      <c r="I849" s="10" t="s">
        <v>8582</v>
      </c>
      <c r="J849" s="10" t="s">
        <v>8583</v>
      </c>
      <c r="K849" s="13">
        <v>358.94614999999999</v>
      </c>
      <c r="L849" s="19" t="s">
        <v>13176</v>
      </c>
      <c r="M849" s="11" t="s">
        <v>275</v>
      </c>
      <c r="N849" s="10" t="s">
        <v>276</v>
      </c>
      <c r="O849" s="10" t="s">
        <v>277</v>
      </c>
      <c r="P849" s="10" t="s">
        <v>826</v>
      </c>
      <c r="Q849" s="12"/>
      <c r="R849" s="12"/>
      <c r="S849" s="18" t="s">
        <v>279</v>
      </c>
      <c r="T849" s="10" t="s">
        <v>27</v>
      </c>
      <c r="U849" s="10">
        <v>1576</v>
      </c>
      <c r="V849" s="10">
        <v>804</v>
      </c>
      <c r="W849" s="10">
        <v>2006</v>
      </c>
      <c r="X849" s="10">
        <v>3402</v>
      </c>
      <c r="Y849" s="10">
        <f t="shared" si="13"/>
        <v>2780</v>
      </c>
      <c r="Z849" s="10" t="str">
        <f>IFERROR(VLOOKUP(H849,'[1]MW-NIFTY-50-12-Apr-2020'!$A:$A,1,FALSE),"No")</f>
        <v>No</v>
      </c>
      <c r="AA849" s="10" t="str">
        <f>IFERROR(VLOOKUP(AB849,'[2]ind_nifty500list 12th Apr20'!$F:$F,1,FALSE),"No")</f>
        <v>No</v>
      </c>
      <c r="AB849" s="9">
        <v>2780</v>
      </c>
    </row>
    <row r="850" spans="1:28" ht="15.75" customHeight="1" x14ac:dyDescent="0.3">
      <c r="A850" s="9">
        <v>2688</v>
      </c>
      <c r="B850" s="10"/>
      <c r="C850" s="10"/>
      <c r="D850" s="10">
        <v>129958148</v>
      </c>
      <c r="E850" s="10">
        <v>507649</v>
      </c>
      <c r="F850" s="10">
        <v>507649</v>
      </c>
      <c r="G850" s="10" t="s">
        <v>8305</v>
      </c>
      <c r="H850" s="10" t="str">
        <f>G850</f>
        <v>RASOI</v>
      </c>
      <c r="I850" s="10" t="s">
        <v>8306</v>
      </c>
      <c r="J850" s="10" t="s">
        <v>8307</v>
      </c>
      <c r="K850" s="13">
        <v>357.4</v>
      </c>
      <c r="L850" s="19" t="s">
        <v>13176</v>
      </c>
      <c r="M850" s="11" t="s">
        <v>275</v>
      </c>
      <c r="N850" s="10" t="s">
        <v>357</v>
      </c>
      <c r="O850" s="10" t="s">
        <v>358</v>
      </c>
      <c r="P850" s="10" t="s">
        <v>359</v>
      </c>
      <c r="Q850" s="12"/>
      <c r="R850" s="12"/>
      <c r="S850" s="18" t="s">
        <v>279</v>
      </c>
      <c r="T850" s="10" t="s">
        <v>27</v>
      </c>
      <c r="U850" s="10">
        <v>3933</v>
      </c>
      <c r="V850" s="10">
        <v>1143</v>
      </c>
      <c r="W850" s="10">
        <v>1644</v>
      </c>
      <c r="X850" s="10">
        <v>2797</v>
      </c>
      <c r="Y850" s="10">
        <f t="shared" si="13"/>
        <v>2688</v>
      </c>
      <c r="Z850" s="10" t="str">
        <f>IFERROR(VLOOKUP(H850,'[1]MW-NIFTY-50-12-Apr-2020'!$A:$A,1,FALSE),"No")</f>
        <v>No</v>
      </c>
      <c r="AA850" s="10" t="str">
        <f>IFERROR(VLOOKUP(AB850,'[2]ind_nifty500list 12th Apr20'!$F:$F,1,FALSE),"No")</f>
        <v>No</v>
      </c>
      <c r="AB850" s="9">
        <v>2688</v>
      </c>
    </row>
    <row r="851" spans="1:28" ht="15.75" customHeight="1" x14ac:dyDescent="0.3">
      <c r="A851" s="9">
        <v>3333</v>
      </c>
      <c r="B851" s="10"/>
      <c r="C851" s="10"/>
      <c r="D851" s="10">
        <v>137538308</v>
      </c>
      <c r="E851" s="10">
        <v>537259</v>
      </c>
      <c r="F851" s="10">
        <v>537259</v>
      </c>
      <c r="G851" s="10" t="s">
        <v>10234</v>
      </c>
      <c r="H851" s="10" t="str">
        <f>G851</f>
        <v>SUYOG</v>
      </c>
      <c r="I851" s="10" t="s">
        <v>10235</v>
      </c>
      <c r="J851" s="10" t="s">
        <v>10236</v>
      </c>
      <c r="K851" s="13">
        <v>354.69</v>
      </c>
      <c r="L851" s="19" t="s">
        <v>13176</v>
      </c>
      <c r="M851" s="11" t="s">
        <v>39</v>
      </c>
      <c r="N851" s="10" t="s">
        <v>67</v>
      </c>
      <c r="O851" s="10" t="s">
        <v>1534</v>
      </c>
      <c r="P851" s="10"/>
      <c r="Q851" s="12"/>
      <c r="R851" s="12"/>
      <c r="S851" s="15" t="s">
        <v>69</v>
      </c>
      <c r="T851" s="10" t="s">
        <v>27</v>
      </c>
      <c r="U851" s="10">
        <v>1198</v>
      </c>
      <c r="V851" s="10">
        <v>2297</v>
      </c>
      <c r="W851" s="10">
        <v>1197</v>
      </c>
      <c r="X851" s="10">
        <v>449</v>
      </c>
      <c r="Y851" s="10">
        <f t="shared" si="13"/>
        <v>3333</v>
      </c>
      <c r="Z851" s="10" t="str">
        <f>IFERROR(VLOOKUP(H851,'[1]MW-NIFTY-50-12-Apr-2020'!$A:$A,1,FALSE),"No")</f>
        <v>No</v>
      </c>
      <c r="AA851" s="10" t="str">
        <f>IFERROR(VLOOKUP(AB851,'[2]ind_nifty500list 12th Apr20'!$F:$F,1,FALSE),"No")</f>
        <v>No</v>
      </c>
      <c r="AB851" s="9">
        <v>3333</v>
      </c>
    </row>
    <row r="852" spans="1:28" ht="15.75" customHeight="1" x14ac:dyDescent="0.3">
      <c r="A852" s="9">
        <v>3632</v>
      </c>
      <c r="B852" s="10"/>
      <c r="C852" s="10"/>
      <c r="D852" s="10">
        <v>136273924</v>
      </c>
      <c r="E852" s="10">
        <v>532320</v>
      </c>
      <c r="F852" s="10">
        <v>532320</v>
      </c>
      <c r="G852" s="10" t="s">
        <v>11130</v>
      </c>
      <c r="H852" s="10" t="str">
        <f>G852</f>
        <v>VAARAD</v>
      </c>
      <c r="I852" s="10" t="s">
        <v>11131</v>
      </c>
      <c r="J852" s="10" t="s">
        <v>11132</v>
      </c>
      <c r="K852" s="13">
        <v>352.14</v>
      </c>
      <c r="L852" s="19" t="s">
        <v>13176</v>
      </c>
      <c r="M852" s="11" t="s">
        <v>83</v>
      </c>
      <c r="N852" s="10" t="s">
        <v>181</v>
      </c>
      <c r="O852" s="10"/>
      <c r="P852" s="10"/>
      <c r="Q852" s="12"/>
      <c r="R852" s="12"/>
      <c r="S852" s="15" t="s">
        <v>86</v>
      </c>
      <c r="T852" s="10" t="s">
        <v>27</v>
      </c>
      <c r="U852" s="10">
        <v>2756</v>
      </c>
      <c r="V852" s="10">
        <v>2039</v>
      </c>
      <c r="W852" s="10">
        <v>5026</v>
      </c>
      <c r="X852" s="10">
        <v>5018</v>
      </c>
      <c r="Y852" s="10">
        <f t="shared" si="13"/>
        <v>3632</v>
      </c>
      <c r="Z852" s="10" t="str">
        <f>IFERROR(VLOOKUP(H852,'[1]MW-NIFTY-50-12-Apr-2020'!$A:$A,1,FALSE),"No")</f>
        <v>No</v>
      </c>
      <c r="AA852" s="10" t="str">
        <f>IFERROR(VLOOKUP(AB852,'[2]ind_nifty500list 12th Apr20'!$F:$F,1,FALSE),"No")</f>
        <v>No</v>
      </c>
      <c r="AB852" s="9">
        <v>3632</v>
      </c>
    </row>
    <row r="853" spans="1:28" ht="15.75" customHeight="1" x14ac:dyDescent="0.3">
      <c r="A853" s="9">
        <v>278</v>
      </c>
      <c r="B853" s="10">
        <v>4976129</v>
      </c>
      <c r="C853" s="10">
        <v>19438</v>
      </c>
      <c r="D853" s="10">
        <v>136506116</v>
      </c>
      <c r="E853" s="10">
        <v>533227</v>
      </c>
      <c r="F853" s="10">
        <v>533227</v>
      </c>
      <c r="G853" s="10" t="s">
        <v>990</v>
      </c>
      <c r="H853" s="10" t="s">
        <v>990</v>
      </c>
      <c r="I853" s="10" t="s">
        <v>991</v>
      </c>
      <c r="J853" s="10" t="s">
        <v>992</v>
      </c>
      <c r="K853" s="13">
        <v>352.00774999999999</v>
      </c>
      <c r="L853" s="19" t="s">
        <v>13176</v>
      </c>
      <c r="M853" s="11" t="s">
        <v>83</v>
      </c>
      <c r="N853" s="10" t="s">
        <v>181</v>
      </c>
      <c r="O853" s="10" t="s">
        <v>210</v>
      </c>
      <c r="P853" s="10" t="s">
        <v>354</v>
      </c>
      <c r="Q853" s="12"/>
      <c r="R853" s="12"/>
      <c r="S853" s="15" t="s">
        <v>86</v>
      </c>
      <c r="T853" s="10" t="s">
        <v>27</v>
      </c>
      <c r="U853" s="10">
        <v>279</v>
      </c>
      <c r="V853" s="10">
        <v>3087</v>
      </c>
      <c r="W853" s="10">
        <v>80</v>
      </c>
      <c r="X853" s="10">
        <v>1676</v>
      </c>
      <c r="Y853" s="10">
        <f t="shared" si="13"/>
        <v>278</v>
      </c>
      <c r="Z853" s="10" t="str">
        <f>IFERROR(VLOOKUP(H853,'[1]MW-NIFTY-50-12-Apr-2020'!$A:$A,1,FALSE),"No")</f>
        <v>No</v>
      </c>
      <c r="AA853" s="10" t="str">
        <f>IFERROR(VLOOKUP(AB853,'[2]ind_nifty500list 12th Apr20'!$F:$F,1,FALSE),"No")</f>
        <v>No</v>
      </c>
      <c r="AB853" s="9">
        <v>278</v>
      </c>
    </row>
    <row r="854" spans="1:28" ht="15.75" customHeight="1" x14ac:dyDescent="0.3">
      <c r="A854" s="9">
        <v>2100</v>
      </c>
      <c r="B854" s="10"/>
      <c r="C854" s="10"/>
      <c r="D854" s="10">
        <v>133928964</v>
      </c>
      <c r="E854" s="10">
        <v>523160</v>
      </c>
      <c r="F854" s="10">
        <v>523160</v>
      </c>
      <c r="G854" s="10" t="s">
        <v>6543</v>
      </c>
      <c r="H854" s="10" t="str">
        <f>G854</f>
        <v>MORGANITE</v>
      </c>
      <c r="I854" s="10" t="s">
        <v>6544</v>
      </c>
      <c r="J854" s="10" t="s">
        <v>6545</v>
      </c>
      <c r="K854" s="13">
        <v>351.37</v>
      </c>
      <c r="L854" s="19" t="s">
        <v>13176</v>
      </c>
      <c r="M854" s="11" t="s">
        <v>39</v>
      </c>
      <c r="N854" s="10" t="s">
        <v>40</v>
      </c>
      <c r="O854" s="12"/>
      <c r="P854" s="10"/>
      <c r="Q854" s="12"/>
      <c r="R854" s="12"/>
      <c r="S854" s="15" t="s">
        <v>42</v>
      </c>
      <c r="T854" s="10" t="s">
        <v>27</v>
      </c>
      <c r="U854" s="10">
        <v>247</v>
      </c>
      <c r="V854" s="10">
        <v>3090</v>
      </c>
      <c r="W854" s="10">
        <v>2654</v>
      </c>
      <c r="X854" s="10">
        <v>2392</v>
      </c>
      <c r="Y854" s="10">
        <f t="shared" si="13"/>
        <v>2100</v>
      </c>
      <c r="Z854" s="10" t="str">
        <f>IFERROR(VLOOKUP(H854,'[1]MW-NIFTY-50-12-Apr-2020'!$A:$A,1,FALSE),"No")</f>
        <v>No</v>
      </c>
      <c r="AA854" s="10" t="str">
        <f>IFERROR(VLOOKUP(AB854,'[2]ind_nifty500list 12th Apr20'!$F:$F,1,FALSE),"No")</f>
        <v>No</v>
      </c>
      <c r="AB854" s="9">
        <v>2100</v>
      </c>
    </row>
    <row r="855" spans="1:28" ht="15.75" customHeight="1" x14ac:dyDescent="0.3">
      <c r="A855" s="9">
        <v>3851</v>
      </c>
      <c r="B855" s="10">
        <v>978177</v>
      </c>
      <c r="C855" s="10">
        <v>3821</v>
      </c>
      <c r="D855" s="10">
        <v>133417732</v>
      </c>
      <c r="E855" s="10">
        <v>521163</v>
      </c>
      <c r="F855" s="10">
        <v>521163</v>
      </c>
      <c r="G855" s="10" t="s">
        <v>11827</v>
      </c>
      <c r="H855" s="10" t="s">
        <v>11827</v>
      </c>
      <c r="I855" s="10" t="s">
        <v>11828</v>
      </c>
      <c r="J855" s="10" t="s">
        <v>11829</v>
      </c>
      <c r="K855" s="13">
        <v>351.2</v>
      </c>
      <c r="L855" s="19" t="s">
        <v>13176</v>
      </c>
      <c r="M855" s="11" t="s">
        <v>83</v>
      </c>
      <c r="N855" s="10" t="s">
        <v>84</v>
      </c>
      <c r="O855" s="10" t="s">
        <v>108</v>
      </c>
      <c r="P855" s="10"/>
      <c r="Q855" s="12"/>
      <c r="R855" s="12"/>
      <c r="S855" s="15" t="s">
        <v>86</v>
      </c>
      <c r="T855" s="10" t="s">
        <v>27</v>
      </c>
      <c r="U855" s="10">
        <v>1142</v>
      </c>
      <c r="V855" s="10">
        <v>1879</v>
      </c>
      <c r="W855" s="10">
        <v>450</v>
      </c>
      <c r="X855" s="10">
        <v>2436</v>
      </c>
      <c r="Y855" s="10">
        <f t="shared" si="13"/>
        <v>3851</v>
      </c>
      <c r="Z855" s="10" t="str">
        <f>IFERROR(VLOOKUP(H855,'[1]MW-NIFTY-50-12-Apr-2020'!$A:$A,1,FALSE),"No")</f>
        <v>No</v>
      </c>
      <c r="AA855" s="10" t="str">
        <f>IFERROR(VLOOKUP(AB855,'[2]ind_nifty500list 12th Apr20'!$F:$F,1,FALSE),"No")</f>
        <v>No</v>
      </c>
      <c r="AB855" s="9">
        <v>3851</v>
      </c>
    </row>
    <row r="856" spans="1:28" ht="15.75" customHeight="1" x14ac:dyDescent="0.3">
      <c r="A856" s="9">
        <v>858</v>
      </c>
      <c r="B856" s="10">
        <v>234497</v>
      </c>
      <c r="C856" s="10">
        <v>916</v>
      </c>
      <c r="D856" s="10">
        <v>128032004</v>
      </c>
      <c r="E856" s="10">
        <v>500125</v>
      </c>
      <c r="F856" s="10">
        <v>500125</v>
      </c>
      <c r="G856" s="10" t="s">
        <v>2770</v>
      </c>
      <c r="H856" s="10" t="s">
        <v>2770</v>
      </c>
      <c r="I856" s="10" t="s">
        <v>2771</v>
      </c>
      <c r="J856" s="10" t="s">
        <v>2772</v>
      </c>
      <c r="K856" s="13">
        <v>5084.1335500000005</v>
      </c>
      <c r="L856" s="19" t="s">
        <v>13179</v>
      </c>
      <c r="M856" s="11" t="s">
        <v>275</v>
      </c>
      <c r="N856" s="10" t="s">
        <v>357</v>
      </c>
      <c r="O856" s="10" t="s">
        <v>358</v>
      </c>
      <c r="P856" s="10" t="s">
        <v>1254</v>
      </c>
      <c r="Q856" s="12"/>
      <c r="R856" s="12"/>
      <c r="S856" s="18" t="s">
        <v>279</v>
      </c>
      <c r="T856" s="10" t="s">
        <v>43</v>
      </c>
      <c r="U856" s="10">
        <v>373</v>
      </c>
      <c r="V856" s="10">
        <v>386</v>
      </c>
      <c r="W856" s="10">
        <v>3532</v>
      </c>
      <c r="X856" s="10">
        <v>782</v>
      </c>
      <c r="Y856" s="10">
        <f t="shared" si="13"/>
        <v>858</v>
      </c>
      <c r="Z856" s="10" t="str">
        <f>IFERROR(VLOOKUP(H856,'[1]MW-NIFTY-50-12-Apr-2020'!$A:$A,1,FALSE),"No")</f>
        <v>No</v>
      </c>
      <c r="AA856" s="10" t="s">
        <v>44</v>
      </c>
      <c r="AB856" s="9">
        <v>858</v>
      </c>
    </row>
    <row r="857" spans="1:28" ht="15.75" customHeight="1" x14ac:dyDescent="0.3">
      <c r="A857" s="9">
        <v>2678</v>
      </c>
      <c r="B857" s="10">
        <v>4288257</v>
      </c>
      <c r="C857" s="10">
        <v>16751</v>
      </c>
      <c r="D857" s="10">
        <v>136444932</v>
      </c>
      <c r="E857" s="10">
        <v>532988</v>
      </c>
      <c r="F857" s="10">
        <v>532988</v>
      </c>
      <c r="G857" s="10" t="s">
        <v>8273</v>
      </c>
      <c r="H857" s="10" t="s">
        <v>8273</v>
      </c>
      <c r="I857" s="10" t="s">
        <v>8274</v>
      </c>
      <c r="J857" s="10" t="s">
        <v>8275</v>
      </c>
      <c r="K857" s="13">
        <v>350.64075000000003</v>
      </c>
      <c r="L857" s="19" t="s">
        <v>13176</v>
      </c>
      <c r="M857" s="11" t="s">
        <v>83</v>
      </c>
      <c r="N857" s="10" t="s">
        <v>621</v>
      </c>
      <c r="O857" s="10" t="s">
        <v>622</v>
      </c>
      <c r="P857" s="10" t="s">
        <v>8276</v>
      </c>
      <c r="Q857" s="12"/>
      <c r="R857" s="12"/>
      <c r="S857" s="18" t="s">
        <v>623</v>
      </c>
      <c r="T857" s="10" t="s">
        <v>27</v>
      </c>
      <c r="U857" s="10">
        <v>3560</v>
      </c>
      <c r="V857" s="10">
        <v>2857</v>
      </c>
      <c r="W857" s="10">
        <v>1058</v>
      </c>
      <c r="X857" s="10">
        <v>1568</v>
      </c>
      <c r="Y857" s="10">
        <f t="shared" si="13"/>
        <v>2678</v>
      </c>
      <c r="Z857" s="10" t="str">
        <f>IFERROR(VLOOKUP(H857,'[1]MW-NIFTY-50-12-Apr-2020'!$A:$A,1,FALSE),"No")</f>
        <v>No</v>
      </c>
      <c r="AA857" s="10" t="str">
        <f>IFERROR(VLOOKUP(AB857,'[2]ind_nifty500list 12th Apr20'!$F:$F,1,FALSE),"No")</f>
        <v>No</v>
      </c>
      <c r="AB857" s="9">
        <v>2678</v>
      </c>
    </row>
    <row r="858" spans="1:28" ht="15.75" customHeight="1" x14ac:dyDescent="0.3">
      <c r="A858" s="9">
        <v>197</v>
      </c>
      <c r="B858" s="10">
        <v>37889</v>
      </c>
      <c r="C858" s="10">
        <v>148</v>
      </c>
      <c r="D858" s="10">
        <v>128003332</v>
      </c>
      <c r="E858" s="10">
        <v>500013</v>
      </c>
      <c r="F858" s="10">
        <v>500013</v>
      </c>
      <c r="G858" s="10" t="s">
        <v>735</v>
      </c>
      <c r="H858" s="10" t="s">
        <v>735</v>
      </c>
      <c r="I858" s="10" t="s">
        <v>736</v>
      </c>
      <c r="J858" s="10" t="s">
        <v>737</v>
      </c>
      <c r="K858" s="13">
        <v>346.37284999999997</v>
      </c>
      <c r="L858" s="19" t="s">
        <v>13176</v>
      </c>
      <c r="M858" s="11" t="s">
        <v>249</v>
      </c>
      <c r="N858" s="10" t="s">
        <v>383</v>
      </c>
      <c r="O858" s="12"/>
      <c r="P858" s="10"/>
      <c r="Q858" s="12"/>
      <c r="R858" s="12"/>
      <c r="S858" s="18" t="s">
        <v>384</v>
      </c>
      <c r="T858" s="10" t="s">
        <v>27</v>
      </c>
      <c r="U858" s="10">
        <v>3292</v>
      </c>
      <c r="V858" s="10">
        <v>2811</v>
      </c>
      <c r="W858" s="10">
        <v>3198</v>
      </c>
      <c r="X858" s="10">
        <v>886</v>
      </c>
      <c r="Y858" s="10">
        <f t="shared" si="13"/>
        <v>197</v>
      </c>
      <c r="Z858" s="10" t="str">
        <f>IFERROR(VLOOKUP(H858,'[1]MW-NIFTY-50-12-Apr-2020'!$A:$A,1,FALSE),"No")</f>
        <v>No</v>
      </c>
      <c r="AA858" s="10" t="str">
        <f>IFERROR(VLOOKUP(AB858,'[2]ind_nifty500list 12th Apr20'!$F:$F,1,FALSE),"No")</f>
        <v>No</v>
      </c>
      <c r="AB858" s="9">
        <v>197</v>
      </c>
    </row>
    <row r="859" spans="1:28" ht="15.75" customHeight="1" x14ac:dyDescent="0.3">
      <c r="A859" s="9">
        <v>3212</v>
      </c>
      <c r="B859" s="10">
        <v>842497</v>
      </c>
      <c r="C859" s="10">
        <v>3291</v>
      </c>
      <c r="D859" s="10">
        <v>132101636</v>
      </c>
      <c r="E859" s="10">
        <v>516022</v>
      </c>
      <c r="F859" s="10">
        <v>516022</v>
      </c>
      <c r="G859" s="10" t="s">
        <v>9871</v>
      </c>
      <c r="H859" s="10" t="s">
        <v>9871</v>
      </c>
      <c r="I859" s="10" t="s">
        <v>9872</v>
      </c>
      <c r="J859" s="10" t="s">
        <v>9873</v>
      </c>
      <c r="K859" s="13">
        <v>344.88905</v>
      </c>
      <c r="L859" s="19" t="s">
        <v>13176</v>
      </c>
      <c r="M859" s="11" t="s">
        <v>23</v>
      </c>
      <c r="N859" s="10" t="s">
        <v>196</v>
      </c>
      <c r="O859" s="10" t="s">
        <v>388</v>
      </c>
      <c r="P859" s="10"/>
      <c r="Q859" s="12"/>
      <c r="R859" s="12"/>
      <c r="S859" s="17" t="s">
        <v>26</v>
      </c>
      <c r="T859" s="10" t="s">
        <v>27</v>
      </c>
      <c r="U859" s="10">
        <v>3934</v>
      </c>
      <c r="V859" s="10">
        <v>1099</v>
      </c>
      <c r="W859" s="10">
        <v>2799</v>
      </c>
      <c r="X859" s="10">
        <v>3021</v>
      </c>
      <c r="Y859" s="10">
        <f t="shared" si="13"/>
        <v>3212</v>
      </c>
      <c r="Z859" s="10" t="str">
        <f>IFERROR(VLOOKUP(H859,'[1]MW-NIFTY-50-12-Apr-2020'!$A:$A,1,FALSE),"No")</f>
        <v>No</v>
      </c>
      <c r="AA859" s="10" t="str">
        <f>IFERROR(VLOOKUP(AB859,'[2]ind_nifty500list 12th Apr20'!$F:$F,1,FALSE),"No")</f>
        <v>No</v>
      </c>
      <c r="AB859" s="9">
        <v>3212</v>
      </c>
    </row>
    <row r="860" spans="1:28" ht="15.75" customHeight="1" x14ac:dyDescent="0.3">
      <c r="A860" s="9">
        <v>1240</v>
      </c>
      <c r="B860" s="10">
        <v>1609217</v>
      </c>
      <c r="C860" s="10">
        <v>6286</v>
      </c>
      <c r="D860" s="10">
        <v>136308996</v>
      </c>
      <c r="E860" s="10">
        <v>532457</v>
      </c>
      <c r="F860" s="10">
        <v>532457</v>
      </c>
      <c r="G860" s="10" t="s">
        <v>3938</v>
      </c>
      <c r="H860" s="10" t="s">
        <v>3938</v>
      </c>
      <c r="I860" s="10" t="s">
        <v>3939</v>
      </c>
      <c r="J860" s="10" t="s">
        <v>3940</v>
      </c>
      <c r="K860" s="13">
        <v>343.61829999999998</v>
      </c>
      <c r="L860" s="19" t="s">
        <v>13176</v>
      </c>
      <c r="M860" s="11" t="s">
        <v>23</v>
      </c>
      <c r="N860" s="10" t="s">
        <v>24</v>
      </c>
      <c r="O860" s="10" t="s">
        <v>25</v>
      </c>
      <c r="P860" s="10"/>
      <c r="Q860" s="12"/>
      <c r="R860" s="12"/>
      <c r="S860" s="15" t="s">
        <v>26</v>
      </c>
      <c r="T860" s="10" t="s">
        <v>27</v>
      </c>
      <c r="U860" s="10">
        <v>3332</v>
      </c>
      <c r="V860" s="10">
        <v>1685</v>
      </c>
      <c r="W860" s="10">
        <v>255</v>
      </c>
      <c r="X860" s="10">
        <v>996</v>
      </c>
      <c r="Y860" s="10">
        <f t="shared" si="13"/>
        <v>1240</v>
      </c>
      <c r="Z860" s="10" t="str">
        <f>IFERROR(VLOOKUP(H860,'[1]MW-NIFTY-50-12-Apr-2020'!$A:$A,1,FALSE),"No")</f>
        <v>No</v>
      </c>
      <c r="AA860" s="10" t="str">
        <f>IFERROR(VLOOKUP(AB860,'[2]ind_nifty500list 12th Apr20'!$F:$F,1,FALSE),"No")</f>
        <v>No</v>
      </c>
      <c r="AB860" s="9">
        <v>1240</v>
      </c>
    </row>
    <row r="861" spans="1:28" ht="15.75" customHeight="1" x14ac:dyDescent="0.3">
      <c r="A861" s="9">
        <v>2580</v>
      </c>
      <c r="B861" s="10">
        <v>3609857</v>
      </c>
      <c r="C861" s="10">
        <v>14101</v>
      </c>
      <c r="D861" s="10">
        <v>130360324</v>
      </c>
      <c r="E861" s="10">
        <v>509220</v>
      </c>
      <c r="F861" s="10">
        <v>509220</v>
      </c>
      <c r="G861" s="10" t="s">
        <v>7984</v>
      </c>
      <c r="H861" s="10" t="s">
        <v>7984</v>
      </c>
      <c r="I861" s="10" t="s">
        <v>7985</v>
      </c>
      <c r="J861" s="10" t="s">
        <v>7986</v>
      </c>
      <c r="K861" s="13">
        <v>342.4726</v>
      </c>
      <c r="L861" s="19" t="s">
        <v>13176</v>
      </c>
      <c r="M861" s="11" t="s">
        <v>83</v>
      </c>
      <c r="N861" s="10" t="s">
        <v>621</v>
      </c>
      <c r="O861" s="10" t="s">
        <v>622</v>
      </c>
      <c r="P861" s="10" t="s">
        <v>1155</v>
      </c>
      <c r="Q861" s="12"/>
      <c r="R861" s="12"/>
      <c r="S861" s="18" t="s">
        <v>623</v>
      </c>
      <c r="T861" s="10" t="s">
        <v>27</v>
      </c>
      <c r="U861" s="10">
        <v>1191</v>
      </c>
      <c r="V861" s="10">
        <v>1618</v>
      </c>
      <c r="W861" s="10">
        <v>1161</v>
      </c>
      <c r="X861" s="10">
        <v>3552</v>
      </c>
      <c r="Y861" s="10">
        <f t="shared" si="13"/>
        <v>2580</v>
      </c>
      <c r="Z861" s="10" t="str">
        <f>IFERROR(VLOOKUP(H861,'[1]MW-NIFTY-50-12-Apr-2020'!$A:$A,1,FALSE),"No")</f>
        <v>No</v>
      </c>
      <c r="AA861" s="10" t="str">
        <f>IFERROR(VLOOKUP(AB861,'[2]ind_nifty500list 12th Apr20'!$F:$F,1,FALSE),"No")</f>
        <v>No</v>
      </c>
      <c r="AB861" s="9">
        <v>2580</v>
      </c>
    </row>
    <row r="862" spans="1:28" ht="15.75" customHeight="1" x14ac:dyDescent="0.3">
      <c r="A862" s="9">
        <v>2324</v>
      </c>
      <c r="B862" s="10">
        <v>2796033</v>
      </c>
      <c r="C862" s="10">
        <v>10922</v>
      </c>
      <c r="D862" s="10">
        <v>133125380</v>
      </c>
      <c r="E862" s="10">
        <v>520021</v>
      </c>
      <c r="F862" s="10">
        <v>520021</v>
      </c>
      <c r="G862" s="10" t="s">
        <v>7222</v>
      </c>
      <c r="H862" s="10" t="s">
        <v>7222</v>
      </c>
      <c r="I862" s="10" t="s">
        <v>7223</v>
      </c>
      <c r="J862" s="10" t="s">
        <v>7224</v>
      </c>
      <c r="K862" s="13">
        <v>339.17629999999997</v>
      </c>
      <c r="L862" s="19" t="s">
        <v>13176</v>
      </c>
      <c r="M862" s="11" t="s">
        <v>83</v>
      </c>
      <c r="N862" s="10" t="s">
        <v>621</v>
      </c>
      <c r="O862" s="10" t="s">
        <v>622</v>
      </c>
      <c r="P862" s="10" t="s">
        <v>660</v>
      </c>
      <c r="Q862" s="12"/>
      <c r="R862" s="12"/>
      <c r="S862" s="18" t="s">
        <v>623</v>
      </c>
      <c r="T862" s="10" t="s">
        <v>27</v>
      </c>
      <c r="U862" s="10">
        <v>318</v>
      </c>
      <c r="V862" s="10">
        <v>440</v>
      </c>
      <c r="W862" s="10">
        <v>2029</v>
      </c>
      <c r="X862" s="10">
        <v>1577</v>
      </c>
      <c r="Y862" s="10">
        <f t="shared" si="13"/>
        <v>2324</v>
      </c>
      <c r="Z862" s="10" t="str">
        <f>IFERROR(VLOOKUP(H862,'[1]MW-NIFTY-50-12-Apr-2020'!$A:$A,1,FALSE),"No")</f>
        <v>No</v>
      </c>
      <c r="AA862" s="10" t="str">
        <f>IFERROR(VLOOKUP(AB862,'[2]ind_nifty500list 12th Apr20'!$F:$F,1,FALSE),"No")</f>
        <v>No</v>
      </c>
      <c r="AB862" s="9">
        <v>2324</v>
      </c>
    </row>
    <row r="863" spans="1:28" ht="15.75" customHeight="1" x14ac:dyDescent="0.3">
      <c r="A863" s="9">
        <v>3072</v>
      </c>
      <c r="B863" s="10">
        <v>1050881</v>
      </c>
      <c r="C863" s="10">
        <v>4105</v>
      </c>
      <c r="D863" s="10">
        <v>133425668</v>
      </c>
      <c r="E863" s="10">
        <v>521194</v>
      </c>
      <c r="F863" s="10">
        <v>521194</v>
      </c>
      <c r="G863" s="10" t="s">
        <v>9455</v>
      </c>
      <c r="H863" s="10" t="s">
        <v>9455</v>
      </c>
      <c r="I863" s="10" t="s">
        <v>9456</v>
      </c>
      <c r="J863" s="10" t="s">
        <v>9457</v>
      </c>
      <c r="K863" s="13">
        <v>339.01210000000003</v>
      </c>
      <c r="L863" s="19" t="s">
        <v>13176</v>
      </c>
      <c r="M863" s="11" t="s">
        <v>55</v>
      </c>
      <c r="N863" s="10" t="s">
        <v>56</v>
      </c>
      <c r="O863" s="10" t="s">
        <v>154</v>
      </c>
      <c r="P863" s="10"/>
      <c r="Q863" s="12"/>
      <c r="R863" s="12"/>
      <c r="S863" s="10" t="s">
        <v>58</v>
      </c>
      <c r="T863" s="10" t="s">
        <v>27</v>
      </c>
      <c r="U863" s="10">
        <v>2156</v>
      </c>
      <c r="V863" s="10">
        <v>1456</v>
      </c>
      <c r="W863" s="10">
        <v>1070</v>
      </c>
      <c r="X863" s="10">
        <v>2163</v>
      </c>
      <c r="Y863" s="10">
        <f t="shared" si="13"/>
        <v>3072</v>
      </c>
      <c r="Z863" s="10" t="str">
        <f>IFERROR(VLOOKUP(H863,'[1]MW-NIFTY-50-12-Apr-2020'!$A:$A,1,FALSE),"No")</f>
        <v>No</v>
      </c>
      <c r="AA863" s="10" t="str">
        <f>IFERROR(VLOOKUP(AB863,'[2]ind_nifty500list 12th Apr20'!$F:$F,1,FALSE),"No")</f>
        <v>No</v>
      </c>
      <c r="AB863" s="9">
        <v>3072</v>
      </c>
    </row>
    <row r="864" spans="1:28" ht="15.75" customHeight="1" x14ac:dyDescent="0.3">
      <c r="A864" s="9">
        <v>5042</v>
      </c>
      <c r="B864" s="10">
        <v>5136129</v>
      </c>
      <c r="C864" s="10">
        <v>20063</v>
      </c>
      <c r="D864" s="10">
        <v>136514308</v>
      </c>
      <c r="E864" s="10">
        <v>533259</v>
      </c>
      <c r="F864" s="10">
        <v>533259</v>
      </c>
      <c r="G864" s="10" t="s">
        <v>12831</v>
      </c>
      <c r="H864" s="10" t="s">
        <v>12831</v>
      </c>
      <c r="I864" s="10" t="s">
        <v>12832</v>
      </c>
      <c r="J864" s="10" t="s">
        <v>12833</v>
      </c>
      <c r="K864" s="13">
        <v>338.84900000000005</v>
      </c>
      <c r="L864" s="19" t="s">
        <v>13176</v>
      </c>
      <c r="M864" s="11" t="s">
        <v>55</v>
      </c>
      <c r="N864" s="11" t="s">
        <v>56</v>
      </c>
      <c r="O864" s="10" t="s">
        <v>62</v>
      </c>
      <c r="P864" s="11" t="s">
        <v>293</v>
      </c>
      <c r="Q864" s="12"/>
      <c r="R864" s="12"/>
      <c r="S864" s="22" t="s">
        <v>58</v>
      </c>
      <c r="T864" s="10" t="s">
        <v>27</v>
      </c>
      <c r="U864" s="10">
        <v>1084</v>
      </c>
      <c r="V864" s="10">
        <v>1426</v>
      </c>
      <c r="W864" s="10">
        <v>65</v>
      </c>
      <c r="X864" s="10">
        <v>114</v>
      </c>
      <c r="Y864" s="10">
        <f t="shared" si="13"/>
        <v>5042</v>
      </c>
      <c r="Z864" s="10" t="str">
        <f>IFERROR(VLOOKUP(H864,'[1]MW-NIFTY-50-12-Apr-2020'!$A:$A,1,FALSE),"No")</f>
        <v>No</v>
      </c>
      <c r="AA864" s="10" t="str">
        <f>IFERROR(VLOOKUP(AB864,'[2]ind_nifty500list 12th Apr20'!$F:$F,1,FALSE),"No")</f>
        <v>No</v>
      </c>
      <c r="AB864" s="9">
        <v>5042</v>
      </c>
    </row>
    <row r="865" spans="1:28" ht="15.75" customHeight="1" x14ac:dyDescent="0.3">
      <c r="A865" s="9">
        <v>867</v>
      </c>
      <c r="B865" s="10">
        <v>3885825</v>
      </c>
      <c r="C865" s="10">
        <v>15179</v>
      </c>
      <c r="D865" s="10">
        <v>136429316</v>
      </c>
      <c r="E865" s="10">
        <v>532927</v>
      </c>
      <c r="F865" s="10">
        <v>532927</v>
      </c>
      <c r="G865" s="10" t="s">
        <v>2798</v>
      </c>
      <c r="H865" s="10" t="s">
        <v>2798</v>
      </c>
      <c r="I865" s="10" t="s">
        <v>2799</v>
      </c>
      <c r="J865" s="10" t="s">
        <v>2800</v>
      </c>
      <c r="K865" s="13">
        <v>5306.4016499999998</v>
      </c>
      <c r="L865" s="19" t="s">
        <v>13179</v>
      </c>
      <c r="M865" s="11" t="s">
        <v>39</v>
      </c>
      <c r="N865" s="10" t="s">
        <v>145</v>
      </c>
      <c r="O865" s="10" t="s">
        <v>543</v>
      </c>
      <c r="P865" s="10"/>
      <c r="Q865" s="12"/>
      <c r="R865" s="12"/>
      <c r="S865" s="17" t="s">
        <v>42</v>
      </c>
      <c r="T865" s="10" t="s">
        <v>43</v>
      </c>
      <c r="U865" s="10">
        <v>1003</v>
      </c>
      <c r="V865" s="10">
        <v>3924</v>
      </c>
      <c r="W865" s="10">
        <v>3639</v>
      </c>
      <c r="X865" s="10">
        <v>1311</v>
      </c>
      <c r="Y865" s="10">
        <f t="shared" si="13"/>
        <v>867</v>
      </c>
      <c r="Z865" s="10" t="str">
        <f>IFERROR(VLOOKUP(H865,'[1]MW-NIFTY-50-12-Apr-2020'!$A:$A,1,FALSE),"No")</f>
        <v>No</v>
      </c>
      <c r="AA865" s="10" t="s">
        <v>44</v>
      </c>
      <c r="AB865" s="9">
        <v>867</v>
      </c>
    </row>
    <row r="866" spans="1:28" ht="15.75" customHeight="1" x14ac:dyDescent="0.3">
      <c r="A866" s="9">
        <v>1685</v>
      </c>
      <c r="B866" s="10">
        <v>469761</v>
      </c>
      <c r="C866" s="10">
        <v>1835</v>
      </c>
      <c r="D866" s="10">
        <v>129670404</v>
      </c>
      <c r="E866" s="10">
        <v>506525</v>
      </c>
      <c r="F866" s="10">
        <v>506525</v>
      </c>
      <c r="G866" s="10" t="s">
        <v>5290</v>
      </c>
      <c r="H866" s="10" t="s">
        <v>5290</v>
      </c>
      <c r="I866" s="10" t="s">
        <v>5291</v>
      </c>
      <c r="J866" s="10" t="s">
        <v>5292</v>
      </c>
      <c r="K866" s="13">
        <v>338.505</v>
      </c>
      <c r="L866" s="19" t="s">
        <v>13176</v>
      </c>
      <c r="M866" s="11" t="s">
        <v>23</v>
      </c>
      <c r="N866" s="10" t="s">
        <v>24</v>
      </c>
      <c r="O866" s="10" t="s">
        <v>25</v>
      </c>
      <c r="P866" s="10"/>
      <c r="Q866" s="12"/>
      <c r="R866" s="12"/>
      <c r="S866" s="15" t="s">
        <v>26</v>
      </c>
      <c r="T866" s="10" t="s">
        <v>27</v>
      </c>
      <c r="U866" s="10">
        <v>2494</v>
      </c>
      <c r="V866" s="10">
        <v>2487</v>
      </c>
      <c r="W866" s="10">
        <v>3332</v>
      </c>
      <c r="X866" s="10">
        <v>1240</v>
      </c>
      <c r="Y866" s="10">
        <f t="shared" si="13"/>
        <v>1685</v>
      </c>
      <c r="Z866" s="10" t="str">
        <f>IFERROR(VLOOKUP(H866,'[1]MW-NIFTY-50-12-Apr-2020'!$A:$A,1,FALSE),"No")</f>
        <v>No</v>
      </c>
      <c r="AA866" s="10" t="str">
        <f>IFERROR(VLOOKUP(AB866,'[2]ind_nifty500list 12th Apr20'!$F:$F,1,FALSE),"No")</f>
        <v>No</v>
      </c>
      <c r="AB866" s="9">
        <v>1685</v>
      </c>
    </row>
    <row r="867" spans="1:28" ht="15.75" customHeight="1" x14ac:dyDescent="0.3">
      <c r="A867" s="9">
        <v>2626</v>
      </c>
      <c r="B867" s="10">
        <v>1029889</v>
      </c>
      <c r="C867" s="10">
        <v>4023</v>
      </c>
      <c r="D867" s="10">
        <v>135692036</v>
      </c>
      <c r="E867" s="10">
        <v>530047</v>
      </c>
      <c r="F867" s="10">
        <v>530047</v>
      </c>
      <c r="G867" s="10" t="s">
        <v>8116</v>
      </c>
      <c r="H867" s="10" t="s">
        <v>8116</v>
      </c>
      <c r="I867" s="10" t="s">
        <v>8117</v>
      </c>
      <c r="J867" s="10" t="s">
        <v>8118</v>
      </c>
      <c r="K867" s="13">
        <v>337.38695000000001</v>
      </c>
      <c r="L867" s="19" t="s">
        <v>13176</v>
      </c>
      <c r="M867" s="11" t="s">
        <v>83</v>
      </c>
      <c r="N867" s="10" t="s">
        <v>84</v>
      </c>
      <c r="O867" s="10" t="s">
        <v>85</v>
      </c>
      <c r="P867" s="10"/>
      <c r="Q867" s="12"/>
      <c r="R867" s="12"/>
      <c r="S867" s="17" t="s">
        <v>86</v>
      </c>
      <c r="T867" s="10" t="s">
        <v>27</v>
      </c>
      <c r="U867" s="10">
        <v>3099</v>
      </c>
      <c r="V867" s="10">
        <v>139</v>
      </c>
      <c r="W867" s="10">
        <v>614</v>
      </c>
      <c r="X867" s="10">
        <v>1128</v>
      </c>
      <c r="Y867" s="10">
        <f t="shared" si="13"/>
        <v>2626</v>
      </c>
      <c r="Z867" s="10" t="str">
        <f>IFERROR(VLOOKUP(H867,'[1]MW-NIFTY-50-12-Apr-2020'!$A:$A,1,FALSE),"No")</f>
        <v>No</v>
      </c>
      <c r="AA867" s="10" t="str">
        <f>IFERROR(VLOOKUP(AB867,'[2]ind_nifty500list 12th Apr20'!$F:$F,1,FALSE),"No")</f>
        <v>No</v>
      </c>
      <c r="AB867" s="9">
        <v>2626</v>
      </c>
    </row>
    <row r="868" spans="1:28" ht="15.75" customHeight="1" x14ac:dyDescent="0.3">
      <c r="A868" s="9">
        <v>5100</v>
      </c>
      <c r="B868" s="10">
        <v>1029889</v>
      </c>
      <c r="C868" s="10">
        <v>4023</v>
      </c>
      <c r="D868" s="10">
        <v>135692036</v>
      </c>
      <c r="E868" s="10">
        <v>530047</v>
      </c>
      <c r="F868" s="10">
        <v>530047</v>
      </c>
      <c r="G868" s="10" t="s">
        <v>12992</v>
      </c>
      <c r="H868" s="10" t="s">
        <v>12992</v>
      </c>
      <c r="I868" s="10" t="s">
        <v>8117</v>
      </c>
      <c r="J868" s="10" t="s">
        <v>12993</v>
      </c>
      <c r="K868" s="13">
        <v>337.38695000000001</v>
      </c>
      <c r="L868" s="19" t="s">
        <v>13176</v>
      </c>
      <c r="M868" s="10" t="s">
        <v>83</v>
      </c>
      <c r="N868" s="10" t="s">
        <v>84</v>
      </c>
      <c r="O868" s="10" t="s">
        <v>85</v>
      </c>
      <c r="P868" s="10"/>
      <c r="Q868" s="10"/>
      <c r="R868" s="10"/>
      <c r="S868" s="10" t="s">
        <v>86</v>
      </c>
      <c r="T868" s="10" t="s">
        <v>27</v>
      </c>
      <c r="U868" s="10"/>
      <c r="V868" s="10"/>
      <c r="W868" s="10"/>
      <c r="X868" s="10"/>
      <c r="Y868" s="10">
        <f t="shared" si="13"/>
        <v>5100</v>
      </c>
      <c r="Z868" s="10" t="str">
        <f>IFERROR(VLOOKUP(H868,'[1]MW-NIFTY-50-12-Apr-2020'!$A:$A,1,FALSE),"No")</f>
        <v>No</v>
      </c>
      <c r="AA868" s="10" t="str">
        <f>IFERROR(VLOOKUP(AB868,'[2]ind_nifty500list 12th Apr20'!$F:$F,1,FALSE),"No")</f>
        <v>No</v>
      </c>
      <c r="AB868" s="9">
        <v>5100</v>
      </c>
    </row>
    <row r="869" spans="1:28" ht="15.75" customHeight="1" x14ac:dyDescent="0.3">
      <c r="A869" s="9">
        <v>3332</v>
      </c>
      <c r="B869" s="10">
        <v>3927553</v>
      </c>
      <c r="C869" s="10">
        <v>15342</v>
      </c>
      <c r="D869" s="10">
        <v>130527748</v>
      </c>
      <c r="E869" s="10">
        <v>509874</v>
      </c>
      <c r="F869" s="10">
        <v>509874</v>
      </c>
      <c r="G869" s="10" t="s">
        <v>10231</v>
      </c>
      <c r="H869" s="10" t="s">
        <v>10231</v>
      </c>
      <c r="I869" s="10" t="s">
        <v>10232</v>
      </c>
      <c r="J869" s="10" t="s">
        <v>10233</v>
      </c>
      <c r="K869" s="13">
        <v>337.35929999999996</v>
      </c>
      <c r="L869" s="19" t="s">
        <v>13176</v>
      </c>
      <c r="M869" s="11" t="s">
        <v>23</v>
      </c>
      <c r="N869" s="10" t="s">
        <v>24</v>
      </c>
      <c r="O869" s="10" t="s">
        <v>25</v>
      </c>
      <c r="P869" s="10"/>
      <c r="Q869" s="12"/>
      <c r="R869" s="12"/>
      <c r="S869" s="17" t="s">
        <v>26</v>
      </c>
      <c r="T869" s="10" t="s">
        <v>27</v>
      </c>
      <c r="U869" s="10">
        <v>1685</v>
      </c>
      <c r="V869" s="10">
        <v>2494</v>
      </c>
      <c r="W869" s="10">
        <v>1240</v>
      </c>
      <c r="X869" s="10">
        <v>255</v>
      </c>
      <c r="Y869" s="10">
        <f t="shared" si="13"/>
        <v>3332</v>
      </c>
      <c r="Z869" s="10" t="str">
        <f>IFERROR(VLOOKUP(H869,'[1]MW-NIFTY-50-12-Apr-2020'!$A:$A,1,FALSE),"No")</f>
        <v>No</v>
      </c>
      <c r="AA869" s="10" t="str">
        <f>IFERROR(VLOOKUP(AB869,'[2]ind_nifty500list 12th Apr20'!$F:$F,1,FALSE),"No")</f>
        <v>No</v>
      </c>
      <c r="AB869" s="9">
        <v>3332</v>
      </c>
    </row>
    <row r="870" spans="1:28" ht="15.75" customHeight="1" x14ac:dyDescent="0.3">
      <c r="A870" s="9">
        <v>3495</v>
      </c>
      <c r="B870" s="10">
        <v>2360065</v>
      </c>
      <c r="C870" s="10">
        <v>9219</v>
      </c>
      <c r="D870" s="10">
        <v>134804996</v>
      </c>
      <c r="E870" s="10">
        <v>526582</v>
      </c>
      <c r="F870" s="10">
        <v>526582</v>
      </c>
      <c r="G870" s="10" t="s">
        <v>10722</v>
      </c>
      <c r="H870" s="10" t="s">
        <v>10722</v>
      </c>
      <c r="I870" s="10" t="s">
        <v>10723</v>
      </c>
      <c r="J870" s="10" t="s">
        <v>10724</v>
      </c>
      <c r="K870" s="13">
        <v>337.03789999999998</v>
      </c>
      <c r="L870" s="19" t="s">
        <v>13176</v>
      </c>
      <c r="M870" s="11" t="s">
        <v>23</v>
      </c>
      <c r="N870" s="10" t="s">
        <v>24</v>
      </c>
      <c r="O870" s="10" t="s">
        <v>1622</v>
      </c>
      <c r="P870" s="10"/>
      <c r="Q870" s="12"/>
      <c r="R870" s="12"/>
      <c r="S870" s="17" t="s">
        <v>26</v>
      </c>
      <c r="T870" s="10" t="s">
        <v>27</v>
      </c>
      <c r="U870" s="10">
        <v>3068</v>
      </c>
      <c r="V870" s="10">
        <v>3821</v>
      </c>
      <c r="W870" s="10">
        <v>1557</v>
      </c>
      <c r="X870" s="10">
        <v>3092</v>
      </c>
      <c r="Y870" s="10">
        <f t="shared" si="13"/>
        <v>3495</v>
      </c>
      <c r="Z870" s="10" t="str">
        <f>IFERROR(VLOOKUP(H870,'[1]MW-NIFTY-50-12-Apr-2020'!$A:$A,1,FALSE),"No")</f>
        <v>No</v>
      </c>
      <c r="AA870" s="10" t="str">
        <f>IFERROR(VLOOKUP(AB870,'[2]ind_nifty500list 12th Apr20'!$F:$F,1,FALSE),"No")</f>
        <v>No</v>
      </c>
      <c r="AB870" s="9">
        <v>3495</v>
      </c>
    </row>
    <row r="871" spans="1:28" ht="15.75" customHeight="1" x14ac:dyDescent="0.3">
      <c r="A871" s="9">
        <v>720</v>
      </c>
      <c r="B871" s="10">
        <v>486657</v>
      </c>
      <c r="C871" s="10">
        <v>1901</v>
      </c>
      <c r="D871" s="10">
        <v>128122884</v>
      </c>
      <c r="E871" s="10">
        <v>500480</v>
      </c>
      <c r="F871" s="10">
        <v>500480</v>
      </c>
      <c r="G871" s="10" t="s">
        <v>2816</v>
      </c>
      <c r="H871" s="10" t="s">
        <v>2816</v>
      </c>
      <c r="I871" s="10" t="s">
        <v>2817</v>
      </c>
      <c r="J871" s="10" t="s">
        <v>2818</v>
      </c>
      <c r="K871" s="13">
        <v>21618.633150000001</v>
      </c>
      <c r="L871" s="16" t="s">
        <v>13177</v>
      </c>
      <c r="M871" s="11" t="s">
        <v>39</v>
      </c>
      <c r="N871" s="10" t="s">
        <v>40</v>
      </c>
      <c r="O871" s="10" t="s">
        <v>137</v>
      </c>
      <c r="P871" s="10" t="s">
        <v>138</v>
      </c>
      <c r="Q871" s="12"/>
      <c r="R871" s="12"/>
      <c r="S871" s="15" t="s">
        <v>42</v>
      </c>
      <c r="T871" s="10" t="s">
        <v>130</v>
      </c>
      <c r="U871" s="10">
        <v>97</v>
      </c>
      <c r="V871" s="10">
        <v>3454</v>
      </c>
      <c r="W871" s="10">
        <v>3102</v>
      </c>
      <c r="X871" s="10">
        <v>563</v>
      </c>
      <c r="Y871" s="10">
        <f t="shared" si="13"/>
        <v>720</v>
      </c>
      <c r="Z871" s="10" t="str">
        <f>IFERROR(VLOOKUP(H871,'[1]MW-NIFTY-50-12-Apr-2020'!$A:$A,1,FALSE),"No")</f>
        <v>No</v>
      </c>
      <c r="AA871" s="10" t="s">
        <v>44</v>
      </c>
      <c r="AB871" s="9">
        <v>720</v>
      </c>
    </row>
    <row r="872" spans="1:28" ht="15.75" customHeight="1" x14ac:dyDescent="0.3">
      <c r="A872" s="9">
        <v>849</v>
      </c>
      <c r="B872" s="10"/>
      <c r="C872" s="10"/>
      <c r="D872" s="10">
        <v>137883652</v>
      </c>
      <c r="E872" s="10">
        <v>538608</v>
      </c>
      <c r="F872" s="10">
        <v>538608</v>
      </c>
      <c r="G872" s="10" t="s">
        <v>2743</v>
      </c>
      <c r="H872" s="10" t="str">
        <f>G872</f>
        <v>DWITIYA</v>
      </c>
      <c r="I872" s="10" t="s">
        <v>2744</v>
      </c>
      <c r="J872" s="10" t="s">
        <v>2745</v>
      </c>
      <c r="K872" s="13">
        <v>336.31</v>
      </c>
      <c r="L872" s="19" t="s">
        <v>13176</v>
      </c>
      <c r="M872" s="11" t="s">
        <v>39</v>
      </c>
      <c r="N872" s="10" t="s">
        <v>40</v>
      </c>
      <c r="O872" s="10" t="s">
        <v>76</v>
      </c>
      <c r="P872" s="10"/>
      <c r="Q872" s="12"/>
      <c r="R872" s="12"/>
      <c r="S872" s="15" t="s">
        <v>42</v>
      </c>
      <c r="T872" s="10" t="s">
        <v>27</v>
      </c>
      <c r="U872" s="10">
        <v>3533</v>
      </c>
      <c r="V872" s="10">
        <v>3685</v>
      </c>
      <c r="W872" s="10">
        <v>1820</v>
      </c>
      <c r="X872" s="10">
        <v>3747</v>
      </c>
      <c r="Y872" s="10">
        <f t="shared" si="13"/>
        <v>849</v>
      </c>
      <c r="Z872" s="10" t="str">
        <f>IFERROR(VLOOKUP(H872,'[1]MW-NIFTY-50-12-Apr-2020'!$A:$A,1,FALSE),"No")</f>
        <v>No</v>
      </c>
      <c r="AA872" s="10" t="str">
        <f>IFERROR(VLOOKUP(AB872,'[2]ind_nifty500list 12th Apr20'!$F:$F,1,FALSE),"No")</f>
        <v>No</v>
      </c>
      <c r="AB872" s="9">
        <v>849</v>
      </c>
    </row>
    <row r="873" spans="1:28" ht="15.75" customHeight="1" x14ac:dyDescent="0.3">
      <c r="A873" s="9">
        <v>3902</v>
      </c>
      <c r="B873" s="10"/>
      <c r="C873" s="10"/>
      <c r="D873" s="10">
        <v>138277124</v>
      </c>
      <c r="E873" s="10">
        <v>138277124</v>
      </c>
      <c r="F873" s="10">
        <v>540145</v>
      </c>
      <c r="G873" s="10" t="s">
        <v>11996</v>
      </c>
      <c r="H873" s="10" t="str">
        <f>G873</f>
        <v>VALIANTORG</v>
      </c>
      <c r="I873" s="10" t="s">
        <v>11997</v>
      </c>
      <c r="J873" s="10" t="s">
        <v>11998</v>
      </c>
      <c r="K873" s="13">
        <v>334.67</v>
      </c>
      <c r="L873" s="19" t="s">
        <v>13176</v>
      </c>
      <c r="M873" s="11" t="s">
        <v>23</v>
      </c>
      <c r="N873" s="10" t="s">
        <v>24</v>
      </c>
      <c r="O873" s="10" t="s">
        <v>376</v>
      </c>
      <c r="P873" s="10" t="s">
        <v>11999</v>
      </c>
      <c r="Q873" s="12"/>
      <c r="R873" s="12"/>
      <c r="S873" s="15" t="s">
        <v>26</v>
      </c>
      <c r="T873" s="10" t="s">
        <v>27</v>
      </c>
      <c r="U873" s="10">
        <v>1532</v>
      </c>
      <c r="V873" s="10">
        <v>129</v>
      </c>
      <c r="W873" s="10">
        <v>856</v>
      </c>
      <c r="X873" s="10">
        <v>947</v>
      </c>
      <c r="Y873" s="10">
        <f t="shared" si="13"/>
        <v>3902</v>
      </c>
      <c r="Z873" s="10" t="str">
        <f>IFERROR(VLOOKUP(H873,'[1]MW-NIFTY-50-12-Apr-2020'!$A:$A,1,FALSE),"No")</f>
        <v>No</v>
      </c>
      <c r="AA873" s="10" t="str">
        <f>IFERROR(VLOOKUP(AB873,'[2]ind_nifty500list 12th Apr20'!$F:$F,1,FALSE),"No")</f>
        <v>No</v>
      </c>
      <c r="AB873" s="9">
        <v>3902</v>
      </c>
    </row>
    <row r="874" spans="1:28" ht="15.75" customHeight="1" x14ac:dyDescent="0.3">
      <c r="A874" s="9">
        <v>1779</v>
      </c>
      <c r="B874" s="10"/>
      <c r="C874" s="10"/>
      <c r="D874" s="10">
        <v>134277124</v>
      </c>
      <c r="E874" s="10">
        <v>524520</v>
      </c>
      <c r="F874" s="10">
        <v>524520</v>
      </c>
      <c r="G874" s="10" t="s">
        <v>5576</v>
      </c>
      <c r="H874" s="10" t="str">
        <f>G874</f>
        <v>KMCSHIL</v>
      </c>
      <c r="I874" s="10" t="s">
        <v>5577</v>
      </c>
      <c r="J874" s="10" t="s">
        <v>5578</v>
      </c>
      <c r="K874" s="13">
        <v>334.42</v>
      </c>
      <c r="L874" s="19" t="s">
        <v>13176</v>
      </c>
      <c r="M874" s="11" t="s">
        <v>95</v>
      </c>
      <c r="N874" s="10" t="s">
        <v>172</v>
      </c>
      <c r="O874" s="10" t="s">
        <v>1044</v>
      </c>
      <c r="P874" s="10"/>
      <c r="Q874" s="10"/>
      <c r="R874" s="12"/>
      <c r="S874" s="15" t="s">
        <v>174</v>
      </c>
      <c r="T874" s="10" t="s">
        <v>27</v>
      </c>
      <c r="U874" s="10">
        <v>836</v>
      </c>
      <c r="V874" s="10">
        <v>1016</v>
      </c>
      <c r="W874" s="10">
        <v>1446</v>
      </c>
      <c r="X874" s="10">
        <v>3925</v>
      </c>
      <c r="Y874" s="10">
        <f t="shared" si="13"/>
        <v>1779</v>
      </c>
      <c r="Z874" s="10" t="str">
        <f>IFERROR(VLOOKUP(H874,'[1]MW-NIFTY-50-12-Apr-2020'!$A:$A,1,FALSE),"No")</f>
        <v>No</v>
      </c>
      <c r="AA874" s="10" t="str">
        <f>IFERROR(VLOOKUP(AB874,'[2]ind_nifty500list 12th Apr20'!$F:$F,1,FALSE),"No")</f>
        <v>No</v>
      </c>
      <c r="AB874" s="9">
        <v>1779</v>
      </c>
    </row>
    <row r="875" spans="1:28" ht="15.75" customHeight="1" x14ac:dyDescent="0.3">
      <c r="A875" s="9">
        <v>877</v>
      </c>
      <c r="B875" s="10">
        <v>232961</v>
      </c>
      <c r="C875" s="10">
        <v>910</v>
      </c>
      <c r="D875" s="10">
        <v>129331204</v>
      </c>
      <c r="E875" s="10">
        <v>505200</v>
      </c>
      <c r="F875" s="10">
        <v>505200</v>
      </c>
      <c r="G875" s="10" t="s">
        <v>2828</v>
      </c>
      <c r="H875" s="10" t="s">
        <v>2828</v>
      </c>
      <c r="I875" s="10" t="s">
        <v>2829</v>
      </c>
      <c r="J875" s="10" t="s">
        <v>2830</v>
      </c>
      <c r="K875" s="13">
        <v>78979.684899999993</v>
      </c>
      <c r="L875" s="16" t="s">
        <v>13178</v>
      </c>
      <c r="M875" s="11" t="s">
        <v>83</v>
      </c>
      <c r="N875" s="10" t="s">
        <v>621</v>
      </c>
      <c r="O875" s="10" t="s">
        <v>964</v>
      </c>
      <c r="P875" s="10" t="s">
        <v>965</v>
      </c>
      <c r="Q875" s="12"/>
      <c r="R875" s="12"/>
      <c r="S875" s="10" t="s">
        <v>623</v>
      </c>
      <c r="T875" s="10" t="s">
        <v>130</v>
      </c>
      <c r="U875" s="10">
        <v>1343</v>
      </c>
      <c r="V875" s="10">
        <v>3629</v>
      </c>
      <c r="W875" s="10">
        <v>3115</v>
      </c>
      <c r="X875" s="10">
        <v>269</v>
      </c>
      <c r="Y875" s="10">
        <f t="shared" si="13"/>
        <v>877</v>
      </c>
      <c r="Z875" s="10" t="s">
        <v>44</v>
      </c>
      <c r="AA875" s="10" t="s">
        <v>44</v>
      </c>
      <c r="AB875" s="9">
        <v>877</v>
      </c>
    </row>
    <row r="876" spans="1:28" ht="15.75" customHeight="1" x14ac:dyDescent="0.3">
      <c r="A876" s="9">
        <v>2793</v>
      </c>
      <c r="B876" s="10"/>
      <c r="C876" s="10"/>
      <c r="D876" s="10">
        <v>128093956</v>
      </c>
      <c r="E876" s="10">
        <v>500367</v>
      </c>
      <c r="F876" s="10">
        <v>500367</v>
      </c>
      <c r="G876" s="10" t="s">
        <v>8621</v>
      </c>
      <c r="H876" s="10" t="str">
        <f>G876</f>
        <v>RUBFILINTL</v>
      </c>
      <c r="I876" s="10" t="s">
        <v>8622</v>
      </c>
      <c r="J876" s="10" t="s">
        <v>8623</v>
      </c>
      <c r="K876" s="13">
        <v>333.81</v>
      </c>
      <c r="L876" s="19" t="s">
        <v>13176</v>
      </c>
      <c r="M876" s="10" t="s">
        <v>23</v>
      </c>
      <c r="N876" s="10" t="s">
        <v>24</v>
      </c>
      <c r="O876" s="10"/>
      <c r="P876" s="10"/>
      <c r="Q876" s="12"/>
      <c r="R876" s="12"/>
      <c r="S876" s="15" t="s">
        <v>26</v>
      </c>
      <c r="T876" s="10" t="s">
        <v>27</v>
      </c>
      <c r="U876" s="10">
        <v>1427</v>
      </c>
      <c r="V876" s="10">
        <v>5047</v>
      </c>
      <c r="W876" s="10">
        <v>161</v>
      </c>
      <c r="X876" s="10">
        <v>2509</v>
      </c>
      <c r="Y876" s="10">
        <f t="shared" si="13"/>
        <v>2793</v>
      </c>
      <c r="Z876" s="10" t="str">
        <f>IFERROR(VLOOKUP(H876,'[1]MW-NIFTY-50-12-Apr-2020'!$A:$A,1,FALSE),"No")</f>
        <v>No</v>
      </c>
      <c r="AA876" s="10" t="str">
        <f>IFERROR(VLOOKUP(AB876,'[2]ind_nifty500list 12th Apr20'!$F:$F,1,FALSE),"No")</f>
        <v>No</v>
      </c>
      <c r="AB876" s="9">
        <v>2793</v>
      </c>
    </row>
    <row r="877" spans="1:28" ht="15.75" customHeight="1" x14ac:dyDescent="0.3">
      <c r="A877" s="9">
        <v>280</v>
      </c>
      <c r="B877" s="10">
        <v>4957697</v>
      </c>
      <c r="C877" s="10">
        <v>19366</v>
      </c>
      <c r="D877" s="10">
        <v>136504580</v>
      </c>
      <c r="E877" s="10">
        <v>533221</v>
      </c>
      <c r="F877" s="10">
        <v>533221</v>
      </c>
      <c r="G877" s="10" t="s">
        <v>996</v>
      </c>
      <c r="H877" s="10" t="s">
        <v>996</v>
      </c>
      <c r="I877" s="10" t="s">
        <v>997</v>
      </c>
      <c r="J877" s="10" t="s">
        <v>998</v>
      </c>
      <c r="K877" s="13">
        <v>333.52930000000003</v>
      </c>
      <c r="L877" s="16" t="s">
        <v>13176</v>
      </c>
      <c r="M877" s="11" t="s">
        <v>83</v>
      </c>
      <c r="N877" s="10" t="s">
        <v>181</v>
      </c>
      <c r="O877" s="10" t="s">
        <v>210</v>
      </c>
      <c r="P877" s="10" t="s">
        <v>354</v>
      </c>
      <c r="Q877" s="12"/>
      <c r="R877" s="12"/>
      <c r="S877" s="17" t="s">
        <v>86</v>
      </c>
      <c r="T877" s="10" t="s">
        <v>27</v>
      </c>
      <c r="U877" s="10">
        <v>1676</v>
      </c>
      <c r="V877" s="10">
        <v>80</v>
      </c>
      <c r="W877" s="10">
        <v>2922</v>
      </c>
      <c r="X877" s="10">
        <v>2784</v>
      </c>
      <c r="Y877" s="10">
        <f t="shared" si="13"/>
        <v>280</v>
      </c>
      <c r="Z877" s="10" t="str">
        <f>IFERROR(VLOOKUP(H877,'[1]MW-NIFTY-50-12-Apr-2020'!$A:$A,1,FALSE),"No")</f>
        <v>No</v>
      </c>
      <c r="AA877" s="10" t="str">
        <f>IFERROR(VLOOKUP(AB877,'[2]ind_nifty500list 12th Apr20'!$F:$F,1,FALSE),"No")</f>
        <v>No</v>
      </c>
      <c r="AB877" s="9">
        <v>280</v>
      </c>
    </row>
    <row r="878" spans="1:28" ht="15.75" customHeight="1" x14ac:dyDescent="0.3">
      <c r="A878" s="9">
        <v>87</v>
      </c>
      <c r="B878" s="10">
        <v>879361</v>
      </c>
      <c r="C878" s="10">
        <v>3435</v>
      </c>
      <c r="D878" s="10">
        <v>128118532</v>
      </c>
      <c r="E878" s="10">
        <v>500463</v>
      </c>
      <c r="F878" s="10">
        <v>500463</v>
      </c>
      <c r="G878" s="10" t="s">
        <v>377</v>
      </c>
      <c r="H878" s="10" t="s">
        <v>377</v>
      </c>
      <c r="I878" s="10" t="s">
        <v>378</v>
      </c>
      <c r="J878" s="10" t="s">
        <v>379</v>
      </c>
      <c r="K878" s="13">
        <v>332.96935000000002</v>
      </c>
      <c r="L878" s="19" t="s">
        <v>13176</v>
      </c>
      <c r="M878" s="11" t="s">
        <v>32</v>
      </c>
      <c r="N878" s="10" t="s">
        <v>33</v>
      </c>
      <c r="O878" s="10" t="s">
        <v>34</v>
      </c>
      <c r="P878" s="10"/>
      <c r="Q878" s="12"/>
      <c r="R878" s="12"/>
      <c r="S878" s="18" t="s">
        <v>35</v>
      </c>
      <c r="T878" s="10" t="s">
        <v>27</v>
      </c>
      <c r="U878" s="10">
        <v>2337</v>
      </c>
      <c r="V878" s="10">
        <v>2385</v>
      </c>
      <c r="W878" s="10">
        <v>1</v>
      </c>
      <c r="X878" s="10">
        <v>3176</v>
      </c>
      <c r="Y878" s="10">
        <f t="shared" si="13"/>
        <v>87</v>
      </c>
      <c r="Z878" s="10" t="str">
        <f>IFERROR(VLOOKUP(H878,'[1]MW-NIFTY-50-12-Apr-2020'!$A:$A,1,FALSE),"No")</f>
        <v>No</v>
      </c>
      <c r="AA878" s="10" t="str">
        <f>IFERROR(VLOOKUP(AB878,'[2]ind_nifty500list 12th Apr20'!$F:$F,1,FALSE),"No")</f>
        <v>No</v>
      </c>
      <c r="AB878" s="9">
        <v>87</v>
      </c>
    </row>
    <row r="879" spans="1:28" ht="15.75" customHeight="1" x14ac:dyDescent="0.3">
      <c r="A879" s="9">
        <v>3936</v>
      </c>
      <c r="B879" s="10">
        <v>2636801</v>
      </c>
      <c r="C879" s="10">
        <v>10300</v>
      </c>
      <c r="D879" s="10">
        <v>138063108</v>
      </c>
      <c r="E879" s="10">
        <v>539309</v>
      </c>
      <c r="F879" s="10">
        <v>539309</v>
      </c>
      <c r="G879" s="10" t="s">
        <v>12106</v>
      </c>
      <c r="H879" s="10" t="s">
        <v>12106</v>
      </c>
      <c r="I879" s="10" t="s">
        <v>12107</v>
      </c>
      <c r="J879" s="10" t="s">
        <v>12108</v>
      </c>
      <c r="K879" s="13">
        <v>332.77670000000001</v>
      </c>
      <c r="L879" s="19" t="s">
        <v>13176</v>
      </c>
      <c r="M879" s="11" t="s">
        <v>249</v>
      </c>
      <c r="N879" s="10" t="s">
        <v>250</v>
      </c>
      <c r="O879" s="10" t="s">
        <v>762</v>
      </c>
      <c r="P879" s="10" t="s">
        <v>763</v>
      </c>
      <c r="Q879" s="12"/>
      <c r="R879" s="12"/>
      <c r="S879" s="15" t="s">
        <v>26</v>
      </c>
      <c r="T879" s="10" t="s">
        <v>27</v>
      </c>
      <c r="U879" s="10">
        <v>3189</v>
      </c>
      <c r="V879" s="10">
        <v>2576</v>
      </c>
      <c r="W879" s="10">
        <v>1947</v>
      </c>
      <c r="X879" s="10">
        <v>891</v>
      </c>
      <c r="Y879" s="10">
        <f t="shared" si="13"/>
        <v>3936</v>
      </c>
      <c r="Z879" s="10" t="str">
        <f>IFERROR(VLOOKUP(H879,'[1]MW-NIFTY-50-12-Apr-2020'!$A:$A,1,FALSE),"No")</f>
        <v>No</v>
      </c>
      <c r="AA879" s="10" t="str">
        <f>IFERROR(VLOOKUP(AB879,'[2]ind_nifty500list 12th Apr20'!$F:$F,1,FALSE),"No")</f>
        <v>No</v>
      </c>
      <c r="AB879" s="9">
        <v>3936</v>
      </c>
    </row>
    <row r="880" spans="1:28" ht="15.75" customHeight="1" x14ac:dyDescent="0.3">
      <c r="A880" s="9">
        <v>1972</v>
      </c>
      <c r="B880" s="10"/>
      <c r="C880" s="10"/>
      <c r="D880" s="10">
        <v>130499076</v>
      </c>
      <c r="E880" s="10">
        <v>509762</v>
      </c>
      <c r="F880" s="10">
        <v>509762</v>
      </c>
      <c r="G880" s="10" t="s">
        <v>6159</v>
      </c>
      <c r="H880" s="10" t="str">
        <f>G880</f>
        <v>MAPROIN</v>
      </c>
      <c r="I880" s="10" t="s">
        <v>6160</v>
      </c>
      <c r="J880" s="10" t="s">
        <v>6161</v>
      </c>
      <c r="K880" s="13">
        <v>332.12</v>
      </c>
      <c r="L880" s="19" t="s">
        <v>13176</v>
      </c>
      <c r="M880" s="11" t="s">
        <v>249</v>
      </c>
      <c r="N880" s="10" t="s">
        <v>250</v>
      </c>
      <c r="O880" s="12"/>
      <c r="P880" s="10"/>
      <c r="Q880" s="12"/>
      <c r="R880" s="12"/>
      <c r="S880" s="15" t="s">
        <v>26</v>
      </c>
      <c r="T880" s="10" t="s">
        <v>27</v>
      </c>
      <c r="U880" s="10">
        <v>930</v>
      </c>
      <c r="V880" s="10">
        <v>3962</v>
      </c>
      <c r="W880" s="10">
        <v>3524</v>
      </c>
      <c r="X880" s="10">
        <v>3211</v>
      </c>
      <c r="Y880" s="10">
        <f t="shared" si="13"/>
        <v>1972</v>
      </c>
      <c r="Z880" s="10" t="str">
        <f>IFERROR(VLOOKUP(H880,'[1]MW-NIFTY-50-12-Apr-2020'!$A:$A,1,FALSE),"No")</f>
        <v>No</v>
      </c>
      <c r="AA880" s="10" t="str">
        <f>IFERROR(VLOOKUP(AB880,'[2]ind_nifty500list 12th Apr20'!$F:$F,1,FALSE),"No")</f>
        <v>No</v>
      </c>
      <c r="AB880" s="9">
        <v>1972</v>
      </c>
    </row>
    <row r="881" spans="1:28" ht="15.75" customHeight="1" x14ac:dyDescent="0.3">
      <c r="A881" s="9">
        <v>2116</v>
      </c>
      <c r="B881" s="10">
        <v>8040705</v>
      </c>
      <c r="C881" s="10">
        <v>31409</v>
      </c>
      <c r="D881" s="10">
        <v>136783876</v>
      </c>
      <c r="E881" s="10">
        <v>534312</v>
      </c>
      <c r="F881" s="10">
        <v>534312</v>
      </c>
      <c r="G881" s="10" t="s">
        <v>6593</v>
      </c>
      <c r="H881" s="10" t="s">
        <v>6593</v>
      </c>
      <c r="I881" s="10" t="s">
        <v>6594</v>
      </c>
      <c r="J881" s="10" t="s">
        <v>6595</v>
      </c>
      <c r="K881" s="13">
        <v>328.60469999999998</v>
      </c>
      <c r="L881" s="19" t="s">
        <v>13176</v>
      </c>
      <c r="M881" s="11" t="s">
        <v>83</v>
      </c>
      <c r="N881" s="10" t="s">
        <v>181</v>
      </c>
      <c r="O881" s="11" t="s">
        <v>203</v>
      </c>
      <c r="P881" s="10"/>
      <c r="Q881" s="12"/>
      <c r="R881" s="12"/>
      <c r="S881" s="15" t="s">
        <v>86</v>
      </c>
      <c r="T881" s="10" t="s">
        <v>27</v>
      </c>
      <c r="U881" s="10">
        <v>3940</v>
      </c>
      <c r="V881" s="10">
        <v>3744</v>
      </c>
      <c r="W881" s="10">
        <v>564</v>
      </c>
      <c r="X881" s="10">
        <v>3905</v>
      </c>
      <c r="Y881" s="10">
        <f t="shared" si="13"/>
        <v>2116</v>
      </c>
      <c r="Z881" s="10" t="str">
        <f>IFERROR(VLOOKUP(H881,'[1]MW-NIFTY-50-12-Apr-2020'!$A:$A,1,FALSE),"No")</f>
        <v>No</v>
      </c>
      <c r="AA881" s="10" t="str">
        <f>IFERROR(VLOOKUP(AB881,'[2]ind_nifty500list 12th Apr20'!$F:$F,1,FALSE),"No")</f>
        <v>No</v>
      </c>
      <c r="AB881" s="9">
        <v>2116</v>
      </c>
    </row>
    <row r="882" spans="1:28" ht="15.75" customHeight="1" x14ac:dyDescent="0.3">
      <c r="A882" s="9">
        <v>2157</v>
      </c>
      <c r="B882" s="10">
        <v>3355137</v>
      </c>
      <c r="C882" s="10">
        <v>13106</v>
      </c>
      <c r="D882" s="10">
        <v>132898820</v>
      </c>
      <c r="E882" s="10">
        <v>519136</v>
      </c>
      <c r="F882" s="10">
        <v>519136</v>
      </c>
      <c r="G882" s="10" t="s">
        <v>6718</v>
      </c>
      <c r="H882" s="10" t="s">
        <v>6718</v>
      </c>
      <c r="I882" s="10" t="s">
        <v>6719</v>
      </c>
      <c r="J882" s="10" t="s">
        <v>6720</v>
      </c>
      <c r="K882" s="13">
        <v>327.82114999999999</v>
      </c>
      <c r="L882" s="19" t="s">
        <v>13176</v>
      </c>
      <c r="M882" s="11" t="s">
        <v>83</v>
      </c>
      <c r="N882" s="10" t="s">
        <v>84</v>
      </c>
      <c r="O882" s="10" t="s">
        <v>85</v>
      </c>
      <c r="P882" s="10"/>
      <c r="Q882" s="12"/>
      <c r="R882" s="12"/>
      <c r="S882" s="17" t="s">
        <v>86</v>
      </c>
      <c r="T882" s="10" t="s">
        <v>27</v>
      </c>
      <c r="U882" s="10">
        <v>987</v>
      </c>
      <c r="V882" s="10">
        <v>3730</v>
      </c>
      <c r="W882" s="10">
        <v>2159</v>
      </c>
      <c r="X882" s="10">
        <v>1743</v>
      </c>
      <c r="Y882" s="10">
        <f t="shared" si="13"/>
        <v>2157</v>
      </c>
      <c r="Z882" s="10" t="str">
        <f>IFERROR(VLOOKUP(H882,'[1]MW-NIFTY-50-12-Apr-2020'!$A:$A,1,FALSE),"No")</f>
        <v>No</v>
      </c>
      <c r="AA882" s="10" t="str">
        <f>IFERROR(VLOOKUP(AB882,'[2]ind_nifty500list 12th Apr20'!$F:$F,1,FALSE),"No")</f>
        <v>No</v>
      </c>
      <c r="AB882" s="9">
        <v>2157</v>
      </c>
    </row>
    <row r="883" spans="1:28" ht="15.75" customHeight="1" x14ac:dyDescent="0.3">
      <c r="A883" s="9">
        <v>1424</v>
      </c>
      <c r="B883" s="10"/>
      <c r="C883" s="10"/>
      <c r="D883" s="10">
        <v>134038020</v>
      </c>
      <c r="E883" s="10">
        <v>523586</v>
      </c>
      <c r="F883" s="10">
        <v>523586</v>
      </c>
      <c r="G883" s="10" t="s">
        <v>4502</v>
      </c>
      <c r="H883" s="10" t="str">
        <f>G883</f>
        <v>INDTONER</v>
      </c>
      <c r="I883" s="10" t="s">
        <v>4503</v>
      </c>
      <c r="J883" s="10" t="s">
        <v>4504</v>
      </c>
      <c r="K883" s="13">
        <v>327.27</v>
      </c>
      <c r="L883" s="19" t="s">
        <v>13176</v>
      </c>
      <c r="M883" s="11" t="s">
        <v>23</v>
      </c>
      <c r="N883" s="10" t="s">
        <v>24</v>
      </c>
      <c r="O883" s="10"/>
      <c r="P883" s="10"/>
      <c r="Q883" s="12"/>
      <c r="R883" s="12"/>
      <c r="S883" s="15" t="s">
        <v>26</v>
      </c>
      <c r="T883" s="10" t="s">
        <v>27</v>
      </c>
      <c r="U883" s="10">
        <v>2553</v>
      </c>
      <c r="V883" s="10">
        <v>3291</v>
      </c>
      <c r="W883" s="10">
        <v>794</v>
      </c>
      <c r="X883" s="10">
        <v>3705</v>
      </c>
      <c r="Y883" s="10">
        <f t="shared" si="13"/>
        <v>1424</v>
      </c>
      <c r="Z883" s="10" t="str">
        <f>IFERROR(VLOOKUP(H883,'[1]MW-NIFTY-50-12-Apr-2020'!$A:$A,1,FALSE),"No")</f>
        <v>No</v>
      </c>
      <c r="AA883" s="10" t="str">
        <f>IFERROR(VLOOKUP(AB883,'[2]ind_nifty500list 12th Apr20'!$F:$F,1,FALSE),"No")</f>
        <v>No</v>
      </c>
      <c r="AB883" s="9">
        <v>1424</v>
      </c>
    </row>
    <row r="884" spans="1:28" ht="15.75" customHeight="1" x14ac:dyDescent="0.3">
      <c r="A884" s="9">
        <v>2848</v>
      </c>
      <c r="B884" s="10">
        <v>3392257</v>
      </c>
      <c r="C884" s="10">
        <v>13251</v>
      </c>
      <c r="D884" s="10">
        <v>136374532</v>
      </c>
      <c r="E884" s="10">
        <v>532713</v>
      </c>
      <c r="F884" s="10">
        <v>532713</v>
      </c>
      <c r="G884" s="10" t="s">
        <v>8785</v>
      </c>
      <c r="H884" s="10" t="s">
        <v>8785</v>
      </c>
      <c r="I884" s="10" t="s">
        <v>8786</v>
      </c>
      <c r="J884" s="10" t="s">
        <v>8787</v>
      </c>
      <c r="K884" s="13">
        <v>325.89314999999999</v>
      </c>
      <c r="L884" s="19" t="s">
        <v>13176</v>
      </c>
      <c r="M884" s="11" t="s">
        <v>39</v>
      </c>
      <c r="N884" s="10" t="s">
        <v>40</v>
      </c>
      <c r="O884" s="10" t="s">
        <v>76</v>
      </c>
      <c r="P884" s="10" t="s">
        <v>259</v>
      </c>
      <c r="Q884" s="12"/>
      <c r="R884" s="12"/>
      <c r="S884" s="15" t="s">
        <v>42</v>
      </c>
      <c r="T884" s="10" t="s">
        <v>27</v>
      </c>
      <c r="U884" s="10">
        <v>184</v>
      </c>
      <c r="V884" s="10">
        <v>1288</v>
      </c>
      <c r="W884" s="10">
        <v>1794</v>
      </c>
      <c r="X884" s="10">
        <v>3220</v>
      </c>
      <c r="Y884" s="10">
        <f t="shared" si="13"/>
        <v>2848</v>
      </c>
      <c r="Z884" s="10" t="str">
        <f>IFERROR(VLOOKUP(H884,'[1]MW-NIFTY-50-12-Apr-2020'!$A:$A,1,FALSE),"No")</f>
        <v>No</v>
      </c>
      <c r="AA884" s="10" t="str">
        <f>IFERROR(VLOOKUP(AB884,'[2]ind_nifty500list 12th Apr20'!$F:$F,1,FALSE),"No")</f>
        <v>No</v>
      </c>
      <c r="AB884" s="9">
        <v>2848</v>
      </c>
    </row>
    <row r="885" spans="1:28" ht="15.75" customHeight="1" x14ac:dyDescent="0.3">
      <c r="A885" s="9">
        <v>2997</v>
      </c>
      <c r="B885" s="10"/>
      <c r="C885" s="10"/>
      <c r="D885" s="10">
        <v>138021892</v>
      </c>
      <c r="E885" s="10">
        <v>539148</v>
      </c>
      <c r="F885" s="10">
        <v>539148</v>
      </c>
      <c r="G885" s="10" t="s">
        <v>9231</v>
      </c>
      <c r="H885" s="10" t="str">
        <f>G885</f>
        <v>SHIVALIK</v>
      </c>
      <c r="I885" s="10" t="s">
        <v>9232</v>
      </c>
      <c r="J885" s="10" t="s">
        <v>9233</v>
      </c>
      <c r="K885" s="13">
        <v>325.39999999999998</v>
      </c>
      <c r="L885" s="19" t="s">
        <v>13176</v>
      </c>
      <c r="M885" s="10" t="s">
        <v>23</v>
      </c>
      <c r="N885" s="10" t="s">
        <v>24</v>
      </c>
      <c r="O885" s="10"/>
      <c r="P885" s="10"/>
      <c r="Q885" s="12"/>
      <c r="R885" s="12"/>
      <c r="S885" s="15" t="s">
        <v>26</v>
      </c>
      <c r="T885" s="10" t="s">
        <v>27</v>
      </c>
      <c r="U885" s="10">
        <v>2662</v>
      </c>
      <c r="V885" s="10">
        <v>2498</v>
      </c>
      <c r="W885" s="10">
        <v>2253</v>
      </c>
      <c r="X885" s="10">
        <v>1477</v>
      </c>
      <c r="Y885" s="10">
        <f t="shared" si="13"/>
        <v>2997</v>
      </c>
      <c r="Z885" s="10" t="str">
        <f>IFERROR(VLOOKUP(H885,'[1]MW-NIFTY-50-12-Apr-2020'!$A:$A,1,FALSE),"No")</f>
        <v>No</v>
      </c>
      <c r="AA885" s="10" t="str">
        <f>IFERROR(VLOOKUP(AB885,'[2]ind_nifty500list 12th Apr20'!$F:$F,1,FALSE),"No")</f>
        <v>No</v>
      </c>
      <c r="AB885" s="9">
        <v>2997</v>
      </c>
    </row>
    <row r="886" spans="1:28" ht="15.75" customHeight="1" x14ac:dyDescent="0.3">
      <c r="A886" s="9">
        <v>2048</v>
      </c>
      <c r="B886" s="10"/>
      <c r="C886" s="10"/>
      <c r="D886" s="10">
        <v>136088836</v>
      </c>
      <c r="E886" s="10">
        <v>531597</v>
      </c>
      <c r="F886" s="10">
        <v>531597</v>
      </c>
      <c r="G886" s="10" t="s">
        <v>6385</v>
      </c>
      <c r="H886" s="10" t="str">
        <f>G886</f>
        <v>MIDPOLY</v>
      </c>
      <c r="I886" s="10" t="s">
        <v>6386</v>
      </c>
      <c r="J886" s="10" t="s">
        <v>6387</v>
      </c>
      <c r="K886" s="13">
        <v>324.74</v>
      </c>
      <c r="L886" s="19" t="s">
        <v>13176</v>
      </c>
      <c r="M886" s="11" t="s">
        <v>23</v>
      </c>
      <c r="N886" s="10" t="s">
        <v>24</v>
      </c>
      <c r="O886" s="10" t="s">
        <v>25</v>
      </c>
      <c r="P886" s="10"/>
      <c r="Q886" s="12"/>
      <c r="R886" s="12"/>
      <c r="S886" s="15" t="s">
        <v>26</v>
      </c>
      <c r="T886" s="10" t="s">
        <v>27</v>
      </c>
      <c r="U886" s="10">
        <v>3575</v>
      </c>
      <c r="V886" s="10">
        <v>3693</v>
      </c>
      <c r="W886" s="10">
        <v>625</v>
      </c>
      <c r="X886" s="10">
        <v>2330</v>
      </c>
      <c r="Y886" s="10">
        <f t="shared" si="13"/>
        <v>2048</v>
      </c>
      <c r="Z886" s="10" t="str">
        <f>IFERROR(VLOOKUP(H886,'[1]MW-NIFTY-50-12-Apr-2020'!$A:$A,1,FALSE),"No")</f>
        <v>No</v>
      </c>
      <c r="AA886" s="10" t="str">
        <f>IFERROR(VLOOKUP(AB886,'[2]ind_nifty500list 12th Apr20'!$F:$F,1,FALSE),"No")</f>
        <v>No</v>
      </c>
      <c r="AB886" s="9">
        <v>2048</v>
      </c>
    </row>
    <row r="887" spans="1:28" ht="15.75" customHeight="1" x14ac:dyDescent="0.3">
      <c r="A887" s="9">
        <v>1099</v>
      </c>
      <c r="B887" s="10">
        <v>1689601</v>
      </c>
      <c r="C887" s="10">
        <v>6600</v>
      </c>
      <c r="D887" s="10">
        <v>137974020</v>
      </c>
      <c r="E887" s="10">
        <v>538961</v>
      </c>
      <c r="F887" s="10">
        <v>538961</v>
      </c>
      <c r="G887" s="10" t="s">
        <v>3507</v>
      </c>
      <c r="H887" s="10" t="s">
        <v>3507</v>
      </c>
      <c r="I887" s="10" t="s">
        <v>3508</v>
      </c>
      <c r="J887" s="10" t="s">
        <v>3509</v>
      </c>
      <c r="K887" s="13">
        <v>324.40895</v>
      </c>
      <c r="L887" s="19" t="s">
        <v>13176</v>
      </c>
      <c r="M887" s="11" t="s">
        <v>23</v>
      </c>
      <c r="N887" s="10" t="s">
        <v>196</v>
      </c>
      <c r="O887" s="10" t="s">
        <v>388</v>
      </c>
      <c r="P887" s="10"/>
      <c r="Q887" s="12"/>
      <c r="R887" s="12"/>
      <c r="S887" s="17" t="s">
        <v>26</v>
      </c>
      <c r="T887" s="10" t="s">
        <v>27</v>
      </c>
      <c r="U887" s="10">
        <v>3034</v>
      </c>
      <c r="V887" s="10">
        <v>3145</v>
      </c>
      <c r="W887" s="10">
        <v>3934</v>
      </c>
      <c r="X887" s="10">
        <v>3212</v>
      </c>
      <c r="Y887" s="10">
        <f t="shared" si="13"/>
        <v>1099</v>
      </c>
      <c r="Z887" s="10" t="str">
        <f>IFERROR(VLOOKUP(H887,'[1]MW-NIFTY-50-12-Apr-2020'!$A:$A,1,FALSE),"No")</f>
        <v>No</v>
      </c>
      <c r="AA887" s="10" t="str">
        <f>IFERROR(VLOOKUP(AB887,'[2]ind_nifty500list 12th Apr20'!$F:$F,1,FALSE),"No")</f>
        <v>No</v>
      </c>
      <c r="AB887" s="9">
        <v>1099</v>
      </c>
    </row>
    <row r="888" spans="1:28" ht="15.75" customHeight="1" x14ac:dyDescent="0.3">
      <c r="A888" s="9">
        <v>179</v>
      </c>
      <c r="B888" s="10">
        <v>5227265</v>
      </c>
      <c r="C888" s="10">
        <v>20419</v>
      </c>
      <c r="D888" s="10">
        <v>136228100</v>
      </c>
      <c r="E888" s="10">
        <v>532141</v>
      </c>
      <c r="F888" s="10">
        <v>532141</v>
      </c>
      <c r="G888" s="10" t="s">
        <v>679</v>
      </c>
      <c r="H888" s="10" t="s">
        <v>679</v>
      </c>
      <c r="I888" s="10" t="s">
        <v>680</v>
      </c>
      <c r="J888" s="10" t="s">
        <v>681</v>
      </c>
      <c r="K888" s="13">
        <v>324.00040000000001</v>
      </c>
      <c r="L888" s="19" t="s">
        <v>13176</v>
      </c>
      <c r="M888" s="11" t="s">
        <v>249</v>
      </c>
      <c r="N888" s="10" t="s">
        <v>250</v>
      </c>
      <c r="O888" s="10" t="s">
        <v>251</v>
      </c>
      <c r="P888" s="10"/>
      <c r="Q888" s="10"/>
      <c r="R888" s="12"/>
      <c r="S888" s="15" t="s">
        <v>26</v>
      </c>
      <c r="T888" s="10" t="s">
        <v>27</v>
      </c>
      <c r="U888" s="10">
        <v>1230</v>
      </c>
      <c r="V888" s="10">
        <v>1663</v>
      </c>
      <c r="W888" s="10">
        <v>3003</v>
      </c>
      <c r="X888" s="10">
        <v>754</v>
      </c>
      <c r="Y888" s="10">
        <f t="shared" si="13"/>
        <v>179</v>
      </c>
      <c r="Z888" s="10" t="str">
        <f>IFERROR(VLOOKUP(H888,'[1]MW-NIFTY-50-12-Apr-2020'!$A:$A,1,FALSE),"No")</f>
        <v>No</v>
      </c>
      <c r="AA888" s="10" t="str">
        <f>IFERROR(VLOOKUP(AB888,'[2]ind_nifty500list 12th Apr20'!$F:$F,1,FALSE),"No")</f>
        <v>No</v>
      </c>
      <c r="AB888" s="9">
        <v>179</v>
      </c>
    </row>
    <row r="889" spans="1:28" ht="15.75" customHeight="1" x14ac:dyDescent="0.3">
      <c r="A889" s="9">
        <v>907</v>
      </c>
      <c r="B889" s="10">
        <v>4644353</v>
      </c>
      <c r="C889" s="10">
        <v>18142</v>
      </c>
      <c r="D889" s="10">
        <v>136489220</v>
      </c>
      <c r="E889" s="10">
        <v>533161</v>
      </c>
      <c r="F889" s="10">
        <v>533161</v>
      </c>
      <c r="G889" s="10" t="s">
        <v>2919</v>
      </c>
      <c r="H889" s="10" t="s">
        <v>2919</v>
      </c>
      <c r="I889" s="10" t="s">
        <v>2920</v>
      </c>
      <c r="J889" s="10" t="s">
        <v>2921</v>
      </c>
      <c r="K889" s="13">
        <v>323.13625000000002</v>
      </c>
      <c r="L889" s="19" t="s">
        <v>13176</v>
      </c>
      <c r="M889" s="11" t="s">
        <v>23</v>
      </c>
      <c r="N889" s="10" t="s">
        <v>196</v>
      </c>
      <c r="O889" s="10" t="s">
        <v>617</v>
      </c>
      <c r="P889" s="10"/>
      <c r="Q889" s="12"/>
      <c r="R889" s="12"/>
      <c r="S889" s="15" t="s">
        <v>26</v>
      </c>
      <c r="T889" s="10" t="s">
        <v>27</v>
      </c>
      <c r="U889" s="10">
        <v>1951</v>
      </c>
      <c r="V889" s="10">
        <v>1006</v>
      </c>
      <c r="W889" s="10">
        <v>3423</v>
      </c>
      <c r="X889" s="10">
        <v>3930</v>
      </c>
      <c r="Y889" s="10">
        <f t="shared" si="13"/>
        <v>907</v>
      </c>
      <c r="Z889" s="10" t="str">
        <f>IFERROR(VLOOKUP(H889,'[1]MW-NIFTY-50-12-Apr-2020'!$A:$A,1,FALSE),"No")</f>
        <v>No</v>
      </c>
      <c r="AA889" s="10" t="str">
        <f>IFERROR(VLOOKUP(AB889,'[2]ind_nifty500list 12th Apr20'!$F:$F,1,FALSE),"No")</f>
        <v>No</v>
      </c>
      <c r="AB889" s="9">
        <v>907</v>
      </c>
    </row>
    <row r="890" spans="1:28" ht="15.75" customHeight="1" x14ac:dyDescent="0.3">
      <c r="A890" s="9">
        <v>2007</v>
      </c>
      <c r="B890" s="10">
        <v>3502849</v>
      </c>
      <c r="C890" s="10">
        <v>13683</v>
      </c>
      <c r="D890" s="10">
        <v>136353028</v>
      </c>
      <c r="E890" s="10">
        <v>532629</v>
      </c>
      <c r="F890" s="10">
        <v>532629</v>
      </c>
      <c r="G890" s="10" t="s">
        <v>6263</v>
      </c>
      <c r="H890" s="10" t="s">
        <v>6263</v>
      </c>
      <c r="I890" s="10" t="s">
        <v>6264</v>
      </c>
      <c r="J890" s="10" t="s">
        <v>6265</v>
      </c>
      <c r="K890" s="13">
        <v>322.02470000000005</v>
      </c>
      <c r="L890" s="19" t="s">
        <v>13176</v>
      </c>
      <c r="M890" s="11" t="s">
        <v>39</v>
      </c>
      <c r="N890" s="10" t="s">
        <v>67</v>
      </c>
      <c r="O890" s="10" t="s">
        <v>68</v>
      </c>
      <c r="P890" s="10"/>
      <c r="Q890" s="12"/>
      <c r="R890" s="12"/>
      <c r="S890" s="15" t="s">
        <v>69</v>
      </c>
      <c r="T890" s="10" t="s">
        <v>27</v>
      </c>
      <c r="U890" s="10">
        <v>5023</v>
      </c>
      <c r="V890" s="10">
        <v>676</v>
      </c>
      <c r="W890" s="10">
        <v>1533</v>
      </c>
      <c r="X890" s="10">
        <v>3871</v>
      </c>
      <c r="Y890" s="10">
        <f t="shared" si="13"/>
        <v>2007</v>
      </c>
      <c r="Z890" s="10" t="str">
        <f>IFERROR(VLOOKUP(H890,'[1]MW-NIFTY-50-12-Apr-2020'!$A:$A,1,FALSE),"No")</f>
        <v>No</v>
      </c>
      <c r="AA890" s="10" t="str">
        <f>IFERROR(VLOOKUP(AB890,'[2]ind_nifty500list 12th Apr20'!$F:$F,1,FALSE),"No")</f>
        <v>No</v>
      </c>
      <c r="AB890" s="9">
        <v>2007</v>
      </c>
    </row>
    <row r="891" spans="1:28" ht="15.75" customHeight="1" x14ac:dyDescent="0.3">
      <c r="A891" s="9">
        <v>1204</v>
      </c>
      <c r="B891" s="10">
        <v>3757313</v>
      </c>
      <c r="C891" s="10">
        <v>14677</v>
      </c>
      <c r="D891" s="10">
        <v>133687556</v>
      </c>
      <c r="E891" s="10">
        <v>522217</v>
      </c>
      <c r="F891" s="10">
        <v>522217</v>
      </c>
      <c r="G891" s="10" t="s">
        <v>3829</v>
      </c>
      <c r="H891" s="10" t="s">
        <v>3829</v>
      </c>
      <c r="I891" s="10" t="s">
        <v>3830</v>
      </c>
      <c r="J891" s="10" t="s">
        <v>3831</v>
      </c>
      <c r="K891" s="13">
        <v>321.1816</v>
      </c>
      <c r="L891" s="19" t="s">
        <v>13176</v>
      </c>
      <c r="M891" s="11" t="s">
        <v>39</v>
      </c>
      <c r="N891" s="10" t="s">
        <v>40</v>
      </c>
      <c r="O891" s="10" t="s">
        <v>137</v>
      </c>
      <c r="P891" s="10" t="s">
        <v>138</v>
      </c>
      <c r="Q891" s="12"/>
      <c r="R891" s="12"/>
      <c r="S891" s="15" t="s">
        <v>42</v>
      </c>
      <c r="T891" s="10" t="s">
        <v>27</v>
      </c>
      <c r="U891" s="10">
        <v>880</v>
      </c>
      <c r="V891" s="10">
        <v>3513</v>
      </c>
      <c r="W891" s="10">
        <v>1657</v>
      </c>
      <c r="X891" s="10">
        <v>1284</v>
      </c>
      <c r="Y891" s="10">
        <f t="shared" si="13"/>
        <v>1204</v>
      </c>
      <c r="Z891" s="10" t="str">
        <f>IFERROR(VLOOKUP(H891,'[1]MW-NIFTY-50-12-Apr-2020'!$A:$A,1,FALSE),"No")</f>
        <v>No</v>
      </c>
      <c r="AA891" s="10" t="str">
        <f>IFERROR(VLOOKUP(AB891,'[2]ind_nifty500list 12th Apr20'!$F:$F,1,FALSE),"No")</f>
        <v>No</v>
      </c>
      <c r="AB891" s="9">
        <v>1204</v>
      </c>
    </row>
    <row r="892" spans="1:28" ht="15.75" customHeight="1" x14ac:dyDescent="0.3">
      <c r="A892" s="9">
        <v>3284</v>
      </c>
      <c r="B892" s="10">
        <v>3390977</v>
      </c>
      <c r="C892" s="10">
        <v>13246</v>
      </c>
      <c r="D892" s="10">
        <v>136374020</v>
      </c>
      <c r="E892" s="10">
        <v>532711</v>
      </c>
      <c r="F892" s="10">
        <v>532711</v>
      </c>
      <c r="G892" s="10" t="s">
        <v>10088</v>
      </c>
      <c r="H892" s="10" t="s">
        <v>10088</v>
      </c>
      <c r="I892" s="10" t="s">
        <v>10089</v>
      </c>
      <c r="J892" s="10" t="s">
        <v>10090</v>
      </c>
      <c r="K892" s="13">
        <v>318.6395</v>
      </c>
      <c r="L892" s="19" t="s">
        <v>13176</v>
      </c>
      <c r="M892" s="11" t="s">
        <v>39</v>
      </c>
      <c r="N892" s="10" t="s">
        <v>67</v>
      </c>
      <c r="O892" s="11" t="s">
        <v>68</v>
      </c>
      <c r="P892" s="10"/>
      <c r="Q892" s="12"/>
      <c r="R892" s="12"/>
      <c r="S892" s="15" t="s">
        <v>69</v>
      </c>
      <c r="T892" s="10" t="s">
        <v>27</v>
      </c>
      <c r="U892" s="10">
        <v>334</v>
      </c>
      <c r="V892" s="10">
        <v>3871</v>
      </c>
      <c r="W892" s="10">
        <v>7</v>
      </c>
      <c r="X892" s="10">
        <v>1379</v>
      </c>
      <c r="Y892" s="10">
        <f t="shared" si="13"/>
        <v>3284</v>
      </c>
      <c r="Z892" s="10" t="str">
        <f>IFERROR(VLOOKUP(H892,'[1]MW-NIFTY-50-12-Apr-2020'!$A:$A,1,FALSE),"No")</f>
        <v>No</v>
      </c>
      <c r="AA892" s="10" t="str">
        <f>IFERROR(VLOOKUP(AB892,'[2]ind_nifty500list 12th Apr20'!$F:$F,1,FALSE),"No")</f>
        <v>No</v>
      </c>
      <c r="AB892" s="9">
        <v>3284</v>
      </c>
    </row>
    <row r="893" spans="1:28" ht="15.75" customHeight="1" x14ac:dyDescent="0.3">
      <c r="A893" s="9">
        <v>895</v>
      </c>
      <c r="B893" s="10">
        <v>239873</v>
      </c>
      <c r="C893" s="10">
        <v>937</v>
      </c>
      <c r="D893" s="10">
        <v>133650948</v>
      </c>
      <c r="E893" s="10">
        <v>522074</v>
      </c>
      <c r="F893" s="10">
        <v>522074</v>
      </c>
      <c r="G893" s="10" t="s">
        <v>2883</v>
      </c>
      <c r="H893" s="10" t="s">
        <v>2883</v>
      </c>
      <c r="I893" s="10" t="s">
        <v>2884</v>
      </c>
      <c r="J893" s="10" t="s">
        <v>2885</v>
      </c>
      <c r="K893" s="13">
        <v>4555.8448499999995</v>
      </c>
      <c r="L893" s="19" t="s">
        <v>13179</v>
      </c>
      <c r="M893" s="10" t="s">
        <v>39</v>
      </c>
      <c r="N893" s="10" t="s">
        <v>40</v>
      </c>
      <c r="O893" s="10" t="s">
        <v>137</v>
      </c>
      <c r="P893" s="10" t="s">
        <v>138</v>
      </c>
      <c r="Q893" s="12"/>
      <c r="R893" s="12"/>
      <c r="S893" s="15" t="s">
        <v>42</v>
      </c>
      <c r="T893" s="10" t="s">
        <v>27</v>
      </c>
      <c r="U893" s="10">
        <v>1809</v>
      </c>
      <c r="V893" s="10">
        <v>1183</v>
      </c>
      <c r="W893" s="10">
        <v>1769</v>
      </c>
      <c r="X893" s="10">
        <v>1520</v>
      </c>
      <c r="Y893" s="10">
        <f t="shared" si="13"/>
        <v>895</v>
      </c>
      <c r="Z893" s="10" t="str">
        <f>IFERROR(VLOOKUP(H893,'[1]MW-NIFTY-50-12-Apr-2020'!$A:$A,1,FALSE),"No")</f>
        <v>No</v>
      </c>
      <c r="AA893" s="10" t="s">
        <v>44</v>
      </c>
      <c r="AB893" s="9">
        <v>895</v>
      </c>
    </row>
    <row r="894" spans="1:28" ht="15.75" customHeight="1" x14ac:dyDescent="0.3">
      <c r="A894" s="9">
        <v>463</v>
      </c>
      <c r="B894" s="10">
        <v>3488001</v>
      </c>
      <c r="C894" s="10">
        <v>13625</v>
      </c>
      <c r="D894" s="10">
        <v>128015108</v>
      </c>
      <c r="E894" s="10">
        <v>500059</v>
      </c>
      <c r="F894" s="10">
        <v>500059</v>
      </c>
      <c r="G894" s="10" t="s">
        <v>1573</v>
      </c>
      <c r="H894" s="10" t="s">
        <v>1573</v>
      </c>
      <c r="I894" s="10" t="s">
        <v>1574</v>
      </c>
      <c r="J894" s="10" t="s">
        <v>1575</v>
      </c>
      <c r="K894" s="13">
        <v>318.10320000000002</v>
      </c>
      <c r="L894" s="19" t="s">
        <v>13176</v>
      </c>
      <c r="M894" s="11" t="s">
        <v>249</v>
      </c>
      <c r="N894" s="10" t="s">
        <v>250</v>
      </c>
      <c r="O894" s="10" t="s">
        <v>251</v>
      </c>
      <c r="P894" s="10"/>
      <c r="Q894" s="12"/>
      <c r="R894" s="12"/>
      <c r="S894" s="15" t="s">
        <v>26</v>
      </c>
      <c r="T894" s="10" t="s">
        <v>27</v>
      </c>
      <c r="U894" s="10">
        <v>2839</v>
      </c>
      <c r="V894" s="10">
        <v>1717</v>
      </c>
      <c r="W894" s="10">
        <v>1663</v>
      </c>
      <c r="X894" s="10">
        <v>1230</v>
      </c>
      <c r="Y894" s="10">
        <f t="shared" si="13"/>
        <v>463</v>
      </c>
      <c r="Z894" s="10" t="str">
        <f>IFERROR(VLOOKUP(H894,'[1]MW-NIFTY-50-12-Apr-2020'!$A:$A,1,FALSE),"No")</f>
        <v>No</v>
      </c>
      <c r="AA894" s="10" t="str">
        <f>IFERROR(VLOOKUP(AB894,'[2]ind_nifty500list 12th Apr20'!$F:$F,1,FALSE),"No")</f>
        <v>No</v>
      </c>
      <c r="AB894" s="9">
        <v>463</v>
      </c>
    </row>
    <row r="895" spans="1:28" ht="15.75" customHeight="1" x14ac:dyDescent="0.3">
      <c r="A895" s="9">
        <v>1441</v>
      </c>
      <c r="B895" s="10">
        <v>1736193</v>
      </c>
      <c r="C895" s="10">
        <v>6782</v>
      </c>
      <c r="D895" s="10">
        <v>129038852</v>
      </c>
      <c r="E895" s="10">
        <v>504058</v>
      </c>
      <c r="F895" s="10">
        <v>504058</v>
      </c>
      <c r="G895" s="10" t="s">
        <v>4553</v>
      </c>
      <c r="H895" s="10" t="s">
        <v>4553</v>
      </c>
      <c r="I895" s="10" t="s">
        <v>4554</v>
      </c>
      <c r="J895" s="10" t="s">
        <v>4555</v>
      </c>
      <c r="K895" s="13">
        <v>318.05460000000005</v>
      </c>
      <c r="L895" s="19" t="s">
        <v>13176</v>
      </c>
      <c r="M895" s="11" t="s">
        <v>83</v>
      </c>
      <c r="N895" s="10" t="s">
        <v>1069</v>
      </c>
      <c r="O895" s="23" t="s">
        <v>1241</v>
      </c>
      <c r="P895" s="10" t="s">
        <v>4556</v>
      </c>
      <c r="Q895" s="12"/>
      <c r="R895" s="12"/>
      <c r="S895" s="15" t="s">
        <v>1071</v>
      </c>
      <c r="T895" s="10" t="s">
        <v>27</v>
      </c>
      <c r="U895" s="10">
        <v>2393</v>
      </c>
      <c r="V895" s="10">
        <v>2973</v>
      </c>
      <c r="W895" s="10">
        <v>514</v>
      </c>
      <c r="X895" s="10">
        <v>3698</v>
      </c>
      <c r="Y895" s="10">
        <f t="shared" si="13"/>
        <v>1441</v>
      </c>
      <c r="Z895" s="10" t="str">
        <f>IFERROR(VLOOKUP(H895,'[1]MW-NIFTY-50-12-Apr-2020'!$A:$A,1,FALSE),"No")</f>
        <v>No</v>
      </c>
      <c r="AA895" s="10" t="str">
        <f>IFERROR(VLOOKUP(AB895,'[2]ind_nifty500list 12th Apr20'!$F:$F,1,FALSE),"No")</f>
        <v>No</v>
      </c>
      <c r="AB895" s="9">
        <v>1441</v>
      </c>
    </row>
    <row r="896" spans="1:28" ht="15.75" customHeight="1" x14ac:dyDescent="0.3">
      <c r="A896" s="9">
        <v>1350</v>
      </c>
      <c r="B896" s="10">
        <v>3479553</v>
      </c>
      <c r="C896" s="10">
        <v>13592</v>
      </c>
      <c r="D896" s="10">
        <v>136386820</v>
      </c>
      <c r="E896" s="10">
        <v>532761</v>
      </c>
      <c r="F896" s="10">
        <v>532761</v>
      </c>
      <c r="G896" s="10" t="s">
        <v>4276</v>
      </c>
      <c r="H896" s="10" t="s">
        <v>4276</v>
      </c>
      <c r="I896" s="10" t="s">
        <v>4277</v>
      </c>
      <c r="J896" s="10" t="s">
        <v>4278</v>
      </c>
      <c r="K896" s="13">
        <v>317.55664999999999</v>
      </c>
      <c r="L896" s="19" t="s">
        <v>13176</v>
      </c>
      <c r="M896" s="11" t="s">
        <v>39</v>
      </c>
      <c r="N896" s="10" t="s">
        <v>145</v>
      </c>
      <c r="O896" s="10" t="s">
        <v>543</v>
      </c>
      <c r="P896" s="10"/>
      <c r="Q896" s="12"/>
      <c r="R896" s="12"/>
      <c r="S896" s="15" t="s">
        <v>42</v>
      </c>
      <c r="T896" s="10" t="s">
        <v>27</v>
      </c>
      <c r="U896" s="10">
        <v>1484</v>
      </c>
      <c r="V896" s="10">
        <v>808</v>
      </c>
      <c r="W896" s="10">
        <v>136</v>
      </c>
      <c r="X896" s="10">
        <v>3818</v>
      </c>
      <c r="Y896" s="10">
        <f t="shared" si="13"/>
        <v>1350</v>
      </c>
      <c r="Z896" s="10" t="str">
        <f>IFERROR(VLOOKUP(H896,'[1]MW-NIFTY-50-12-Apr-2020'!$A:$A,1,FALSE),"No")</f>
        <v>No</v>
      </c>
      <c r="AA896" s="10" t="str">
        <f>IFERROR(VLOOKUP(AB896,'[2]ind_nifty500list 12th Apr20'!$F:$F,1,FALSE),"No")</f>
        <v>No</v>
      </c>
      <c r="AB896" s="9">
        <v>1350</v>
      </c>
    </row>
    <row r="897" spans="1:28" ht="15.75" customHeight="1" x14ac:dyDescent="0.3">
      <c r="A897" s="9">
        <v>1088</v>
      </c>
      <c r="B897" s="10">
        <v>3496449</v>
      </c>
      <c r="C897" s="10">
        <v>13658</v>
      </c>
      <c r="D897" s="10">
        <v>136387588</v>
      </c>
      <c r="E897" s="10">
        <v>532764</v>
      </c>
      <c r="F897" s="10">
        <v>532764</v>
      </c>
      <c r="G897" s="10" t="s">
        <v>3473</v>
      </c>
      <c r="H897" s="10" t="s">
        <v>3473</v>
      </c>
      <c r="I897" s="10" t="s">
        <v>3474</v>
      </c>
      <c r="J897" s="10" t="s">
        <v>3475</v>
      </c>
      <c r="K897" s="13">
        <v>317.46474999999998</v>
      </c>
      <c r="L897" s="19" t="s">
        <v>13176</v>
      </c>
      <c r="M897" s="11" t="s">
        <v>249</v>
      </c>
      <c r="N897" s="10" t="s">
        <v>383</v>
      </c>
      <c r="O897" s="10"/>
      <c r="P897" s="10"/>
      <c r="Q897" s="12"/>
      <c r="R897" s="12"/>
      <c r="S897" s="18" t="s">
        <v>384</v>
      </c>
      <c r="T897" s="10" t="s">
        <v>27</v>
      </c>
      <c r="U897" s="10">
        <v>897</v>
      </c>
      <c r="V897" s="10">
        <v>3019</v>
      </c>
      <c r="W897" s="10">
        <v>2811</v>
      </c>
      <c r="X897" s="10">
        <v>3292</v>
      </c>
      <c r="Y897" s="10">
        <f t="shared" si="13"/>
        <v>1088</v>
      </c>
      <c r="Z897" s="10" t="str">
        <f>IFERROR(VLOOKUP(H897,'[1]MW-NIFTY-50-12-Apr-2020'!$A:$A,1,FALSE),"No")</f>
        <v>No</v>
      </c>
      <c r="AA897" s="10" t="str">
        <f>IFERROR(VLOOKUP(AB897,'[2]ind_nifty500list 12th Apr20'!$F:$F,1,FALSE),"No")</f>
        <v>No</v>
      </c>
      <c r="AB897" s="9">
        <v>1088</v>
      </c>
    </row>
    <row r="898" spans="1:28" ht="15.75" customHeight="1" x14ac:dyDescent="0.3">
      <c r="A898" s="9">
        <v>3888</v>
      </c>
      <c r="B898" s="10">
        <v>4630017</v>
      </c>
      <c r="C898" s="10">
        <v>18086</v>
      </c>
      <c r="D898" s="10">
        <v>138252036</v>
      </c>
      <c r="E898" s="10">
        <v>540047</v>
      </c>
      <c r="F898" s="10">
        <v>540047</v>
      </c>
      <c r="G898" s="10" t="s">
        <v>2898</v>
      </c>
      <c r="H898" s="10" t="s">
        <v>2898</v>
      </c>
      <c r="I898" s="10" t="s">
        <v>2899</v>
      </c>
      <c r="J898" s="10" t="s">
        <v>2900</v>
      </c>
      <c r="K898" s="13">
        <v>13554.108250000001</v>
      </c>
      <c r="L898" s="16" t="s">
        <v>13179</v>
      </c>
      <c r="M898" s="11" t="s">
        <v>39</v>
      </c>
      <c r="N898" s="10" t="s">
        <v>67</v>
      </c>
      <c r="O898" s="10" t="s">
        <v>68</v>
      </c>
      <c r="P898" s="10"/>
      <c r="Q898" s="12"/>
      <c r="R898" s="12"/>
      <c r="S898" s="15" t="s">
        <v>69</v>
      </c>
      <c r="T898" s="10" t="s">
        <v>43</v>
      </c>
      <c r="U898" s="10">
        <v>1130</v>
      </c>
      <c r="V898" s="10">
        <v>3891</v>
      </c>
      <c r="W898" s="10">
        <v>918</v>
      </c>
      <c r="X898" s="10">
        <v>2173</v>
      </c>
      <c r="Y898" s="10">
        <f t="shared" ref="Y898:Y961" si="14">A898</f>
        <v>3888</v>
      </c>
      <c r="Z898" s="10" t="str">
        <f>IFERROR(VLOOKUP(H898,'[1]MW-NIFTY-50-12-Apr-2020'!$A:$A,1,FALSE),"No")</f>
        <v>No</v>
      </c>
      <c r="AA898" s="10" t="s">
        <v>44</v>
      </c>
      <c r="AB898" s="9">
        <v>3888</v>
      </c>
    </row>
    <row r="899" spans="1:28" ht="15.75" customHeight="1" x14ac:dyDescent="0.3">
      <c r="A899" s="9">
        <v>721</v>
      </c>
      <c r="B899" s="10">
        <v>4741121</v>
      </c>
      <c r="C899" s="10">
        <v>18520</v>
      </c>
      <c r="D899" s="10">
        <v>135895812</v>
      </c>
      <c r="E899" s="10">
        <v>530843</v>
      </c>
      <c r="F899" s="10">
        <v>530843</v>
      </c>
      <c r="G899" s="10" t="s">
        <v>2358</v>
      </c>
      <c r="H899" s="10" t="s">
        <v>2358</v>
      </c>
      <c r="I899" s="10" t="s">
        <v>2359</v>
      </c>
      <c r="J899" s="10" t="s">
        <v>2360</v>
      </c>
      <c r="K899" s="13">
        <v>315.50964999999997</v>
      </c>
      <c r="L899" s="19" t="s">
        <v>13176</v>
      </c>
      <c r="M899" s="11" t="s">
        <v>275</v>
      </c>
      <c r="N899" s="10" t="s">
        <v>276</v>
      </c>
      <c r="O899" s="10" t="s">
        <v>323</v>
      </c>
      <c r="P899" s="10" t="s">
        <v>1237</v>
      </c>
      <c r="Q899" s="12"/>
      <c r="R899" s="12"/>
      <c r="S899" s="18" t="s">
        <v>279</v>
      </c>
      <c r="T899" s="10" t="s">
        <v>27</v>
      </c>
      <c r="U899" s="10">
        <v>72</v>
      </c>
      <c r="V899" s="10">
        <v>1107</v>
      </c>
      <c r="W899" s="10">
        <v>1602</v>
      </c>
      <c r="X899" s="10">
        <v>354</v>
      </c>
      <c r="Y899" s="10">
        <f t="shared" si="14"/>
        <v>721</v>
      </c>
      <c r="Z899" s="10" t="str">
        <f>IFERROR(VLOOKUP(H899,'[1]MW-NIFTY-50-12-Apr-2020'!$A:$A,1,FALSE),"No")</f>
        <v>No</v>
      </c>
      <c r="AA899" s="10" t="str">
        <f>IFERROR(VLOOKUP(AB899,'[2]ind_nifty500list 12th Apr20'!$F:$F,1,FALSE),"No")</f>
        <v>No</v>
      </c>
      <c r="AB899" s="9">
        <v>721</v>
      </c>
    </row>
    <row r="900" spans="1:28" ht="15.75" customHeight="1" x14ac:dyDescent="0.3">
      <c r="A900" s="9">
        <v>5047</v>
      </c>
      <c r="B900" s="10">
        <v>7893761</v>
      </c>
      <c r="C900" s="10">
        <v>30835</v>
      </c>
      <c r="D900" s="10">
        <v>128083716</v>
      </c>
      <c r="E900" s="10">
        <v>500327</v>
      </c>
      <c r="F900" s="10">
        <v>500327</v>
      </c>
      <c r="G900" s="10" t="s">
        <v>12847</v>
      </c>
      <c r="H900" s="10" t="s">
        <v>12847</v>
      </c>
      <c r="I900" s="10" t="s">
        <v>12848</v>
      </c>
      <c r="J900" s="10" t="s">
        <v>12849</v>
      </c>
      <c r="K900" s="13">
        <v>313.4785</v>
      </c>
      <c r="L900" s="19" t="s">
        <v>13176</v>
      </c>
      <c r="M900" s="11" t="s">
        <v>23</v>
      </c>
      <c r="N900" s="11" t="s">
        <v>24</v>
      </c>
      <c r="O900" s="10"/>
      <c r="P900" s="12"/>
      <c r="Q900" s="12"/>
      <c r="R900" s="12"/>
      <c r="S900" s="15" t="s">
        <v>26</v>
      </c>
      <c r="T900" s="10" t="s">
        <v>27</v>
      </c>
      <c r="U900" s="10">
        <v>2430</v>
      </c>
      <c r="V900" s="10">
        <v>607</v>
      </c>
      <c r="W900" s="10">
        <v>1427</v>
      </c>
      <c r="X900" s="10">
        <v>2793</v>
      </c>
      <c r="Y900" s="10">
        <f t="shared" si="14"/>
        <v>5047</v>
      </c>
      <c r="Z900" s="10" t="str">
        <f>IFERROR(VLOOKUP(H900,'[1]MW-NIFTY-50-12-Apr-2020'!$A:$A,1,FALSE),"No")</f>
        <v>No</v>
      </c>
      <c r="AA900" s="10" t="str">
        <f>IFERROR(VLOOKUP(AB900,'[2]ind_nifty500list 12th Apr20'!$F:$F,1,FALSE),"No")</f>
        <v>No</v>
      </c>
      <c r="AB900" s="9">
        <v>5047</v>
      </c>
    </row>
    <row r="901" spans="1:28" ht="15.75" customHeight="1" x14ac:dyDescent="0.3">
      <c r="A901" s="9">
        <v>1449</v>
      </c>
      <c r="B901" s="10">
        <v>1246721</v>
      </c>
      <c r="C901" s="10">
        <v>4870</v>
      </c>
      <c r="D901" s="10">
        <v>136270084</v>
      </c>
      <c r="E901" s="10">
        <v>532305</v>
      </c>
      <c r="F901" s="10">
        <v>532305</v>
      </c>
      <c r="G901" s="10" t="s">
        <v>4581</v>
      </c>
      <c r="H901" s="10" t="s">
        <v>4581</v>
      </c>
      <c r="I901" s="10" t="s">
        <v>4582</v>
      </c>
      <c r="J901" s="10" t="s">
        <v>4583</v>
      </c>
      <c r="K901" s="13">
        <v>313.37305000000003</v>
      </c>
      <c r="L901" s="19" t="s">
        <v>13176</v>
      </c>
      <c r="M901" s="11" t="s">
        <v>95</v>
      </c>
      <c r="N901" s="10" t="s">
        <v>96</v>
      </c>
      <c r="O901" s="10" t="s">
        <v>97</v>
      </c>
      <c r="P901" s="10"/>
      <c r="Q901" s="12"/>
      <c r="R901" s="12"/>
      <c r="S901" s="10" t="s">
        <v>98</v>
      </c>
      <c r="T901" s="10" t="s">
        <v>27</v>
      </c>
      <c r="U901" s="10">
        <v>1889</v>
      </c>
      <c r="V901" s="10">
        <v>1801</v>
      </c>
      <c r="W901" s="10">
        <v>5045</v>
      </c>
      <c r="X901" s="10">
        <v>115</v>
      </c>
      <c r="Y901" s="10">
        <f t="shared" si="14"/>
        <v>1449</v>
      </c>
      <c r="Z901" s="10" t="str">
        <f>IFERROR(VLOOKUP(H901,'[1]MW-NIFTY-50-12-Apr-2020'!$A:$A,1,FALSE),"No")</f>
        <v>No</v>
      </c>
      <c r="AA901" s="10" t="str">
        <f>IFERROR(VLOOKUP(AB901,'[2]ind_nifty500list 12th Apr20'!$F:$F,1,FALSE),"No")</f>
        <v>No</v>
      </c>
      <c r="AB901" s="9">
        <v>1449</v>
      </c>
    </row>
    <row r="902" spans="1:28" ht="15.75" customHeight="1" x14ac:dyDescent="0.3">
      <c r="A902" s="9">
        <v>1427</v>
      </c>
      <c r="B902" s="10"/>
      <c r="C902" s="10"/>
      <c r="D902" s="10">
        <v>134309892</v>
      </c>
      <c r="E902" s="10">
        <v>524648</v>
      </c>
      <c r="F902" s="10">
        <v>524648</v>
      </c>
      <c r="G902" s="10" t="s">
        <v>4511</v>
      </c>
      <c r="H902" s="10" t="str">
        <f>G902</f>
        <v>INDOAMIN</v>
      </c>
      <c r="I902" s="10" t="s">
        <v>4512</v>
      </c>
      <c r="J902" s="10" t="s">
        <v>4513</v>
      </c>
      <c r="K902" s="13">
        <v>313.2</v>
      </c>
      <c r="L902" s="19" t="s">
        <v>13176</v>
      </c>
      <c r="M902" s="11" t="s">
        <v>23</v>
      </c>
      <c r="N902" s="10" t="s">
        <v>24</v>
      </c>
      <c r="O902" s="10"/>
      <c r="P902" s="10"/>
      <c r="Q902" s="12"/>
      <c r="R902" s="12"/>
      <c r="S902" s="17" t="s">
        <v>26</v>
      </c>
      <c r="T902" s="10" t="s">
        <v>27</v>
      </c>
      <c r="U902" s="10">
        <v>5047</v>
      </c>
      <c r="V902" s="10">
        <v>2430</v>
      </c>
      <c r="W902" s="10">
        <v>2793</v>
      </c>
      <c r="X902" s="10">
        <v>161</v>
      </c>
      <c r="Y902" s="10">
        <f t="shared" si="14"/>
        <v>1427</v>
      </c>
      <c r="Z902" s="10" t="str">
        <f>IFERROR(VLOOKUP(H902,'[1]MW-NIFTY-50-12-Apr-2020'!$A:$A,1,FALSE),"No")</f>
        <v>No</v>
      </c>
      <c r="AA902" s="10" t="str">
        <f>IFERROR(VLOOKUP(AB902,'[2]ind_nifty500list 12th Apr20'!$F:$F,1,FALSE),"No")</f>
        <v>No</v>
      </c>
      <c r="AB902" s="9">
        <v>1427</v>
      </c>
    </row>
    <row r="903" spans="1:28" ht="15.75" customHeight="1" x14ac:dyDescent="0.3">
      <c r="A903" s="9">
        <v>734</v>
      </c>
      <c r="B903" s="10"/>
      <c r="C903" s="10"/>
      <c r="D903" s="10">
        <v>134866180</v>
      </c>
      <c r="E903" s="10">
        <v>134866180</v>
      </c>
      <c r="F903" s="10">
        <v>526821</v>
      </c>
      <c r="G903" s="10" t="s">
        <v>2398</v>
      </c>
      <c r="H903" s="10" t="str">
        <f>G903</f>
        <v>DAICHIKARK</v>
      </c>
      <c r="I903" s="10" t="s">
        <v>2399</v>
      </c>
      <c r="J903" s="10" t="s">
        <v>2400</v>
      </c>
      <c r="K903" s="13">
        <v>309.83999999999997</v>
      </c>
      <c r="L903" s="19" t="s">
        <v>13176</v>
      </c>
      <c r="M903" s="11" t="s">
        <v>23</v>
      </c>
      <c r="N903" s="10" t="s">
        <v>24</v>
      </c>
      <c r="O903" s="10"/>
      <c r="P903" s="10"/>
      <c r="Q903" s="12"/>
      <c r="R903" s="12"/>
      <c r="S903" s="15" t="s">
        <v>26</v>
      </c>
      <c r="T903" s="10" t="s">
        <v>27</v>
      </c>
      <c r="U903" s="10">
        <v>2318</v>
      </c>
      <c r="V903" s="10">
        <v>2078</v>
      </c>
      <c r="W903" s="10">
        <v>607</v>
      </c>
      <c r="X903" s="10">
        <v>2430</v>
      </c>
      <c r="Y903" s="10">
        <f t="shared" si="14"/>
        <v>734</v>
      </c>
      <c r="Z903" s="10" t="str">
        <f>IFERROR(VLOOKUP(H903,'[1]MW-NIFTY-50-12-Apr-2020'!$A:$A,1,FALSE),"No")</f>
        <v>No</v>
      </c>
      <c r="AA903" s="10" t="str">
        <f>IFERROR(VLOOKUP(AB903,'[2]ind_nifty500list 12th Apr20'!$F:$F,1,FALSE),"No")</f>
        <v>No</v>
      </c>
      <c r="AB903" s="9">
        <v>734</v>
      </c>
    </row>
    <row r="904" spans="1:28" ht="15.75" customHeight="1" x14ac:dyDescent="0.3">
      <c r="A904" s="9">
        <v>2652</v>
      </c>
      <c r="B904" s="10"/>
      <c r="C904" s="10"/>
      <c r="D904" s="10">
        <v>133697796</v>
      </c>
      <c r="E904" s="10">
        <v>522257</v>
      </c>
      <c r="F904" s="10">
        <v>522257</v>
      </c>
      <c r="G904" s="10" t="s">
        <v>8195</v>
      </c>
      <c r="H904" s="10" t="str">
        <f>G904</f>
        <v>RAJOOENG</v>
      </c>
      <c r="I904" s="10" t="s">
        <v>8196</v>
      </c>
      <c r="J904" s="10" t="s">
        <v>8197</v>
      </c>
      <c r="K904" s="13">
        <v>309.52</v>
      </c>
      <c r="L904" s="19" t="s">
        <v>13176</v>
      </c>
      <c r="M904" s="11" t="s">
        <v>39</v>
      </c>
      <c r="N904" s="10" t="s">
        <v>40</v>
      </c>
      <c r="O904" s="10" t="s">
        <v>137</v>
      </c>
      <c r="P904" s="10" t="s">
        <v>138</v>
      </c>
      <c r="Q904" s="12"/>
      <c r="R904" s="12"/>
      <c r="S904" s="15" t="s">
        <v>42</v>
      </c>
      <c r="T904" s="10" t="s">
        <v>27</v>
      </c>
      <c r="U904" s="10">
        <v>1481</v>
      </c>
      <c r="V904" s="10">
        <v>2003</v>
      </c>
      <c r="W904" s="10">
        <v>3513</v>
      </c>
      <c r="X904" s="10">
        <v>880</v>
      </c>
      <c r="Y904" s="10">
        <f t="shared" si="14"/>
        <v>2652</v>
      </c>
      <c r="Z904" s="10" t="str">
        <f>IFERROR(VLOOKUP(H904,'[1]MW-NIFTY-50-12-Apr-2020'!$A:$A,1,FALSE),"No")</f>
        <v>No</v>
      </c>
      <c r="AA904" s="10" t="str">
        <f>IFERROR(VLOOKUP(AB904,'[2]ind_nifty500list 12th Apr20'!$F:$F,1,FALSE),"No")</f>
        <v>No</v>
      </c>
      <c r="AB904" s="9">
        <v>2652</v>
      </c>
    </row>
    <row r="905" spans="1:28" ht="15.75" customHeight="1" x14ac:dyDescent="0.3">
      <c r="A905" s="9">
        <v>3905</v>
      </c>
      <c r="B905" s="10">
        <v>5177089</v>
      </c>
      <c r="C905" s="10">
        <v>20223</v>
      </c>
      <c r="D905" s="10">
        <v>138343172</v>
      </c>
      <c r="E905" s="10">
        <v>540403</v>
      </c>
      <c r="F905" s="10">
        <v>540403</v>
      </c>
      <c r="G905" s="10" t="s">
        <v>12008</v>
      </c>
      <c r="H905" s="10" t="s">
        <v>12008</v>
      </c>
      <c r="I905" s="10" t="s">
        <v>12009</v>
      </c>
      <c r="J905" s="10" t="s">
        <v>12010</v>
      </c>
      <c r="K905" s="13">
        <v>309.45370000000003</v>
      </c>
      <c r="L905" s="19" t="s">
        <v>13176</v>
      </c>
      <c r="M905" s="11" t="s">
        <v>83</v>
      </c>
      <c r="N905" s="10" t="s">
        <v>181</v>
      </c>
      <c r="O905" s="10" t="s">
        <v>203</v>
      </c>
      <c r="P905" s="10"/>
      <c r="Q905" s="12"/>
      <c r="R905" s="12"/>
      <c r="S905" s="15" t="s">
        <v>86</v>
      </c>
      <c r="T905" s="10" t="s">
        <v>27</v>
      </c>
      <c r="U905" s="10">
        <v>564</v>
      </c>
      <c r="V905" s="10">
        <v>2116</v>
      </c>
      <c r="W905" s="10">
        <v>213</v>
      </c>
      <c r="X905" s="10">
        <v>3839</v>
      </c>
      <c r="Y905" s="10">
        <f t="shared" si="14"/>
        <v>3905</v>
      </c>
      <c r="Z905" s="10" t="str">
        <f>IFERROR(VLOOKUP(H905,'[1]MW-NIFTY-50-12-Apr-2020'!$A:$A,1,FALSE),"No")</f>
        <v>No</v>
      </c>
      <c r="AA905" s="10" t="str">
        <f>IFERROR(VLOOKUP(AB905,'[2]ind_nifty500list 12th Apr20'!$F:$F,1,FALSE),"No")</f>
        <v>No</v>
      </c>
      <c r="AB905" s="9">
        <v>3905</v>
      </c>
    </row>
    <row r="906" spans="1:28" ht="15.75" customHeight="1" x14ac:dyDescent="0.3">
      <c r="A906" s="9">
        <v>4033</v>
      </c>
      <c r="B906" s="10">
        <v>4421121</v>
      </c>
      <c r="C906" s="10">
        <v>17270</v>
      </c>
      <c r="D906" s="10"/>
      <c r="E906" s="10"/>
      <c r="F906" s="10"/>
      <c r="G906" s="10" t="s">
        <v>7022</v>
      </c>
      <c r="H906" s="10" t="s">
        <v>12243</v>
      </c>
      <c r="I906" s="10" t="s">
        <v>12244</v>
      </c>
      <c r="J906" s="10" t="s">
        <v>12245</v>
      </c>
      <c r="K906" s="13">
        <v>308.6739</v>
      </c>
      <c r="L906" s="19" t="s">
        <v>13176</v>
      </c>
      <c r="M906" s="11" t="s">
        <v>275</v>
      </c>
      <c r="N906" s="10" t="s">
        <v>276</v>
      </c>
      <c r="O906" s="10" t="s">
        <v>277</v>
      </c>
      <c r="P906" s="10" t="s">
        <v>826</v>
      </c>
      <c r="Q906" s="12"/>
      <c r="R906" s="12"/>
      <c r="S906" s="18" t="s">
        <v>279</v>
      </c>
      <c r="T906" s="10" t="s">
        <v>27</v>
      </c>
      <c r="U906" s="10">
        <v>4237</v>
      </c>
      <c r="V906" s="10">
        <v>4548</v>
      </c>
      <c r="W906" s="10">
        <v>224</v>
      </c>
      <c r="X906" s="10">
        <v>1873</v>
      </c>
      <c r="Y906" s="10">
        <f t="shared" si="14"/>
        <v>4033</v>
      </c>
      <c r="Z906" s="10" t="str">
        <f>IFERROR(VLOOKUP(H906,'[1]MW-NIFTY-50-12-Apr-2020'!$A:$A,1,FALSE),"No")</f>
        <v>No</v>
      </c>
      <c r="AA906" s="10" t="str">
        <f>IFERROR(VLOOKUP(AB906,'[2]ind_nifty500list 12th Apr20'!$F:$F,1,FALSE),"No")</f>
        <v>No</v>
      </c>
      <c r="AB906" s="9">
        <v>4033</v>
      </c>
    </row>
    <row r="907" spans="1:28" ht="15.75" customHeight="1" x14ac:dyDescent="0.3">
      <c r="A907" s="9">
        <v>3747</v>
      </c>
      <c r="B907" s="10">
        <v>951041</v>
      </c>
      <c r="C907" s="10">
        <v>3715</v>
      </c>
      <c r="D907" s="10">
        <v>130901252</v>
      </c>
      <c r="E907" s="10">
        <v>511333</v>
      </c>
      <c r="F907" s="10">
        <v>511333</v>
      </c>
      <c r="G907" s="10" t="s">
        <v>11470</v>
      </c>
      <c r="H907" s="10" t="s">
        <v>11470</v>
      </c>
      <c r="I907" s="10" t="s">
        <v>11471</v>
      </c>
      <c r="J907" s="10" t="s">
        <v>11472</v>
      </c>
      <c r="K907" s="13">
        <v>305.03845000000001</v>
      </c>
      <c r="L907" s="19" t="s">
        <v>13176</v>
      </c>
      <c r="M907" s="11" t="s">
        <v>39</v>
      </c>
      <c r="N907" s="10" t="s">
        <v>40</v>
      </c>
      <c r="O907" s="10" t="s">
        <v>76</v>
      </c>
      <c r="P907" s="10"/>
      <c r="Q907" s="12"/>
      <c r="R907" s="12"/>
      <c r="S907" s="15" t="s">
        <v>42</v>
      </c>
      <c r="T907" s="10" t="s">
        <v>27</v>
      </c>
      <c r="U907" s="10">
        <v>2906</v>
      </c>
      <c r="V907" s="10">
        <v>2073</v>
      </c>
      <c r="W907" s="10">
        <v>3685</v>
      </c>
      <c r="X907" s="10">
        <v>3533</v>
      </c>
      <c r="Y907" s="10">
        <f t="shared" si="14"/>
        <v>3747</v>
      </c>
      <c r="Z907" s="10" t="str">
        <f>IFERROR(VLOOKUP(H907,'[1]MW-NIFTY-50-12-Apr-2020'!$A:$A,1,FALSE),"No")</f>
        <v>No</v>
      </c>
      <c r="AA907" s="10" t="str">
        <f>IFERROR(VLOOKUP(AB907,'[2]ind_nifty500list 12th Apr20'!$F:$F,1,FALSE),"No")</f>
        <v>No</v>
      </c>
      <c r="AB907" s="9">
        <v>3747</v>
      </c>
    </row>
    <row r="908" spans="1:28" ht="15.75" customHeight="1" x14ac:dyDescent="0.3">
      <c r="A908" s="9">
        <v>1596</v>
      </c>
      <c r="B908" s="10"/>
      <c r="C908" s="10"/>
      <c r="D908" s="10">
        <v>134331140</v>
      </c>
      <c r="E908" s="10">
        <v>524731</v>
      </c>
      <c r="F908" s="10">
        <v>524731</v>
      </c>
      <c r="G908" s="10" t="s">
        <v>5024</v>
      </c>
      <c r="H908" s="10" t="str">
        <f>G908</f>
        <v>JENBURPH</v>
      </c>
      <c r="I908" s="10" t="s">
        <v>5025</v>
      </c>
      <c r="J908" s="10" t="s">
        <v>5026</v>
      </c>
      <c r="K908" s="13">
        <v>305.02</v>
      </c>
      <c r="L908" s="19" t="s">
        <v>13176</v>
      </c>
      <c r="M908" s="11" t="s">
        <v>95</v>
      </c>
      <c r="N908" s="10" t="s">
        <v>96</v>
      </c>
      <c r="O908" s="10" t="s">
        <v>97</v>
      </c>
      <c r="P908" s="10"/>
      <c r="Q908" s="12"/>
      <c r="R908" s="12"/>
      <c r="S908" s="10" t="s">
        <v>98</v>
      </c>
      <c r="T908" s="10" t="s">
        <v>27</v>
      </c>
      <c r="U908" s="10">
        <v>3938</v>
      </c>
      <c r="V908" s="10">
        <v>3805</v>
      </c>
      <c r="W908" s="10">
        <v>2227</v>
      </c>
      <c r="X908" s="10">
        <v>1959</v>
      </c>
      <c r="Y908" s="10">
        <f t="shared" si="14"/>
        <v>1596</v>
      </c>
      <c r="Z908" s="10" t="str">
        <f>IFERROR(VLOOKUP(H908,'[1]MW-NIFTY-50-12-Apr-2020'!$A:$A,1,FALSE),"No")</f>
        <v>No</v>
      </c>
      <c r="AA908" s="10" t="str">
        <f>IFERROR(VLOOKUP(AB908,'[2]ind_nifty500list 12th Apr20'!$F:$F,1,FALSE),"No")</f>
        <v>No</v>
      </c>
      <c r="AB908" s="9">
        <v>1596</v>
      </c>
    </row>
    <row r="909" spans="1:28" ht="15.75" customHeight="1" x14ac:dyDescent="0.3">
      <c r="A909" s="9">
        <v>2477</v>
      </c>
      <c r="B909" s="10">
        <v>4861953</v>
      </c>
      <c r="C909" s="10">
        <v>18992</v>
      </c>
      <c r="D909" s="10">
        <v>136161028</v>
      </c>
      <c r="E909" s="10">
        <v>531879</v>
      </c>
      <c r="F909" s="10">
        <v>531879</v>
      </c>
      <c r="G909" s="10" t="s">
        <v>7676</v>
      </c>
      <c r="H909" s="10" t="s">
        <v>7676</v>
      </c>
      <c r="I909" s="10" t="s">
        <v>7677</v>
      </c>
      <c r="J909" s="10" t="s">
        <v>7678</v>
      </c>
      <c r="K909" s="13">
        <v>304.03465</v>
      </c>
      <c r="L909" s="19" t="s">
        <v>13176</v>
      </c>
      <c r="M909" s="11" t="s">
        <v>275</v>
      </c>
      <c r="N909" s="10" t="s">
        <v>276</v>
      </c>
      <c r="O909" s="10" t="s">
        <v>277</v>
      </c>
      <c r="P909" s="10" t="s">
        <v>1030</v>
      </c>
      <c r="Q909" s="12"/>
      <c r="R909" s="12"/>
      <c r="S909" s="18" t="s">
        <v>279</v>
      </c>
      <c r="T909" s="10" t="s">
        <v>27</v>
      </c>
      <c r="U909" s="10">
        <v>1747</v>
      </c>
      <c r="V909" s="10">
        <v>3465</v>
      </c>
      <c r="W909" s="10">
        <v>1637</v>
      </c>
      <c r="X909" s="10">
        <v>1545</v>
      </c>
      <c r="Y909" s="10">
        <f t="shared" si="14"/>
        <v>2477</v>
      </c>
      <c r="Z909" s="10" t="str">
        <f>IFERROR(VLOOKUP(H909,'[1]MW-NIFTY-50-12-Apr-2020'!$A:$A,1,FALSE),"No")</f>
        <v>No</v>
      </c>
      <c r="AA909" s="10" t="str">
        <f>IFERROR(VLOOKUP(AB909,'[2]ind_nifty500list 12th Apr20'!$F:$F,1,FALSE),"No")</f>
        <v>No</v>
      </c>
      <c r="AB909" s="9">
        <v>2477</v>
      </c>
    </row>
    <row r="910" spans="1:28" ht="15.75" customHeight="1" x14ac:dyDescent="0.3">
      <c r="A910" s="9">
        <v>2494</v>
      </c>
      <c r="B910" s="10">
        <v>4873217</v>
      </c>
      <c r="C910" s="10">
        <v>19036</v>
      </c>
      <c r="D910" s="10">
        <v>134289924</v>
      </c>
      <c r="E910" s="10">
        <v>524570</v>
      </c>
      <c r="F910" s="10">
        <v>524570</v>
      </c>
      <c r="G910" s="10" t="s">
        <v>7727</v>
      </c>
      <c r="H910" s="10" t="s">
        <v>7727</v>
      </c>
      <c r="I910" s="10" t="s">
        <v>7728</v>
      </c>
      <c r="J910" s="10" t="s">
        <v>7729</v>
      </c>
      <c r="K910" s="13">
        <v>299.81309999999996</v>
      </c>
      <c r="L910" s="19" t="s">
        <v>13176</v>
      </c>
      <c r="M910" s="11" t="s">
        <v>23</v>
      </c>
      <c r="N910" s="10" t="s">
        <v>24</v>
      </c>
      <c r="O910" s="10" t="s">
        <v>25</v>
      </c>
      <c r="P910" s="10"/>
      <c r="Q910" s="12"/>
      <c r="R910" s="12"/>
      <c r="S910" s="15" t="s">
        <v>26</v>
      </c>
      <c r="T910" s="10" t="s">
        <v>27</v>
      </c>
      <c r="U910" s="10">
        <v>2487</v>
      </c>
      <c r="V910" s="10">
        <v>481</v>
      </c>
      <c r="W910" s="10">
        <v>1685</v>
      </c>
      <c r="X910" s="10">
        <v>3332</v>
      </c>
      <c r="Y910" s="10">
        <f t="shared" si="14"/>
        <v>2494</v>
      </c>
      <c r="Z910" s="10" t="str">
        <f>IFERROR(VLOOKUP(H910,'[1]MW-NIFTY-50-12-Apr-2020'!$A:$A,1,FALSE),"No")</f>
        <v>No</v>
      </c>
      <c r="AA910" s="10" t="str">
        <f>IFERROR(VLOOKUP(AB910,'[2]ind_nifty500list 12th Apr20'!$F:$F,1,FALSE),"No")</f>
        <v>No</v>
      </c>
      <c r="AB910" s="9">
        <v>2494</v>
      </c>
    </row>
    <row r="911" spans="1:28" ht="15.75" customHeight="1" x14ac:dyDescent="0.3">
      <c r="A911" s="9">
        <v>247</v>
      </c>
      <c r="B911" s="10"/>
      <c r="C911" s="10"/>
      <c r="D911" s="10">
        <v>133666308</v>
      </c>
      <c r="E911" s="10">
        <v>522134</v>
      </c>
      <c r="F911" s="10">
        <v>522134</v>
      </c>
      <c r="G911" s="10" t="s">
        <v>893</v>
      </c>
      <c r="H911" s="10" t="str">
        <f>G911</f>
        <v>ARTSONENGG</v>
      </c>
      <c r="I911" s="10" t="s">
        <v>894</v>
      </c>
      <c r="J911" s="10" t="s">
        <v>895</v>
      </c>
      <c r="K911" s="13">
        <v>297.92</v>
      </c>
      <c r="L911" s="19" t="s">
        <v>13176</v>
      </c>
      <c r="M911" s="11" t="s">
        <v>39</v>
      </c>
      <c r="N911" s="10" t="s">
        <v>40</v>
      </c>
      <c r="O911" s="10"/>
      <c r="P911" s="10"/>
      <c r="Q911" s="12"/>
      <c r="R911" s="12"/>
      <c r="S911" s="15" t="s">
        <v>42</v>
      </c>
      <c r="T911" s="10" t="s">
        <v>27</v>
      </c>
      <c r="U911" s="10">
        <v>3090</v>
      </c>
      <c r="V911" s="10">
        <v>2357</v>
      </c>
      <c r="W911" s="10">
        <v>2100</v>
      </c>
      <c r="X911" s="10">
        <v>2654</v>
      </c>
      <c r="Y911" s="10">
        <f t="shared" si="14"/>
        <v>247</v>
      </c>
      <c r="Z911" s="10" t="str">
        <f>IFERROR(VLOOKUP(H911,'[1]MW-NIFTY-50-12-Apr-2020'!$A:$A,1,FALSE),"No")</f>
        <v>No</v>
      </c>
      <c r="AA911" s="10" t="str">
        <f>IFERROR(VLOOKUP(AB911,'[2]ind_nifty500list 12th Apr20'!$F:$F,1,FALSE),"No")</f>
        <v>No</v>
      </c>
      <c r="AB911" s="9">
        <v>247</v>
      </c>
    </row>
    <row r="912" spans="1:28" ht="15.75" customHeight="1" x14ac:dyDescent="0.3">
      <c r="A912" s="9">
        <v>2852</v>
      </c>
      <c r="B912" s="10">
        <v>2918145</v>
      </c>
      <c r="C912" s="10">
        <v>11399</v>
      </c>
      <c r="D912" s="10">
        <v>132367108</v>
      </c>
      <c r="E912" s="10">
        <v>517059</v>
      </c>
      <c r="F912" s="10">
        <v>517059</v>
      </c>
      <c r="G912" s="10" t="s">
        <v>8797</v>
      </c>
      <c r="H912" s="10" t="s">
        <v>8797</v>
      </c>
      <c r="I912" s="10" t="s">
        <v>8798</v>
      </c>
      <c r="J912" s="10" t="s">
        <v>8799</v>
      </c>
      <c r="K912" s="13">
        <v>296.55039999999997</v>
      </c>
      <c r="L912" s="19" t="s">
        <v>13176</v>
      </c>
      <c r="M912" s="11" t="s">
        <v>39</v>
      </c>
      <c r="N912" s="10" t="s">
        <v>40</v>
      </c>
      <c r="O912" s="10" t="s">
        <v>128</v>
      </c>
      <c r="P912" s="10"/>
      <c r="Q912" s="12"/>
      <c r="R912" s="12"/>
      <c r="S912" s="15" t="s">
        <v>42</v>
      </c>
      <c r="T912" s="10" t="s">
        <v>27</v>
      </c>
      <c r="U912" s="10">
        <v>2043</v>
      </c>
      <c r="V912" s="10">
        <v>2484</v>
      </c>
      <c r="W912" s="10">
        <v>2277</v>
      </c>
      <c r="X912" s="10">
        <v>809</v>
      </c>
      <c r="Y912" s="10">
        <f t="shared" si="14"/>
        <v>2852</v>
      </c>
      <c r="Z912" s="10" t="str">
        <f>IFERROR(VLOOKUP(H912,'[1]MW-NIFTY-50-12-Apr-2020'!$A:$A,1,FALSE),"No")</f>
        <v>No</v>
      </c>
      <c r="AA912" s="10" t="str">
        <f>IFERROR(VLOOKUP(AB912,'[2]ind_nifty500list 12th Apr20'!$F:$F,1,FALSE),"No")</f>
        <v>No</v>
      </c>
      <c r="AB912" s="9">
        <v>2852</v>
      </c>
    </row>
    <row r="913" spans="1:28" ht="15.75" customHeight="1" x14ac:dyDescent="0.3">
      <c r="A913" s="9">
        <v>2962</v>
      </c>
      <c r="B913" s="10">
        <v>3542785</v>
      </c>
      <c r="C913" s="10">
        <v>13839</v>
      </c>
      <c r="D913" s="10">
        <v>131204868</v>
      </c>
      <c r="E913" s="10">
        <v>512519</v>
      </c>
      <c r="F913" s="10">
        <v>512519</v>
      </c>
      <c r="G913" s="10" t="s">
        <v>9125</v>
      </c>
      <c r="H913" s="10" t="s">
        <v>9125</v>
      </c>
      <c r="I913" s="10" t="s">
        <v>9126</v>
      </c>
      <c r="J913" s="10" t="s">
        <v>9127</v>
      </c>
      <c r="K913" s="13">
        <v>295.26490000000001</v>
      </c>
      <c r="L913" s="19" t="s">
        <v>13176</v>
      </c>
      <c r="M913" s="11" t="s">
        <v>83</v>
      </c>
      <c r="N913" s="10" t="s">
        <v>84</v>
      </c>
      <c r="O913" s="10" t="s">
        <v>85</v>
      </c>
      <c r="P913" s="10"/>
      <c r="Q913" s="12"/>
      <c r="R913" s="12"/>
      <c r="S913" s="17" t="s">
        <v>86</v>
      </c>
      <c r="T913" s="10" t="s">
        <v>27</v>
      </c>
      <c r="U913" s="10">
        <v>1109</v>
      </c>
      <c r="V913" s="10">
        <v>2421</v>
      </c>
      <c r="W913" s="10">
        <v>3750</v>
      </c>
      <c r="X913" s="10">
        <v>3730</v>
      </c>
      <c r="Y913" s="10">
        <f t="shared" si="14"/>
        <v>2962</v>
      </c>
      <c r="Z913" s="10" t="str">
        <f>IFERROR(VLOOKUP(H913,'[1]MW-NIFTY-50-12-Apr-2020'!$A:$A,1,FALSE),"No")</f>
        <v>No</v>
      </c>
      <c r="AA913" s="10" t="str">
        <f>IFERROR(VLOOKUP(AB913,'[2]ind_nifty500list 12th Apr20'!$F:$F,1,FALSE),"No")</f>
        <v>No</v>
      </c>
      <c r="AB913" s="9">
        <v>2962</v>
      </c>
    </row>
    <row r="914" spans="1:28" ht="15.75" customHeight="1" x14ac:dyDescent="0.3">
      <c r="A914" s="9">
        <v>3871</v>
      </c>
      <c r="B914" s="10">
        <v>2705665</v>
      </c>
      <c r="C914" s="10">
        <v>10569</v>
      </c>
      <c r="D914" s="10">
        <v>138069252</v>
      </c>
      <c r="E914" s="10">
        <v>539333</v>
      </c>
      <c r="F914" s="10">
        <v>539333</v>
      </c>
      <c r="G914" s="10" t="s">
        <v>11894</v>
      </c>
      <c r="H914" s="10" t="s">
        <v>11894</v>
      </c>
      <c r="I914" s="10" t="s">
        <v>11895</v>
      </c>
      <c r="J914" s="10" t="s">
        <v>11896</v>
      </c>
      <c r="K914" s="13">
        <v>295.04140000000001</v>
      </c>
      <c r="L914" s="19" t="s">
        <v>13176</v>
      </c>
      <c r="M914" s="11" t="s">
        <v>39</v>
      </c>
      <c r="N914" s="10" t="s">
        <v>67</v>
      </c>
      <c r="O914" s="10" t="s">
        <v>68</v>
      </c>
      <c r="P914" s="10"/>
      <c r="Q914" s="12"/>
      <c r="R914" s="12"/>
      <c r="S914" s="15" t="s">
        <v>69</v>
      </c>
      <c r="T914" s="10" t="s">
        <v>27</v>
      </c>
      <c r="U914" s="10">
        <v>1533</v>
      </c>
      <c r="V914" s="10">
        <v>2007</v>
      </c>
      <c r="W914" s="10">
        <v>334</v>
      </c>
      <c r="X914" s="10">
        <v>3284</v>
      </c>
      <c r="Y914" s="10">
        <f t="shared" si="14"/>
        <v>3871</v>
      </c>
      <c r="Z914" s="10" t="str">
        <f>IFERROR(VLOOKUP(H914,'[1]MW-NIFTY-50-12-Apr-2020'!$A:$A,1,FALSE),"No")</f>
        <v>No</v>
      </c>
      <c r="AA914" s="10" t="str">
        <f>IFERROR(VLOOKUP(AB914,'[2]ind_nifty500list 12th Apr20'!$F:$F,1,FALSE),"No")</f>
        <v>No</v>
      </c>
      <c r="AB914" s="9">
        <v>3871</v>
      </c>
    </row>
    <row r="915" spans="1:28" ht="15.75" customHeight="1" x14ac:dyDescent="0.3">
      <c r="A915" s="9">
        <v>618</v>
      </c>
      <c r="B915" s="10"/>
      <c r="C915" s="10"/>
      <c r="D915" s="10">
        <v>136027652</v>
      </c>
      <c r="E915" s="10">
        <v>531358</v>
      </c>
      <c r="F915" s="10">
        <v>531358</v>
      </c>
      <c r="G915" s="10" t="s">
        <v>2043</v>
      </c>
      <c r="H915" s="10" t="str">
        <f>G915</f>
        <v>CHOICEIN</v>
      </c>
      <c r="I915" s="10" t="s">
        <v>2044</v>
      </c>
      <c r="J915" s="10" t="s">
        <v>2045</v>
      </c>
      <c r="K915" s="13">
        <v>294.51</v>
      </c>
      <c r="L915" s="19" t="s">
        <v>13176</v>
      </c>
      <c r="M915" s="11" t="s">
        <v>55</v>
      </c>
      <c r="N915" s="10" t="s">
        <v>56</v>
      </c>
      <c r="O915" s="10" t="s">
        <v>62</v>
      </c>
      <c r="P915" s="10" t="s">
        <v>293</v>
      </c>
      <c r="Q915" s="12"/>
      <c r="R915" s="12"/>
      <c r="S915" s="18" t="s">
        <v>58</v>
      </c>
      <c r="T915" s="10" t="s">
        <v>27</v>
      </c>
      <c r="U915" s="10">
        <v>3026</v>
      </c>
      <c r="V915" s="10">
        <v>137</v>
      </c>
      <c r="W915" s="10">
        <v>1393</v>
      </c>
      <c r="X915" s="10">
        <v>3770</v>
      </c>
      <c r="Y915" s="10">
        <f t="shared" si="14"/>
        <v>618</v>
      </c>
      <c r="Z915" s="10" t="str">
        <f>IFERROR(VLOOKUP(H915,'[1]MW-NIFTY-50-12-Apr-2020'!$A:$A,1,FALSE),"No")</f>
        <v>No</v>
      </c>
      <c r="AA915" s="10" t="str">
        <f>IFERROR(VLOOKUP(AB915,'[2]ind_nifty500list 12th Apr20'!$F:$F,1,FALSE),"No")</f>
        <v>No</v>
      </c>
      <c r="AB915" s="9">
        <v>618</v>
      </c>
    </row>
    <row r="916" spans="1:28" ht="15.75" customHeight="1" x14ac:dyDescent="0.3">
      <c r="A916" s="9">
        <v>778</v>
      </c>
      <c r="B916" s="10">
        <v>215553</v>
      </c>
      <c r="C916" s="10">
        <v>842</v>
      </c>
      <c r="D916" s="10">
        <v>130834436</v>
      </c>
      <c r="E916" s="10">
        <v>511072</v>
      </c>
      <c r="F916" s="10">
        <v>511072</v>
      </c>
      <c r="G916" s="10" t="s">
        <v>2953</v>
      </c>
      <c r="H916" s="10" t="s">
        <v>2953</v>
      </c>
      <c r="I916" s="10" t="s">
        <v>2954</v>
      </c>
      <c r="J916" s="10" t="s">
        <v>2955</v>
      </c>
      <c r="K916" s="13">
        <v>18199.210299999999</v>
      </c>
      <c r="L916" s="16" t="s">
        <v>13179</v>
      </c>
      <c r="M916" s="11" t="s">
        <v>55</v>
      </c>
      <c r="N916" s="10" t="s">
        <v>56</v>
      </c>
      <c r="O916" s="10" t="s">
        <v>215</v>
      </c>
      <c r="P916" s="10" t="s">
        <v>454</v>
      </c>
      <c r="Q916" s="12"/>
      <c r="R916" s="12"/>
      <c r="S916" s="10" t="s">
        <v>58</v>
      </c>
      <c r="T916" s="10" t="s">
        <v>43</v>
      </c>
      <c r="U916" s="10">
        <v>1192</v>
      </c>
      <c r="V916" s="10">
        <v>1104</v>
      </c>
      <c r="W916" s="10">
        <v>3896</v>
      </c>
      <c r="X916" s="10">
        <v>1858</v>
      </c>
      <c r="Y916" s="10">
        <f t="shared" si="14"/>
        <v>778</v>
      </c>
      <c r="Z916" s="10" t="str">
        <f>IFERROR(VLOOKUP(H916,'[1]MW-NIFTY-50-12-Apr-2020'!$A:$A,1,FALSE),"No")</f>
        <v>No</v>
      </c>
      <c r="AA916" s="10" t="s">
        <v>44</v>
      </c>
      <c r="AB916" s="9">
        <v>778</v>
      </c>
    </row>
    <row r="917" spans="1:28" ht="15.75" customHeight="1" x14ac:dyDescent="0.3">
      <c r="A917" s="9">
        <v>6</v>
      </c>
      <c r="B917" s="10"/>
      <c r="C917" s="10"/>
      <c r="D917" s="10">
        <v>135807748</v>
      </c>
      <c r="E917" s="10">
        <v>530499</v>
      </c>
      <c r="F917" s="10">
        <v>530499</v>
      </c>
      <c r="G917" s="10" t="s">
        <v>59</v>
      </c>
      <c r="H917" s="10" t="str">
        <f>G917</f>
        <v>AKCAPIT</v>
      </c>
      <c r="I917" s="10" t="s">
        <v>60</v>
      </c>
      <c r="J917" s="10" t="s">
        <v>61</v>
      </c>
      <c r="K917" s="13">
        <v>294.5</v>
      </c>
      <c r="L917" s="19" t="s">
        <v>13176</v>
      </c>
      <c r="M917" s="11" t="s">
        <v>55</v>
      </c>
      <c r="N917" s="11" t="s">
        <v>56</v>
      </c>
      <c r="O917" s="10" t="s">
        <v>62</v>
      </c>
      <c r="P917" s="10" t="s">
        <v>63</v>
      </c>
      <c r="Q917" s="12"/>
      <c r="R917" s="12"/>
      <c r="S917" s="18" t="s">
        <v>58</v>
      </c>
      <c r="T917" s="10" t="s">
        <v>27</v>
      </c>
      <c r="U917" s="10">
        <v>229</v>
      </c>
      <c r="V917" s="10">
        <v>3185</v>
      </c>
      <c r="W917" s="10">
        <v>1926</v>
      </c>
      <c r="X917" s="10">
        <v>1008</v>
      </c>
      <c r="Y917" s="10">
        <f t="shared" si="14"/>
        <v>6</v>
      </c>
      <c r="Z917" s="10" t="str">
        <f>IFERROR(VLOOKUP(H917,'[1]MW-NIFTY-50-12-Apr-2020'!$A:$A,1,FALSE),"No")</f>
        <v>No</v>
      </c>
      <c r="AA917" s="10" t="str">
        <f>IFERROR(VLOOKUP(AB917,'[2]ind_nifty500list 12th Apr20'!$F:$F,1,FALSE),"No")</f>
        <v>No</v>
      </c>
      <c r="AB917" s="9">
        <v>6</v>
      </c>
    </row>
    <row r="918" spans="1:28" ht="15.75" customHeight="1" x14ac:dyDescent="0.3">
      <c r="A918" s="9">
        <v>80</v>
      </c>
      <c r="B918" s="10">
        <v>3774721</v>
      </c>
      <c r="C918" s="10">
        <v>14745</v>
      </c>
      <c r="D918" s="10">
        <v>133956868</v>
      </c>
      <c r="E918" s="10">
        <v>523269</v>
      </c>
      <c r="F918" s="10">
        <v>523269</v>
      </c>
      <c r="G918" s="10" t="s">
        <v>351</v>
      </c>
      <c r="H918" s="10" t="s">
        <v>351</v>
      </c>
      <c r="I918" s="10" t="s">
        <v>352</v>
      </c>
      <c r="J918" s="10" t="s">
        <v>353</v>
      </c>
      <c r="K918" s="13">
        <v>293.84314999999998</v>
      </c>
      <c r="L918" s="19" t="s">
        <v>13176</v>
      </c>
      <c r="M918" s="11" t="s">
        <v>83</v>
      </c>
      <c r="N918" s="10" t="s">
        <v>181</v>
      </c>
      <c r="O918" s="10" t="s">
        <v>210</v>
      </c>
      <c r="P918" s="10" t="s">
        <v>354</v>
      </c>
      <c r="Q918" s="12"/>
      <c r="R918" s="12"/>
      <c r="S918" s="15" t="s">
        <v>86</v>
      </c>
      <c r="T918" s="10" t="s">
        <v>27</v>
      </c>
      <c r="U918" s="10">
        <v>278</v>
      </c>
      <c r="V918" s="10">
        <v>279</v>
      </c>
      <c r="W918" s="10">
        <v>1676</v>
      </c>
      <c r="X918" s="10">
        <v>280</v>
      </c>
      <c r="Y918" s="10">
        <f t="shared" si="14"/>
        <v>80</v>
      </c>
      <c r="Z918" s="10" t="str">
        <f>IFERROR(VLOOKUP(H918,'[1]MW-NIFTY-50-12-Apr-2020'!$A:$A,1,FALSE),"No")</f>
        <v>No</v>
      </c>
      <c r="AA918" s="10" t="str">
        <f>IFERROR(VLOOKUP(AB918,'[2]ind_nifty500list 12th Apr20'!$F:$F,1,FALSE),"No")</f>
        <v>No</v>
      </c>
      <c r="AB918" s="9">
        <v>80</v>
      </c>
    </row>
    <row r="919" spans="1:28" ht="15.75" customHeight="1" x14ac:dyDescent="0.3">
      <c r="A919" s="9">
        <v>2357</v>
      </c>
      <c r="B919" s="10"/>
      <c r="C919" s="10"/>
      <c r="D919" s="10">
        <v>136155908</v>
      </c>
      <c r="E919" s="10">
        <v>531859</v>
      </c>
      <c r="F919" s="10">
        <v>531859</v>
      </c>
      <c r="G919" s="10" t="s">
        <v>7322</v>
      </c>
      <c r="H919" s="10" t="str">
        <f>G919</f>
        <v>ORVENPR</v>
      </c>
      <c r="I919" s="10" t="s">
        <v>7323</v>
      </c>
      <c r="J919" s="10" t="s">
        <v>7324</v>
      </c>
      <c r="K919" s="13">
        <v>293.55</v>
      </c>
      <c r="L919" s="19" t="s">
        <v>13176</v>
      </c>
      <c r="M919" s="11" t="s">
        <v>39</v>
      </c>
      <c r="N919" s="10" t="s">
        <v>40</v>
      </c>
      <c r="O919" s="10"/>
      <c r="P919" s="10"/>
      <c r="Q919" s="12"/>
      <c r="R919" s="12"/>
      <c r="S919" s="15" t="s">
        <v>42</v>
      </c>
      <c r="T919" s="10" t="s">
        <v>27</v>
      </c>
      <c r="U919" s="10">
        <v>1514</v>
      </c>
      <c r="V919" s="10">
        <v>3594</v>
      </c>
      <c r="W919" s="10">
        <v>3090</v>
      </c>
      <c r="X919" s="10">
        <v>247</v>
      </c>
      <c r="Y919" s="10">
        <f t="shared" si="14"/>
        <v>2357</v>
      </c>
      <c r="Z919" s="10" t="str">
        <f>IFERROR(VLOOKUP(H919,'[1]MW-NIFTY-50-12-Apr-2020'!$A:$A,1,FALSE),"No")</f>
        <v>No</v>
      </c>
      <c r="AA919" s="10" t="str">
        <f>IFERROR(VLOOKUP(AB919,'[2]ind_nifty500list 12th Apr20'!$F:$F,1,FALSE),"No")</f>
        <v>No</v>
      </c>
      <c r="AB919" s="9">
        <v>2357</v>
      </c>
    </row>
    <row r="920" spans="1:28" ht="15.75" customHeight="1" x14ac:dyDescent="0.3">
      <c r="A920" s="9">
        <v>3613</v>
      </c>
      <c r="B920" s="10">
        <v>5171969</v>
      </c>
      <c r="C920" s="10">
        <v>20203</v>
      </c>
      <c r="D920" s="10">
        <v>134908676</v>
      </c>
      <c r="E920" s="10">
        <v>526987</v>
      </c>
      <c r="F920" s="10">
        <v>526987</v>
      </c>
      <c r="G920" s="10" t="s">
        <v>11071</v>
      </c>
      <c r="H920" s="10" t="s">
        <v>11071</v>
      </c>
      <c r="I920" s="10" t="s">
        <v>11072</v>
      </c>
      <c r="J920" s="10" t="s">
        <v>11073</v>
      </c>
      <c r="K920" s="13">
        <v>293.42239999999998</v>
      </c>
      <c r="L920" s="19" t="s">
        <v>13176</v>
      </c>
      <c r="M920" s="11" t="s">
        <v>121</v>
      </c>
      <c r="N920" s="10" t="s">
        <v>562</v>
      </c>
      <c r="O920" s="10" t="s">
        <v>3058</v>
      </c>
      <c r="P920" s="10"/>
      <c r="Q920" s="12"/>
      <c r="R920" s="12"/>
      <c r="S920" s="15" t="s">
        <v>565</v>
      </c>
      <c r="T920" s="10" t="s">
        <v>27</v>
      </c>
      <c r="U920" s="10">
        <v>3315</v>
      </c>
      <c r="V920" s="10">
        <v>2209</v>
      </c>
      <c r="W920" s="10">
        <v>3775</v>
      </c>
      <c r="X920" s="10">
        <v>1442</v>
      </c>
      <c r="Y920" s="10">
        <f t="shared" si="14"/>
        <v>3613</v>
      </c>
      <c r="Z920" s="10" t="str">
        <f>IFERROR(VLOOKUP(H920,'[1]MW-NIFTY-50-12-Apr-2020'!$A:$A,1,FALSE),"No")</f>
        <v>No</v>
      </c>
      <c r="AA920" s="10" t="str">
        <f>IFERROR(VLOOKUP(AB920,'[2]ind_nifty500list 12th Apr20'!$F:$F,1,FALSE),"No")</f>
        <v>No</v>
      </c>
      <c r="AB920" s="9">
        <v>3613</v>
      </c>
    </row>
    <row r="921" spans="1:28" ht="15.75" customHeight="1" x14ac:dyDescent="0.3">
      <c r="A921" s="9">
        <v>1879</v>
      </c>
      <c r="B921" s="10">
        <v>5738241</v>
      </c>
      <c r="C921" s="10">
        <v>22415</v>
      </c>
      <c r="D921" s="10">
        <v>136535812</v>
      </c>
      <c r="E921" s="10">
        <v>533343</v>
      </c>
      <c r="F921" s="10">
        <v>533343</v>
      </c>
      <c r="G921" s="10" t="s">
        <v>5879</v>
      </c>
      <c r="H921" s="10" t="s">
        <v>5879</v>
      </c>
      <c r="I921" s="10" t="s">
        <v>5880</v>
      </c>
      <c r="J921" s="10" t="s">
        <v>5881</v>
      </c>
      <c r="K921" s="13">
        <v>292.8981</v>
      </c>
      <c r="L921" s="19" t="s">
        <v>13176</v>
      </c>
      <c r="M921" s="11" t="s">
        <v>83</v>
      </c>
      <c r="N921" s="10" t="s">
        <v>84</v>
      </c>
      <c r="O921" s="10" t="s">
        <v>108</v>
      </c>
      <c r="P921" s="10"/>
      <c r="Q921" s="12"/>
      <c r="R921" s="12"/>
      <c r="S921" s="17" t="s">
        <v>86</v>
      </c>
      <c r="T921" s="10" t="s">
        <v>27</v>
      </c>
      <c r="U921" s="10">
        <v>5041</v>
      </c>
      <c r="V921" s="10">
        <v>2437</v>
      </c>
      <c r="W921" s="10">
        <v>1142</v>
      </c>
      <c r="X921" s="10">
        <v>3851</v>
      </c>
      <c r="Y921" s="10">
        <f t="shared" si="14"/>
        <v>1879</v>
      </c>
      <c r="Z921" s="10" t="str">
        <f>IFERROR(VLOOKUP(H921,'[1]MW-NIFTY-50-12-Apr-2020'!$A:$A,1,FALSE),"No")</f>
        <v>No</v>
      </c>
      <c r="AA921" s="10" t="str">
        <f>IFERROR(VLOOKUP(AB921,'[2]ind_nifty500list 12th Apr20'!$F:$F,1,FALSE),"No")</f>
        <v>No</v>
      </c>
      <c r="AB921" s="9">
        <v>1879</v>
      </c>
    </row>
    <row r="922" spans="1:28" ht="15.75" customHeight="1" x14ac:dyDescent="0.3">
      <c r="A922" s="9">
        <v>1288</v>
      </c>
      <c r="B922" s="10">
        <v>6914049</v>
      </c>
      <c r="C922" s="10">
        <v>27008</v>
      </c>
      <c r="D922" s="10">
        <v>136787972</v>
      </c>
      <c r="E922" s="10">
        <v>534328</v>
      </c>
      <c r="F922" s="10">
        <v>534328</v>
      </c>
      <c r="G922" s="10" t="s">
        <v>4084</v>
      </c>
      <c r="H922" s="10" t="s">
        <v>4084</v>
      </c>
      <c r="I922" s="10" t="s">
        <v>4085</v>
      </c>
      <c r="J922" s="10" t="s">
        <v>4086</v>
      </c>
      <c r="K922" s="13">
        <v>291.98385000000002</v>
      </c>
      <c r="L922" s="19" t="s">
        <v>13176</v>
      </c>
      <c r="M922" s="11" t="s">
        <v>39</v>
      </c>
      <c r="N922" s="10" t="s">
        <v>40</v>
      </c>
      <c r="O922" s="10" t="s">
        <v>76</v>
      </c>
      <c r="P922" s="10" t="s">
        <v>259</v>
      </c>
      <c r="Q922" s="12"/>
      <c r="R922" s="12"/>
      <c r="S922" s="15" t="s">
        <v>42</v>
      </c>
      <c r="T922" s="10" t="s">
        <v>27</v>
      </c>
      <c r="U922" s="10">
        <v>315</v>
      </c>
      <c r="V922" s="10">
        <v>4586</v>
      </c>
      <c r="W922" s="10">
        <v>184</v>
      </c>
      <c r="X922" s="10">
        <v>2848</v>
      </c>
      <c r="Y922" s="10">
        <f t="shared" si="14"/>
        <v>1288</v>
      </c>
      <c r="Z922" s="10" t="str">
        <f>IFERROR(VLOOKUP(H922,'[1]MW-NIFTY-50-12-Apr-2020'!$A:$A,1,FALSE),"No")</f>
        <v>No</v>
      </c>
      <c r="AA922" s="10" t="str">
        <f>IFERROR(VLOOKUP(AB922,'[2]ind_nifty500list 12th Apr20'!$F:$F,1,FALSE),"No")</f>
        <v>No</v>
      </c>
      <c r="AB922" s="9">
        <v>1288</v>
      </c>
    </row>
    <row r="923" spans="1:28" ht="15.75" customHeight="1" x14ac:dyDescent="0.3">
      <c r="A923" s="9">
        <v>3933</v>
      </c>
      <c r="B923" s="10">
        <v>3706881</v>
      </c>
      <c r="C923" s="10">
        <v>14480</v>
      </c>
      <c r="D923" s="10">
        <v>138169604</v>
      </c>
      <c r="E923" s="10">
        <v>539725</v>
      </c>
      <c r="F923" s="10">
        <v>539725</v>
      </c>
      <c r="G923" s="10" t="s">
        <v>12097</v>
      </c>
      <c r="H923" s="10" t="s">
        <v>12097</v>
      </c>
      <c r="I923" s="10" t="s">
        <v>12098</v>
      </c>
      <c r="J923" s="10" t="s">
        <v>12099</v>
      </c>
      <c r="K923" s="13">
        <v>291.26909999999998</v>
      </c>
      <c r="L923" s="19" t="s">
        <v>13176</v>
      </c>
      <c r="M923" s="11" t="s">
        <v>275</v>
      </c>
      <c r="N923" s="10" t="s">
        <v>357</v>
      </c>
      <c r="O923" s="10" t="s">
        <v>358</v>
      </c>
      <c r="P923" s="10" t="s">
        <v>359</v>
      </c>
      <c r="Q923" s="11" t="s">
        <v>359</v>
      </c>
      <c r="R923" s="12"/>
      <c r="S923" s="18" t="s">
        <v>279</v>
      </c>
      <c r="T923" s="10" t="s">
        <v>27</v>
      </c>
      <c r="U923" s="10">
        <v>1143</v>
      </c>
      <c r="V923" s="10">
        <v>400</v>
      </c>
      <c r="W923" s="10">
        <v>2688</v>
      </c>
      <c r="X923" s="10">
        <v>1644</v>
      </c>
      <c r="Y923" s="10">
        <f t="shared" si="14"/>
        <v>3933</v>
      </c>
      <c r="Z923" s="10" t="str">
        <f>IFERROR(VLOOKUP(H923,'[1]MW-NIFTY-50-12-Apr-2020'!$A:$A,1,FALSE),"No")</f>
        <v>No</v>
      </c>
      <c r="AA923" s="10" t="str">
        <f>IFERROR(VLOOKUP(AB923,'[2]ind_nifty500list 12th Apr20'!$F:$F,1,FALSE),"No")</f>
        <v>No</v>
      </c>
      <c r="AB923" s="9">
        <v>3933</v>
      </c>
    </row>
    <row r="924" spans="1:28" ht="15.75" customHeight="1" x14ac:dyDescent="0.3">
      <c r="A924" s="9">
        <v>3090</v>
      </c>
      <c r="B924" s="10"/>
      <c r="C924" s="10"/>
      <c r="D924" s="10">
        <v>129466628</v>
      </c>
      <c r="E924" s="10">
        <v>505729</v>
      </c>
      <c r="F924" s="10">
        <v>505729</v>
      </c>
      <c r="G924" s="10" t="s">
        <v>9508</v>
      </c>
      <c r="H924" s="10" t="str">
        <f>G924</f>
        <v>SINGER</v>
      </c>
      <c r="I924" s="10" t="s">
        <v>9509</v>
      </c>
      <c r="J924" s="10" t="s">
        <v>9510</v>
      </c>
      <c r="K924" s="13">
        <v>291.14999999999998</v>
      </c>
      <c r="L924" s="19" t="s">
        <v>13176</v>
      </c>
      <c r="M924" s="10" t="s">
        <v>39</v>
      </c>
      <c r="N924" s="10" t="s">
        <v>40</v>
      </c>
      <c r="O924" s="10"/>
      <c r="P924" s="10"/>
      <c r="Q924" s="12"/>
      <c r="R924" s="12"/>
      <c r="S924" s="15" t="s">
        <v>42</v>
      </c>
      <c r="T924" s="10" t="s">
        <v>27</v>
      </c>
      <c r="U924" s="10">
        <v>2357</v>
      </c>
      <c r="V924" s="10">
        <v>1514</v>
      </c>
      <c r="W924" s="10">
        <v>247</v>
      </c>
      <c r="X924" s="10">
        <v>2100</v>
      </c>
      <c r="Y924" s="10">
        <f t="shared" si="14"/>
        <v>3090</v>
      </c>
      <c r="Z924" s="10" t="str">
        <f>IFERROR(VLOOKUP(H924,'[1]MW-NIFTY-50-12-Apr-2020'!$A:$A,1,FALSE),"No")</f>
        <v>No</v>
      </c>
      <c r="AA924" s="10" t="str">
        <f>IFERROR(VLOOKUP(AB924,'[2]ind_nifty500list 12th Apr20'!$F:$F,1,FALSE),"No")</f>
        <v>No</v>
      </c>
      <c r="AB924" s="9">
        <v>3090</v>
      </c>
    </row>
    <row r="925" spans="1:28" ht="15.75" customHeight="1" x14ac:dyDescent="0.3">
      <c r="A925" s="9">
        <v>1712</v>
      </c>
      <c r="B925" s="10">
        <v>1231105</v>
      </c>
      <c r="C925" s="10">
        <v>4809</v>
      </c>
      <c r="D925" s="10">
        <v>136497156</v>
      </c>
      <c r="E925" s="10">
        <v>533192</v>
      </c>
      <c r="F925" s="10">
        <v>533192</v>
      </c>
      <c r="G925" s="10" t="s">
        <v>5372</v>
      </c>
      <c r="H925" s="10" t="s">
        <v>5372</v>
      </c>
      <c r="I925" s="10" t="s">
        <v>5373</v>
      </c>
      <c r="J925" s="10" t="s">
        <v>5374</v>
      </c>
      <c r="K925" s="13">
        <v>290.15300000000002</v>
      </c>
      <c r="L925" s="19" t="s">
        <v>13176</v>
      </c>
      <c r="M925" s="11" t="s">
        <v>275</v>
      </c>
      <c r="N925" s="10" t="s">
        <v>357</v>
      </c>
      <c r="O925" s="10" t="s">
        <v>358</v>
      </c>
      <c r="P925" s="10" t="s">
        <v>1254</v>
      </c>
      <c r="Q925" s="12"/>
      <c r="R925" s="12"/>
      <c r="S925" s="18" t="s">
        <v>279</v>
      </c>
      <c r="T925" s="10" t="s">
        <v>27</v>
      </c>
      <c r="U925" s="10">
        <v>2847</v>
      </c>
      <c r="V925" s="10">
        <v>3565</v>
      </c>
      <c r="W925" s="10">
        <v>1996</v>
      </c>
      <c r="X925" s="10">
        <v>749</v>
      </c>
      <c r="Y925" s="10">
        <f t="shared" si="14"/>
        <v>1712</v>
      </c>
      <c r="Z925" s="10" t="str">
        <f>IFERROR(VLOOKUP(H925,'[1]MW-NIFTY-50-12-Apr-2020'!$A:$A,1,FALSE),"No")</f>
        <v>No</v>
      </c>
      <c r="AA925" s="10" t="str">
        <f>IFERROR(VLOOKUP(AB925,'[2]ind_nifty500list 12th Apr20'!$F:$F,1,FALSE),"No")</f>
        <v>No</v>
      </c>
      <c r="AB925" s="9">
        <v>1712</v>
      </c>
    </row>
    <row r="926" spans="1:28" ht="15.75" customHeight="1" x14ac:dyDescent="0.3">
      <c r="A926" s="9">
        <v>3337</v>
      </c>
      <c r="B926" s="10"/>
      <c r="C926" s="10"/>
      <c r="D926" s="10">
        <v>128927748</v>
      </c>
      <c r="E926" s="10">
        <v>503624</v>
      </c>
      <c r="F926" s="10">
        <v>503624</v>
      </c>
      <c r="G926" s="10" t="s">
        <v>10246</v>
      </c>
      <c r="H926" s="10" t="str">
        <f>G926</f>
        <v>ZSVARAJT</v>
      </c>
      <c r="I926" s="10" t="s">
        <v>10247</v>
      </c>
      <c r="J926" s="10" t="s">
        <v>10248</v>
      </c>
      <c r="K926" s="13">
        <v>288.82</v>
      </c>
      <c r="L926" s="19" t="s">
        <v>13176</v>
      </c>
      <c r="M926" s="11" t="s">
        <v>55</v>
      </c>
      <c r="N926" s="10" t="s">
        <v>56</v>
      </c>
      <c r="O926" s="10"/>
      <c r="P926" s="10"/>
      <c r="Q926" s="12"/>
      <c r="R926" s="12"/>
      <c r="S926" s="18" t="s">
        <v>58</v>
      </c>
      <c r="T926" s="10" t="s">
        <v>27</v>
      </c>
      <c r="U926" s="10">
        <v>1150</v>
      </c>
      <c r="V926" s="10">
        <v>1960</v>
      </c>
      <c r="W926" s="10">
        <v>3625</v>
      </c>
      <c r="X926" s="10">
        <v>3822</v>
      </c>
      <c r="Y926" s="10">
        <f t="shared" si="14"/>
        <v>3337</v>
      </c>
      <c r="Z926" s="10" t="str">
        <f>IFERROR(VLOOKUP(H926,'[1]MW-NIFTY-50-12-Apr-2020'!$A:$A,1,FALSE),"No")</f>
        <v>No</v>
      </c>
      <c r="AA926" s="10" t="str">
        <f>IFERROR(VLOOKUP(AB926,'[2]ind_nifty500list 12th Apr20'!$F:$F,1,FALSE),"No")</f>
        <v>No</v>
      </c>
      <c r="AB926" s="9">
        <v>3337</v>
      </c>
    </row>
    <row r="927" spans="1:28" ht="15.75" customHeight="1" x14ac:dyDescent="0.3">
      <c r="A927" s="9">
        <v>2392</v>
      </c>
      <c r="B927" s="10">
        <v>4655105</v>
      </c>
      <c r="C927" s="10">
        <v>18184</v>
      </c>
      <c r="D927" s="10">
        <v>130288900</v>
      </c>
      <c r="E927" s="10">
        <v>508941</v>
      </c>
      <c r="F927" s="10">
        <v>508941</v>
      </c>
      <c r="G927" s="10" t="s">
        <v>7427</v>
      </c>
      <c r="H927" s="10" t="s">
        <v>7427</v>
      </c>
      <c r="I927" s="10" t="s">
        <v>7428</v>
      </c>
      <c r="J927" s="10" t="s">
        <v>7429</v>
      </c>
      <c r="K927" s="13">
        <v>288.22000000000003</v>
      </c>
      <c r="L927" s="19" t="s">
        <v>13176</v>
      </c>
      <c r="M927" s="11" t="s">
        <v>39</v>
      </c>
      <c r="N927" s="10" t="s">
        <v>40</v>
      </c>
      <c r="O927" s="10"/>
      <c r="P927" s="10"/>
      <c r="Q927" s="12"/>
      <c r="R927" s="12"/>
      <c r="S927" s="15" t="s">
        <v>42</v>
      </c>
      <c r="T927" s="10" t="s">
        <v>27</v>
      </c>
      <c r="U927" s="10">
        <v>2654</v>
      </c>
      <c r="V927" s="10">
        <v>2100</v>
      </c>
      <c r="W927" s="10">
        <v>3225</v>
      </c>
      <c r="X927" s="10">
        <v>3170</v>
      </c>
      <c r="Y927" s="10">
        <f t="shared" si="14"/>
        <v>2392</v>
      </c>
      <c r="Z927" s="10" t="str">
        <f>IFERROR(VLOOKUP(H927,'[1]MW-NIFTY-50-12-Apr-2020'!$A:$A,1,FALSE),"No")</f>
        <v>No</v>
      </c>
      <c r="AA927" s="10" t="str">
        <f>IFERROR(VLOOKUP(AB927,'[2]ind_nifty500list 12th Apr20'!$F:$F,1,FALSE),"No")</f>
        <v>No</v>
      </c>
      <c r="AB927" s="9">
        <v>2392</v>
      </c>
    </row>
    <row r="928" spans="1:28" ht="15.75" customHeight="1" x14ac:dyDescent="0.3">
      <c r="A928" s="9">
        <v>1533</v>
      </c>
      <c r="B928" s="10">
        <v>1937665</v>
      </c>
      <c r="C928" s="10">
        <v>7569</v>
      </c>
      <c r="D928" s="10">
        <v>135877892</v>
      </c>
      <c r="E928" s="10">
        <v>530773</v>
      </c>
      <c r="F928" s="10">
        <v>530773</v>
      </c>
      <c r="G928" s="10" t="s">
        <v>4834</v>
      </c>
      <c r="H928" s="10" t="s">
        <v>4834</v>
      </c>
      <c r="I928" s="10" t="s">
        <v>4835</v>
      </c>
      <c r="J928" s="10" t="s">
        <v>4836</v>
      </c>
      <c r="K928" s="13">
        <v>287.73135000000002</v>
      </c>
      <c r="L928" s="19" t="s">
        <v>13176</v>
      </c>
      <c r="M928" s="11" t="s">
        <v>39</v>
      </c>
      <c r="N928" s="10" t="s">
        <v>67</v>
      </c>
      <c r="O928" s="10" t="s">
        <v>68</v>
      </c>
      <c r="P928" s="10"/>
      <c r="Q928" s="12"/>
      <c r="R928" s="12"/>
      <c r="S928" s="15" t="s">
        <v>69</v>
      </c>
      <c r="T928" s="10" t="s">
        <v>27</v>
      </c>
      <c r="U928" s="10">
        <v>2007</v>
      </c>
      <c r="V928" s="10">
        <v>5023</v>
      </c>
      <c r="W928" s="10">
        <v>3871</v>
      </c>
      <c r="X928" s="10">
        <v>334</v>
      </c>
      <c r="Y928" s="10">
        <f t="shared" si="14"/>
        <v>1533</v>
      </c>
      <c r="Z928" s="10" t="str">
        <f>IFERROR(VLOOKUP(H928,'[1]MW-NIFTY-50-12-Apr-2020'!$A:$A,1,FALSE),"No")</f>
        <v>No</v>
      </c>
      <c r="AA928" s="10" t="str">
        <f>IFERROR(VLOOKUP(AB928,'[2]ind_nifty500list 12th Apr20'!$F:$F,1,FALSE),"No")</f>
        <v>No</v>
      </c>
      <c r="AB928" s="9">
        <v>1533</v>
      </c>
    </row>
    <row r="929" spans="1:28" ht="15.75" customHeight="1" x14ac:dyDescent="0.3">
      <c r="A929" s="9">
        <v>1112</v>
      </c>
      <c r="B929" s="10">
        <v>3395841</v>
      </c>
      <c r="C929" s="10">
        <v>13265</v>
      </c>
      <c r="D929" s="10">
        <v>136375044</v>
      </c>
      <c r="E929" s="10">
        <v>532715</v>
      </c>
      <c r="F929" s="10">
        <v>532715</v>
      </c>
      <c r="G929" s="10" t="s">
        <v>3546</v>
      </c>
      <c r="H929" s="10" t="s">
        <v>3546</v>
      </c>
      <c r="I929" s="10" t="s">
        <v>3547</v>
      </c>
      <c r="J929" s="10" t="s">
        <v>3548</v>
      </c>
      <c r="K929" s="13">
        <v>287.54905000000002</v>
      </c>
      <c r="L929" s="19" t="s">
        <v>13176</v>
      </c>
      <c r="M929" s="11" t="s">
        <v>83</v>
      </c>
      <c r="N929" s="10" t="s">
        <v>84</v>
      </c>
      <c r="O929" s="11" t="s">
        <v>508</v>
      </c>
      <c r="P929" s="10"/>
      <c r="Q929" s="12"/>
      <c r="R929" s="12"/>
      <c r="S929" s="15" t="s">
        <v>86</v>
      </c>
      <c r="T929" s="10" t="s">
        <v>27</v>
      </c>
      <c r="U929" s="10">
        <v>3514</v>
      </c>
      <c r="V929" s="10">
        <v>3449</v>
      </c>
      <c r="W929" s="10">
        <v>284</v>
      </c>
      <c r="X929" s="10">
        <v>2434</v>
      </c>
      <c r="Y929" s="10">
        <f t="shared" si="14"/>
        <v>1112</v>
      </c>
      <c r="Z929" s="10" t="str">
        <f>IFERROR(VLOOKUP(H929,'[1]MW-NIFTY-50-12-Apr-2020'!$A:$A,1,FALSE),"No")</f>
        <v>No</v>
      </c>
      <c r="AA929" s="10" t="str">
        <f>IFERROR(VLOOKUP(AB929,'[2]ind_nifty500list 12th Apr20'!$F:$F,1,FALSE),"No")</f>
        <v>No</v>
      </c>
      <c r="AB929" s="9">
        <v>1112</v>
      </c>
    </row>
    <row r="930" spans="1:28" ht="15.75" customHeight="1" x14ac:dyDescent="0.3">
      <c r="A930" s="9">
        <v>3594</v>
      </c>
      <c r="B930" s="10"/>
      <c r="C930" s="10"/>
      <c r="D930" s="10">
        <v>133635588</v>
      </c>
      <c r="E930" s="10">
        <v>522014</v>
      </c>
      <c r="F930" s="10">
        <v>522014</v>
      </c>
      <c r="G930" s="10" t="s">
        <v>11015</v>
      </c>
      <c r="H930" s="10" t="str">
        <f>G930</f>
        <v>UNIDT</v>
      </c>
      <c r="I930" s="10" t="s">
        <v>11016</v>
      </c>
      <c r="J930" s="10" t="s">
        <v>11017</v>
      </c>
      <c r="K930" s="13">
        <v>286.68</v>
      </c>
      <c r="L930" s="19" t="s">
        <v>13176</v>
      </c>
      <c r="M930" s="11" t="s">
        <v>39</v>
      </c>
      <c r="N930" s="10" t="s">
        <v>40</v>
      </c>
      <c r="O930" s="10"/>
      <c r="P930" s="10"/>
      <c r="Q930" s="12"/>
      <c r="R930" s="12"/>
      <c r="S930" s="15" t="s">
        <v>42</v>
      </c>
      <c r="T930" s="10" t="s">
        <v>27</v>
      </c>
      <c r="U930" s="10">
        <v>509</v>
      </c>
      <c r="V930" s="10">
        <v>1806</v>
      </c>
      <c r="W930" s="10">
        <v>1514</v>
      </c>
      <c r="X930" s="10">
        <v>2357</v>
      </c>
      <c r="Y930" s="10">
        <f t="shared" si="14"/>
        <v>3594</v>
      </c>
      <c r="Z930" s="10" t="str">
        <f>IFERROR(VLOOKUP(H930,'[1]MW-NIFTY-50-12-Apr-2020'!$A:$A,1,FALSE),"No")</f>
        <v>No</v>
      </c>
      <c r="AA930" s="10" t="str">
        <f>IFERROR(VLOOKUP(AB930,'[2]ind_nifty500list 12th Apr20'!$F:$F,1,FALSE),"No")</f>
        <v>No</v>
      </c>
      <c r="AB930" s="9">
        <v>3594</v>
      </c>
    </row>
    <row r="931" spans="1:28" ht="15.75" customHeight="1" x14ac:dyDescent="0.3">
      <c r="A931" s="9">
        <v>1442</v>
      </c>
      <c r="B931" s="10">
        <v>5108481</v>
      </c>
      <c r="C931" s="10">
        <v>19955</v>
      </c>
      <c r="D931" s="10">
        <v>136513796</v>
      </c>
      <c r="E931" s="10">
        <v>533257</v>
      </c>
      <c r="F931" s="10">
        <v>533257</v>
      </c>
      <c r="G931" s="10" t="s">
        <v>4557</v>
      </c>
      <c r="H931" s="10" t="s">
        <v>4557</v>
      </c>
      <c r="I931" s="10" t="s">
        <v>4558</v>
      </c>
      <c r="J931" s="10" t="s">
        <v>4559</v>
      </c>
      <c r="K931" s="13">
        <v>286.45510000000002</v>
      </c>
      <c r="L931" s="19" t="s">
        <v>13176</v>
      </c>
      <c r="M931" s="11" t="s">
        <v>121</v>
      </c>
      <c r="N931" s="10" t="s">
        <v>562</v>
      </c>
      <c r="O931" s="10" t="s">
        <v>3058</v>
      </c>
      <c r="P931" s="10" t="s">
        <v>4560</v>
      </c>
      <c r="Q931" s="12"/>
      <c r="R931" s="12"/>
      <c r="S931" s="15" t="s">
        <v>565</v>
      </c>
      <c r="T931" s="10" t="s">
        <v>27</v>
      </c>
      <c r="U931" s="10">
        <v>3775</v>
      </c>
      <c r="V931" s="10">
        <v>3613</v>
      </c>
      <c r="W931" s="10">
        <v>3315</v>
      </c>
      <c r="X931" s="10">
        <v>2209</v>
      </c>
      <c r="Y931" s="10">
        <f t="shared" si="14"/>
        <v>1442</v>
      </c>
      <c r="Z931" s="10" t="str">
        <f>IFERROR(VLOOKUP(H931,'[1]MW-NIFTY-50-12-Apr-2020'!$A:$A,1,FALSE),"No")</f>
        <v>No</v>
      </c>
      <c r="AA931" s="10" t="str">
        <f>IFERROR(VLOOKUP(AB931,'[2]ind_nifty500list 12th Apr20'!$F:$F,1,FALSE),"No")</f>
        <v>No</v>
      </c>
      <c r="AB931" s="9">
        <v>1442</v>
      </c>
    </row>
    <row r="932" spans="1:28" ht="15.75" customHeight="1" x14ac:dyDescent="0.3">
      <c r="A932" s="9">
        <v>3088</v>
      </c>
      <c r="B932" s="10"/>
      <c r="C932" s="10"/>
      <c r="D932" s="10">
        <v>136199428</v>
      </c>
      <c r="E932" s="10">
        <v>532029</v>
      </c>
      <c r="F932" s="10">
        <v>532029</v>
      </c>
      <c r="G932" s="10" t="s">
        <v>9503</v>
      </c>
      <c r="H932" s="10" t="str">
        <f>G932</f>
        <v>SINDHUTRAD</v>
      </c>
      <c r="I932" s="10" t="s">
        <v>9504</v>
      </c>
      <c r="J932" s="10" t="s">
        <v>9505</v>
      </c>
      <c r="K932" s="13">
        <v>285.49</v>
      </c>
      <c r="L932" s="19" t="s">
        <v>13176</v>
      </c>
      <c r="M932" s="11" t="s">
        <v>39</v>
      </c>
      <c r="N932" s="10" t="s">
        <v>145</v>
      </c>
      <c r="O932" s="10"/>
      <c r="P932" s="10"/>
      <c r="Q932" s="12"/>
      <c r="R932" s="12"/>
      <c r="S932" s="15" t="s">
        <v>42</v>
      </c>
      <c r="T932" s="10" t="s">
        <v>27</v>
      </c>
      <c r="U932" s="10">
        <v>3421</v>
      </c>
      <c r="V932" s="10">
        <v>580</v>
      </c>
      <c r="W932" s="10">
        <v>2251</v>
      </c>
      <c r="X932" s="10">
        <v>1425</v>
      </c>
      <c r="Y932" s="10">
        <f t="shared" si="14"/>
        <v>3088</v>
      </c>
      <c r="Z932" s="10" t="str">
        <f>IFERROR(VLOOKUP(H932,'[1]MW-NIFTY-50-12-Apr-2020'!$A:$A,1,FALSE),"No")</f>
        <v>No</v>
      </c>
      <c r="AA932" s="10" t="str">
        <f>IFERROR(VLOOKUP(AB932,'[2]ind_nifty500list 12th Apr20'!$F:$F,1,FALSE),"No")</f>
        <v>No</v>
      </c>
      <c r="AB932" s="9">
        <v>3088</v>
      </c>
    </row>
    <row r="933" spans="1:28" ht="15.75" customHeight="1" x14ac:dyDescent="0.3">
      <c r="A933" s="9">
        <v>2339</v>
      </c>
      <c r="B933" s="10">
        <v>2819073</v>
      </c>
      <c r="C933" s="10">
        <v>11012</v>
      </c>
      <c r="D933" s="10">
        <v>136292100</v>
      </c>
      <c r="E933" s="10">
        <v>532391</v>
      </c>
      <c r="F933" s="10">
        <v>532391</v>
      </c>
      <c r="G933" s="10" t="s">
        <v>7267</v>
      </c>
      <c r="H933" s="10" t="s">
        <v>7267</v>
      </c>
      <c r="I933" s="10" t="s">
        <v>7268</v>
      </c>
      <c r="J933" s="10" t="s">
        <v>7269</v>
      </c>
      <c r="K933" s="13">
        <v>284.50450000000001</v>
      </c>
      <c r="L933" s="19" t="s">
        <v>13176</v>
      </c>
      <c r="M933" s="11" t="s">
        <v>95</v>
      </c>
      <c r="N933" s="10" t="s">
        <v>172</v>
      </c>
      <c r="O933" s="10" t="s">
        <v>173</v>
      </c>
      <c r="P933" s="10"/>
      <c r="Q933" s="12"/>
      <c r="R933" s="12"/>
      <c r="S933" s="15" t="s">
        <v>174</v>
      </c>
      <c r="T933" s="10" t="s">
        <v>27</v>
      </c>
      <c r="U933" s="10">
        <v>3283</v>
      </c>
      <c r="V933" s="10">
        <v>1113</v>
      </c>
      <c r="W933" s="10">
        <v>2499</v>
      </c>
      <c r="X933" s="10">
        <v>2185</v>
      </c>
      <c r="Y933" s="10">
        <f t="shared" si="14"/>
        <v>2339</v>
      </c>
      <c r="Z933" s="10" t="str">
        <f>IFERROR(VLOOKUP(H933,'[1]MW-NIFTY-50-12-Apr-2020'!$A:$A,1,FALSE),"No")</f>
        <v>No</v>
      </c>
      <c r="AA933" s="10" t="str">
        <f>IFERROR(VLOOKUP(AB933,'[2]ind_nifty500list 12th Apr20'!$F:$F,1,FALSE),"No")</f>
        <v>No</v>
      </c>
      <c r="AB933" s="9">
        <v>2339</v>
      </c>
    </row>
    <row r="934" spans="1:28" ht="15.75" customHeight="1" x14ac:dyDescent="0.3">
      <c r="A934" s="9">
        <v>2509</v>
      </c>
      <c r="B934" s="10">
        <v>5117697</v>
      </c>
      <c r="C934" s="10">
        <v>19991</v>
      </c>
      <c r="D934" s="10">
        <v>136352260</v>
      </c>
      <c r="E934" s="10">
        <v>532626</v>
      </c>
      <c r="F934" s="10">
        <v>532626</v>
      </c>
      <c r="G934" s="10" t="s">
        <v>7772</v>
      </c>
      <c r="H934" s="10" t="s">
        <v>7772</v>
      </c>
      <c r="I934" s="10" t="s">
        <v>7773</v>
      </c>
      <c r="J934" s="10" t="s">
        <v>7774</v>
      </c>
      <c r="K934" s="13">
        <v>284.01</v>
      </c>
      <c r="L934" s="19" t="s">
        <v>13176</v>
      </c>
      <c r="M934" s="11" t="s">
        <v>23</v>
      </c>
      <c r="N934" s="10" t="s">
        <v>24</v>
      </c>
      <c r="O934" s="10"/>
      <c r="P934" s="10"/>
      <c r="Q934" s="12"/>
      <c r="R934" s="12"/>
      <c r="S934" s="17" t="s">
        <v>26</v>
      </c>
      <c r="T934" s="10" t="s">
        <v>27</v>
      </c>
      <c r="U934" s="10">
        <v>161</v>
      </c>
      <c r="V934" s="10">
        <v>2793</v>
      </c>
      <c r="W934" s="10">
        <v>1771</v>
      </c>
      <c r="X934" s="10">
        <v>180</v>
      </c>
      <c r="Y934" s="10">
        <f t="shared" si="14"/>
        <v>2509</v>
      </c>
      <c r="Z934" s="10" t="str">
        <f>IFERROR(VLOOKUP(H934,'[1]MW-NIFTY-50-12-Apr-2020'!$A:$A,1,FALSE),"No")</f>
        <v>No</v>
      </c>
      <c r="AA934" s="10" t="str">
        <f>IFERROR(VLOOKUP(AB934,'[2]ind_nifty500list 12th Apr20'!$F:$F,1,FALSE),"No")</f>
        <v>No</v>
      </c>
      <c r="AB934" s="9">
        <v>2509</v>
      </c>
    </row>
    <row r="935" spans="1:28" ht="15.75" customHeight="1" x14ac:dyDescent="0.3">
      <c r="A935" s="9">
        <v>818</v>
      </c>
      <c r="B935" s="10">
        <v>3721473</v>
      </c>
      <c r="C935" s="10">
        <v>14537</v>
      </c>
      <c r="D935" s="10">
        <v>136406788</v>
      </c>
      <c r="E935" s="10">
        <v>532839</v>
      </c>
      <c r="F935" s="10">
        <v>532839</v>
      </c>
      <c r="G935" s="10" t="s">
        <v>3010</v>
      </c>
      <c r="H935" s="10" t="s">
        <v>3010</v>
      </c>
      <c r="I935" s="10" t="s">
        <v>3011</v>
      </c>
      <c r="J935" s="10" t="s">
        <v>3012</v>
      </c>
      <c r="K935" s="13">
        <v>10293.2611</v>
      </c>
      <c r="L935" s="16" t="s">
        <v>13179</v>
      </c>
      <c r="M935" s="11" t="s">
        <v>83</v>
      </c>
      <c r="N935" s="10" t="s">
        <v>181</v>
      </c>
      <c r="O935" s="10" t="s">
        <v>1528</v>
      </c>
      <c r="P935" s="10" t="s">
        <v>2509</v>
      </c>
      <c r="Q935" s="10"/>
      <c r="R935" s="12"/>
      <c r="S935" s="15" t="s">
        <v>1530</v>
      </c>
      <c r="T935" s="10" t="s">
        <v>43</v>
      </c>
      <c r="U935" s="10">
        <v>1263</v>
      </c>
      <c r="V935" s="10">
        <v>5053</v>
      </c>
      <c r="W935" s="10">
        <v>770</v>
      </c>
      <c r="X935" s="10">
        <v>1312</v>
      </c>
      <c r="Y935" s="10">
        <f t="shared" si="14"/>
        <v>818</v>
      </c>
      <c r="Z935" s="10" t="str">
        <f>IFERROR(VLOOKUP(H935,'[1]MW-NIFTY-50-12-Apr-2020'!$A:$A,1,FALSE),"No")</f>
        <v>No</v>
      </c>
      <c r="AA935" s="10" t="s">
        <v>44</v>
      </c>
      <c r="AB935" s="9">
        <v>818</v>
      </c>
    </row>
    <row r="936" spans="1:28" ht="15.75" customHeight="1" x14ac:dyDescent="0.3">
      <c r="A936" s="9">
        <v>49</v>
      </c>
      <c r="B936" s="10"/>
      <c r="C936" s="10"/>
      <c r="D936" s="10">
        <v>134167300</v>
      </c>
      <c r="E936" s="10">
        <v>524091</v>
      </c>
      <c r="F936" s="10">
        <v>524091</v>
      </c>
      <c r="G936" s="10" t="s">
        <v>236</v>
      </c>
      <c r="H936" s="10" t="str">
        <f>G936</f>
        <v>ACRYSIL</v>
      </c>
      <c r="I936" s="10" t="s">
        <v>237</v>
      </c>
      <c r="J936" s="10" t="s">
        <v>238</v>
      </c>
      <c r="K936" s="13">
        <v>283.89999999999998</v>
      </c>
      <c r="L936" s="19" t="s">
        <v>13176</v>
      </c>
      <c r="M936" s="11" t="s">
        <v>23</v>
      </c>
      <c r="N936" s="11" t="s">
        <v>24</v>
      </c>
      <c r="O936" s="10"/>
      <c r="P936" s="10"/>
      <c r="Q936" s="12"/>
      <c r="R936" s="12"/>
      <c r="S936" s="15" t="s">
        <v>26</v>
      </c>
      <c r="T936" s="10" t="s">
        <v>27</v>
      </c>
      <c r="U936" s="10">
        <v>3705</v>
      </c>
      <c r="V936" s="10">
        <v>794</v>
      </c>
      <c r="W936" s="10">
        <v>2078</v>
      </c>
      <c r="X936" s="10">
        <v>2318</v>
      </c>
      <c r="Y936" s="10">
        <f t="shared" si="14"/>
        <v>49</v>
      </c>
      <c r="Z936" s="10" t="str">
        <f>IFERROR(VLOOKUP(H936,'[1]MW-NIFTY-50-12-Apr-2020'!$A:$A,1,FALSE),"No")</f>
        <v>No</v>
      </c>
      <c r="AA936" s="10" t="str">
        <f>IFERROR(VLOOKUP(AB936,'[2]ind_nifty500list 12th Apr20'!$F:$F,1,FALSE),"No")</f>
        <v>No</v>
      </c>
      <c r="AB936" s="9">
        <v>49</v>
      </c>
    </row>
    <row r="937" spans="1:28" ht="15.75" customHeight="1" x14ac:dyDescent="0.3">
      <c r="A937" s="9">
        <v>2857</v>
      </c>
      <c r="B937" s="10"/>
      <c r="C937" s="10"/>
      <c r="D937" s="10">
        <v>133139204</v>
      </c>
      <c r="E937" s="10">
        <v>520075</v>
      </c>
      <c r="F937" s="10">
        <v>520075</v>
      </c>
      <c r="G937" s="10" t="s">
        <v>8812</v>
      </c>
      <c r="H937" s="10" t="str">
        <f>G937</f>
        <v>SAMKRG</v>
      </c>
      <c r="I937" s="10" t="s">
        <v>8813</v>
      </c>
      <c r="J937" s="10" t="s">
        <v>8814</v>
      </c>
      <c r="K937" s="13">
        <v>283.87</v>
      </c>
      <c r="L937" s="19" t="s">
        <v>13176</v>
      </c>
      <c r="M937" s="11" t="s">
        <v>83</v>
      </c>
      <c r="N937" s="10" t="s">
        <v>621</v>
      </c>
      <c r="O937" s="10" t="s">
        <v>622</v>
      </c>
      <c r="P937" s="10"/>
      <c r="Q937" s="12"/>
      <c r="R937" s="12"/>
      <c r="S937" s="18" t="s">
        <v>623</v>
      </c>
      <c r="T937" s="10" t="s">
        <v>27</v>
      </c>
      <c r="U937" s="10">
        <v>1623</v>
      </c>
      <c r="V937" s="10">
        <v>3378</v>
      </c>
      <c r="W937" s="10">
        <v>3560</v>
      </c>
      <c r="X937" s="10">
        <v>2678</v>
      </c>
      <c r="Y937" s="10">
        <f t="shared" si="14"/>
        <v>2857</v>
      </c>
      <c r="Z937" s="10" t="str">
        <f>IFERROR(VLOOKUP(H937,'[1]MW-NIFTY-50-12-Apr-2020'!$A:$A,1,FALSE),"No")</f>
        <v>No</v>
      </c>
      <c r="AA937" s="10" t="str">
        <f>IFERROR(VLOOKUP(AB937,'[2]ind_nifty500list 12th Apr20'!$F:$F,1,FALSE),"No")</f>
        <v>No</v>
      </c>
      <c r="AB937" s="9">
        <v>2857</v>
      </c>
    </row>
    <row r="938" spans="1:28" ht="15.75" customHeight="1" x14ac:dyDescent="0.3">
      <c r="A938" s="9">
        <v>1791</v>
      </c>
      <c r="B938" s="10">
        <v>491265</v>
      </c>
      <c r="C938" s="10">
        <v>1919</v>
      </c>
      <c r="D938" s="10">
        <v>134215684</v>
      </c>
      <c r="E938" s="10">
        <v>524280</v>
      </c>
      <c r="F938" s="10">
        <v>524280</v>
      </c>
      <c r="G938" s="10" t="s">
        <v>5612</v>
      </c>
      <c r="H938" s="10" t="s">
        <v>5612</v>
      </c>
      <c r="I938" s="10" t="s">
        <v>5613</v>
      </c>
      <c r="J938" s="10" t="s">
        <v>5614</v>
      </c>
      <c r="K938" s="13">
        <v>283.12644999999998</v>
      </c>
      <c r="L938" s="19" t="s">
        <v>13176</v>
      </c>
      <c r="M938" s="11" t="s">
        <v>95</v>
      </c>
      <c r="N938" s="10" t="s">
        <v>96</v>
      </c>
      <c r="O938" s="10" t="s">
        <v>97</v>
      </c>
      <c r="P938" s="10"/>
      <c r="Q938" s="12"/>
      <c r="R938" s="12"/>
      <c r="S938" s="10" t="s">
        <v>98</v>
      </c>
      <c r="T938" s="10" t="s">
        <v>27</v>
      </c>
      <c r="U938" s="10">
        <v>1959</v>
      </c>
      <c r="V938" s="10">
        <v>2227</v>
      </c>
      <c r="W938" s="10">
        <v>814</v>
      </c>
      <c r="X938" s="10">
        <v>684</v>
      </c>
      <c r="Y938" s="10">
        <f t="shared" si="14"/>
        <v>1791</v>
      </c>
      <c r="Z938" s="10" t="str">
        <f>IFERROR(VLOOKUP(H938,'[1]MW-NIFTY-50-12-Apr-2020'!$A:$A,1,FALSE),"No")</f>
        <v>No</v>
      </c>
      <c r="AA938" s="10" t="str">
        <f>IFERROR(VLOOKUP(AB938,'[2]ind_nifty500list 12th Apr20'!$F:$F,1,FALSE),"No")</f>
        <v>No</v>
      </c>
      <c r="AB938" s="9">
        <v>1791</v>
      </c>
    </row>
    <row r="939" spans="1:28" ht="15.75" customHeight="1" x14ac:dyDescent="0.3">
      <c r="A939" s="9">
        <v>2579</v>
      </c>
      <c r="B939" s="10"/>
      <c r="C939" s="10"/>
      <c r="D939" s="10">
        <v>137985540</v>
      </c>
      <c r="E939" s="10">
        <v>539006</v>
      </c>
      <c r="F939" s="10">
        <v>539006</v>
      </c>
      <c r="G939" s="10" t="s">
        <v>7981</v>
      </c>
      <c r="H939" s="10" t="str">
        <f>G939</f>
        <v>PTCIL</v>
      </c>
      <c r="I939" s="10" t="s">
        <v>7982</v>
      </c>
      <c r="J939" s="10" t="s">
        <v>7983</v>
      </c>
      <c r="K939" s="13">
        <v>280.77</v>
      </c>
      <c r="L939" s="19" t="s">
        <v>13176</v>
      </c>
      <c r="M939" s="11" t="s">
        <v>23</v>
      </c>
      <c r="N939" s="10" t="s">
        <v>90</v>
      </c>
      <c r="O939" s="10"/>
      <c r="P939" s="10"/>
      <c r="Q939" s="12"/>
      <c r="R939" s="12"/>
      <c r="S939" s="18" t="s">
        <v>91</v>
      </c>
      <c r="T939" s="10" t="s">
        <v>27</v>
      </c>
      <c r="U939" s="10">
        <v>2175</v>
      </c>
      <c r="V939" s="10">
        <v>2182</v>
      </c>
      <c r="W939" s="10">
        <v>133</v>
      </c>
      <c r="X939" s="10">
        <v>5017</v>
      </c>
      <c r="Y939" s="10">
        <f t="shared" si="14"/>
        <v>2579</v>
      </c>
      <c r="Z939" s="10" t="str">
        <f>IFERROR(VLOOKUP(H939,'[1]MW-NIFTY-50-12-Apr-2020'!$A:$A,1,FALSE),"No")</f>
        <v>No</v>
      </c>
      <c r="AA939" s="10" t="str">
        <f>IFERROR(VLOOKUP(AB939,'[2]ind_nifty500list 12th Apr20'!$F:$F,1,FALSE),"No")</f>
        <v>No</v>
      </c>
      <c r="AB939" s="9">
        <v>2579</v>
      </c>
    </row>
    <row r="940" spans="1:28" ht="15.75" customHeight="1" x14ac:dyDescent="0.3">
      <c r="A940" s="9">
        <v>2636</v>
      </c>
      <c r="B940" s="10">
        <v>3687169</v>
      </c>
      <c r="C940" s="10">
        <v>14403</v>
      </c>
      <c r="D940" s="10">
        <v>136403460</v>
      </c>
      <c r="E940" s="10">
        <v>532826</v>
      </c>
      <c r="F940" s="10">
        <v>532826</v>
      </c>
      <c r="G940" s="10" t="s">
        <v>8148</v>
      </c>
      <c r="H940" s="10" t="s">
        <v>8148</v>
      </c>
      <c r="I940" s="10" t="s">
        <v>8149</v>
      </c>
      <c r="J940" s="10" t="s">
        <v>8150</v>
      </c>
      <c r="K940" s="13">
        <v>280.60109999999997</v>
      </c>
      <c r="L940" s="19" t="s">
        <v>13176</v>
      </c>
      <c r="M940" s="11" t="s">
        <v>83</v>
      </c>
      <c r="N940" s="10" t="s">
        <v>181</v>
      </c>
      <c r="O940" s="10" t="s">
        <v>311</v>
      </c>
      <c r="P940" s="10" t="s">
        <v>1765</v>
      </c>
      <c r="Q940" s="12"/>
      <c r="R940" s="12"/>
      <c r="S940" s="15" t="s">
        <v>313</v>
      </c>
      <c r="T940" s="10" t="s">
        <v>27</v>
      </c>
      <c r="U940" s="10">
        <v>3928</v>
      </c>
      <c r="V940" s="10">
        <v>3186</v>
      </c>
      <c r="W940" s="10">
        <v>2220</v>
      </c>
      <c r="X940" s="10">
        <v>601</v>
      </c>
      <c r="Y940" s="10">
        <f t="shared" si="14"/>
        <v>2636</v>
      </c>
      <c r="Z940" s="10" t="str">
        <f>IFERROR(VLOOKUP(H940,'[1]MW-NIFTY-50-12-Apr-2020'!$A:$A,1,FALSE),"No")</f>
        <v>No</v>
      </c>
      <c r="AA940" s="10" t="str">
        <f>IFERROR(VLOOKUP(AB940,'[2]ind_nifty500list 12th Apr20'!$F:$F,1,FALSE),"No")</f>
        <v>No</v>
      </c>
      <c r="AB940" s="9">
        <v>2636</v>
      </c>
    </row>
    <row r="941" spans="1:28" ht="15.75" customHeight="1" x14ac:dyDescent="0.3">
      <c r="A941" s="9">
        <v>836</v>
      </c>
      <c r="B941" s="10"/>
      <c r="C941" s="10"/>
      <c r="D941" s="10">
        <v>134856452</v>
      </c>
      <c r="E941" s="10">
        <v>526783</v>
      </c>
      <c r="F941" s="10">
        <v>526783</v>
      </c>
      <c r="G941" s="10" t="s">
        <v>2703</v>
      </c>
      <c r="H941" s="10" t="str">
        <f>G941</f>
        <v>DRAGARWQ</v>
      </c>
      <c r="I941" s="10" t="s">
        <v>2704</v>
      </c>
      <c r="J941" s="10" t="s">
        <v>2705</v>
      </c>
      <c r="K941" s="13">
        <v>280.45999999999998</v>
      </c>
      <c r="L941" s="19" t="s">
        <v>13176</v>
      </c>
      <c r="M941" s="11" t="s">
        <v>95</v>
      </c>
      <c r="N941" s="10" t="s">
        <v>172</v>
      </c>
      <c r="O941" s="10" t="s">
        <v>1044</v>
      </c>
      <c r="P941" s="10"/>
      <c r="Q941" s="12"/>
      <c r="R941" s="12"/>
      <c r="S941" s="15" t="s">
        <v>174</v>
      </c>
      <c r="T941" s="10" t="s">
        <v>27</v>
      </c>
      <c r="U941" s="10">
        <v>1016</v>
      </c>
      <c r="V941" s="10">
        <v>1878</v>
      </c>
      <c r="W941" s="10">
        <v>1779</v>
      </c>
      <c r="X941" s="10">
        <v>1446</v>
      </c>
      <c r="Y941" s="10">
        <f t="shared" si="14"/>
        <v>836</v>
      </c>
      <c r="Z941" s="10" t="str">
        <f>IFERROR(VLOOKUP(H941,'[1]MW-NIFTY-50-12-Apr-2020'!$A:$A,1,FALSE),"No")</f>
        <v>No</v>
      </c>
      <c r="AA941" s="10" t="str">
        <f>IFERROR(VLOOKUP(AB941,'[2]ind_nifty500list 12th Apr20'!$F:$F,1,FALSE),"No")</f>
        <v>No</v>
      </c>
      <c r="AB941" s="9">
        <v>836</v>
      </c>
    </row>
    <row r="942" spans="1:28" ht="15.75" customHeight="1" x14ac:dyDescent="0.3">
      <c r="A942" s="9">
        <v>3953</v>
      </c>
      <c r="B942" s="10"/>
      <c r="C942" s="10"/>
      <c r="D942" s="10">
        <v>138075908</v>
      </c>
      <c r="E942" s="10">
        <v>539359</v>
      </c>
      <c r="F942" s="10">
        <v>539359</v>
      </c>
      <c r="G942" s="10" t="s">
        <v>12158</v>
      </c>
      <c r="H942" s="10" t="str">
        <f>G942</f>
        <v>PRITIKAUTO</v>
      </c>
      <c r="I942" s="10" t="s">
        <v>12159</v>
      </c>
      <c r="J942" s="10" t="s">
        <v>12160</v>
      </c>
      <c r="K942" s="13">
        <v>278.98</v>
      </c>
      <c r="L942" s="19" t="s">
        <v>13176</v>
      </c>
      <c r="M942" s="11" t="s">
        <v>39</v>
      </c>
      <c r="N942" s="10" t="s">
        <v>40</v>
      </c>
      <c r="O942" s="10"/>
      <c r="P942" s="10"/>
      <c r="Q942" s="12"/>
      <c r="R942" s="12"/>
      <c r="S942" s="15" t="s">
        <v>42</v>
      </c>
      <c r="T942" s="10" t="s">
        <v>27</v>
      </c>
      <c r="U942" s="10">
        <v>3118</v>
      </c>
      <c r="V942" s="10">
        <v>1754</v>
      </c>
      <c r="W942" s="10">
        <v>2394</v>
      </c>
      <c r="X942" s="10">
        <v>3944</v>
      </c>
      <c r="Y942" s="10">
        <f t="shared" si="14"/>
        <v>3953</v>
      </c>
      <c r="Z942" s="10" t="str">
        <f>IFERROR(VLOOKUP(H942,'[1]MW-NIFTY-50-12-Apr-2020'!$A:$A,1,FALSE),"No")</f>
        <v>No</v>
      </c>
      <c r="AA942" s="10" t="str">
        <f>IFERROR(VLOOKUP(AB942,'[2]ind_nifty500list 12th Apr20'!$F:$F,1,FALSE),"No")</f>
        <v>No</v>
      </c>
      <c r="AB942" s="9">
        <v>3953</v>
      </c>
    </row>
    <row r="943" spans="1:28" ht="15.75" customHeight="1" x14ac:dyDescent="0.3">
      <c r="A943" s="9">
        <v>945</v>
      </c>
      <c r="B943" s="10">
        <v>251137</v>
      </c>
      <c r="C943" s="10">
        <v>981</v>
      </c>
      <c r="D943" s="10">
        <v>128034564</v>
      </c>
      <c r="E943" s="10">
        <v>500135</v>
      </c>
      <c r="F943" s="10">
        <v>500135</v>
      </c>
      <c r="G943" s="10" t="s">
        <v>3033</v>
      </c>
      <c r="H943" s="10" t="s">
        <v>3033</v>
      </c>
      <c r="I943" s="10" t="s">
        <v>3034</v>
      </c>
      <c r="J943" s="10" t="s">
        <v>3035</v>
      </c>
      <c r="K943" s="13">
        <v>4148.1583499999997</v>
      </c>
      <c r="L943" s="19" t="s">
        <v>13179</v>
      </c>
      <c r="M943" s="11" t="s">
        <v>23</v>
      </c>
      <c r="N943" s="10" t="s">
        <v>196</v>
      </c>
      <c r="O943" s="10" t="s">
        <v>617</v>
      </c>
      <c r="P943" s="10"/>
      <c r="Q943" s="12"/>
      <c r="R943" s="12"/>
      <c r="S943" s="15" t="s">
        <v>26</v>
      </c>
      <c r="T943" s="10" t="s">
        <v>27</v>
      </c>
      <c r="U943" s="10">
        <v>3563</v>
      </c>
      <c r="V943" s="10">
        <v>1357</v>
      </c>
      <c r="W943" s="10">
        <v>1609</v>
      </c>
      <c r="X943" s="10">
        <v>695</v>
      </c>
      <c r="Y943" s="10">
        <f t="shared" si="14"/>
        <v>945</v>
      </c>
      <c r="Z943" s="10" t="str">
        <f>IFERROR(VLOOKUP(H943,'[1]MW-NIFTY-50-12-Apr-2020'!$A:$A,1,FALSE),"No")</f>
        <v>No</v>
      </c>
      <c r="AA943" s="10" t="s">
        <v>44</v>
      </c>
      <c r="AB943" s="9">
        <v>945</v>
      </c>
    </row>
    <row r="944" spans="1:28" ht="15.75" customHeight="1" x14ac:dyDescent="0.3">
      <c r="A944" s="9">
        <v>1084</v>
      </c>
      <c r="B944" s="10"/>
      <c r="C944" s="10"/>
      <c r="D944" s="10">
        <v>137070340</v>
      </c>
      <c r="E944" s="10">
        <v>137070340</v>
      </c>
      <c r="F944" s="10">
        <v>535431</v>
      </c>
      <c r="G944" s="10" t="s">
        <v>3461</v>
      </c>
      <c r="H944" s="10" t="str">
        <f>G944</f>
        <v>GCMSECU</v>
      </c>
      <c r="I944" s="10" t="s">
        <v>3462</v>
      </c>
      <c r="J944" s="10" t="s">
        <v>3463</v>
      </c>
      <c r="K944" s="13">
        <v>278.29000000000002</v>
      </c>
      <c r="L944" s="19" t="s">
        <v>13176</v>
      </c>
      <c r="M944" s="11" t="s">
        <v>55</v>
      </c>
      <c r="N944" s="10" t="s">
        <v>56</v>
      </c>
      <c r="O944" s="10" t="s">
        <v>62</v>
      </c>
      <c r="P944" s="10" t="s">
        <v>293</v>
      </c>
      <c r="Q944" s="12"/>
      <c r="R944" s="12"/>
      <c r="S944" s="18" t="s">
        <v>58</v>
      </c>
      <c r="T944" s="10" t="s">
        <v>27</v>
      </c>
      <c r="U944" s="10">
        <v>1426</v>
      </c>
      <c r="V944" s="10">
        <v>352</v>
      </c>
      <c r="W944" s="10">
        <v>5042</v>
      </c>
      <c r="X944" s="10">
        <v>65</v>
      </c>
      <c r="Y944" s="10">
        <f t="shared" si="14"/>
        <v>1084</v>
      </c>
      <c r="Z944" s="10" t="str">
        <f>IFERROR(VLOOKUP(H944,'[1]MW-NIFTY-50-12-Apr-2020'!$A:$A,1,FALSE),"No")</f>
        <v>No</v>
      </c>
      <c r="AA944" s="10" t="str">
        <f>IFERROR(VLOOKUP(AB944,'[2]ind_nifty500list 12th Apr20'!$F:$F,1,FALSE),"No")</f>
        <v>No</v>
      </c>
      <c r="AB944" s="9">
        <v>1084</v>
      </c>
    </row>
    <row r="945" spans="1:28" ht="15.75" customHeight="1" x14ac:dyDescent="0.3">
      <c r="A945" s="9">
        <v>2827</v>
      </c>
      <c r="B945" s="10"/>
      <c r="C945" s="10"/>
      <c r="D945" s="10">
        <v>129700356</v>
      </c>
      <c r="E945" s="10">
        <v>506642</v>
      </c>
      <c r="F945" s="10">
        <v>506642</v>
      </c>
      <c r="G945" s="10" t="s">
        <v>8723</v>
      </c>
      <c r="H945" s="10" t="str">
        <f>G945</f>
        <v>SADHNANIQ</v>
      </c>
      <c r="I945" s="10" t="s">
        <v>8724</v>
      </c>
      <c r="J945" s="10" t="s">
        <v>8725</v>
      </c>
      <c r="K945" s="13">
        <v>278.08</v>
      </c>
      <c r="L945" s="19" t="s">
        <v>13176</v>
      </c>
      <c r="M945" s="11" t="s">
        <v>23</v>
      </c>
      <c r="N945" s="10" t="s">
        <v>24</v>
      </c>
      <c r="O945" s="10"/>
      <c r="P945" s="10"/>
      <c r="Q945" s="12"/>
      <c r="R945" s="12"/>
      <c r="S945" s="15" t="s">
        <v>26</v>
      </c>
      <c r="T945" s="10" t="s">
        <v>27</v>
      </c>
      <c r="U945" s="10">
        <v>1521</v>
      </c>
      <c r="V945" s="10">
        <v>1757</v>
      </c>
      <c r="W945" s="10">
        <v>2179</v>
      </c>
      <c r="X945" s="10">
        <v>3442</v>
      </c>
      <c r="Y945" s="10">
        <f t="shared" si="14"/>
        <v>2827</v>
      </c>
      <c r="Z945" s="10" t="str">
        <f>IFERROR(VLOOKUP(H945,'[1]MW-NIFTY-50-12-Apr-2020'!$A:$A,1,FALSE),"No")</f>
        <v>No</v>
      </c>
      <c r="AA945" s="10" t="str">
        <f>IFERROR(VLOOKUP(AB945,'[2]ind_nifty500list 12th Apr20'!$F:$F,1,FALSE),"No")</f>
        <v>No</v>
      </c>
      <c r="AB945" s="9">
        <v>2827</v>
      </c>
    </row>
    <row r="946" spans="1:28" ht="15.75" customHeight="1" x14ac:dyDescent="0.3">
      <c r="A946" s="9">
        <v>1576</v>
      </c>
      <c r="B946" s="10">
        <v>440321</v>
      </c>
      <c r="C946" s="10">
        <v>1720</v>
      </c>
      <c r="D946" s="10">
        <v>130487044</v>
      </c>
      <c r="E946" s="10">
        <v>509715</v>
      </c>
      <c r="F946" s="10">
        <v>509715</v>
      </c>
      <c r="G946" s="10" t="s">
        <v>4964</v>
      </c>
      <c r="H946" s="10" t="s">
        <v>4964</v>
      </c>
      <c r="I946" s="10" t="s">
        <v>4965</v>
      </c>
      <c r="J946" s="10" t="s">
        <v>4966</v>
      </c>
      <c r="K946" s="13">
        <v>277.0616</v>
      </c>
      <c r="L946" s="19" t="s">
        <v>13176</v>
      </c>
      <c r="M946" s="11" t="s">
        <v>275</v>
      </c>
      <c r="N946" s="10" t="s">
        <v>276</v>
      </c>
      <c r="O946" s="10" t="s">
        <v>277</v>
      </c>
      <c r="P946" s="10" t="s">
        <v>826</v>
      </c>
      <c r="Q946" s="12"/>
      <c r="R946" s="12"/>
      <c r="S946" s="18" t="s">
        <v>279</v>
      </c>
      <c r="T946" s="10" t="s">
        <v>27</v>
      </c>
      <c r="U946" s="10">
        <v>804</v>
      </c>
      <c r="V946" s="10">
        <v>1566</v>
      </c>
      <c r="W946" s="10">
        <v>2780</v>
      </c>
      <c r="X946" s="10">
        <v>2006</v>
      </c>
      <c r="Y946" s="10">
        <f t="shared" si="14"/>
        <v>1576</v>
      </c>
      <c r="Z946" s="10" t="str">
        <f>IFERROR(VLOOKUP(H946,'[1]MW-NIFTY-50-12-Apr-2020'!$A:$A,1,FALSE),"No")</f>
        <v>No</v>
      </c>
      <c r="AA946" s="10" t="str">
        <f>IFERROR(VLOOKUP(AB946,'[2]ind_nifty500list 12th Apr20'!$F:$F,1,FALSE),"No")</f>
        <v>No</v>
      </c>
      <c r="AB946" s="9">
        <v>1576</v>
      </c>
    </row>
    <row r="947" spans="1:28" ht="15.75" customHeight="1" x14ac:dyDescent="0.3">
      <c r="A947" s="9">
        <v>3705</v>
      </c>
      <c r="B947" s="10">
        <v>944129</v>
      </c>
      <c r="C947" s="10">
        <v>3688</v>
      </c>
      <c r="D947" s="10">
        <v>132942596</v>
      </c>
      <c r="E947" s="10">
        <v>519307</v>
      </c>
      <c r="F947" s="10">
        <v>519307</v>
      </c>
      <c r="G947" s="10" t="s">
        <v>11347</v>
      </c>
      <c r="H947" s="10" t="s">
        <v>11347</v>
      </c>
      <c r="I947" s="10" t="s">
        <v>11348</v>
      </c>
      <c r="J947" s="10" t="s">
        <v>11349</v>
      </c>
      <c r="K947" s="13">
        <v>276.14999999999998</v>
      </c>
      <c r="L947" s="19" t="s">
        <v>13176</v>
      </c>
      <c r="M947" s="11" t="s">
        <v>23</v>
      </c>
      <c r="N947" s="10" t="s">
        <v>24</v>
      </c>
      <c r="O947" s="10"/>
      <c r="P947" s="10"/>
      <c r="Q947" s="12"/>
      <c r="R947" s="12"/>
      <c r="S947" s="15" t="s">
        <v>26</v>
      </c>
      <c r="T947" s="10" t="s">
        <v>27</v>
      </c>
      <c r="U947" s="10">
        <v>794</v>
      </c>
      <c r="V947" s="10">
        <v>1424</v>
      </c>
      <c r="W947" s="10">
        <v>49</v>
      </c>
      <c r="X947" s="10">
        <v>2078</v>
      </c>
      <c r="Y947" s="10">
        <f t="shared" si="14"/>
        <v>3705</v>
      </c>
      <c r="Z947" s="10" t="str">
        <f>IFERROR(VLOOKUP(H947,'[1]MW-NIFTY-50-12-Apr-2020'!$A:$A,1,FALSE),"No")</f>
        <v>No</v>
      </c>
      <c r="AA947" s="10" t="str">
        <f>IFERROR(VLOOKUP(AB947,'[2]ind_nifty500list 12th Apr20'!$F:$F,1,FALSE),"No")</f>
        <v>No</v>
      </c>
      <c r="AB947" s="9">
        <v>3705</v>
      </c>
    </row>
    <row r="948" spans="1:28" ht="15.75" customHeight="1" x14ac:dyDescent="0.3">
      <c r="A948" s="9">
        <v>2603</v>
      </c>
      <c r="B948" s="10"/>
      <c r="C948" s="10"/>
      <c r="D948" s="10">
        <v>137843716</v>
      </c>
      <c r="E948" s="10">
        <v>538452</v>
      </c>
      <c r="F948" s="10">
        <v>538452</v>
      </c>
      <c r="G948" s="10" t="s">
        <v>8048</v>
      </c>
      <c r="H948" s="10" t="str">
        <f>G948</f>
        <v>QUASAR</v>
      </c>
      <c r="I948" s="10" t="s">
        <v>8049</v>
      </c>
      <c r="J948" s="10" t="s">
        <v>8050</v>
      </c>
      <c r="K948" s="13">
        <v>274.32</v>
      </c>
      <c r="L948" s="19" t="s">
        <v>13176</v>
      </c>
      <c r="M948" s="11" t="s">
        <v>39</v>
      </c>
      <c r="N948" s="10" t="s">
        <v>145</v>
      </c>
      <c r="O948" s="10"/>
      <c r="P948" s="10"/>
      <c r="Q948" s="12"/>
      <c r="R948" s="12"/>
      <c r="S948" s="15" t="s">
        <v>42</v>
      </c>
      <c r="T948" s="10" t="s">
        <v>27</v>
      </c>
      <c r="U948" s="10">
        <v>2647</v>
      </c>
      <c r="V948" s="10">
        <v>2651</v>
      </c>
      <c r="W948" s="10">
        <v>2539</v>
      </c>
      <c r="X948" s="10">
        <v>2483</v>
      </c>
      <c r="Y948" s="10">
        <f t="shared" si="14"/>
        <v>2603</v>
      </c>
      <c r="Z948" s="10" t="str">
        <f>IFERROR(VLOOKUP(H948,'[1]MW-NIFTY-50-12-Apr-2020'!$A:$A,1,FALSE),"No")</f>
        <v>No</v>
      </c>
      <c r="AA948" s="10" t="str">
        <f>IFERROR(VLOOKUP(AB948,'[2]ind_nifty500list 12th Apr20'!$F:$F,1,FALSE),"No")</f>
        <v>No</v>
      </c>
      <c r="AB948" s="9">
        <v>2603</v>
      </c>
    </row>
    <row r="949" spans="1:28" ht="15.75" customHeight="1" x14ac:dyDescent="0.3">
      <c r="A949" s="9">
        <v>2575</v>
      </c>
      <c r="B949" s="10"/>
      <c r="C949" s="10"/>
      <c r="D949" s="10">
        <v>129408516</v>
      </c>
      <c r="E949" s="10">
        <v>505502</v>
      </c>
      <c r="F949" s="10">
        <v>505502</v>
      </c>
      <c r="G949" s="10" t="s">
        <v>7968</v>
      </c>
      <c r="H949" s="10" t="str">
        <f>G949</f>
        <v>PSITINFRA</v>
      </c>
      <c r="I949" s="10" t="s">
        <v>7969</v>
      </c>
      <c r="J949" s="10" t="s">
        <v>7970</v>
      </c>
      <c r="K949" s="13">
        <v>272.87</v>
      </c>
      <c r="L949" s="19" t="s">
        <v>13176</v>
      </c>
      <c r="M949" s="11" t="s">
        <v>39</v>
      </c>
      <c r="N949" s="10" t="s">
        <v>67</v>
      </c>
      <c r="O949" s="10"/>
      <c r="P949" s="10"/>
      <c r="Q949" s="12"/>
      <c r="R949" s="12"/>
      <c r="S949" s="15" t="s">
        <v>69</v>
      </c>
      <c r="T949" s="10" t="s">
        <v>27</v>
      </c>
      <c r="U949" s="10">
        <v>688</v>
      </c>
      <c r="V949" s="10">
        <v>1635</v>
      </c>
      <c r="W949" s="10">
        <v>3052</v>
      </c>
      <c r="X949" s="10">
        <v>516</v>
      </c>
      <c r="Y949" s="10">
        <f t="shared" si="14"/>
        <v>2575</v>
      </c>
      <c r="Z949" s="10" t="str">
        <f>IFERROR(VLOOKUP(H949,'[1]MW-NIFTY-50-12-Apr-2020'!$A:$A,1,FALSE),"No")</f>
        <v>No</v>
      </c>
      <c r="AA949" s="10" t="str">
        <f>IFERROR(VLOOKUP(AB949,'[2]ind_nifty500list 12th Apr20'!$F:$F,1,FALSE),"No")</f>
        <v>No</v>
      </c>
      <c r="AB949" s="9">
        <v>2575</v>
      </c>
    </row>
    <row r="950" spans="1:28" ht="15.75" customHeight="1" x14ac:dyDescent="0.3">
      <c r="A950" s="9">
        <v>3822</v>
      </c>
      <c r="B950" s="10"/>
      <c r="C950" s="10"/>
      <c r="D950" s="10">
        <v>130819076</v>
      </c>
      <c r="E950" s="10">
        <v>511012</v>
      </c>
      <c r="F950" s="10">
        <v>511012</v>
      </c>
      <c r="G950" s="10" t="s">
        <v>11731</v>
      </c>
      <c r="H950" s="10" t="str">
        <f>G950</f>
        <v>YAMNINV</v>
      </c>
      <c r="I950" s="10" t="s">
        <v>11732</v>
      </c>
      <c r="J950" s="10" t="s">
        <v>11733</v>
      </c>
      <c r="K950" s="13">
        <v>272.3</v>
      </c>
      <c r="L950" s="19" t="s">
        <v>13176</v>
      </c>
      <c r="M950" s="11" t="s">
        <v>55</v>
      </c>
      <c r="N950" s="10" t="s">
        <v>56</v>
      </c>
      <c r="O950" s="10"/>
      <c r="P950" s="10"/>
      <c r="Q950" s="12"/>
      <c r="R950" s="12"/>
      <c r="S950" s="18" t="s">
        <v>58</v>
      </c>
      <c r="T950" s="10" t="s">
        <v>27</v>
      </c>
      <c r="U950" s="10">
        <v>3625</v>
      </c>
      <c r="V950" s="10">
        <v>3337</v>
      </c>
      <c r="W950" s="10">
        <v>2816</v>
      </c>
      <c r="X950" s="10">
        <v>1150</v>
      </c>
      <c r="Y950" s="10">
        <f t="shared" si="14"/>
        <v>3822</v>
      </c>
      <c r="Z950" s="10" t="str">
        <f>IFERROR(VLOOKUP(H950,'[1]MW-NIFTY-50-12-Apr-2020'!$A:$A,1,FALSE),"No")</f>
        <v>No</v>
      </c>
      <c r="AA950" s="10" t="str">
        <f>IFERROR(VLOOKUP(AB950,'[2]ind_nifty500list 12th Apr20'!$F:$F,1,FALSE),"No")</f>
        <v>No</v>
      </c>
      <c r="AB950" s="9">
        <v>3822</v>
      </c>
    </row>
    <row r="951" spans="1:28" ht="15.75" customHeight="1" x14ac:dyDescent="0.3">
      <c r="A951" s="9">
        <v>1447</v>
      </c>
      <c r="B951" s="10"/>
      <c r="C951" s="10"/>
      <c r="D951" s="10">
        <v>133674244</v>
      </c>
      <c r="E951" s="10">
        <v>522165</v>
      </c>
      <c r="F951" s="10">
        <v>522165</v>
      </c>
      <c r="G951" s="10" t="s">
        <v>4574</v>
      </c>
      <c r="H951" s="10" t="str">
        <f>G951</f>
        <v>INDSILHYD</v>
      </c>
      <c r="I951" s="10" t="s">
        <v>4575</v>
      </c>
      <c r="J951" s="10" t="s">
        <v>4576</v>
      </c>
      <c r="K951" s="13">
        <v>272.20999999999998</v>
      </c>
      <c r="L951" s="19" t="s">
        <v>13176</v>
      </c>
      <c r="M951" s="11" t="s">
        <v>23</v>
      </c>
      <c r="N951" s="10" t="s">
        <v>90</v>
      </c>
      <c r="O951" s="10"/>
      <c r="P951" s="10"/>
      <c r="Q951" s="12"/>
      <c r="R951" s="12"/>
      <c r="S951" s="10" t="s">
        <v>91</v>
      </c>
      <c r="T951" s="10" t="s">
        <v>27</v>
      </c>
      <c r="U951" s="10">
        <v>5017</v>
      </c>
      <c r="V951" s="10">
        <v>133</v>
      </c>
      <c r="W951" s="10">
        <v>2702</v>
      </c>
      <c r="X951" s="10">
        <v>2240</v>
      </c>
      <c r="Y951" s="10">
        <f t="shared" si="14"/>
        <v>1447</v>
      </c>
      <c r="Z951" s="10" t="str">
        <f>IFERROR(VLOOKUP(H951,'[1]MW-NIFTY-50-12-Apr-2020'!$A:$A,1,FALSE),"No")</f>
        <v>No</v>
      </c>
      <c r="AA951" s="10" t="str">
        <f>IFERROR(VLOOKUP(AB951,'[2]ind_nifty500list 12th Apr20'!$F:$F,1,FALSE),"No")</f>
        <v>No</v>
      </c>
      <c r="AB951" s="9">
        <v>1447</v>
      </c>
    </row>
    <row r="952" spans="1:28" ht="15.75" customHeight="1" x14ac:dyDescent="0.3">
      <c r="A952" s="9">
        <v>1230</v>
      </c>
      <c r="B952" s="10">
        <v>7641601</v>
      </c>
      <c r="C952" s="10">
        <v>29850</v>
      </c>
      <c r="D952" s="10">
        <v>132615428</v>
      </c>
      <c r="E952" s="10">
        <v>518029</v>
      </c>
      <c r="F952" s="10">
        <v>518029</v>
      </c>
      <c r="G952" s="10" t="s">
        <v>3907</v>
      </c>
      <c r="H952" s="10" t="s">
        <v>3907</v>
      </c>
      <c r="I952" s="10" t="s">
        <v>3908</v>
      </c>
      <c r="J952" s="10" t="s">
        <v>3909</v>
      </c>
      <c r="K952" s="13">
        <v>271.57175000000001</v>
      </c>
      <c r="L952" s="19" t="s">
        <v>13176</v>
      </c>
      <c r="M952" s="11" t="s">
        <v>249</v>
      </c>
      <c r="N952" s="10" t="s">
        <v>250</v>
      </c>
      <c r="O952" s="10" t="s">
        <v>251</v>
      </c>
      <c r="P952" s="10"/>
      <c r="Q952" s="12"/>
      <c r="R952" s="12"/>
      <c r="S952" s="15" t="s">
        <v>26</v>
      </c>
      <c r="T952" s="10" t="s">
        <v>27</v>
      </c>
      <c r="U952" s="10">
        <v>1663</v>
      </c>
      <c r="V952" s="10">
        <v>463</v>
      </c>
      <c r="W952" s="10">
        <v>179</v>
      </c>
      <c r="X952" s="10">
        <v>3003</v>
      </c>
      <c r="Y952" s="10">
        <f t="shared" si="14"/>
        <v>1230</v>
      </c>
      <c r="Z952" s="10" t="str">
        <f>IFERROR(VLOOKUP(H952,'[1]MW-NIFTY-50-12-Apr-2020'!$A:$A,1,FALSE),"No")</f>
        <v>No</v>
      </c>
      <c r="AA952" s="10" t="str">
        <f>IFERROR(VLOOKUP(AB952,'[2]ind_nifty500list 12th Apr20'!$F:$F,1,FALSE),"No")</f>
        <v>No</v>
      </c>
      <c r="AB952" s="9">
        <v>1230</v>
      </c>
    </row>
    <row r="953" spans="1:28" ht="15.75" customHeight="1" x14ac:dyDescent="0.3">
      <c r="A953" s="9">
        <v>291</v>
      </c>
      <c r="B953" s="10"/>
      <c r="C953" s="10"/>
      <c r="D953" s="10">
        <v>128515844</v>
      </c>
      <c r="E953" s="10">
        <v>502015</v>
      </c>
      <c r="F953" s="10">
        <v>502015</v>
      </c>
      <c r="G953" s="10" t="s">
        <v>1031</v>
      </c>
      <c r="H953" s="10" t="str">
        <f>G953</f>
        <v>ASOCSTONE</v>
      </c>
      <c r="I953" s="10" t="s">
        <v>1032</v>
      </c>
      <c r="J953" s="10" t="s">
        <v>1033</v>
      </c>
      <c r="K953" s="13">
        <v>271.51</v>
      </c>
      <c r="L953" s="19" t="s">
        <v>13176</v>
      </c>
      <c r="M953" s="11" t="s">
        <v>23</v>
      </c>
      <c r="N953" s="10" t="s">
        <v>90</v>
      </c>
      <c r="O953" s="10"/>
      <c r="P953" s="10"/>
      <c r="Q953" s="10"/>
      <c r="R953" s="12"/>
      <c r="S953" s="18" t="s">
        <v>91</v>
      </c>
      <c r="T953" s="10" t="s">
        <v>27</v>
      </c>
      <c r="U953" s="10">
        <v>983</v>
      </c>
      <c r="V953" s="10">
        <v>2240</v>
      </c>
      <c r="W953" s="10">
        <v>3931</v>
      </c>
      <c r="X953" s="10">
        <v>755</v>
      </c>
      <c r="Y953" s="10">
        <f t="shared" si="14"/>
        <v>291</v>
      </c>
      <c r="Z953" s="10" t="str">
        <f>IFERROR(VLOOKUP(H953,'[1]MW-NIFTY-50-12-Apr-2020'!$A:$A,1,FALSE),"No")</f>
        <v>No</v>
      </c>
      <c r="AA953" s="10" t="str">
        <f>IFERROR(VLOOKUP(AB953,'[2]ind_nifty500list 12th Apr20'!$F:$F,1,FALSE),"No")</f>
        <v>No</v>
      </c>
      <c r="AB953" s="9">
        <v>291</v>
      </c>
    </row>
    <row r="954" spans="1:28" ht="15.75" customHeight="1" x14ac:dyDescent="0.3">
      <c r="A954" s="9">
        <v>3938</v>
      </c>
      <c r="B954" s="10"/>
      <c r="C954" s="10"/>
      <c r="D954" s="10">
        <v>138207236</v>
      </c>
      <c r="E954" s="10">
        <v>138207236</v>
      </c>
      <c r="F954" s="10">
        <v>539872</v>
      </c>
      <c r="G954" s="10" t="s">
        <v>12112</v>
      </c>
      <c r="H954" s="10" t="str">
        <f>G954</f>
        <v>BAJAJHCARE</v>
      </c>
      <c r="I954" s="10" t="s">
        <v>12113</v>
      </c>
      <c r="J954" s="10" t="s">
        <v>12114</v>
      </c>
      <c r="K954" s="13">
        <v>271.14</v>
      </c>
      <c r="L954" s="19" t="s">
        <v>13176</v>
      </c>
      <c r="M954" s="11" t="s">
        <v>95</v>
      </c>
      <c r="N954" s="10" t="s">
        <v>96</v>
      </c>
      <c r="O954" s="10" t="s">
        <v>97</v>
      </c>
      <c r="P954" s="10"/>
      <c r="Q954" s="12"/>
      <c r="R954" s="12"/>
      <c r="S954" s="10" t="s">
        <v>98</v>
      </c>
      <c r="T954" s="10" t="s">
        <v>27</v>
      </c>
      <c r="U954" s="10">
        <v>3805</v>
      </c>
      <c r="V954" s="10">
        <v>115</v>
      </c>
      <c r="W954" s="10">
        <v>1596</v>
      </c>
      <c r="X954" s="10">
        <v>2227</v>
      </c>
      <c r="Y954" s="10">
        <f t="shared" si="14"/>
        <v>3938</v>
      </c>
      <c r="Z954" s="10" t="str">
        <f>IFERROR(VLOOKUP(H954,'[1]MW-NIFTY-50-12-Apr-2020'!$A:$A,1,FALSE),"No")</f>
        <v>No</v>
      </c>
      <c r="AA954" s="10" t="str">
        <f>IFERROR(VLOOKUP(AB954,'[2]ind_nifty500list 12th Apr20'!$F:$F,1,FALSE),"No")</f>
        <v>No</v>
      </c>
      <c r="AB954" s="9">
        <v>3938</v>
      </c>
    </row>
    <row r="955" spans="1:28" ht="15.75" customHeight="1" x14ac:dyDescent="0.3">
      <c r="A955" s="9">
        <v>5033</v>
      </c>
      <c r="B955" s="10">
        <v>3881217</v>
      </c>
      <c r="C955" s="10">
        <v>15161</v>
      </c>
      <c r="D955" s="10">
        <v>134711556</v>
      </c>
      <c r="E955" s="10">
        <v>526217</v>
      </c>
      <c r="F955" s="10">
        <v>526217</v>
      </c>
      <c r="G955" s="10" t="s">
        <v>12804</v>
      </c>
      <c r="H955" s="10" t="s">
        <v>12804</v>
      </c>
      <c r="I955" s="10" t="s">
        <v>12805</v>
      </c>
      <c r="J955" s="10" t="s">
        <v>12806</v>
      </c>
      <c r="K955" s="13">
        <v>271.13940000000002</v>
      </c>
      <c r="L955" s="19" t="s">
        <v>13176</v>
      </c>
      <c r="M955" s="10" t="s">
        <v>23</v>
      </c>
      <c r="N955" s="11" t="s">
        <v>196</v>
      </c>
      <c r="O955" s="10"/>
      <c r="P955" s="10"/>
      <c r="Q955" s="12"/>
      <c r="R955" s="12"/>
      <c r="S955" s="15" t="s">
        <v>26</v>
      </c>
      <c r="T955" s="10" t="s">
        <v>27</v>
      </c>
      <c r="U955" s="10">
        <v>1471</v>
      </c>
      <c r="V955" s="10">
        <v>1660</v>
      </c>
      <c r="W955" s="10">
        <v>2147</v>
      </c>
      <c r="X955" s="10">
        <v>1330</v>
      </c>
      <c r="Y955" s="10">
        <f t="shared" si="14"/>
        <v>5033</v>
      </c>
      <c r="Z955" s="10" t="str">
        <f>IFERROR(VLOOKUP(H955,'[1]MW-NIFTY-50-12-Apr-2020'!$A:$A,1,FALSE),"No")</f>
        <v>No</v>
      </c>
      <c r="AA955" s="10" t="str">
        <f>IFERROR(VLOOKUP(AB955,'[2]ind_nifty500list 12th Apr20'!$F:$F,1,FALSE),"No")</f>
        <v>No</v>
      </c>
      <c r="AB955" s="9">
        <v>5033</v>
      </c>
    </row>
    <row r="956" spans="1:28" ht="15.75" customHeight="1" x14ac:dyDescent="0.3">
      <c r="A956" s="9">
        <v>2220</v>
      </c>
      <c r="B956" s="10">
        <v>2925313</v>
      </c>
      <c r="C956" s="10">
        <v>11427</v>
      </c>
      <c r="D956" s="10">
        <v>136327428</v>
      </c>
      <c r="E956" s="10">
        <v>532529</v>
      </c>
      <c r="F956" s="10">
        <v>532529</v>
      </c>
      <c r="G956" s="10" t="s">
        <v>6908</v>
      </c>
      <c r="H956" s="10" t="s">
        <v>6908</v>
      </c>
      <c r="I956" s="10" t="s">
        <v>6909</v>
      </c>
      <c r="J956" s="10" t="s">
        <v>6910</v>
      </c>
      <c r="K956" s="13">
        <v>269.06269999999995</v>
      </c>
      <c r="L956" s="19" t="s">
        <v>13176</v>
      </c>
      <c r="M956" s="11" t="s">
        <v>83</v>
      </c>
      <c r="N956" s="10" t="s">
        <v>181</v>
      </c>
      <c r="O956" s="10" t="s">
        <v>311</v>
      </c>
      <c r="P956" s="10" t="s">
        <v>1765</v>
      </c>
      <c r="Q956" s="12"/>
      <c r="R956" s="12"/>
      <c r="S956" s="15" t="s">
        <v>313</v>
      </c>
      <c r="T956" s="10" t="s">
        <v>27</v>
      </c>
      <c r="U956" s="10">
        <v>2636</v>
      </c>
      <c r="V956" s="10">
        <v>3928</v>
      </c>
      <c r="W956" s="10">
        <v>601</v>
      </c>
      <c r="X956" s="10">
        <v>3840</v>
      </c>
      <c r="Y956" s="10">
        <f t="shared" si="14"/>
        <v>2220</v>
      </c>
      <c r="Z956" s="10" t="str">
        <f>IFERROR(VLOOKUP(H956,'[1]MW-NIFTY-50-12-Apr-2020'!$A:$A,1,FALSE),"No")</f>
        <v>No</v>
      </c>
      <c r="AA956" s="10" t="str">
        <f>IFERROR(VLOOKUP(AB956,'[2]ind_nifty500list 12th Apr20'!$F:$F,1,FALSE),"No")</f>
        <v>No</v>
      </c>
      <c r="AB956" s="9">
        <v>2220</v>
      </c>
    </row>
    <row r="957" spans="1:28" ht="15.75" customHeight="1" x14ac:dyDescent="0.3">
      <c r="A957" s="9">
        <v>2227</v>
      </c>
      <c r="B957" s="10"/>
      <c r="C957" s="10"/>
      <c r="D957" s="10">
        <v>134342148</v>
      </c>
      <c r="E957" s="10">
        <v>134342148</v>
      </c>
      <c r="F957" s="10">
        <v>524774</v>
      </c>
      <c r="G957" s="10" t="s">
        <v>6928</v>
      </c>
      <c r="H957" s="10" t="str">
        <f>G957</f>
        <v>NGLFINE</v>
      </c>
      <c r="I957" s="10" t="s">
        <v>6929</v>
      </c>
      <c r="J957" s="10" t="s">
        <v>6930</v>
      </c>
      <c r="K957" s="13">
        <v>266.70999999999998</v>
      </c>
      <c r="L957" s="19" t="s">
        <v>13176</v>
      </c>
      <c r="M957" s="11" t="s">
        <v>95</v>
      </c>
      <c r="N957" s="10" t="s">
        <v>96</v>
      </c>
      <c r="O957" s="10" t="s">
        <v>97</v>
      </c>
      <c r="P957" s="10"/>
      <c r="Q957" s="12"/>
      <c r="R957" s="12"/>
      <c r="S957" s="10" t="s">
        <v>98</v>
      </c>
      <c r="T957" s="10" t="s">
        <v>27</v>
      </c>
      <c r="U957" s="10">
        <v>1596</v>
      </c>
      <c r="V957" s="10">
        <v>3938</v>
      </c>
      <c r="W957" s="10">
        <v>1959</v>
      </c>
      <c r="X957" s="10">
        <v>1791</v>
      </c>
      <c r="Y957" s="10">
        <f t="shared" si="14"/>
        <v>2227</v>
      </c>
      <c r="Z957" s="10" t="str">
        <f>IFERROR(VLOOKUP(H957,'[1]MW-NIFTY-50-12-Apr-2020'!$A:$A,1,FALSE),"No")</f>
        <v>No</v>
      </c>
      <c r="AA957" s="10" t="str">
        <f>IFERROR(VLOOKUP(AB957,'[2]ind_nifty500list 12th Apr20'!$F:$F,1,FALSE),"No")</f>
        <v>No</v>
      </c>
      <c r="AB957" s="9">
        <v>2227</v>
      </c>
    </row>
    <row r="958" spans="1:28" ht="15.75" customHeight="1" x14ac:dyDescent="0.3">
      <c r="A958" s="9">
        <v>2351</v>
      </c>
      <c r="B958" s="10">
        <v>4661249</v>
      </c>
      <c r="C958" s="10">
        <v>18208</v>
      </c>
      <c r="D958" s="10">
        <v>134739204</v>
      </c>
      <c r="E958" s="10">
        <v>526325</v>
      </c>
      <c r="F958" s="10">
        <v>526325</v>
      </c>
      <c r="G958" s="10" t="s">
        <v>7304</v>
      </c>
      <c r="H958" s="10" t="s">
        <v>7304</v>
      </c>
      <c r="I958" s="10" t="s">
        <v>7305</v>
      </c>
      <c r="J958" s="10" t="s">
        <v>7306</v>
      </c>
      <c r="K958" s="13">
        <v>265.78730000000002</v>
      </c>
      <c r="L958" s="19" t="s">
        <v>13176</v>
      </c>
      <c r="M958" s="11" t="s">
        <v>23</v>
      </c>
      <c r="N958" s="10" t="s">
        <v>196</v>
      </c>
      <c r="O958" s="11" t="s">
        <v>617</v>
      </c>
      <c r="P958" s="10"/>
      <c r="Q958" s="12"/>
      <c r="R958" s="12"/>
      <c r="S958" s="17" t="s">
        <v>26</v>
      </c>
      <c r="T958" s="10" t="s">
        <v>27</v>
      </c>
      <c r="U958" s="10">
        <v>159</v>
      </c>
      <c r="V958" s="10">
        <v>4498</v>
      </c>
      <c r="W958" s="10">
        <v>941</v>
      </c>
      <c r="X958" s="10">
        <v>2773</v>
      </c>
      <c r="Y958" s="10">
        <f t="shared" si="14"/>
        <v>2351</v>
      </c>
      <c r="Z958" s="10" t="str">
        <f>IFERROR(VLOOKUP(H958,'[1]MW-NIFTY-50-12-Apr-2020'!$A:$A,1,FALSE),"No")</f>
        <v>No</v>
      </c>
      <c r="AA958" s="10" t="str">
        <f>IFERROR(VLOOKUP(AB958,'[2]ind_nifty500list 12th Apr20'!$F:$F,1,FALSE),"No")</f>
        <v>No</v>
      </c>
      <c r="AB958" s="9">
        <v>2351</v>
      </c>
    </row>
    <row r="959" spans="1:28" ht="15.75" customHeight="1" x14ac:dyDescent="0.3">
      <c r="A959" s="9">
        <v>2418</v>
      </c>
      <c r="B959" s="10"/>
      <c r="C959" s="10"/>
      <c r="D959" s="10">
        <v>137903620</v>
      </c>
      <c r="E959" s="10">
        <v>538686</v>
      </c>
      <c r="F959" s="10">
        <v>538686</v>
      </c>
      <c r="G959" s="10" t="s">
        <v>7503</v>
      </c>
      <c r="H959" s="10" t="str">
        <f>G959</f>
        <v>PARTANI</v>
      </c>
      <c r="I959" s="10" t="s">
        <v>7504</v>
      </c>
      <c r="J959" s="10" t="s">
        <v>7505</v>
      </c>
      <c r="K959" s="13">
        <v>265.77999999999997</v>
      </c>
      <c r="L959" s="19" t="s">
        <v>13176</v>
      </c>
      <c r="M959" s="11" t="s">
        <v>39</v>
      </c>
      <c r="N959" s="10" t="s">
        <v>145</v>
      </c>
      <c r="O959" s="10"/>
      <c r="P959" s="10"/>
      <c r="Q959" s="12"/>
      <c r="R959" s="12"/>
      <c r="S959" s="17" t="s">
        <v>42</v>
      </c>
      <c r="T959" s="10" t="s">
        <v>27</v>
      </c>
      <c r="U959" s="10">
        <v>2419</v>
      </c>
      <c r="V959" s="10">
        <v>2483</v>
      </c>
      <c r="W959" s="10">
        <v>2400</v>
      </c>
      <c r="X959" s="10">
        <v>2278</v>
      </c>
      <c r="Y959" s="10">
        <f t="shared" si="14"/>
        <v>2418</v>
      </c>
      <c r="Z959" s="10" t="str">
        <f>IFERROR(VLOOKUP(H959,'[1]MW-NIFTY-50-12-Apr-2020'!$A:$A,1,FALSE),"No")</f>
        <v>No</v>
      </c>
      <c r="AA959" s="10" t="str">
        <f>IFERROR(VLOOKUP(AB959,'[2]ind_nifty500list 12th Apr20'!$F:$F,1,FALSE),"No")</f>
        <v>No</v>
      </c>
      <c r="AB959" s="9">
        <v>2418</v>
      </c>
    </row>
    <row r="960" spans="1:28" ht="15.75" customHeight="1" x14ac:dyDescent="0.3">
      <c r="A960" s="9">
        <v>490</v>
      </c>
      <c r="B960" s="10"/>
      <c r="C960" s="10"/>
      <c r="D960" s="10">
        <v>130288388</v>
      </c>
      <c r="E960" s="10">
        <v>508939</v>
      </c>
      <c r="F960" s="10">
        <v>508939</v>
      </c>
      <c r="G960" s="10" t="s">
        <v>1656</v>
      </c>
      <c r="H960" s="10" t="str">
        <f>G960</f>
        <v>BLCISER</v>
      </c>
      <c r="I960" s="10" t="s">
        <v>1657</v>
      </c>
      <c r="J960" s="10" t="s">
        <v>1658</v>
      </c>
      <c r="K960" s="13">
        <v>264.33999999999997</v>
      </c>
      <c r="L960" s="19" t="s">
        <v>13176</v>
      </c>
      <c r="M960" s="11" t="s">
        <v>55</v>
      </c>
      <c r="N960" s="10" t="s">
        <v>56</v>
      </c>
      <c r="O960" s="10" t="s">
        <v>62</v>
      </c>
      <c r="P960" s="10" t="s">
        <v>63</v>
      </c>
      <c r="Q960" s="12"/>
      <c r="R960" s="12"/>
      <c r="S960" s="18" t="s">
        <v>58</v>
      </c>
      <c r="T960" s="10" t="s">
        <v>27</v>
      </c>
      <c r="U960" s="10">
        <v>1008</v>
      </c>
      <c r="V960" s="10">
        <v>1926</v>
      </c>
      <c r="W960" s="10">
        <v>3266</v>
      </c>
      <c r="X960" s="10">
        <v>1146</v>
      </c>
      <c r="Y960" s="10">
        <f t="shared" si="14"/>
        <v>490</v>
      </c>
      <c r="Z960" s="10" t="str">
        <f>IFERROR(VLOOKUP(H960,'[1]MW-NIFTY-50-12-Apr-2020'!$A:$A,1,FALSE),"No")</f>
        <v>No</v>
      </c>
      <c r="AA960" s="10" t="str">
        <f>IFERROR(VLOOKUP(AB960,'[2]ind_nifty500list 12th Apr20'!$F:$F,1,FALSE),"No")</f>
        <v>No</v>
      </c>
      <c r="AB960" s="9">
        <v>490</v>
      </c>
    </row>
    <row r="961" spans="1:28" ht="15.75" customHeight="1" x14ac:dyDescent="0.3">
      <c r="A961" s="9">
        <v>1602</v>
      </c>
      <c r="B961" s="10">
        <v>3512321</v>
      </c>
      <c r="C961" s="10">
        <v>13720</v>
      </c>
      <c r="D961" s="10">
        <v>136389380</v>
      </c>
      <c r="E961" s="10">
        <v>532771</v>
      </c>
      <c r="F961" s="10">
        <v>532771</v>
      </c>
      <c r="G961" s="10" t="s">
        <v>5042</v>
      </c>
      <c r="H961" s="10" t="s">
        <v>5042</v>
      </c>
      <c r="I961" s="10" t="s">
        <v>5043</v>
      </c>
      <c r="J961" s="10" t="s">
        <v>5044</v>
      </c>
      <c r="K961" s="13">
        <v>264.22694999999999</v>
      </c>
      <c r="L961" s="19" t="s">
        <v>13176</v>
      </c>
      <c r="M961" s="11" t="s">
        <v>275</v>
      </c>
      <c r="N961" s="10" t="s">
        <v>276</v>
      </c>
      <c r="O961" s="10" t="s">
        <v>323</v>
      </c>
      <c r="P961" s="10" t="s">
        <v>1237</v>
      </c>
      <c r="Q961" s="12"/>
      <c r="R961" s="12"/>
      <c r="S961" s="18" t="s">
        <v>279</v>
      </c>
      <c r="T961" s="10" t="s">
        <v>27</v>
      </c>
      <c r="U961" s="10">
        <v>721</v>
      </c>
      <c r="V961" s="10">
        <v>72</v>
      </c>
      <c r="W961" s="10">
        <v>354</v>
      </c>
      <c r="X961" s="10">
        <v>1107</v>
      </c>
      <c r="Y961" s="10">
        <f t="shared" si="14"/>
        <v>1602</v>
      </c>
      <c r="Z961" s="10" t="str">
        <f>IFERROR(VLOOKUP(H961,'[1]MW-NIFTY-50-12-Apr-2020'!$A:$A,1,FALSE),"No")</f>
        <v>No</v>
      </c>
      <c r="AA961" s="10" t="str">
        <f>IFERROR(VLOOKUP(AB961,'[2]ind_nifty500list 12th Apr20'!$F:$F,1,FALSE),"No")</f>
        <v>No</v>
      </c>
      <c r="AB961" s="9">
        <v>1602</v>
      </c>
    </row>
    <row r="962" spans="1:28" ht="15.75" customHeight="1" x14ac:dyDescent="0.3">
      <c r="A962" s="9">
        <v>822</v>
      </c>
      <c r="B962" s="10">
        <v>2800641</v>
      </c>
      <c r="C962" s="10">
        <v>10940</v>
      </c>
      <c r="D962" s="10">
        <v>136316932</v>
      </c>
      <c r="E962" s="10">
        <v>532488</v>
      </c>
      <c r="F962" s="10">
        <v>532488</v>
      </c>
      <c r="G962" s="10" t="s">
        <v>3094</v>
      </c>
      <c r="H962" s="10" t="s">
        <v>3094</v>
      </c>
      <c r="I962" s="10" t="s">
        <v>3095</v>
      </c>
      <c r="J962" s="10" t="s">
        <v>3096</v>
      </c>
      <c r="K962" s="13">
        <v>28917.908949999997</v>
      </c>
      <c r="L962" s="16" t="s">
        <v>13178</v>
      </c>
      <c r="M962" s="11" t="s">
        <v>95</v>
      </c>
      <c r="N962" s="10" t="s">
        <v>96</v>
      </c>
      <c r="O962" s="11" t="s">
        <v>1772</v>
      </c>
      <c r="P962" s="10"/>
      <c r="Q962" s="12"/>
      <c r="R962" s="12"/>
      <c r="S962" s="10" t="s">
        <v>98</v>
      </c>
      <c r="T962" s="10" t="s">
        <v>130</v>
      </c>
      <c r="U962" s="10">
        <v>3867</v>
      </c>
      <c r="V962" s="10">
        <v>3709</v>
      </c>
      <c r="W962" s="10">
        <v>528</v>
      </c>
      <c r="X962" s="10">
        <v>1726</v>
      </c>
      <c r="Y962" s="10">
        <f t="shared" ref="Y962:Y1025" si="15">A962</f>
        <v>822</v>
      </c>
      <c r="Z962" s="10" t="str">
        <f>IFERROR(VLOOKUP(H962,'[1]MW-NIFTY-50-12-Apr-2020'!$A:$A,1,FALSE),"No")</f>
        <v>No</v>
      </c>
      <c r="AA962" s="10" t="s">
        <v>44</v>
      </c>
      <c r="AB962" s="9">
        <v>822</v>
      </c>
    </row>
    <row r="963" spans="1:28" ht="15.75" customHeight="1" x14ac:dyDescent="0.3">
      <c r="A963" s="9">
        <v>3934</v>
      </c>
      <c r="B963" s="10">
        <v>3936513</v>
      </c>
      <c r="C963" s="10">
        <v>15377</v>
      </c>
      <c r="D963" s="10">
        <v>138184964</v>
      </c>
      <c r="E963" s="10">
        <v>539785</v>
      </c>
      <c r="F963" s="10">
        <v>539785</v>
      </c>
      <c r="G963" s="10" t="s">
        <v>12100</v>
      </c>
      <c r="H963" s="10" t="s">
        <v>12100</v>
      </c>
      <c r="I963" s="10" t="s">
        <v>12101</v>
      </c>
      <c r="J963" s="10" t="s">
        <v>12102</v>
      </c>
      <c r="K963" s="13">
        <v>263.2586</v>
      </c>
      <c r="L963" s="19" t="s">
        <v>13176</v>
      </c>
      <c r="M963" s="11" t="s">
        <v>23</v>
      </c>
      <c r="N963" s="10" t="s">
        <v>196</v>
      </c>
      <c r="O963" s="10" t="s">
        <v>388</v>
      </c>
      <c r="P963" s="10"/>
      <c r="Q963" s="12"/>
      <c r="R963" s="12"/>
      <c r="S963" s="17" t="s">
        <v>26</v>
      </c>
      <c r="T963" s="10" t="s">
        <v>27</v>
      </c>
      <c r="U963" s="10">
        <v>1099</v>
      </c>
      <c r="V963" s="10">
        <v>3034</v>
      </c>
      <c r="W963" s="10">
        <v>3212</v>
      </c>
      <c r="X963" s="10">
        <v>2799</v>
      </c>
      <c r="Y963" s="10">
        <f t="shared" si="15"/>
        <v>3934</v>
      </c>
      <c r="Z963" s="10" t="str">
        <f>IFERROR(VLOOKUP(H963,'[1]MW-NIFTY-50-12-Apr-2020'!$A:$A,1,FALSE),"No")</f>
        <v>No</v>
      </c>
      <c r="AA963" s="10" t="str">
        <f>IFERROR(VLOOKUP(AB963,'[2]ind_nifty500list 12th Apr20'!$F:$F,1,FALSE),"No")</f>
        <v>No</v>
      </c>
      <c r="AB963" s="9">
        <v>3934</v>
      </c>
    </row>
    <row r="964" spans="1:28" ht="15.75" customHeight="1" x14ac:dyDescent="0.3">
      <c r="A964" s="9">
        <v>1012</v>
      </c>
      <c r="B964" s="10"/>
      <c r="C964" s="10"/>
      <c r="D964" s="10">
        <v>129933316</v>
      </c>
      <c r="E964" s="10">
        <v>507552</v>
      </c>
      <c r="F964" s="10">
        <v>507552</v>
      </c>
      <c r="G964" s="10" t="s">
        <v>3240</v>
      </c>
      <c r="H964" s="10" t="str">
        <f>G964</f>
        <v>FOODSIN</v>
      </c>
      <c r="I964" s="10" t="s">
        <v>3241</v>
      </c>
      <c r="J964" s="10" t="s">
        <v>3242</v>
      </c>
      <c r="K964" s="13">
        <v>262.79000000000002</v>
      </c>
      <c r="L964" s="19" t="s">
        <v>13176</v>
      </c>
      <c r="M964" s="11" t="s">
        <v>275</v>
      </c>
      <c r="N964" s="10" t="s">
        <v>276</v>
      </c>
      <c r="O964" s="10" t="s">
        <v>277</v>
      </c>
      <c r="P964" s="10"/>
      <c r="Q964" s="12"/>
      <c r="R964" s="12"/>
      <c r="S964" s="10" t="s">
        <v>279</v>
      </c>
      <c r="T964" s="10" t="s">
        <v>27</v>
      </c>
      <c r="U964" s="10">
        <v>375</v>
      </c>
      <c r="V964" s="10">
        <v>3720</v>
      </c>
      <c r="W964" s="10">
        <v>169</v>
      </c>
      <c r="X964" s="10">
        <v>1322</v>
      </c>
      <c r="Y964" s="10">
        <f t="shared" si="15"/>
        <v>1012</v>
      </c>
      <c r="Z964" s="10" t="str">
        <f>IFERROR(VLOOKUP(H964,'[1]MW-NIFTY-50-12-Apr-2020'!$A:$A,1,FALSE),"No")</f>
        <v>No</v>
      </c>
      <c r="AA964" s="10" t="str">
        <f>IFERROR(VLOOKUP(AB964,'[2]ind_nifty500list 12th Apr20'!$F:$F,1,FALSE),"No")</f>
        <v>No</v>
      </c>
      <c r="AB964" s="9">
        <v>1012</v>
      </c>
    </row>
    <row r="965" spans="1:28" ht="15.75" customHeight="1" x14ac:dyDescent="0.3">
      <c r="A965" s="9">
        <v>794</v>
      </c>
      <c r="B965" s="10">
        <v>220161</v>
      </c>
      <c r="C965" s="10">
        <v>860</v>
      </c>
      <c r="D965" s="10">
        <v>129639684</v>
      </c>
      <c r="E965" s="10">
        <v>506405</v>
      </c>
      <c r="F965" s="10">
        <v>506405</v>
      </c>
      <c r="G965" s="10" t="s">
        <v>2578</v>
      </c>
      <c r="H965" s="10" t="s">
        <v>2578</v>
      </c>
      <c r="I965" s="10" t="s">
        <v>2579</v>
      </c>
      <c r="J965" s="10" t="s">
        <v>2580</v>
      </c>
      <c r="K965" s="13">
        <v>262.27</v>
      </c>
      <c r="L965" s="19" t="s">
        <v>13176</v>
      </c>
      <c r="M965" s="11" t="s">
        <v>23</v>
      </c>
      <c r="N965" s="10" t="s">
        <v>24</v>
      </c>
      <c r="O965" s="10"/>
      <c r="P965" s="10"/>
      <c r="Q965" s="12"/>
      <c r="R965" s="12"/>
      <c r="S965" s="17" t="s">
        <v>26</v>
      </c>
      <c r="T965" s="10" t="s">
        <v>27</v>
      </c>
      <c r="U965" s="10">
        <v>1424</v>
      </c>
      <c r="V965" s="10">
        <v>2553</v>
      </c>
      <c r="W965" s="10">
        <v>3705</v>
      </c>
      <c r="X965" s="10">
        <v>49</v>
      </c>
      <c r="Y965" s="10">
        <f t="shared" si="15"/>
        <v>794</v>
      </c>
      <c r="Z965" s="10" t="str">
        <f>IFERROR(VLOOKUP(H965,'[1]MW-NIFTY-50-12-Apr-2020'!$A:$A,1,FALSE),"No")</f>
        <v>No</v>
      </c>
      <c r="AA965" s="10" t="str">
        <f>IFERROR(VLOOKUP(AB965,'[2]ind_nifty500list 12th Apr20'!$F:$F,1,FALSE),"No")</f>
        <v>No</v>
      </c>
      <c r="AB965" s="9">
        <v>794</v>
      </c>
    </row>
    <row r="966" spans="1:28" ht="15.75" customHeight="1" x14ac:dyDescent="0.3">
      <c r="A966" s="9">
        <v>2437</v>
      </c>
      <c r="B966" s="10">
        <v>3650561</v>
      </c>
      <c r="C966" s="10">
        <v>14260</v>
      </c>
      <c r="D966" s="10">
        <v>136398852</v>
      </c>
      <c r="E966" s="10">
        <v>532808</v>
      </c>
      <c r="F966" s="10">
        <v>532808</v>
      </c>
      <c r="G966" s="10" t="s">
        <v>7559</v>
      </c>
      <c r="H966" s="10" t="s">
        <v>7559</v>
      </c>
      <c r="I966" s="10" t="s">
        <v>7560</v>
      </c>
      <c r="J966" s="10" t="s">
        <v>7561</v>
      </c>
      <c r="K966" s="13">
        <v>262.02390000000003</v>
      </c>
      <c r="L966" s="19" t="s">
        <v>13176</v>
      </c>
      <c r="M966" s="11" t="s">
        <v>83</v>
      </c>
      <c r="N966" s="10" t="s">
        <v>84</v>
      </c>
      <c r="O966" s="10" t="s">
        <v>108</v>
      </c>
      <c r="P966" s="10"/>
      <c r="Q966" s="12"/>
      <c r="R966" s="12"/>
      <c r="S966" s="17" t="s">
        <v>86</v>
      </c>
      <c r="T966" s="10" t="s">
        <v>27</v>
      </c>
      <c r="U966" s="10">
        <v>3932</v>
      </c>
      <c r="V966" s="10">
        <v>748</v>
      </c>
      <c r="W966" s="10">
        <v>5041</v>
      </c>
      <c r="X966" s="10">
        <v>1879</v>
      </c>
      <c r="Y966" s="10">
        <f t="shared" si="15"/>
        <v>2437</v>
      </c>
      <c r="Z966" s="10" t="str">
        <f>IFERROR(VLOOKUP(H966,'[1]MW-NIFTY-50-12-Apr-2020'!$A:$A,1,FALSE),"No")</f>
        <v>No</v>
      </c>
      <c r="AA966" s="10" t="str">
        <f>IFERROR(VLOOKUP(AB966,'[2]ind_nifty500list 12th Apr20'!$F:$F,1,FALSE),"No")</f>
        <v>No</v>
      </c>
      <c r="AB966" s="9">
        <v>2437</v>
      </c>
    </row>
    <row r="967" spans="1:28" ht="15.75" customHeight="1" x14ac:dyDescent="0.3">
      <c r="A967" s="9">
        <v>880</v>
      </c>
      <c r="B967" s="10">
        <v>1034241</v>
      </c>
      <c r="C967" s="10">
        <v>4040</v>
      </c>
      <c r="D967" s="10">
        <v>134069252</v>
      </c>
      <c r="E967" s="10">
        <v>523708</v>
      </c>
      <c r="F967" s="10">
        <v>523708</v>
      </c>
      <c r="G967" s="10" t="s">
        <v>2837</v>
      </c>
      <c r="H967" s="10" t="s">
        <v>2837</v>
      </c>
      <c r="I967" s="10" t="s">
        <v>2838</v>
      </c>
      <c r="J967" s="10" t="s">
        <v>2839</v>
      </c>
      <c r="K967" s="13">
        <v>261.11680000000001</v>
      </c>
      <c r="L967" s="19" t="s">
        <v>13176</v>
      </c>
      <c r="M967" s="11" t="s">
        <v>39</v>
      </c>
      <c r="N967" s="10" t="s">
        <v>40</v>
      </c>
      <c r="O967" s="10" t="s">
        <v>137</v>
      </c>
      <c r="P967" s="10" t="s">
        <v>138</v>
      </c>
      <c r="Q967" s="12"/>
      <c r="R967" s="12"/>
      <c r="S967" s="17" t="s">
        <v>42</v>
      </c>
      <c r="T967" s="10" t="s">
        <v>27</v>
      </c>
      <c r="U967" s="10">
        <v>3513</v>
      </c>
      <c r="V967" s="10">
        <v>2652</v>
      </c>
      <c r="W967" s="10">
        <v>1204</v>
      </c>
      <c r="X967" s="10">
        <v>1657</v>
      </c>
      <c r="Y967" s="10">
        <f t="shared" si="15"/>
        <v>880</v>
      </c>
      <c r="Z967" s="10" t="str">
        <f>IFERROR(VLOOKUP(H967,'[1]MW-NIFTY-50-12-Apr-2020'!$A:$A,1,FALSE),"No")</f>
        <v>No</v>
      </c>
      <c r="AA967" s="10" t="str">
        <f>IFERROR(VLOOKUP(AB967,'[2]ind_nifty500list 12th Apr20'!$F:$F,1,FALSE),"No")</f>
        <v>No</v>
      </c>
      <c r="AB967" s="9">
        <v>880</v>
      </c>
    </row>
    <row r="968" spans="1:28" ht="15.75" customHeight="1" x14ac:dyDescent="0.3">
      <c r="A968" s="9">
        <v>3848</v>
      </c>
      <c r="B968" s="10"/>
      <c r="C968" s="10"/>
      <c r="D968" s="10">
        <v>136201988</v>
      </c>
      <c r="E968" s="10">
        <v>532039</v>
      </c>
      <c r="F968" s="10">
        <v>532039</v>
      </c>
      <c r="G968" s="10" t="s">
        <v>11818</v>
      </c>
      <c r="H968" s="10" t="str">
        <f>G968</f>
        <v>ZENOTECH</v>
      </c>
      <c r="I968" s="10" t="s">
        <v>11819</v>
      </c>
      <c r="J968" s="10" t="s">
        <v>11820</v>
      </c>
      <c r="K968" s="13">
        <v>261.08</v>
      </c>
      <c r="L968" s="19" t="s">
        <v>13176</v>
      </c>
      <c r="M968" s="11" t="s">
        <v>95</v>
      </c>
      <c r="N968" s="10" t="s">
        <v>96</v>
      </c>
      <c r="O968" s="10" t="s">
        <v>97</v>
      </c>
      <c r="P968" s="10"/>
      <c r="Q968" s="12"/>
      <c r="R968" s="12"/>
      <c r="S968" s="10" t="s">
        <v>98</v>
      </c>
      <c r="T968" s="10" t="s">
        <v>27</v>
      </c>
      <c r="U968" s="10">
        <v>2481</v>
      </c>
      <c r="V968" s="10">
        <v>772</v>
      </c>
      <c r="W968" s="10">
        <v>1801</v>
      </c>
      <c r="X968" s="10">
        <v>1889</v>
      </c>
      <c r="Y968" s="10">
        <f t="shared" si="15"/>
        <v>3848</v>
      </c>
      <c r="Z968" s="10" t="str">
        <f>IFERROR(VLOOKUP(H968,'[1]MW-NIFTY-50-12-Apr-2020'!$A:$A,1,FALSE),"No")</f>
        <v>No</v>
      </c>
      <c r="AA968" s="10" t="str">
        <f>IFERROR(VLOOKUP(AB968,'[2]ind_nifty500list 12th Apr20'!$F:$F,1,FALSE),"No")</f>
        <v>No</v>
      </c>
      <c r="AB968" s="9">
        <v>3848</v>
      </c>
    </row>
    <row r="969" spans="1:28" ht="15.75" customHeight="1" x14ac:dyDescent="0.3">
      <c r="A969" s="9">
        <v>5022</v>
      </c>
      <c r="B969" s="10">
        <v>7411713</v>
      </c>
      <c r="C969" s="10">
        <v>28952</v>
      </c>
      <c r="D969" s="10">
        <v>136876548</v>
      </c>
      <c r="E969" s="10">
        <v>534674</v>
      </c>
      <c r="F969" s="10">
        <v>534674</v>
      </c>
      <c r="G969" s="10" t="s">
        <v>12771</v>
      </c>
      <c r="H969" s="10" t="s">
        <v>12771</v>
      </c>
      <c r="I969" s="10" t="s">
        <v>12772</v>
      </c>
      <c r="J969" s="10" t="s">
        <v>12773</v>
      </c>
      <c r="K969" s="13">
        <v>260.96159999999998</v>
      </c>
      <c r="L969" s="19" t="s">
        <v>13176</v>
      </c>
      <c r="M969" s="11" t="s">
        <v>32</v>
      </c>
      <c r="N969" s="10" t="s">
        <v>33</v>
      </c>
      <c r="O969" s="10" t="s">
        <v>48</v>
      </c>
      <c r="P969" s="10"/>
      <c r="Q969" s="12"/>
      <c r="R969" s="12"/>
      <c r="S969" s="18" t="s">
        <v>35</v>
      </c>
      <c r="T969" s="10" t="s">
        <v>27</v>
      </c>
      <c r="U969" s="10">
        <v>2845</v>
      </c>
      <c r="V969" s="10">
        <v>33</v>
      </c>
      <c r="W969" s="10">
        <v>1888</v>
      </c>
      <c r="X969" s="10">
        <v>3520</v>
      </c>
      <c r="Y969" s="10">
        <f t="shared" si="15"/>
        <v>5022</v>
      </c>
      <c r="Z969" s="10" t="str">
        <f>IFERROR(VLOOKUP(H969,'[1]MW-NIFTY-50-12-Apr-2020'!$A:$A,1,FALSE),"No")</f>
        <v>No</v>
      </c>
      <c r="AA969" s="10" t="str">
        <f>IFERROR(VLOOKUP(AB969,'[2]ind_nifty500list 12th Apr20'!$F:$F,1,FALSE),"No")</f>
        <v>No</v>
      </c>
      <c r="AB969" s="9">
        <v>5022</v>
      </c>
    </row>
    <row r="970" spans="1:28" ht="15.75" customHeight="1" x14ac:dyDescent="0.3">
      <c r="A970" s="9">
        <v>809</v>
      </c>
      <c r="B970" s="10">
        <v>5106945</v>
      </c>
      <c r="C970" s="10">
        <v>19949</v>
      </c>
      <c r="D970" s="10">
        <v>133673732</v>
      </c>
      <c r="E970" s="10">
        <v>522163</v>
      </c>
      <c r="F970" s="10">
        <v>522163</v>
      </c>
      <c r="G970" s="10" t="s">
        <v>2624</v>
      </c>
      <c r="H970" s="10" t="s">
        <v>2624</v>
      </c>
      <c r="I970" s="10" t="s">
        <v>2625</v>
      </c>
      <c r="J970" s="10" t="s">
        <v>2626</v>
      </c>
      <c r="K970" s="13">
        <v>260.43615</v>
      </c>
      <c r="L970" s="19" t="s">
        <v>13176</v>
      </c>
      <c r="M970" s="11" t="s">
        <v>39</v>
      </c>
      <c r="N970" s="10" t="s">
        <v>40</v>
      </c>
      <c r="O970" s="10" t="s">
        <v>128</v>
      </c>
      <c r="P970" s="10"/>
      <c r="Q970" s="12"/>
      <c r="R970" s="12"/>
      <c r="S970" s="15" t="s">
        <v>42</v>
      </c>
      <c r="T970" s="10" t="s">
        <v>27</v>
      </c>
      <c r="U970" s="10">
        <v>2277</v>
      </c>
      <c r="V970" s="10">
        <v>2852</v>
      </c>
      <c r="W970" s="10">
        <v>3353</v>
      </c>
      <c r="X970" s="10">
        <v>2535</v>
      </c>
      <c r="Y970" s="10">
        <f t="shared" si="15"/>
        <v>809</v>
      </c>
      <c r="Z970" s="10" t="str">
        <f>IFERROR(VLOOKUP(H970,'[1]MW-NIFTY-50-12-Apr-2020'!$A:$A,1,FALSE),"No")</f>
        <v>No</v>
      </c>
      <c r="AA970" s="10" t="str">
        <f>IFERROR(VLOOKUP(AB970,'[2]ind_nifty500list 12th Apr20'!$F:$F,1,FALSE),"No")</f>
        <v>No</v>
      </c>
      <c r="AB970" s="9">
        <v>809</v>
      </c>
    </row>
    <row r="971" spans="1:28" ht="15.75" customHeight="1" x14ac:dyDescent="0.3">
      <c r="A971" s="9">
        <v>2839</v>
      </c>
      <c r="B971" s="10"/>
      <c r="C971" s="10"/>
      <c r="D971" s="10">
        <v>136407300</v>
      </c>
      <c r="E971" s="10">
        <v>532841</v>
      </c>
      <c r="F971" s="10">
        <v>532841</v>
      </c>
      <c r="G971" s="10" t="s">
        <v>8758</v>
      </c>
      <c r="H971" s="10" t="str">
        <f>G971</f>
        <v>SAHYADRI</v>
      </c>
      <c r="I971" s="10" t="s">
        <v>8759</v>
      </c>
      <c r="J971" s="10" t="s">
        <v>8760</v>
      </c>
      <c r="K971" s="13">
        <v>260.04000000000002</v>
      </c>
      <c r="L971" s="19" t="s">
        <v>13176</v>
      </c>
      <c r="M971" s="11" t="s">
        <v>249</v>
      </c>
      <c r="N971" s="10" t="s">
        <v>250</v>
      </c>
      <c r="O971" s="10" t="s">
        <v>251</v>
      </c>
      <c r="P971" s="10"/>
      <c r="Q971" s="12"/>
      <c r="R971" s="12"/>
      <c r="S971" s="15" t="s">
        <v>26</v>
      </c>
      <c r="T971" s="10" t="s">
        <v>27</v>
      </c>
      <c r="U971" s="10">
        <v>1717</v>
      </c>
      <c r="V971" s="10">
        <v>2495</v>
      </c>
      <c r="W971" s="10">
        <v>463</v>
      </c>
      <c r="X971" s="10">
        <v>1663</v>
      </c>
      <c r="Y971" s="10">
        <f t="shared" si="15"/>
        <v>2839</v>
      </c>
      <c r="Z971" s="10" t="str">
        <f>IFERROR(VLOOKUP(H971,'[1]MW-NIFTY-50-12-Apr-2020'!$A:$A,1,FALSE),"No")</f>
        <v>No</v>
      </c>
      <c r="AA971" s="10" t="str">
        <f>IFERROR(VLOOKUP(AB971,'[2]ind_nifty500list 12th Apr20'!$F:$F,1,FALSE),"No")</f>
        <v>No</v>
      </c>
      <c r="AB971" s="9">
        <v>2839</v>
      </c>
    </row>
    <row r="972" spans="1:28" ht="15.75" customHeight="1" x14ac:dyDescent="0.3">
      <c r="A972" s="9">
        <v>3826</v>
      </c>
      <c r="B972" s="10"/>
      <c r="C972" s="10"/>
      <c r="D972" s="10">
        <v>132103684</v>
      </c>
      <c r="E972" s="10">
        <v>516030</v>
      </c>
      <c r="F972" s="10">
        <v>516030</v>
      </c>
      <c r="G972" s="10" t="s">
        <v>11745</v>
      </c>
      <c r="H972" s="10" t="str">
        <f>G972</f>
        <v>YASHPPR</v>
      </c>
      <c r="I972" s="10" t="s">
        <v>11746</v>
      </c>
      <c r="J972" s="10" t="s">
        <v>11747</v>
      </c>
      <c r="K972" s="13">
        <v>259.81</v>
      </c>
      <c r="L972" s="19" t="s">
        <v>13176</v>
      </c>
      <c r="M972" s="11" t="s">
        <v>23</v>
      </c>
      <c r="N972" s="10" t="s">
        <v>196</v>
      </c>
      <c r="O972" s="10" t="s">
        <v>388</v>
      </c>
      <c r="P972" s="10"/>
      <c r="Q972" s="12"/>
      <c r="R972" s="12"/>
      <c r="S972" s="17" t="s">
        <v>26</v>
      </c>
      <c r="T972" s="10" t="s">
        <v>27</v>
      </c>
      <c r="U972" s="10">
        <v>3000</v>
      </c>
      <c r="V972" s="10">
        <v>2582</v>
      </c>
      <c r="W972" s="10">
        <v>3145</v>
      </c>
      <c r="X972" s="10">
        <v>3034</v>
      </c>
      <c r="Y972" s="10">
        <f t="shared" si="15"/>
        <v>3826</v>
      </c>
      <c r="Z972" s="10" t="str">
        <f>IFERROR(VLOOKUP(H972,'[1]MW-NIFTY-50-12-Apr-2020'!$A:$A,1,FALSE),"No")</f>
        <v>No</v>
      </c>
      <c r="AA972" s="10" t="str">
        <f>IFERROR(VLOOKUP(AB972,'[2]ind_nifty500list 12th Apr20'!$F:$F,1,FALSE),"No")</f>
        <v>No</v>
      </c>
      <c r="AB972" s="9">
        <v>3826</v>
      </c>
    </row>
    <row r="973" spans="1:28" ht="15.75" customHeight="1" x14ac:dyDescent="0.3">
      <c r="A973" s="9">
        <v>2811</v>
      </c>
      <c r="B973" s="10"/>
      <c r="C973" s="10"/>
      <c r="D973" s="10">
        <v>137118980</v>
      </c>
      <c r="E973" s="10">
        <v>535621</v>
      </c>
      <c r="F973" s="10">
        <v>535621</v>
      </c>
      <c r="G973" s="10" t="s">
        <v>8675</v>
      </c>
      <c r="H973" s="10" t="str">
        <f>G973</f>
        <v>SVGLOBAL</v>
      </c>
      <c r="I973" s="10" t="s">
        <v>8676</v>
      </c>
      <c r="J973" s="10" t="s">
        <v>8677</v>
      </c>
      <c r="K973" s="13">
        <v>258.36</v>
      </c>
      <c r="L973" s="19" t="s">
        <v>13176</v>
      </c>
      <c r="M973" s="11" t="s">
        <v>249</v>
      </c>
      <c r="N973" s="10" t="s">
        <v>383</v>
      </c>
      <c r="O973" s="10"/>
      <c r="P973" s="10"/>
      <c r="Q973" s="12"/>
      <c r="R973" s="12"/>
      <c r="S973" s="18" t="s">
        <v>384</v>
      </c>
      <c r="T973" s="10" t="s">
        <v>27</v>
      </c>
      <c r="U973" s="10">
        <v>1088</v>
      </c>
      <c r="V973" s="10">
        <v>897</v>
      </c>
      <c r="W973" s="10">
        <v>3292</v>
      </c>
      <c r="X973" s="10">
        <v>197</v>
      </c>
      <c r="Y973" s="10">
        <f t="shared" si="15"/>
        <v>2811</v>
      </c>
      <c r="Z973" s="10" t="str">
        <f>IFERROR(VLOOKUP(H973,'[1]MW-NIFTY-50-12-Apr-2020'!$A:$A,1,FALSE),"No")</f>
        <v>No</v>
      </c>
      <c r="AA973" s="10" t="str">
        <f>IFERROR(VLOOKUP(AB973,'[2]ind_nifty500list 12th Apr20'!$F:$F,1,FALSE),"No")</f>
        <v>No</v>
      </c>
      <c r="AB973" s="9">
        <v>2811</v>
      </c>
    </row>
    <row r="974" spans="1:28" ht="15.75" customHeight="1" x14ac:dyDescent="0.3">
      <c r="A974" s="9">
        <v>2393</v>
      </c>
      <c r="B974" s="10">
        <v>502017</v>
      </c>
      <c r="C974" s="10">
        <v>1961</v>
      </c>
      <c r="D974" s="10">
        <v>129047812</v>
      </c>
      <c r="E974" s="10">
        <v>504093</v>
      </c>
      <c r="F974" s="10">
        <v>504093</v>
      </c>
      <c r="G974" s="10" t="s">
        <v>7430</v>
      </c>
      <c r="H974" s="10" t="s">
        <v>7430</v>
      </c>
      <c r="I974" s="10" t="s">
        <v>7431</v>
      </c>
      <c r="J974" s="10" t="s">
        <v>7432</v>
      </c>
      <c r="K974" s="13">
        <v>257.98</v>
      </c>
      <c r="L974" s="19" t="s">
        <v>13176</v>
      </c>
      <c r="M974" s="11" t="s">
        <v>83</v>
      </c>
      <c r="N974" s="10" t="s">
        <v>1069</v>
      </c>
      <c r="O974" s="23" t="s">
        <v>1241</v>
      </c>
      <c r="P974" s="10" t="s">
        <v>4556</v>
      </c>
      <c r="Q974" s="12"/>
      <c r="R974" s="12"/>
      <c r="S974" s="15" t="s">
        <v>1071</v>
      </c>
      <c r="T974" s="10" t="s">
        <v>27</v>
      </c>
      <c r="U974" s="10">
        <v>2973</v>
      </c>
      <c r="V974" s="10">
        <v>3215</v>
      </c>
      <c r="W974" s="10">
        <v>1441</v>
      </c>
      <c r="X974" s="10">
        <v>514</v>
      </c>
      <c r="Y974" s="10">
        <f t="shared" si="15"/>
        <v>2393</v>
      </c>
      <c r="Z974" s="10" t="str">
        <f>IFERROR(VLOOKUP(H974,'[1]MW-NIFTY-50-12-Apr-2020'!$A:$A,1,FALSE),"No")</f>
        <v>No</v>
      </c>
      <c r="AA974" s="10" t="str">
        <f>IFERROR(VLOOKUP(AB974,'[2]ind_nifty500list 12th Apr20'!$F:$F,1,FALSE),"No")</f>
        <v>No</v>
      </c>
      <c r="AB974" s="9">
        <v>2393</v>
      </c>
    </row>
    <row r="975" spans="1:28" ht="15.75" customHeight="1" x14ac:dyDescent="0.3">
      <c r="A975" s="9">
        <v>3180</v>
      </c>
      <c r="B975" s="10">
        <v>3732993</v>
      </c>
      <c r="C975" s="10">
        <v>14582</v>
      </c>
      <c r="D975" s="10">
        <v>136407556</v>
      </c>
      <c r="E975" s="10">
        <v>532842</v>
      </c>
      <c r="F975" s="10">
        <v>532842</v>
      </c>
      <c r="G975" s="10" t="s">
        <v>9776</v>
      </c>
      <c r="H975" s="10" t="s">
        <v>9776</v>
      </c>
      <c r="I975" s="10" t="s">
        <v>9777</v>
      </c>
      <c r="J975" s="10" t="s">
        <v>9778</v>
      </c>
      <c r="K975" s="13">
        <v>257.81130000000002</v>
      </c>
      <c r="L975" s="19" t="s">
        <v>13176</v>
      </c>
      <c r="M975" s="11" t="s">
        <v>23</v>
      </c>
      <c r="N975" s="10" t="s">
        <v>24</v>
      </c>
      <c r="O975" s="10" t="s">
        <v>376</v>
      </c>
      <c r="P975" s="10"/>
      <c r="Q975" s="12"/>
      <c r="R975" s="12"/>
      <c r="S975" s="15" t="s">
        <v>26</v>
      </c>
      <c r="T975" s="10" t="s">
        <v>27</v>
      </c>
      <c r="U975" s="10">
        <v>947</v>
      </c>
      <c r="V975" s="10">
        <v>856</v>
      </c>
      <c r="W975" s="10">
        <v>5051</v>
      </c>
      <c r="X975" s="10">
        <v>2540</v>
      </c>
      <c r="Y975" s="10">
        <f t="shared" si="15"/>
        <v>3180</v>
      </c>
      <c r="Z975" s="10" t="str">
        <f>IFERROR(VLOOKUP(H975,'[1]MW-NIFTY-50-12-Apr-2020'!$A:$A,1,FALSE),"No")</f>
        <v>No</v>
      </c>
      <c r="AA975" s="10" t="str">
        <f>IFERROR(VLOOKUP(AB975,'[2]ind_nifty500list 12th Apr20'!$F:$F,1,FALSE),"No")</f>
        <v>No</v>
      </c>
      <c r="AB975" s="9">
        <v>3180</v>
      </c>
    </row>
    <row r="976" spans="1:28" ht="15.75" customHeight="1" x14ac:dyDescent="0.3">
      <c r="A976" s="9">
        <v>978</v>
      </c>
      <c r="B976" s="10">
        <v>1253889</v>
      </c>
      <c r="C976" s="10">
        <v>4898</v>
      </c>
      <c r="D976" s="10">
        <v>136089348</v>
      </c>
      <c r="E976" s="10">
        <v>531599</v>
      </c>
      <c r="F976" s="10">
        <v>531599</v>
      </c>
      <c r="G976" s="10" t="s">
        <v>3136</v>
      </c>
      <c r="H976" s="10" t="s">
        <v>3136</v>
      </c>
      <c r="I976" s="10" t="s">
        <v>3137</v>
      </c>
      <c r="J976" s="10" t="s">
        <v>3138</v>
      </c>
      <c r="K976" s="13">
        <v>4480.5491499999998</v>
      </c>
      <c r="L976" s="19" t="s">
        <v>13179</v>
      </c>
      <c r="M976" s="11" t="s">
        <v>95</v>
      </c>
      <c r="N976" s="10" t="s">
        <v>96</v>
      </c>
      <c r="O976" s="10" t="s">
        <v>97</v>
      </c>
      <c r="P976" s="10"/>
      <c r="Q976" s="12"/>
      <c r="R976" s="12"/>
      <c r="S976" s="10" t="s">
        <v>98</v>
      </c>
      <c r="T976" s="10" t="s">
        <v>27</v>
      </c>
      <c r="U976" s="10">
        <v>295</v>
      </c>
      <c r="V976" s="10">
        <v>1174</v>
      </c>
      <c r="W976" s="10">
        <v>2986</v>
      </c>
      <c r="X976" s="10">
        <v>555</v>
      </c>
      <c r="Y976" s="10">
        <f t="shared" si="15"/>
        <v>978</v>
      </c>
      <c r="Z976" s="10" t="str">
        <f>IFERROR(VLOOKUP(H976,'[1]MW-NIFTY-50-12-Apr-2020'!$A:$A,1,FALSE),"No")</f>
        <v>No</v>
      </c>
      <c r="AA976" s="10" t="s">
        <v>44</v>
      </c>
      <c r="AB976" s="9">
        <v>978</v>
      </c>
    </row>
    <row r="977" spans="1:28" ht="15.75" customHeight="1" x14ac:dyDescent="0.3">
      <c r="A977" s="9">
        <v>2654</v>
      </c>
      <c r="B977" s="10"/>
      <c r="C977" s="10"/>
      <c r="D977" s="10">
        <v>132485636</v>
      </c>
      <c r="E977" s="10">
        <v>517522</v>
      </c>
      <c r="F977" s="10">
        <v>517522</v>
      </c>
      <c r="G977" s="10" t="s">
        <v>8201</v>
      </c>
      <c r="H977" s="10" t="str">
        <f>G977</f>
        <v>RAJGLOWIR</v>
      </c>
      <c r="I977" s="10" t="s">
        <v>8202</v>
      </c>
      <c r="J977" s="10" t="s">
        <v>8203</v>
      </c>
      <c r="K977" s="13">
        <v>257.66000000000003</v>
      </c>
      <c r="L977" s="19" t="s">
        <v>13176</v>
      </c>
      <c r="M977" s="11" t="s">
        <v>39</v>
      </c>
      <c r="N977" s="10" t="s">
        <v>40</v>
      </c>
      <c r="O977" s="10"/>
      <c r="P977" s="10"/>
      <c r="Q977" s="12"/>
      <c r="R977" s="12"/>
      <c r="S977" s="15" t="s">
        <v>42</v>
      </c>
      <c r="T977" s="10" t="s">
        <v>27</v>
      </c>
      <c r="U977" s="10">
        <v>2100</v>
      </c>
      <c r="V977" s="10">
        <v>247</v>
      </c>
      <c r="W977" s="10">
        <v>2392</v>
      </c>
      <c r="X977" s="10">
        <v>3225</v>
      </c>
      <c r="Y977" s="10">
        <f t="shared" si="15"/>
        <v>2654</v>
      </c>
      <c r="Z977" s="10" t="str">
        <f>IFERROR(VLOOKUP(H977,'[1]MW-NIFTY-50-12-Apr-2020'!$A:$A,1,FALSE),"No")</f>
        <v>No</v>
      </c>
      <c r="AA977" s="10" t="str">
        <f>IFERROR(VLOOKUP(AB977,'[2]ind_nifty500list 12th Apr20'!$F:$F,1,FALSE),"No")</f>
        <v>No</v>
      </c>
      <c r="AB977" s="9">
        <v>2654</v>
      </c>
    </row>
    <row r="978" spans="1:28" ht="15.75" customHeight="1" x14ac:dyDescent="0.3">
      <c r="A978" s="9">
        <v>873</v>
      </c>
      <c r="B978" s="10">
        <v>3870465</v>
      </c>
      <c r="C978" s="10">
        <v>15119</v>
      </c>
      <c r="D978" s="10">
        <v>136428036</v>
      </c>
      <c r="E978" s="10">
        <v>532922</v>
      </c>
      <c r="F978" s="10">
        <v>532922</v>
      </c>
      <c r="G978" s="10" t="s">
        <v>3142</v>
      </c>
      <c r="H978" s="10" t="s">
        <v>3142</v>
      </c>
      <c r="I978" s="10" t="s">
        <v>3143</v>
      </c>
      <c r="J978" s="10" t="s">
        <v>3144</v>
      </c>
      <c r="K978" s="13">
        <v>25699.865899999997</v>
      </c>
      <c r="L978" s="16" t="s">
        <v>13177</v>
      </c>
      <c r="M978" s="11" t="s">
        <v>55</v>
      </c>
      <c r="N978" s="10" t="s">
        <v>56</v>
      </c>
      <c r="O978" s="10" t="s">
        <v>57</v>
      </c>
      <c r="P978" s="10"/>
      <c r="Q978" s="12"/>
      <c r="R978" s="12"/>
      <c r="S978" s="18" t="s">
        <v>58</v>
      </c>
      <c r="T978" s="10" t="s">
        <v>130</v>
      </c>
      <c r="U978" s="10">
        <v>2104</v>
      </c>
      <c r="V978" s="10">
        <v>2723</v>
      </c>
      <c r="W978" s="10">
        <v>1825</v>
      </c>
      <c r="X978" s="10">
        <v>1366</v>
      </c>
      <c r="Y978" s="10">
        <f t="shared" si="15"/>
        <v>873</v>
      </c>
      <c r="Z978" s="10" t="str">
        <f>IFERROR(VLOOKUP(H978,'[1]MW-NIFTY-50-12-Apr-2020'!$A:$A,1,FALSE),"No")</f>
        <v>No</v>
      </c>
      <c r="AA978" s="10" t="s">
        <v>44</v>
      </c>
      <c r="AB978" s="9">
        <v>873</v>
      </c>
    </row>
    <row r="979" spans="1:28" ht="15.75" customHeight="1" x14ac:dyDescent="0.3">
      <c r="A979" s="9">
        <v>981</v>
      </c>
      <c r="B979" s="10">
        <v>304641</v>
      </c>
      <c r="C979" s="10">
        <v>1190</v>
      </c>
      <c r="D979" s="10">
        <v>129470468</v>
      </c>
      <c r="E979" s="10">
        <v>505744</v>
      </c>
      <c r="F979" s="10">
        <v>505744</v>
      </c>
      <c r="G979" s="10" t="s">
        <v>3145</v>
      </c>
      <c r="H979" s="10" t="s">
        <v>3145</v>
      </c>
      <c r="I979" s="10" t="s">
        <v>3146</v>
      </c>
      <c r="J979" s="10" t="s">
        <v>3147</v>
      </c>
      <c r="K979" s="13">
        <v>2629.5474000000004</v>
      </c>
      <c r="L979" s="19" t="s">
        <v>13179</v>
      </c>
      <c r="M979" s="11" t="s">
        <v>83</v>
      </c>
      <c r="N979" s="10" t="s">
        <v>621</v>
      </c>
      <c r="O979" s="10" t="s">
        <v>622</v>
      </c>
      <c r="P979" s="10" t="s">
        <v>3148</v>
      </c>
      <c r="Q979" s="12"/>
      <c r="R979" s="12"/>
      <c r="S979" s="18" t="s">
        <v>623</v>
      </c>
      <c r="T979" s="10" t="s">
        <v>27</v>
      </c>
      <c r="U979" s="10">
        <v>1374</v>
      </c>
      <c r="V979" s="10">
        <v>2679</v>
      </c>
      <c r="W979" s="10">
        <v>1040</v>
      </c>
      <c r="X979" s="10">
        <v>3305</v>
      </c>
      <c r="Y979" s="10">
        <f t="shared" si="15"/>
        <v>981</v>
      </c>
      <c r="Z979" s="10" t="str">
        <f>IFERROR(VLOOKUP(H979,'[1]MW-NIFTY-50-12-Apr-2020'!$A:$A,1,FALSE),"No")</f>
        <v>No</v>
      </c>
      <c r="AA979" s="10" t="s">
        <v>44</v>
      </c>
      <c r="AB979" s="9">
        <v>981</v>
      </c>
    </row>
    <row r="980" spans="1:28" ht="15.75" customHeight="1" x14ac:dyDescent="0.3">
      <c r="A980" s="9">
        <v>829</v>
      </c>
      <c r="B980" s="10"/>
      <c r="C980" s="10"/>
      <c r="D980" s="10">
        <v>129414660</v>
      </c>
      <c r="E980" s="10">
        <v>505526</v>
      </c>
      <c r="F980" s="10">
        <v>505526</v>
      </c>
      <c r="G980" s="10" t="s">
        <v>2682</v>
      </c>
      <c r="H980" s="10" t="str">
        <f>G980</f>
        <v>DOLAT</v>
      </c>
      <c r="I980" s="10" t="s">
        <v>2683</v>
      </c>
      <c r="J980" s="10" t="s">
        <v>2684</v>
      </c>
      <c r="K980" s="13">
        <v>257.14999999999998</v>
      </c>
      <c r="L980" s="19" t="s">
        <v>13176</v>
      </c>
      <c r="M980" s="11" t="s">
        <v>55</v>
      </c>
      <c r="N980" s="10" t="s">
        <v>56</v>
      </c>
      <c r="O980" s="10" t="s">
        <v>62</v>
      </c>
      <c r="P980" s="10" t="s">
        <v>293</v>
      </c>
      <c r="Q980" s="12"/>
      <c r="R980" s="12"/>
      <c r="S980" s="18" t="s">
        <v>58</v>
      </c>
      <c r="T980" s="10" t="s">
        <v>27</v>
      </c>
      <c r="U980" s="10">
        <v>3202</v>
      </c>
      <c r="V980" s="10">
        <v>1508</v>
      </c>
      <c r="W980" s="10">
        <v>2558</v>
      </c>
      <c r="X980" s="10">
        <v>352</v>
      </c>
      <c r="Y980" s="10">
        <f t="shared" si="15"/>
        <v>829</v>
      </c>
      <c r="Z980" s="10" t="str">
        <f>IFERROR(VLOOKUP(H980,'[1]MW-NIFTY-50-12-Apr-2020'!$A:$A,1,FALSE),"No")</f>
        <v>No</v>
      </c>
      <c r="AA980" s="10" t="str">
        <f>IFERROR(VLOOKUP(AB980,'[2]ind_nifty500list 12th Apr20'!$F:$F,1,FALSE),"No")</f>
        <v>No</v>
      </c>
      <c r="AB980" s="9">
        <v>829</v>
      </c>
    </row>
    <row r="981" spans="1:28" ht="15.75" customHeight="1" x14ac:dyDescent="0.3">
      <c r="A981" s="9">
        <v>1057</v>
      </c>
      <c r="B981" s="10">
        <v>3939585</v>
      </c>
      <c r="C981" s="10">
        <v>15389</v>
      </c>
      <c r="D981" s="10">
        <v>136437508</v>
      </c>
      <c r="E981" s="10">
        <v>532959</v>
      </c>
      <c r="F981" s="10">
        <v>532959</v>
      </c>
      <c r="G981" s="10" t="s">
        <v>3377</v>
      </c>
      <c r="H981" s="10" t="s">
        <v>3377</v>
      </c>
      <c r="I981" s="10" t="s">
        <v>3378</v>
      </c>
      <c r="J981" s="10" t="s">
        <v>3379</v>
      </c>
      <c r="K981" s="13">
        <v>257.0104</v>
      </c>
      <c r="L981" s="19" t="s">
        <v>13176</v>
      </c>
      <c r="M981" s="11" t="s">
        <v>39</v>
      </c>
      <c r="N981" s="10" t="s">
        <v>67</v>
      </c>
      <c r="O981" s="10" t="s">
        <v>68</v>
      </c>
      <c r="P981" s="10"/>
      <c r="Q981" s="12"/>
      <c r="R981" s="12"/>
      <c r="S981" s="15" t="s">
        <v>69</v>
      </c>
      <c r="T981" s="10" t="s">
        <v>27</v>
      </c>
      <c r="U981" s="10">
        <v>1170</v>
      </c>
      <c r="V981" s="10">
        <v>1841</v>
      </c>
      <c r="W981" s="10">
        <v>676</v>
      </c>
      <c r="X981" s="10">
        <v>5023</v>
      </c>
      <c r="Y981" s="10">
        <f t="shared" si="15"/>
        <v>1057</v>
      </c>
      <c r="Z981" s="10" t="str">
        <f>IFERROR(VLOOKUP(H981,'[1]MW-NIFTY-50-12-Apr-2020'!$A:$A,1,FALSE),"No")</f>
        <v>No</v>
      </c>
      <c r="AA981" s="10" t="str">
        <f>IFERROR(VLOOKUP(AB981,'[2]ind_nifty500list 12th Apr20'!$F:$F,1,FALSE),"No")</f>
        <v>No</v>
      </c>
      <c r="AB981" s="9">
        <v>1057</v>
      </c>
    </row>
    <row r="982" spans="1:28" ht="15.75" customHeight="1" x14ac:dyDescent="0.3">
      <c r="A982" s="9">
        <v>668</v>
      </c>
      <c r="B982" s="10">
        <v>4513793</v>
      </c>
      <c r="C982" s="10">
        <v>17632</v>
      </c>
      <c r="D982" s="10">
        <v>136308740</v>
      </c>
      <c r="E982" s="10">
        <v>532456</v>
      </c>
      <c r="F982" s="10">
        <v>532456</v>
      </c>
      <c r="G982" s="10" t="s">
        <v>2197</v>
      </c>
      <c r="H982" s="10" t="s">
        <v>2197</v>
      </c>
      <c r="I982" s="10" t="s">
        <v>2198</v>
      </c>
      <c r="J982" s="10" t="s">
        <v>2199</v>
      </c>
      <c r="K982" s="13">
        <v>256.57124999999996</v>
      </c>
      <c r="L982" s="19" t="s">
        <v>13176</v>
      </c>
      <c r="M982" s="11" t="s">
        <v>32</v>
      </c>
      <c r="N982" s="10" t="s">
        <v>220</v>
      </c>
      <c r="O982" s="10" t="s">
        <v>221</v>
      </c>
      <c r="P982" s="10"/>
      <c r="Q982" s="12"/>
      <c r="R982" s="12"/>
      <c r="S982" s="15" t="s">
        <v>222</v>
      </c>
      <c r="T982" s="10" t="s">
        <v>27</v>
      </c>
      <c r="U982" s="10">
        <v>3788</v>
      </c>
      <c r="V982" s="10">
        <v>2102</v>
      </c>
      <c r="W982" s="10">
        <v>2338</v>
      </c>
      <c r="X982" s="10">
        <v>1273</v>
      </c>
      <c r="Y982" s="10">
        <f t="shared" si="15"/>
        <v>668</v>
      </c>
      <c r="Z982" s="10" t="str">
        <f>IFERROR(VLOOKUP(H982,'[1]MW-NIFTY-50-12-Apr-2020'!$A:$A,1,FALSE),"No")</f>
        <v>No</v>
      </c>
      <c r="AA982" s="10" t="str">
        <f>IFERROR(VLOOKUP(AB982,'[2]ind_nifty500list 12th Apr20'!$F:$F,1,FALSE),"No")</f>
        <v>No</v>
      </c>
      <c r="AB982" s="9">
        <v>668</v>
      </c>
    </row>
    <row r="983" spans="1:28" ht="15.75" customHeight="1" x14ac:dyDescent="0.3">
      <c r="A983" s="9">
        <v>3958</v>
      </c>
      <c r="B983" s="10"/>
      <c r="C983" s="10"/>
      <c r="D983" s="10">
        <v>138035460</v>
      </c>
      <c r="E983" s="10">
        <v>539201</v>
      </c>
      <c r="F983" s="10">
        <v>539201</v>
      </c>
      <c r="G983" s="10" t="s">
        <v>12173</v>
      </c>
      <c r="H983" s="10" t="str">
        <f>G983</f>
        <v>SATIA</v>
      </c>
      <c r="I983" s="10" t="s">
        <v>12174</v>
      </c>
      <c r="J983" s="10" t="s">
        <v>12175</v>
      </c>
      <c r="K983" s="13">
        <v>255.32</v>
      </c>
      <c r="L983" s="19" t="s">
        <v>13176</v>
      </c>
      <c r="M983" s="11" t="s">
        <v>83</v>
      </c>
      <c r="N983" s="10" t="s">
        <v>1069</v>
      </c>
      <c r="O983" s="10" t="s">
        <v>2270</v>
      </c>
      <c r="P983" s="10" t="s">
        <v>12176</v>
      </c>
      <c r="Q983" s="12"/>
      <c r="R983" s="12"/>
      <c r="S983" s="15" t="s">
        <v>1071</v>
      </c>
      <c r="T983" s="10" t="s">
        <v>27</v>
      </c>
      <c r="U983" s="10">
        <v>3277</v>
      </c>
      <c r="V983" s="10">
        <v>5044</v>
      </c>
      <c r="W983" s="10">
        <v>1862</v>
      </c>
      <c r="X983" s="10">
        <v>2741</v>
      </c>
      <c r="Y983" s="10">
        <f t="shared" si="15"/>
        <v>3958</v>
      </c>
      <c r="Z983" s="10" t="str">
        <f>IFERROR(VLOOKUP(H983,'[1]MW-NIFTY-50-12-Apr-2020'!$A:$A,1,FALSE),"No")</f>
        <v>No</v>
      </c>
      <c r="AA983" s="10" t="str">
        <f>IFERROR(VLOOKUP(AB983,'[2]ind_nifty500list 12th Apr20'!$F:$F,1,FALSE),"No")</f>
        <v>No</v>
      </c>
      <c r="AB983" s="9">
        <v>3958</v>
      </c>
    </row>
    <row r="984" spans="1:28" ht="15.75" customHeight="1" x14ac:dyDescent="0.3">
      <c r="A984" s="9">
        <v>3087</v>
      </c>
      <c r="B984" s="10"/>
      <c r="C984" s="10"/>
      <c r="D984" s="10">
        <v>133893892</v>
      </c>
      <c r="E984" s="10">
        <v>523023</v>
      </c>
      <c r="F984" s="10">
        <v>523023</v>
      </c>
      <c r="G984" s="10" t="s">
        <v>9500</v>
      </c>
      <c r="H984" s="10" t="str">
        <f>G984</f>
        <v>SINCLAIR</v>
      </c>
      <c r="I984" s="10" t="s">
        <v>9501</v>
      </c>
      <c r="J984" s="10" t="s">
        <v>9502</v>
      </c>
      <c r="K984" s="13">
        <v>254.54</v>
      </c>
      <c r="L984" s="19" t="s">
        <v>13176</v>
      </c>
      <c r="M984" s="11" t="s">
        <v>83</v>
      </c>
      <c r="N984" s="10" t="s">
        <v>181</v>
      </c>
      <c r="O984" s="10" t="s">
        <v>210</v>
      </c>
      <c r="P984" s="10" t="s">
        <v>354</v>
      </c>
      <c r="Q984" s="12"/>
      <c r="R984" s="12"/>
      <c r="S984" s="17" t="s">
        <v>86</v>
      </c>
      <c r="T984" s="10" t="s">
        <v>27</v>
      </c>
      <c r="U984" s="10">
        <v>1011</v>
      </c>
      <c r="V984" s="10">
        <v>696</v>
      </c>
      <c r="W984" s="10">
        <v>279</v>
      </c>
      <c r="X984" s="10">
        <v>278</v>
      </c>
      <c r="Y984" s="10">
        <f t="shared" si="15"/>
        <v>3087</v>
      </c>
      <c r="Z984" s="10" t="str">
        <f>IFERROR(VLOOKUP(H984,'[1]MW-NIFTY-50-12-Apr-2020'!$A:$A,1,FALSE),"No")</f>
        <v>No</v>
      </c>
      <c r="AA984" s="10" t="str">
        <f>IFERROR(VLOOKUP(AB984,'[2]ind_nifty500list 12th Apr20'!$F:$F,1,FALSE),"No")</f>
        <v>No</v>
      </c>
      <c r="AB984" s="9">
        <v>3087</v>
      </c>
    </row>
    <row r="985" spans="1:28" ht="15.75" customHeight="1" x14ac:dyDescent="0.3">
      <c r="A985" s="9">
        <v>1919</v>
      </c>
      <c r="B985" s="10">
        <v>1341185</v>
      </c>
      <c r="C985" s="10">
        <v>5239</v>
      </c>
      <c r="D985" s="10">
        <v>133986308</v>
      </c>
      <c r="E985" s="10">
        <v>523384</v>
      </c>
      <c r="F985" s="10">
        <v>523384</v>
      </c>
      <c r="G985" s="10" t="s">
        <v>6002</v>
      </c>
      <c r="H985" s="10" t="s">
        <v>6002</v>
      </c>
      <c r="I985" s="10" t="s">
        <v>6003</v>
      </c>
      <c r="J985" s="10" t="s">
        <v>6004</v>
      </c>
      <c r="K985" s="13">
        <v>254.26679999999999</v>
      </c>
      <c r="L985" s="19" t="s">
        <v>13176</v>
      </c>
      <c r="M985" s="11" t="s">
        <v>39</v>
      </c>
      <c r="N985" s="10" t="s">
        <v>40</v>
      </c>
      <c r="O985" s="10"/>
      <c r="P985" s="10"/>
      <c r="Q985" s="12"/>
      <c r="R985" s="12"/>
      <c r="S985" s="15" t="s">
        <v>42</v>
      </c>
      <c r="T985" s="10" t="s">
        <v>27</v>
      </c>
      <c r="U985" s="10">
        <v>57</v>
      </c>
      <c r="V985" s="10">
        <v>1914</v>
      </c>
      <c r="W985" s="10">
        <v>1754</v>
      </c>
      <c r="X985" s="10">
        <v>3118</v>
      </c>
      <c r="Y985" s="10">
        <f t="shared" si="15"/>
        <v>1919</v>
      </c>
      <c r="Z985" s="10" t="str">
        <f>IFERROR(VLOOKUP(H985,'[1]MW-NIFTY-50-12-Apr-2020'!$A:$A,1,FALSE),"No")</f>
        <v>No</v>
      </c>
      <c r="AA985" s="10" t="str">
        <f>IFERROR(VLOOKUP(AB985,'[2]ind_nifty500list 12th Apr20'!$F:$F,1,FALSE),"No")</f>
        <v>No</v>
      </c>
      <c r="AB985" s="9">
        <v>1919</v>
      </c>
    </row>
    <row r="986" spans="1:28" ht="15.75" customHeight="1" x14ac:dyDescent="0.3">
      <c r="A986" s="9">
        <v>3932</v>
      </c>
      <c r="B986" s="10">
        <v>4916481</v>
      </c>
      <c r="C986" s="10">
        <v>19205</v>
      </c>
      <c r="D986" s="10">
        <v>138293764</v>
      </c>
      <c r="E986" s="10">
        <v>540210</v>
      </c>
      <c r="F986" s="10">
        <v>540210</v>
      </c>
      <c r="G986" s="10" t="s">
        <v>12094</v>
      </c>
      <c r="H986" s="10" t="s">
        <v>12094</v>
      </c>
      <c r="I986" s="10" t="s">
        <v>12095</v>
      </c>
      <c r="J986" s="10" t="s">
        <v>12096</v>
      </c>
      <c r="K986" s="13">
        <v>253.85624999999999</v>
      </c>
      <c r="L986" s="19" t="s">
        <v>13176</v>
      </c>
      <c r="M986" s="11" t="s">
        <v>83</v>
      </c>
      <c r="N986" s="10" t="s">
        <v>84</v>
      </c>
      <c r="O986" s="10" t="s">
        <v>108</v>
      </c>
      <c r="P986" s="10"/>
      <c r="Q986" s="12"/>
      <c r="R986" s="12"/>
      <c r="S986" s="15" t="s">
        <v>86</v>
      </c>
      <c r="T986" s="10" t="s">
        <v>27</v>
      </c>
      <c r="U986" s="10">
        <v>748</v>
      </c>
      <c r="V986" s="10">
        <v>3946</v>
      </c>
      <c r="W986" s="10">
        <v>2437</v>
      </c>
      <c r="X986" s="10">
        <v>5041</v>
      </c>
      <c r="Y986" s="10">
        <f t="shared" si="15"/>
        <v>3932</v>
      </c>
      <c r="Z986" s="10" t="str">
        <f>IFERROR(VLOOKUP(H986,'[1]MW-NIFTY-50-12-Apr-2020'!$A:$A,1,FALSE),"No")</f>
        <v>No</v>
      </c>
      <c r="AA986" s="10" t="str">
        <f>IFERROR(VLOOKUP(AB986,'[2]ind_nifty500list 12th Apr20'!$F:$F,1,FALSE),"No")</f>
        <v>No</v>
      </c>
      <c r="AB986" s="9">
        <v>3932</v>
      </c>
    </row>
    <row r="987" spans="1:28" ht="15.75" customHeight="1" x14ac:dyDescent="0.3">
      <c r="A987" s="9">
        <v>5061</v>
      </c>
      <c r="B987" s="10">
        <v>2632961</v>
      </c>
      <c r="C987" s="10">
        <v>10285</v>
      </c>
      <c r="D987" s="10"/>
      <c r="E987" s="10"/>
      <c r="F987" s="10">
        <v>508933</v>
      </c>
      <c r="G987" s="10" t="s">
        <v>12889</v>
      </c>
      <c r="H987" s="10" t="s">
        <v>12889</v>
      </c>
      <c r="I987" s="10" t="s">
        <v>12890</v>
      </c>
      <c r="J987" s="10" t="s">
        <v>12891</v>
      </c>
      <c r="K987" s="13">
        <v>252.68995000000001</v>
      </c>
      <c r="L987" s="19" t="s">
        <v>13176</v>
      </c>
      <c r="M987" s="11" t="s">
        <v>83</v>
      </c>
      <c r="N987" s="11" t="s">
        <v>84</v>
      </c>
      <c r="O987" s="10" t="s">
        <v>85</v>
      </c>
      <c r="P987" s="12"/>
      <c r="Q987" s="12"/>
      <c r="R987" s="12"/>
      <c r="S987" s="15" t="s">
        <v>86</v>
      </c>
      <c r="T987" s="10" t="s">
        <v>27</v>
      </c>
      <c r="U987" s="10">
        <v>4664</v>
      </c>
      <c r="V987" s="10">
        <v>4567</v>
      </c>
      <c r="W987" s="10">
        <v>4869</v>
      </c>
      <c r="X987" s="10">
        <v>4816</v>
      </c>
      <c r="Y987" s="10">
        <f t="shared" si="15"/>
        <v>5061</v>
      </c>
      <c r="Z987" s="10" t="str">
        <f>IFERROR(VLOOKUP(H987,'[1]MW-NIFTY-50-12-Apr-2020'!$A:$A,1,FALSE),"No")</f>
        <v>No</v>
      </c>
      <c r="AA987" s="10" t="str">
        <f>IFERROR(VLOOKUP(AB987,'[2]ind_nifty500list 12th Apr20'!$F:$F,1,FALSE),"No")</f>
        <v>No</v>
      </c>
      <c r="AB987" s="9">
        <v>5061</v>
      </c>
    </row>
    <row r="988" spans="1:28" ht="15.75" customHeight="1" x14ac:dyDescent="0.3">
      <c r="A988" s="9">
        <v>3940</v>
      </c>
      <c r="B988" s="10"/>
      <c r="C988" s="10"/>
      <c r="D988" s="10">
        <v>138219780</v>
      </c>
      <c r="E988" s="10">
        <v>138219780</v>
      </c>
      <c r="F988" s="10">
        <v>539921</v>
      </c>
      <c r="G988" s="10" t="s">
        <v>12118</v>
      </c>
      <c r="H988" s="10" t="str">
        <f>G988</f>
        <v>SEIL</v>
      </c>
      <c r="I988" s="10" t="s">
        <v>12119</v>
      </c>
      <c r="J988" s="10" t="s">
        <v>12120</v>
      </c>
      <c r="K988" s="13">
        <v>252.62</v>
      </c>
      <c r="L988" s="19" t="s">
        <v>13176</v>
      </c>
      <c r="M988" s="11" t="s">
        <v>83</v>
      </c>
      <c r="N988" s="10" t="s">
        <v>181</v>
      </c>
      <c r="O988" s="10" t="s">
        <v>203</v>
      </c>
      <c r="P988" s="10"/>
      <c r="Q988" s="12"/>
      <c r="R988" s="12"/>
      <c r="S988" s="17" t="s">
        <v>86</v>
      </c>
      <c r="T988" s="10" t="s">
        <v>27</v>
      </c>
      <c r="U988" s="10">
        <v>3744</v>
      </c>
      <c r="V988" s="10">
        <v>874</v>
      </c>
      <c r="W988" s="10">
        <v>2116</v>
      </c>
      <c r="X988" s="10">
        <v>564</v>
      </c>
      <c r="Y988" s="10">
        <f t="shared" si="15"/>
        <v>3940</v>
      </c>
      <c r="Z988" s="10" t="str">
        <f>IFERROR(VLOOKUP(H988,'[1]MW-NIFTY-50-12-Apr-2020'!$A:$A,1,FALSE),"No")</f>
        <v>No</v>
      </c>
      <c r="AA988" s="10" t="str">
        <f>IFERROR(VLOOKUP(AB988,'[2]ind_nifty500list 12th Apr20'!$F:$F,1,FALSE),"No")</f>
        <v>No</v>
      </c>
      <c r="AB988" s="9">
        <v>3940</v>
      </c>
    </row>
    <row r="989" spans="1:28" ht="15.75" customHeight="1" x14ac:dyDescent="0.3">
      <c r="A989" s="9">
        <v>228</v>
      </c>
      <c r="B989" s="10">
        <v>3892225</v>
      </c>
      <c r="C989" s="10">
        <v>15204</v>
      </c>
      <c r="D989" s="10">
        <v>136431364</v>
      </c>
      <c r="E989" s="10">
        <v>532935</v>
      </c>
      <c r="F989" s="10">
        <v>532935</v>
      </c>
      <c r="G989" s="10" t="s">
        <v>835</v>
      </c>
      <c r="H989" s="10" t="s">
        <v>835</v>
      </c>
      <c r="I989" s="10" t="s">
        <v>836</v>
      </c>
      <c r="J989" s="10" t="s">
        <v>837</v>
      </c>
      <c r="K989" s="13">
        <v>251.97674999999998</v>
      </c>
      <c r="L989" s="19" t="s">
        <v>13176</v>
      </c>
      <c r="M989" s="11" t="s">
        <v>23</v>
      </c>
      <c r="N989" s="10" t="s">
        <v>24</v>
      </c>
      <c r="O989" s="10" t="s">
        <v>838</v>
      </c>
      <c r="P989" s="10"/>
      <c r="Q989" s="12"/>
      <c r="R989" s="12"/>
      <c r="S989" s="17" t="s">
        <v>26</v>
      </c>
      <c r="T989" s="10" t="s">
        <v>27</v>
      </c>
      <c r="U989" s="10">
        <v>548</v>
      </c>
      <c r="V989" s="10">
        <v>2150</v>
      </c>
      <c r="W989" s="10">
        <v>1909</v>
      </c>
      <c r="X989" s="10">
        <v>3579</v>
      </c>
      <c r="Y989" s="10">
        <f t="shared" si="15"/>
        <v>228</v>
      </c>
      <c r="Z989" s="10" t="str">
        <f>IFERROR(VLOOKUP(H989,'[1]MW-NIFTY-50-12-Apr-2020'!$A:$A,1,FALSE),"No")</f>
        <v>No</v>
      </c>
      <c r="AA989" s="10" t="str">
        <f>IFERROR(VLOOKUP(AB989,'[2]ind_nifty500list 12th Apr20'!$F:$F,1,FALSE),"No")</f>
        <v>No</v>
      </c>
      <c r="AB989" s="9">
        <v>228</v>
      </c>
    </row>
    <row r="990" spans="1:28" ht="15.75" customHeight="1" x14ac:dyDescent="0.3">
      <c r="A990" s="9">
        <v>3513</v>
      </c>
      <c r="B990" s="10">
        <v>4604673</v>
      </c>
      <c r="C990" s="10">
        <v>17987</v>
      </c>
      <c r="D990" s="10">
        <v>129498628</v>
      </c>
      <c r="E990" s="10">
        <v>505854</v>
      </c>
      <c r="F990" s="10">
        <v>505854</v>
      </c>
      <c r="G990" s="10" t="s">
        <v>10776</v>
      </c>
      <c r="H990" s="10" t="s">
        <v>10776</v>
      </c>
      <c r="I990" s="10" t="s">
        <v>10777</v>
      </c>
      <c r="J990" s="10" t="s">
        <v>10778</v>
      </c>
      <c r="K990" s="13">
        <v>251.05334999999999</v>
      </c>
      <c r="L990" s="19" t="s">
        <v>13176</v>
      </c>
      <c r="M990" s="11" t="s">
        <v>39</v>
      </c>
      <c r="N990" s="10" t="s">
        <v>40</v>
      </c>
      <c r="O990" s="10" t="s">
        <v>137</v>
      </c>
      <c r="P990" s="10" t="s">
        <v>138</v>
      </c>
      <c r="Q990" s="11" t="e">
        <v>#REF!</v>
      </c>
      <c r="R990" s="12"/>
      <c r="S990" s="17" t="s">
        <v>42</v>
      </c>
      <c r="T990" s="10" t="s">
        <v>27</v>
      </c>
      <c r="U990" s="10">
        <v>2652</v>
      </c>
      <c r="V990" s="10">
        <v>1481</v>
      </c>
      <c r="W990" s="10">
        <v>880</v>
      </c>
      <c r="X990" s="10">
        <v>1204</v>
      </c>
      <c r="Y990" s="10">
        <f t="shared" si="15"/>
        <v>3513</v>
      </c>
      <c r="Z990" s="10" t="str">
        <f>IFERROR(VLOOKUP(H990,'[1]MW-NIFTY-50-12-Apr-2020'!$A:$A,1,FALSE),"No")</f>
        <v>No</v>
      </c>
      <c r="AA990" s="10" t="str">
        <f>IFERROR(VLOOKUP(AB990,'[2]ind_nifty500list 12th Apr20'!$F:$F,1,FALSE),"No")</f>
        <v>No</v>
      </c>
      <c r="AB990" s="9">
        <v>3513</v>
      </c>
    </row>
    <row r="991" spans="1:28" ht="15.75" customHeight="1" x14ac:dyDescent="0.3">
      <c r="A991" s="9">
        <v>1888</v>
      </c>
      <c r="B991" s="10">
        <v>2261249</v>
      </c>
      <c r="C991" s="10">
        <v>8833</v>
      </c>
      <c r="D991" s="10">
        <v>136286212</v>
      </c>
      <c r="E991" s="10">
        <v>532368</v>
      </c>
      <c r="F991" s="10">
        <v>532368</v>
      </c>
      <c r="G991" s="10" t="s">
        <v>5908</v>
      </c>
      <c r="H991" s="10" t="s">
        <v>5908</v>
      </c>
      <c r="I991" s="10" t="s">
        <v>5909</v>
      </c>
      <c r="J991" s="10" t="s">
        <v>5910</v>
      </c>
      <c r="K991" s="13">
        <v>250.95985000000002</v>
      </c>
      <c r="L991" s="19" t="s">
        <v>13176</v>
      </c>
      <c r="M991" s="11" t="s">
        <v>32</v>
      </c>
      <c r="N991" s="10" t="s">
        <v>33</v>
      </c>
      <c r="O991" s="10" t="s">
        <v>48</v>
      </c>
      <c r="P991" s="10"/>
      <c r="Q991" s="12"/>
      <c r="R991" s="12"/>
      <c r="S991" s="18" t="s">
        <v>35</v>
      </c>
      <c r="T991" s="10" t="s">
        <v>27</v>
      </c>
      <c r="U991" s="10">
        <v>5022</v>
      </c>
      <c r="V991" s="10">
        <v>2845</v>
      </c>
      <c r="W991" s="10">
        <v>3520</v>
      </c>
      <c r="X991" s="10">
        <v>3389</v>
      </c>
      <c r="Y991" s="10">
        <f t="shared" si="15"/>
        <v>1888</v>
      </c>
      <c r="Z991" s="10" t="str">
        <f>IFERROR(VLOOKUP(H991,'[1]MW-NIFTY-50-12-Apr-2020'!$A:$A,1,FALSE),"No")</f>
        <v>No</v>
      </c>
      <c r="AA991" s="10" t="str">
        <f>IFERROR(VLOOKUP(AB991,'[2]ind_nifty500list 12th Apr20'!$F:$F,1,FALSE),"No")</f>
        <v>No</v>
      </c>
      <c r="AB991" s="9">
        <v>1888</v>
      </c>
    </row>
    <row r="992" spans="1:28" ht="15.75" customHeight="1" x14ac:dyDescent="0.3">
      <c r="A992" s="9">
        <v>1959</v>
      </c>
      <c r="B992" s="10">
        <v>3025153</v>
      </c>
      <c r="C992" s="10">
        <v>11817</v>
      </c>
      <c r="D992" s="10">
        <v>136355076</v>
      </c>
      <c r="E992" s="10">
        <v>532637</v>
      </c>
      <c r="F992" s="10">
        <v>532637</v>
      </c>
      <c r="G992" s="10" t="s">
        <v>6121</v>
      </c>
      <c r="H992" s="10" t="s">
        <v>6121</v>
      </c>
      <c r="I992" s="10" t="s">
        <v>6122</v>
      </c>
      <c r="J992" s="10" t="s">
        <v>6123</v>
      </c>
      <c r="K992" s="13">
        <v>250.33665000000002</v>
      </c>
      <c r="L992" s="19" t="s">
        <v>13176</v>
      </c>
      <c r="M992" s="11" t="s">
        <v>95</v>
      </c>
      <c r="N992" s="10" t="s">
        <v>96</v>
      </c>
      <c r="O992" s="10" t="s">
        <v>97</v>
      </c>
      <c r="P992" s="10"/>
      <c r="Q992" s="12"/>
      <c r="R992" s="12"/>
      <c r="S992" s="10" t="s">
        <v>98</v>
      </c>
      <c r="T992" s="10" t="s">
        <v>27</v>
      </c>
      <c r="U992" s="10">
        <v>2227</v>
      </c>
      <c r="V992" s="10">
        <v>1596</v>
      </c>
      <c r="W992" s="10">
        <v>1791</v>
      </c>
      <c r="X992" s="10">
        <v>814</v>
      </c>
      <c r="Y992" s="10">
        <f t="shared" si="15"/>
        <v>1959</v>
      </c>
      <c r="Z992" s="10" t="str">
        <f>IFERROR(VLOOKUP(H992,'[1]MW-NIFTY-50-12-Apr-2020'!$A:$A,1,FALSE),"No")</f>
        <v>No</v>
      </c>
      <c r="AA992" s="10" t="str">
        <f>IFERROR(VLOOKUP(AB992,'[2]ind_nifty500list 12th Apr20'!$F:$F,1,FALSE),"No")</f>
        <v>No</v>
      </c>
      <c r="AB992" s="9">
        <v>1959</v>
      </c>
    </row>
    <row r="993" spans="1:28" ht="15.75" customHeight="1" x14ac:dyDescent="0.3">
      <c r="A993" s="9">
        <v>229</v>
      </c>
      <c r="B993" s="10"/>
      <c r="C993" s="10"/>
      <c r="D993" s="10">
        <v>130970884</v>
      </c>
      <c r="E993" s="10">
        <v>511605</v>
      </c>
      <c r="F993" s="10">
        <v>511605</v>
      </c>
      <c r="G993" s="10" t="s">
        <v>839</v>
      </c>
      <c r="H993" s="10" t="str">
        <f>G993</f>
        <v>ARIHCAPM</v>
      </c>
      <c r="I993" s="10" t="s">
        <v>840</v>
      </c>
      <c r="J993" s="10" t="s">
        <v>841</v>
      </c>
      <c r="K993" s="13">
        <v>250.02</v>
      </c>
      <c r="L993" s="19" t="s">
        <v>13176</v>
      </c>
      <c r="M993" s="11" t="s">
        <v>55</v>
      </c>
      <c r="N993" s="10" t="s">
        <v>56</v>
      </c>
      <c r="O993" s="10" t="s">
        <v>62</v>
      </c>
      <c r="P993" s="10" t="s">
        <v>63</v>
      </c>
      <c r="Q993" s="12"/>
      <c r="R993" s="12"/>
      <c r="S993" s="18" t="s">
        <v>58</v>
      </c>
      <c r="T993" s="10" t="s">
        <v>27</v>
      </c>
      <c r="U993" s="10">
        <v>3185</v>
      </c>
      <c r="V993" s="10">
        <v>173</v>
      </c>
      <c r="W993" s="10">
        <v>6</v>
      </c>
      <c r="X993" s="10">
        <v>1926</v>
      </c>
      <c r="Y993" s="10">
        <f t="shared" si="15"/>
        <v>229</v>
      </c>
      <c r="Z993" s="10" t="str">
        <f>IFERROR(VLOOKUP(H993,'[1]MW-NIFTY-50-12-Apr-2020'!$A:$A,1,FALSE),"No")</f>
        <v>No</v>
      </c>
      <c r="AA993" s="10" t="str">
        <f>IFERROR(VLOOKUP(AB993,'[2]ind_nifty500list 12th Apr20'!$F:$F,1,FALSE),"No")</f>
        <v>No</v>
      </c>
      <c r="AB993" s="9">
        <v>229</v>
      </c>
    </row>
    <row r="994" spans="1:28" ht="15.75" customHeight="1" x14ac:dyDescent="0.3">
      <c r="A994" s="9">
        <v>2052</v>
      </c>
      <c r="B994" s="10"/>
      <c r="C994" s="10"/>
      <c r="D994" s="10">
        <v>129950980</v>
      </c>
      <c r="E994" s="10">
        <v>507621</v>
      </c>
      <c r="F994" s="10">
        <v>507621</v>
      </c>
      <c r="G994" s="10" t="s">
        <v>6397</v>
      </c>
      <c r="H994" s="10" t="str">
        <f>G994</f>
        <v>MLKFOOD</v>
      </c>
      <c r="I994" s="10" t="s">
        <v>6398</v>
      </c>
      <c r="J994" s="10" t="s">
        <v>6399</v>
      </c>
      <c r="K994" s="13">
        <v>248.82</v>
      </c>
      <c r="L994" s="19" t="s">
        <v>13176</v>
      </c>
      <c r="M994" s="11" t="s">
        <v>275</v>
      </c>
      <c r="N994" s="10" t="s">
        <v>276</v>
      </c>
      <c r="O994" s="10" t="s">
        <v>277</v>
      </c>
      <c r="P994" s="10" t="s">
        <v>4077</v>
      </c>
      <c r="Q994" s="12"/>
      <c r="R994" s="12"/>
      <c r="S994" s="18" t="s">
        <v>279</v>
      </c>
      <c r="T994" s="10" t="s">
        <v>27</v>
      </c>
      <c r="U994" s="10">
        <v>2072</v>
      </c>
      <c r="V994" s="10">
        <v>1285</v>
      </c>
      <c r="W994" s="10">
        <v>3634</v>
      </c>
      <c r="X994" s="10">
        <v>3873</v>
      </c>
      <c r="Y994" s="10">
        <f t="shared" si="15"/>
        <v>2052</v>
      </c>
      <c r="Z994" s="10" t="str">
        <f>IFERROR(VLOOKUP(H994,'[1]MW-NIFTY-50-12-Apr-2020'!$A:$A,1,FALSE),"No")</f>
        <v>No</v>
      </c>
      <c r="AA994" s="10" t="str">
        <f>IFERROR(VLOOKUP(AB994,'[2]ind_nifty500list 12th Apr20'!$F:$F,1,FALSE),"No")</f>
        <v>No</v>
      </c>
      <c r="AB994" s="9">
        <v>2052</v>
      </c>
    </row>
    <row r="995" spans="1:28" ht="15.75" customHeight="1" x14ac:dyDescent="0.3">
      <c r="A995" s="9">
        <v>1577</v>
      </c>
      <c r="B995" s="10"/>
      <c r="C995" s="10"/>
      <c r="D995" s="10">
        <v>131392516</v>
      </c>
      <c r="E995" s="10">
        <v>513252</v>
      </c>
      <c r="F995" s="10">
        <v>513252</v>
      </c>
      <c r="G995" s="10" t="s">
        <v>4967</v>
      </c>
      <c r="H995" s="10" t="str">
        <f>G995</f>
        <v>JAYUSH</v>
      </c>
      <c r="I995" s="10" t="s">
        <v>4968</v>
      </c>
      <c r="J995" s="10" t="s">
        <v>4969</v>
      </c>
      <c r="K995" s="13">
        <v>246.73</v>
      </c>
      <c r="L995" s="19" t="s">
        <v>13176</v>
      </c>
      <c r="M995" s="11" t="s">
        <v>83</v>
      </c>
      <c r="N995" s="10" t="s">
        <v>621</v>
      </c>
      <c r="O995" s="10" t="s">
        <v>622</v>
      </c>
      <c r="P995" s="10"/>
      <c r="Q995" s="12"/>
      <c r="R995" s="12"/>
      <c r="S995" s="18" t="s">
        <v>623</v>
      </c>
      <c r="T995" s="10" t="s">
        <v>27</v>
      </c>
      <c r="U995" s="10">
        <v>2029</v>
      </c>
      <c r="V995" s="10">
        <v>2324</v>
      </c>
      <c r="W995" s="10">
        <v>3531</v>
      </c>
      <c r="X995" s="10">
        <v>462</v>
      </c>
      <c r="Y995" s="10">
        <f t="shared" si="15"/>
        <v>1577</v>
      </c>
      <c r="Z995" s="10" t="str">
        <f>IFERROR(VLOOKUP(H995,'[1]MW-NIFTY-50-12-Apr-2020'!$A:$A,1,FALSE),"No")</f>
        <v>No</v>
      </c>
      <c r="AA995" s="10" t="str">
        <f>IFERROR(VLOOKUP(AB995,'[2]ind_nifty500list 12th Apr20'!$F:$F,1,FALSE),"No")</f>
        <v>No</v>
      </c>
      <c r="AB995" s="9">
        <v>1577</v>
      </c>
    </row>
    <row r="996" spans="1:28" ht="15.75" customHeight="1" x14ac:dyDescent="0.3">
      <c r="A996" s="9">
        <v>879</v>
      </c>
      <c r="B996" s="10">
        <v>235265</v>
      </c>
      <c r="C996" s="10">
        <v>919</v>
      </c>
      <c r="D996" s="10">
        <v>128215044</v>
      </c>
      <c r="E996" s="10">
        <v>500840</v>
      </c>
      <c r="F996" s="10">
        <v>500840</v>
      </c>
      <c r="G996" s="10" t="s">
        <v>3198</v>
      </c>
      <c r="H996" s="10" t="s">
        <v>3198</v>
      </c>
      <c r="I996" s="10" t="s">
        <v>3199</v>
      </c>
      <c r="J996" s="10" t="s">
        <v>3200</v>
      </c>
      <c r="K996" s="13">
        <v>9984.3484500000013</v>
      </c>
      <c r="L996" s="16" t="s">
        <v>13177</v>
      </c>
      <c r="M996" s="11" t="s">
        <v>83</v>
      </c>
      <c r="N996" s="10" t="s">
        <v>181</v>
      </c>
      <c r="O996" s="10" t="s">
        <v>210</v>
      </c>
      <c r="P996" s="10" t="s">
        <v>354</v>
      </c>
      <c r="Q996" s="12"/>
      <c r="R996" s="12"/>
      <c r="S996" s="15" t="s">
        <v>86</v>
      </c>
      <c r="T996" s="10" t="s">
        <v>43</v>
      </c>
      <c r="U996" s="10">
        <v>765</v>
      </c>
      <c r="V996" s="10">
        <v>3813</v>
      </c>
      <c r="W996" s="10">
        <v>1415</v>
      </c>
      <c r="X996" s="10">
        <v>1939</v>
      </c>
      <c r="Y996" s="10">
        <f t="shared" si="15"/>
        <v>879</v>
      </c>
      <c r="Z996" s="10" t="str">
        <f>IFERROR(VLOOKUP(H996,'[1]MW-NIFTY-50-12-Apr-2020'!$A:$A,1,FALSE),"No")</f>
        <v>No</v>
      </c>
      <c r="AA996" s="10" t="s">
        <v>44</v>
      </c>
      <c r="AB996" s="9">
        <v>879</v>
      </c>
    </row>
    <row r="997" spans="1:28" ht="15.75" customHeight="1" x14ac:dyDescent="0.3">
      <c r="A997" s="9">
        <v>999</v>
      </c>
      <c r="B997" s="10">
        <v>266497</v>
      </c>
      <c r="C997" s="10">
        <v>1041</v>
      </c>
      <c r="D997" s="10">
        <v>128240644</v>
      </c>
      <c r="E997" s="10">
        <v>500940</v>
      </c>
      <c r="F997" s="10">
        <v>500940</v>
      </c>
      <c r="G997" s="10" t="s">
        <v>3201</v>
      </c>
      <c r="H997" s="10" t="s">
        <v>3201</v>
      </c>
      <c r="I997" s="10" t="s">
        <v>3202</v>
      </c>
      <c r="J997" s="10" t="s">
        <v>3203</v>
      </c>
      <c r="K997" s="13">
        <v>7971.7997500000001</v>
      </c>
      <c r="L997" s="19" t="s">
        <v>13179</v>
      </c>
      <c r="M997" s="11" t="s">
        <v>249</v>
      </c>
      <c r="N997" s="10" t="s">
        <v>250</v>
      </c>
      <c r="O997" s="10" t="s">
        <v>762</v>
      </c>
      <c r="P997" s="10" t="s">
        <v>763</v>
      </c>
      <c r="Q997" s="12"/>
      <c r="R997" s="12"/>
      <c r="S997" s="17" t="s">
        <v>26</v>
      </c>
      <c r="T997" s="10" t="s">
        <v>43</v>
      </c>
      <c r="U997" s="10">
        <v>2694</v>
      </c>
      <c r="V997" s="10">
        <v>205</v>
      </c>
      <c r="W997" s="10">
        <v>294</v>
      </c>
      <c r="X997" s="10">
        <v>1611</v>
      </c>
      <c r="Y997" s="10">
        <f t="shared" si="15"/>
        <v>999</v>
      </c>
      <c r="Z997" s="10" t="str">
        <f>IFERROR(VLOOKUP(H997,'[1]MW-NIFTY-50-12-Apr-2020'!$A:$A,1,FALSE),"No")</f>
        <v>No</v>
      </c>
      <c r="AA997" s="10" t="s">
        <v>44</v>
      </c>
      <c r="AB997" s="9">
        <v>999</v>
      </c>
    </row>
    <row r="998" spans="1:28" ht="15.75" customHeight="1" x14ac:dyDescent="0.3">
      <c r="A998" s="9">
        <v>1676</v>
      </c>
      <c r="B998" s="10">
        <v>467457</v>
      </c>
      <c r="C998" s="10">
        <v>1826</v>
      </c>
      <c r="D998" s="10">
        <v>134827012</v>
      </c>
      <c r="E998" s="10">
        <v>526668</v>
      </c>
      <c r="F998" s="10">
        <v>526668</v>
      </c>
      <c r="G998" s="10" t="s">
        <v>5263</v>
      </c>
      <c r="H998" s="10" t="s">
        <v>5263</v>
      </c>
      <c r="I998" s="10" t="s">
        <v>5264</v>
      </c>
      <c r="J998" s="10" t="s">
        <v>5265</v>
      </c>
      <c r="K998" s="13">
        <v>246.57634999999999</v>
      </c>
      <c r="L998" s="19" t="s">
        <v>13176</v>
      </c>
      <c r="M998" s="11" t="s">
        <v>83</v>
      </c>
      <c r="N998" s="10" t="s">
        <v>181</v>
      </c>
      <c r="O998" s="11" t="s">
        <v>210</v>
      </c>
      <c r="P998" s="10" t="s">
        <v>354</v>
      </c>
      <c r="Q998" s="12"/>
      <c r="R998" s="12"/>
      <c r="S998" s="17" t="s">
        <v>86</v>
      </c>
      <c r="T998" s="10" t="s">
        <v>27</v>
      </c>
      <c r="U998" s="10">
        <v>80</v>
      </c>
      <c r="V998" s="10">
        <v>278</v>
      </c>
      <c r="W998" s="10">
        <v>280</v>
      </c>
      <c r="X998" s="10">
        <v>2922</v>
      </c>
      <c r="Y998" s="10">
        <f t="shared" si="15"/>
        <v>1676</v>
      </c>
      <c r="Z998" s="10" t="str">
        <f>IFERROR(VLOOKUP(H998,'[1]MW-NIFTY-50-12-Apr-2020'!$A:$A,1,FALSE),"No")</f>
        <v>No</v>
      </c>
      <c r="AA998" s="10" t="str">
        <f>IFERROR(VLOOKUP(AB998,'[2]ind_nifty500list 12th Apr20'!$F:$F,1,FALSE),"No")</f>
        <v>No</v>
      </c>
      <c r="AB998" s="9">
        <v>1676</v>
      </c>
    </row>
    <row r="999" spans="1:28" ht="15.75" customHeight="1" x14ac:dyDescent="0.3">
      <c r="A999" s="9">
        <v>866</v>
      </c>
      <c r="B999" s="10">
        <v>3831553</v>
      </c>
      <c r="C999" s="10">
        <v>14967</v>
      </c>
      <c r="D999" s="10"/>
      <c r="E999" s="10"/>
      <c r="F999" s="10">
        <v>532491</v>
      </c>
      <c r="G999" s="10" t="s">
        <v>2795</v>
      </c>
      <c r="H999" s="10" t="s">
        <v>2795</v>
      </c>
      <c r="I999" s="10" t="s">
        <v>2796</v>
      </c>
      <c r="J999" s="10" t="s">
        <v>2797</v>
      </c>
      <c r="K999" s="13">
        <v>245.9879</v>
      </c>
      <c r="L999" s="19" t="s">
        <v>13176</v>
      </c>
      <c r="M999" s="11" t="s">
        <v>39</v>
      </c>
      <c r="N999" s="10" t="s">
        <v>40</v>
      </c>
      <c r="O999" s="10" t="s">
        <v>128</v>
      </c>
      <c r="P999" s="10" t="s">
        <v>129</v>
      </c>
      <c r="Q999" s="12"/>
      <c r="R999" s="12"/>
      <c r="S999" s="17" t="s">
        <v>42</v>
      </c>
      <c r="T999" s="10" t="s">
        <v>27</v>
      </c>
      <c r="U999" s="10">
        <v>5057</v>
      </c>
      <c r="V999" s="10">
        <v>3501</v>
      </c>
      <c r="W999" s="10">
        <v>3395</v>
      </c>
      <c r="X999" s="10">
        <v>1363</v>
      </c>
      <c r="Y999" s="10">
        <f t="shared" si="15"/>
        <v>866</v>
      </c>
      <c r="Z999" s="10" t="str">
        <f>IFERROR(VLOOKUP(H999,'[1]MW-NIFTY-50-12-Apr-2020'!$A:$A,1,FALSE),"No")</f>
        <v>No</v>
      </c>
      <c r="AA999" s="10" t="str">
        <f>IFERROR(VLOOKUP(AB999,'[2]ind_nifty500list 12th Apr20'!$F:$F,1,FALSE),"No")</f>
        <v>No</v>
      </c>
      <c r="AB999" s="9">
        <v>866</v>
      </c>
    </row>
    <row r="1000" spans="1:28" ht="15.75" customHeight="1" x14ac:dyDescent="0.3">
      <c r="A1000" s="9">
        <v>2115</v>
      </c>
      <c r="B1000" s="10"/>
      <c r="C1000" s="10"/>
      <c r="D1000" s="10">
        <v>130284036</v>
      </c>
      <c r="E1000" s="10">
        <v>508922</v>
      </c>
      <c r="F1000" s="10">
        <v>508922</v>
      </c>
      <c r="G1000" s="10" t="s">
        <v>6590</v>
      </c>
      <c r="H1000" s="10" t="str">
        <f>G1000</f>
        <v>MSRINDIA</v>
      </c>
      <c r="I1000" s="10" t="s">
        <v>6591</v>
      </c>
      <c r="J1000" s="10" t="s">
        <v>6592</v>
      </c>
      <c r="K1000" s="13">
        <v>245.92</v>
      </c>
      <c r="L1000" s="19" t="s">
        <v>13176</v>
      </c>
      <c r="M1000" s="11" t="s">
        <v>275</v>
      </c>
      <c r="N1000" s="10" t="s">
        <v>276</v>
      </c>
      <c r="O1000" s="10"/>
      <c r="P1000" s="10"/>
      <c r="Q1000" s="12"/>
      <c r="R1000" s="12"/>
      <c r="S1000" s="18" t="s">
        <v>279</v>
      </c>
      <c r="T1000" s="10" t="s">
        <v>27</v>
      </c>
      <c r="U1000" s="10">
        <v>1541</v>
      </c>
      <c r="V1000" s="10">
        <v>1890</v>
      </c>
      <c r="W1000" s="10">
        <v>2295</v>
      </c>
      <c r="X1000" s="10">
        <v>3935</v>
      </c>
      <c r="Y1000" s="10">
        <f t="shared" si="15"/>
        <v>2115</v>
      </c>
      <c r="Z1000" s="10" t="str">
        <f>IFERROR(VLOOKUP(H1000,'[1]MW-NIFTY-50-12-Apr-2020'!$A:$A,1,FALSE),"No")</f>
        <v>No</v>
      </c>
      <c r="AA1000" s="10" t="str">
        <f>IFERROR(VLOOKUP(AB1000,'[2]ind_nifty500list 12th Apr20'!$F:$F,1,FALSE),"No")</f>
        <v>No</v>
      </c>
      <c r="AB1000" s="9">
        <v>2115</v>
      </c>
    </row>
    <row r="1001" spans="1:28" ht="15.75" customHeight="1" x14ac:dyDescent="0.3">
      <c r="A1001" s="9">
        <v>1003</v>
      </c>
      <c r="B1001" s="10">
        <v>3661825</v>
      </c>
      <c r="C1001" s="10">
        <v>14304</v>
      </c>
      <c r="D1001" s="10">
        <v>136399108</v>
      </c>
      <c r="E1001" s="10">
        <v>532809</v>
      </c>
      <c r="F1001" s="10">
        <v>532809</v>
      </c>
      <c r="G1001" s="10" t="s">
        <v>3213</v>
      </c>
      <c r="H1001" s="10" t="s">
        <v>3213</v>
      </c>
      <c r="I1001" s="10" t="s">
        <v>3214</v>
      </c>
      <c r="J1001" s="10" t="s">
        <v>3215</v>
      </c>
      <c r="K1001" s="13">
        <v>3930.5087000000003</v>
      </c>
      <c r="L1001" s="19" t="s">
        <v>13179</v>
      </c>
      <c r="M1001" s="11" t="s">
        <v>39</v>
      </c>
      <c r="N1001" s="10" t="s">
        <v>145</v>
      </c>
      <c r="O1001" s="10" t="s">
        <v>543</v>
      </c>
      <c r="P1001" s="10"/>
      <c r="Q1001" s="12"/>
      <c r="R1001" s="12"/>
      <c r="S1001" s="15" t="s">
        <v>42</v>
      </c>
      <c r="T1001" s="10" t="s">
        <v>27</v>
      </c>
      <c r="U1001" s="10">
        <v>3924</v>
      </c>
      <c r="V1001" s="10">
        <v>1311</v>
      </c>
      <c r="W1001" s="10">
        <v>867</v>
      </c>
      <c r="X1001" s="10">
        <v>3639</v>
      </c>
      <c r="Y1001" s="10">
        <f t="shared" si="15"/>
        <v>1003</v>
      </c>
      <c r="Z1001" s="10" t="str">
        <f>IFERROR(VLOOKUP(H1001,'[1]MW-NIFTY-50-12-Apr-2020'!$A:$A,1,FALSE),"No")</f>
        <v>No</v>
      </c>
      <c r="AA1001" s="10" t="s">
        <v>44</v>
      </c>
      <c r="AB1001" s="9">
        <v>1003</v>
      </c>
    </row>
    <row r="1002" spans="1:28" ht="15.75" customHeight="1" x14ac:dyDescent="0.3">
      <c r="A1002" s="9">
        <v>481</v>
      </c>
      <c r="B1002" s="10"/>
      <c r="C1002" s="10"/>
      <c r="D1002" s="10">
        <v>131630852</v>
      </c>
      <c r="E1002" s="10">
        <v>514183</v>
      </c>
      <c r="F1002" s="10">
        <v>514183</v>
      </c>
      <c r="G1002" s="10" t="s">
        <v>1629</v>
      </c>
      <c r="H1002" s="10" t="str">
        <f>G1002</f>
        <v>BLACKROSE</v>
      </c>
      <c r="I1002" s="10" t="s">
        <v>1630</v>
      </c>
      <c r="J1002" s="10" t="s">
        <v>1631</v>
      </c>
      <c r="K1002" s="13">
        <v>245.22</v>
      </c>
      <c r="L1002" s="19" t="s">
        <v>13176</v>
      </c>
      <c r="M1002" s="11" t="s">
        <v>23</v>
      </c>
      <c r="N1002" s="10" t="s">
        <v>24</v>
      </c>
      <c r="O1002" s="10" t="s">
        <v>25</v>
      </c>
      <c r="P1002" s="10"/>
      <c r="Q1002" s="12"/>
      <c r="R1002" s="12"/>
      <c r="S1002" s="15" t="s">
        <v>26</v>
      </c>
      <c r="T1002" s="10" t="s">
        <v>27</v>
      </c>
      <c r="U1002" s="10">
        <v>1685</v>
      </c>
      <c r="V1002" s="10">
        <v>2330</v>
      </c>
      <c r="W1002" s="10">
        <v>2487</v>
      </c>
      <c r="X1002" s="10">
        <v>2494</v>
      </c>
      <c r="Y1002" s="10">
        <f t="shared" si="15"/>
        <v>481</v>
      </c>
      <c r="Z1002" s="10" t="str">
        <f>IFERROR(VLOOKUP(H1002,'[1]MW-NIFTY-50-12-Apr-2020'!$A:$A,1,FALSE),"No")</f>
        <v>No</v>
      </c>
      <c r="AA1002" s="10" t="str">
        <f>IFERROR(VLOOKUP(AB1002,'[2]ind_nifty500list 12th Apr20'!$F:$F,1,FALSE),"No")</f>
        <v>No</v>
      </c>
      <c r="AB1002" s="9">
        <v>481</v>
      </c>
    </row>
    <row r="1003" spans="1:28" ht="15.75" customHeight="1" x14ac:dyDescent="0.3">
      <c r="A1003" s="9">
        <v>1836</v>
      </c>
      <c r="B1003" s="10"/>
      <c r="C1003" s="10"/>
      <c r="D1003" s="10">
        <v>128757252</v>
      </c>
      <c r="E1003" s="10">
        <v>502958</v>
      </c>
      <c r="F1003" s="10">
        <v>502958</v>
      </c>
      <c r="G1003" s="10" t="s">
        <v>5748</v>
      </c>
      <c r="H1003" s="10" t="str">
        <f>G1003</f>
        <v>LAKSHMIMIL</v>
      </c>
      <c r="I1003" s="10" t="s">
        <v>5749</v>
      </c>
      <c r="J1003" s="10" t="s">
        <v>5750</v>
      </c>
      <c r="K1003" s="13">
        <v>244.83</v>
      </c>
      <c r="L1003" s="19" t="s">
        <v>13176</v>
      </c>
      <c r="M1003" s="11" t="s">
        <v>83</v>
      </c>
      <c r="N1003" s="10" t="s">
        <v>84</v>
      </c>
      <c r="O1003" s="10" t="s">
        <v>85</v>
      </c>
      <c r="P1003" s="10"/>
      <c r="Q1003" s="12"/>
      <c r="R1003" s="12"/>
      <c r="S1003" s="15" t="s">
        <v>86</v>
      </c>
      <c r="T1003" s="10" t="s">
        <v>27</v>
      </c>
      <c r="U1003" s="10">
        <v>3264</v>
      </c>
      <c r="V1003" s="10">
        <v>2096</v>
      </c>
      <c r="W1003" s="10">
        <v>1592</v>
      </c>
      <c r="X1003" s="10">
        <v>3297</v>
      </c>
      <c r="Y1003" s="10">
        <f t="shared" si="15"/>
        <v>1836</v>
      </c>
      <c r="Z1003" s="10" t="str">
        <f>IFERROR(VLOOKUP(H1003,'[1]MW-NIFTY-50-12-Apr-2020'!$A:$A,1,FALSE),"No")</f>
        <v>No</v>
      </c>
      <c r="AA1003" s="10" t="str">
        <f>IFERROR(VLOOKUP(AB1003,'[2]ind_nifty500list 12th Apr20'!$F:$F,1,FALSE),"No")</f>
        <v>No</v>
      </c>
      <c r="AB1003" s="9">
        <v>1836</v>
      </c>
    </row>
    <row r="1004" spans="1:28" ht="15.75" customHeight="1" x14ac:dyDescent="0.3">
      <c r="A1004" s="9">
        <v>3939</v>
      </c>
      <c r="B1004" s="10">
        <v>2608129</v>
      </c>
      <c r="C1004" s="10">
        <v>10188</v>
      </c>
      <c r="D1004" s="10">
        <v>138048516</v>
      </c>
      <c r="E1004" s="10">
        <v>539252</v>
      </c>
      <c r="F1004" s="10">
        <v>539252</v>
      </c>
      <c r="G1004" s="10" t="s">
        <v>12115</v>
      </c>
      <c r="H1004" s="10" t="s">
        <v>12115</v>
      </c>
      <c r="I1004" s="10" t="s">
        <v>12116</v>
      </c>
      <c r="J1004" s="10" t="s">
        <v>12117</v>
      </c>
      <c r="K1004" s="13">
        <v>244.80160000000001</v>
      </c>
      <c r="L1004" s="19" t="s">
        <v>13176</v>
      </c>
      <c r="M1004" s="11" t="s">
        <v>23</v>
      </c>
      <c r="N1004" s="10" t="s">
        <v>90</v>
      </c>
      <c r="O1004" s="11" t="s">
        <v>283</v>
      </c>
      <c r="P1004" s="10" t="e">
        <v>#REF!</v>
      </c>
      <c r="Q1004" s="12"/>
      <c r="R1004" s="12"/>
      <c r="S1004" s="18" t="s">
        <v>91</v>
      </c>
      <c r="T1004" s="10" t="s">
        <v>27</v>
      </c>
      <c r="U1004" s="10">
        <v>3623</v>
      </c>
      <c r="V1004" s="10">
        <v>60</v>
      </c>
      <c r="W1004" s="10">
        <v>3621</v>
      </c>
      <c r="X1004" s="10">
        <v>5037</v>
      </c>
      <c r="Y1004" s="10">
        <f t="shared" si="15"/>
        <v>3939</v>
      </c>
      <c r="Z1004" s="10" t="str">
        <f>IFERROR(VLOOKUP(H1004,'[1]MW-NIFTY-50-12-Apr-2020'!$A:$A,1,FALSE),"No")</f>
        <v>No</v>
      </c>
      <c r="AA1004" s="10" t="str">
        <f>IFERROR(VLOOKUP(AB1004,'[2]ind_nifty500list 12th Apr20'!$F:$F,1,FALSE),"No")</f>
        <v>No</v>
      </c>
      <c r="AB1004" s="9">
        <v>3939</v>
      </c>
    </row>
    <row r="1005" spans="1:28" ht="15.75" customHeight="1" x14ac:dyDescent="0.3">
      <c r="A1005" s="9">
        <v>3104</v>
      </c>
      <c r="B1005" s="10">
        <v>1211393</v>
      </c>
      <c r="C1005" s="10">
        <v>4732</v>
      </c>
      <c r="D1005" s="10">
        <v>136228612</v>
      </c>
      <c r="E1005" s="10">
        <v>532143</v>
      </c>
      <c r="F1005" s="10">
        <v>532143</v>
      </c>
      <c r="G1005" s="10" t="s">
        <v>9550</v>
      </c>
      <c r="H1005" s="10" t="s">
        <v>9550</v>
      </c>
      <c r="I1005" s="10" t="s">
        <v>9551</v>
      </c>
      <c r="J1005" s="10" t="s">
        <v>9552</v>
      </c>
      <c r="K1005" s="13">
        <v>243.09415000000001</v>
      </c>
      <c r="L1005" s="19" t="s">
        <v>13176</v>
      </c>
      <c r="M1005" s="11" t="s">
        <v>275</v>
      </c>
      <c r="N1005" s="10" t="s">
        <v>357</v>
      </c>
      <c r="O1005" s="10" t="s">
        <v>4136</v>
      </c>
      <c r="P1005" s="10"/>
      <c r="Q1005" s="12"/>
      <c r="R1005" s="12"/>
      <c r="S1005" s="18" t="s">
        <v>279</v>
      </c>
      <c r="T1005" s="10" t="s">
        <v>27</v>
      </c>
      <c r="U1005" s="10">
        <v>3086</v>
      </c>
      <c r="V1005" s="10">
        <v>1304</v>
      </c>
      <c r="W1005" s="10">
        <v>3678</v>
      </c>
      <c r="X1005" s="10">
        <v>328</v>
      </c>
      <c r="Y1005" s="10">
        <f t="shared" si="15"/>
        <v>3104</v>
      </c>
      <c r="Z1005" s="10" t="str">
        <f>IFERROR(VLOOKUP(H1005,'[1]MW-NIFTY-50-12-Apr-2020'!$A:$A,1,FALSE),"No")</f>
        <v>No</v>
      </c>
      <c r="AA1005" s="10" t="str">
        <f>IFERROR(VLOOKUP(AB1005,'[2]ind_nifty500list 12th Apr20'!$F:$F,1,FALSE),"No")</f>
        <v>No</v>
      </c>
      <c r="AB1005" s="9">
        <v>3104</v>
      </c>
    </row>
    <row r="1006" spans="1:28" ht="15.75" customHeight="1" x14ac:dyDescent="0.3">
      <c r="A1006" s="9">
        <v>802</v>
      </c>
      <c r="B1006" s="10">
        <v>5691649</v>
      </c>
      <c r="C1006" s="10">
        <v>22233</v>
      </c>
      <c r="D1006" s="10">
        <v>136534020</v>
      </c>
      <c r="E1006" s="10">
        <v>533336</v>
      </c>
      <c r="F1006" s="10">
        <v>533336</v>
      </c>
      <c r="G1006" s="10" t="s">
        <v>2603</v>
      </c>
      <c r="H1006" s="10" t="s">
        <v>2603</v>
      </c>
      <c r="I1006" s="10" t="s">
        <v>2604</v>
      </c>
      <c r="J1006" s="10" t="s">
        <v>2605</v>
      </c>
      <c r="K1006" s="13">
        <v>242.64165</v>
      </c>
      <c r="L1006" s="19" t="s">
        <v>13176</v>
      </c>
      <c r="M1006" s="11" t="s">
        <v>55</v>
      </c>
      <c r="N1006" s="10" t="s">
        <v>56</v>
      </c>
      <c r="O1006" s="10" t="s">
        <v>154</v>
      </c>
      <c r="P1006" s="10"/>
      <c r="Q1006" s="12"/>
      <c r="R1006" s="12"/>
      <c r="S1006" s="18" t="s">
        <v>58</v>
      </c>
      <c r="T1006" s="10" t="s">
        <v>27</v>
      </c>
      <c r="U1006" s="10">
        <v>3227</v>
      </c>
      <c r="V1006" s="10">
        <v>1867</v>
      </c>
      <c r="W1006" s="10">
        <v>1456</v>
      </c>
      <c r="X1006" s="10">
        <v>2156</v>
      </c>
      <c r="Y1006" s="10">
        <f t="shared" si="15"/>
        <v>802</v>
      </c>
      <c r="Z1006" s="10" t="str">
        <f>IFERROR(VLOOKUP(H1006,'[1]MW-NIFTY-50-12-Apr-2020'!$A:$A,1,FALSE),"No")</f>
        <v>No</v>
      </c>
      <c r="AA1006" s="10" t="str">
        <f>IFERROR(VLOOKUP(AB1006,'[2]ind_nifty500list 12th Apr20'!$F:$F,1,FALSE),"No")</f>
        <v>No</v>
      </c>
      <c r="AB1006" s="9">
        <v>802</v>
      </c>
    </row>
    <row r="1007" spans="1:28" ht="15.75" customHeight="1" x14ac:dyDescent="0.3">
      <c r="A1007" s="9">
        <v>3085</v>
      </c>
      <c r="B1007" s="10"/>
      <c r="C1007" s="10"/>
      <c r="D1007" s="10">
        <v>129121796</v>
      </c>
      <c r="E1007" s="10">
        <v>504382</v>
      </c>
      <c r="F1007" s="10">
        <v>504382</v>
      </c>
      <c r="G1007" s="10" t="s">
        <v>9494</v>
      </c>
      <c r="H1007" s="10" t="str">
        <f>G1007</f>
        <v>SMPLXTR</v>
      </c>
      <c r="I1007" s="10" t="s">
        <v>9495</v>
      </c>
      <c r="J1007" s="10" t="s">
        <v>9496</v>
      </c>
      <c r="K1007" s="13">
        <v>242.25</v>
      </c>
      <c r="L1007" s="19" t="s">
        <v>13176</v>
      </c>
      <c r="M1007" s="11" t="s">
        <v>55</v>
      </c>
      <c r="N1007" s="10" t="s">
        <v>56</v>
      </c>
      <c r="O1007" s="10" t="s">
        <v>62</v>
      </c>
      <c r="P1007" s="10" t="s">
        <v>293</v>
      </c>
      <c r="Q1007" s="12"/>
      <c r="R1007" s="12"/>
      <c r="S1007" s="18" t="s">
        <v>58</v>
      </c>
      <c r="T1007" s="10" t="s">
        <v>27</v>
      </c>
      <c r="U1007" s="10">
        <v>3273</v>
      </c>
      <c r="V1007" s="10">
        <v>3329</v>
      </c>
      <c r="W1007" s="10">
        <v>3031</v>
      </c>
      <c r="X1007" s="10">
        <v>2994</v>
      </c>
      <c r="Y1007" s="10">
        <f t="shared" si="15"/>
        <v>3085</v>
      </c>
      <c r="Z1007" s="10" t="str">
        <f>IFERROR(VLOOKUP(H1007,'[1]MW-NIFTY-50-12-Apr-2020'!$A:$A,1,FALSE),"No")</f>
        <v>No</v>
      </c>
      <c r="AA1007" s="10" t="str">
        <f>IFERROR(VLOOKUP(AB1007,'[2]ind_nifty500list 12th Apr20'!$F:$F,1,FALSE),"No")</f>
        <v>No</v>
      </c>
      <c r="AB1007" s="9">
        <v>3085</v>
      </c>
    </row>
    <row r="1008" spans="1:28" ht="15.75" customHeight="1" x14ac:dyDescent="0.3">
      <c r="A1008" s="9">
        <v>3677</v>
      </c>
      <c r="B1008" s="10"/>
      <c r="C1008" s="10"/>
      <c r="D1008" s="10">
        <v>129339396</v>
      </c>
      <c r="E1008" s="10">
        <v>505232</v>
      </c>
      <c r="F1008" s="10">
        <v>505232</v>
      </c>
      <c r="G1008" s="10" t="s">
        <v>11263</v>
      </c>
      <c r="H1008" s="10" t="str">
        <f>G1008</f>
        <v>VELJAN</v>
      </c>
      <c r="I1008" s="10" t="s">
        <v>11264</v>
      </c>
      <c r="J1008" s="10" t="s">
        <v>11265</v>
      </c>
      <c r="K1008" s="13">
        <v>241.8</v>
      </c>
      <c r="L1008" s="19" t="s">
        <v>13176</v>
      </c>
      <c r="M1008" s="10" t="s">
        <v>83</v>
      </c>
      <c r="N1008" s="10" t="s">
        <v>621</v>
      </c>
      <c r="O1008" s="10" t="s">
        <v>622</v>
      </c>
      <c r="P1008" s="10"/>
      <c r="Q1008" s="12"/>
      <c r="R1008" s="12"/>
      <c r="S1008" s="18" t="s">
        <v>623</v>
      </c>
      <c r="T1008" s="10" t="s">
        <v>27</v>
      </c>
      <c r="U1008" s="10">
        <v>462</v>
      </c>
      <c r="V1008" s="10">
        <v>3531</v>
      </c>
      <c r="W1008" s="10">
        <v>3275</v>
      </c>
      <c r="X1008" s="10">
        <v>3378</v>
      </c>
      <c r="Y1008" s="10">
        <f t="shared" si="15"/>
        <v>3677</v>
      </c>
      <c r="Z1008" s="10" t="str">
        <f>IFERROR(VLOOKUP(H1008,'[1]MW-NIFTY-50-12-Apr-2020'!$A:$A,1,FALSE),"No")</f>
        <v>No</v>
      </c>
      <c r="AA1008" s="10" t="str">
        <f>IFERROR(VLOOKUP(AB1008,'[2]ind_nifty500list 12th Apr20'!$F:$F,1,FALSE),"No")</f>
        <v>No</v>
      </c>
      <c r="AB1008" s="9">
        <v>3677</v>
      </c>
    </row>
    <row r="1009" spans="1:28" ht="15.75" customHeight="1" x14ac:dyDescent="0.3">
      <c r="A1009" s="9">
        <v>2845</v>
      </c>
      <c r="B1009" s="10">
        <v>3019265</v>
      </c>
      <c r="C1009" s="10">
        <v>11794</v>
      </c>
      <c r="D1009" s="10">
        <v>151053060</v>
      </c>
      <c r="E1009" s="10">
        <v>590051</v>
      </c>
      <c r="F1009" s="10">
        <v>590051</v>
      </c>
      <c r="G1009" s="10" t="s">
        <v>8776</v>
      </c>
      <c r="H1009" s="10" t="s">
        <v>8776</v>
      </c>
      <c r="I1009" s="10" t="s">
        <v>8777</v>
      </c>
      <c r="J1009" s="10" t="s">
        <v>8778</v>
      </c>
      <c r="K1009" s="13">
        <v>241.70175</v>
      </c>
      <c r="L1009" s="19" t="s">
        <v>13176</v>
      </c>
      <c r="M1009" s="11" t="s">
        <v>32</v>
      </c>
      <c r="N1009" s="10" t="s">
        <v>33</v>
      </c>
      <c r="O1009" s="10" t="s">
        <v>48</v>
      </c>
      <c r="P1009" s="10"/>
      <c r="Q1009" s="12"/>
      <c r="R1009" s="12"/>
      <c r="S1009" s="18" t="s">
        <v>35</v>
      </c>
      <c r="T1009" s="10" t="s">
        <v>27</v>
      </c>
      <c r="U1009" s="10">
        <v>33</v>
      </c>
      <c r="V1009" s="10">
        <v>727</v>
      </c>
      <c r="W1009" s="10">
        <v>5022</v>
      </c>
      <c r="X1009" s="10">
        <v>1888</v>
      </c>
      <c r="Y1009" s="10">
        <f t="shared" si="15"/>
        <v>2845</v>
      </c>
      <c r="Z1009" s="10" t="str">
        <f>IFERROR(VLOOKUP(H1009,'[1]MW-NIFTY-50-12-Apr-2020'!$A:$A,1,FALSE),"No")</f>
        <v>No</v>
      </c>
      <c r="AA1009" s="10" t="str">
        <f>IFERROR(VLOOKUP(AB1009,'[2]ind_nifty500list 12th Apr20'!$F:$F,1,FALSE),"No")</f>
        <v>No</v>
      </c>
      <c r="AB1009" s="9">
        <v>2845</v>
      </c>
    </row>
    <row r="1010" spans="1:28" ht="15.75" customHeight="1" x14ac:dyDescent="0.3">
      <c r="A1010" s="9">
        <v>1806</v>
      </c>
      <c r="B1010" s="10"/>
      <c r="C1010" s="10"/>
      <c r="D1010" s="10">
        <v>134764292</v>
      </c>
      <c r="E1010" s="10">
        <v>526423</v>
      </c>
      <c r="F1010" s="10">
        <v>526423</v>
      </c>
      <c r="G1010" s="10" t="s">
        <v>5658</v>
      </c>
      <c r="H1010" s="10" t="str">
        <f>G1010</f>
        <v>KRITIIND</v>
      </c>
      <c r="I1010" s="10" t="s">
        <v>5659</v>
      </c>
      <c r="J1010" s="10" t="s">
        <v>5660</v>
      </c>
      <c r="K1010" s="13">
        <v>240.95</v>
      </c>
      <c r="L1010" s="19" t="s">
        <v>13176</v>
      </c>
      <c r="M1010" s="11" t="s">
        <v>39</v>
      </c>
      <c r="N1010" s="10" t="s">
        <v>40</v>
      </c>
      <c r="O1010" s="10"/>
      <c r="P1010" s="10"/>
      <c r="Q1010" s="12"/>
      <c r="R1010" s="12"/>
      <c r="S1010" s="15" t="s">
        <v>42</v>
      </c>
      <c r="T1010" s="10" t="s">
        <v>27</v>
      </c>
      <c r="U1010" s="10">
        <v>2617</v>
      </c>
      <c r="V1010" s="10">
        <v>2319</v>
      </c>
      <c r="W1010" s="10">
        <v>509</v>
      </c>
      <c r="X1010" s="10">
        <v>3594</v>
      </c>
      <c r="Y1010" s="10">
        <f t="shared" si="15"/>
        <v>1806</v>
      </c>
      <c r="Z1010" s="10" t="str">
        <f>IFERROR(VLOOKUP(H1010,'[1]MW-NIFTY-50-12-Apr-2020'!$A:$A,1,FALSE),"No")</f>
        <v>No</v>
      </c>
      <c r="AA1010" s="10" t="str">
        <f>IFERROR(VLOOKUP(AB1010,'[2]ind_nifty500list 12th Apr20'!$F:$F,1,FALSE),"No")</f>
        <v>No</v>
      </c>
      <c r="AB1010" s="9">
        <v>1806</v>
      </c>
    </row>
    <row r="1011" spans="1:28" ht="15.75" customHeight="1" x14ac:dyDescent="0.3">
      <c r="A1011" s="9">
        <v>2156</v>
      </c>
      <c r="B1011" s="10">
        <v>3932161</v>
      </c>
      <c r="C1011" s="10">
        <v>15360</v>
      </c>
      <c r="D1011" s="10">
        <v>136435716</v>
      </c>
      <c r="E1011" s="10">
        <v>532952</v>
      </c>
      <c r="F1011" s="10">
        <v>532952</v>
      </c>
      <c r="G1011" s="10" t="s">
        <v>6715</v>
      </c>
      <c r="H1011" s="10" t="s">
        <v>6715</v>
      </c>
      <c r="I1011" s="10" t="s">
        <v>6716</v>
      </c>
      <c r="J1011" s="10" t="s">
        <v>6717</v>
      </c>
      <c r="K1011" s="13">
        <v>239.87844999999999</v>
      </c>
      <c r="L1011" s="19" t="s">
        <v>13176</v>
      </c>
      <c r="M1011" s="11" t="s">
        <v>55</v>
      </c>
      <c r="N1011" s="10" t="s">
        <v>56</v>
      </c>
      <c r="O1011" s="10" t="s">
        <v>154</v>
      </c>
      <c r="P1011" s="10"/>
      <c r="Q1011" s="12"/>
      <c r="R1011" s="12"/>
      <c r="S1011" s="18" t="s">
        <v>58</v>
      </c>
      <c r="T1011" s="10" t="s">
        <v>27</v>
      </c>
      <c r="U1011" s="10">
        <v>1456</v>
      </c>
      <c r="V1011" s="10">
        <v>802</v>
      </c>
      <c r="W1011" s="10">
        <v>3072</v>
      </c>
      <c r="X1011" s="10">
        <v>1070</v>
      </c>
      <c r="Y1011" s="10">
        <f t="shared" si="15"/>
        <v>2156</v>
      </c>
      <c r="Z1011" s="10" t="str">
        <f>IFERROR(VLOOKUP(H1011,'[1]MW-NIFTY-50-12-Apr-2020'!$A:$A,1,FALSE),"No")</f>
        <v>No</v>
      </c>
      <c r="AA1011" s="10" t="str">
        <f>IFERROR(VLOOKUP(AB1011,'[2]ind_nifty500list 12th Apr20'!$F:$F,1,FALSE),"No")</f>
        <v>No</v>
      </c>
      <c r="AB1011" s="9">
        <v>2156</v>
      </c>
    </row>
    <row r="1012" spans="1:28" ht="15.75" customHeight="1" x14ac:dyDescent="0.3">
      <c r="A1012" s="9">
        <v>4989</v>
      </c>
      <c r="B1012" s="10">
        <v>5558529</v>
      </c>
      <c r="C1012" s="10">
        <v>21713</v>
      </c>
      <c r="D1012" s="10">
        <v>138419716</v>
      </c>
      <c r="E1012" s="10">
        <v>540702</v>
      </c>
      <c r="F1012" s="10">
        <v>540702</v>
      </c>
      <c r="G1012" s="10" t="s">
        <v>12729</v>
      </c>
      <c r="H1012" s="10" t="s">
        <v>12729</v>
      </c>
      <c r="I1012" s="10" t="s">
        <v>12730</v>
      </c>
      <c r="J1012" s="10" t="s">
        <v>12731</v>
      </c>
      <c r="K1012" s="13">
        <v>239.27265</v>
      </c>
      <c r="L1012" s="19" t="s">
        <v>13176</v>
      </c>
      <c r="M1012" s="11" t="s">
        <v>39</v>
      </c>
      <c r="N1012" s="10" t="s">
        <v>40</v>
      </c>
      <c r="O1012" s="10"/>
      <c r="P1012" s="12"/>
      <c r="Q1012" s="12"/>
      <c r="R1012" s="12"/>
      <c r="S1012" s="15" t="s">
        <v>42</v>
      </c>
      <c r="T1012" s="10" t="s">
        <v>27</v>
      </c>
      <c r="U1012" s="10">
        <v>4827</v>
      </c>
      <c r="V1012" s="10">
        <v>4815</v>
      </c>
      <c r="W1012" s="10">
        <v>4965</v>
      </c>
      <c r="X1012" s="10">
        <v>4964</v>
      </c>
      <c r="Y1012" s="10">
        <f t="shared" si="15"/>
        <v>4989</v>
      </c>
      <c r="Z1012" s="10" t="str">
        <f>IFERROR(VLOOKUP(H1012,'[1]MW-NIFTY-50-12-Apr-2020'!$A:$A,1,FALSE),"No")</f>
        <v>No</v>
      </c>
      <c r="AA1012" s="10" t="str">
        <f>IFERROR(VLOOKUP(AB1012,'[2]ind_nifty500list 12th Apr20'!$F:$F,1,FALSE),"No")</f>
        <v>No</v>
      </c>
      <c r="AB1012" s="9">
        <v>4989</v>
      </c>
    </row>
    <row r="1013" spans="1:28" ht="15.75" customHeight="1" x14ac:dyDescent="0.3">
      <c r="A1013" s="9">
        <v>1015</v>
      </c>
      <c r="B1013" s="10">
        <v>3735553</v>
      </c>
      <c r="C1013" s="10">
        <v>14592</v>
      </c>
      <c r="D1013" s="10">
        <v>136407812</v>
      </c>
      <c r="E1013" s="10">
        <v>532843</v>
      </c>
      <c r="F1013" s="10">
        <v>532843</v>
      </c>
      <c r="G1013" s="10" t="s">
        <v>3250</v>
      </c>
      <c r="H1013" s="10" t="s">
        <v>3250</v>
      </c>
      <c r="I1013" s="10" t="s">
        <v>3251</v>
      </c>
      <c r="J1013" s="10" t="s">
        <v>3252</v>
      </c>
      <c r="K1013" s="13">
        <v>7609.6733000000004</v>
      </c>
      <c r="L1013" s="19" t="s">
        <v>13177</v>
      </c>
      <c r="M1013" s="11" t="s">
        <v>95</v>
      </c>
      <c r="N1013" s="10" t="s">
        <v>172</v>
      </c>
      <c r="O1013" s="11" t="s">
        <v>1044</v>
      </c>
      <c r="P1013" s="10"/>
      <c r="Q1013" s="12"/>
      <c r="R1013" s="12"/>
      <c r="S1013" s="15" t="s">
        <v>174</v>
      </c>
      <c r="T1013" s="10" t="s">
        <v>43</v>
      </c>
      <c r="U1013" s="10">
        <v>3859</v>
      </c>
      <c r="V1013" s="10">
        <v>3884</v>
      </c>
      <c r="W1013" s="10">
        <v>3877</v>
      </c>
      <c r="X1013" s="10">
        <v>209</v>
      </c>
      <c r="Y1013" s="10">
        <f t="shared" si="15"/>
        <v>1015</v>
      </c>
      <c r="Z1013" s="10" t="str">
        <f>IFERROR(VLOOKUP(H1013,'[1]MW-NIFTY-50-12-Apr-2020'!$A:$A,1,FALSE),"No")</f>
        <v>No</v>
      </c>
      <c r="AA1013" s="10" t="s">
        <v>44</v>
      </c>
      <c r="AB1013" s="9">
        <v>1015</v>
      </c>
    </row>
    <row r="1014" spans="1:28" ht="15.75" customHeight="1" x14ac:dyDescent="0.3">
      <c r="A1014" s="9">
        <v>2929</v>
      </c>
      <c r="B1014" s="10"/>
      <c r="C1014" s="10"/>
      <c r="D1014" s="10">
        <v>129316100</v>
      </c>
      <c r="E1014" s="10">
        <v>505141</v>
      </c>
      <c r="F1014" s="10">
        <v>505141</v>
      </c>
      <c r="G1014" s="10" t="s">
        <v>9029</v>
      </c>
      <c r="H1014" s="10" t="str">
        <f>G1014</f>
        <v>SCOOTER</v>
      </c>
      <c r="I1014" s="10" t="s">
        <v>9030</v>
      </c>
      <c r="J1014" s="10" t="s">
        <v>9031</v>
      </c>
      <c r="K1014" s="13">
        <v>239.25</v>
      </c>
      <c r="L1014" s="19" t="s">
        <v>13176</v>
      </c>
      <c r="M1014" s="11" t="s">
        <v>83</v>
      </c>
      <c r="N1014" s="10" t="s">
        <v>621</v>
      </c>
      <c r="O1014" s="10" t="s">
        <v>964</v>
      </c>
      <c r="P1014" s="10" t="s">
        <v>1081</v>
      </c>
      <c r="Q1014" s="12"/>
      <c r="R1014" s="12"/>
      <c r="S1014" s="18" t="s">
        <v>623</v>
      </c>
      <c r="T1014" s="10" t="s">
        <v>27</v>
      </c>
      <c r="U1014" s="10">
        <v>1758</v>
      </c>
      <c r="V1014" s="10">
        <v>1942</v>
      </c>
      <c r="W1014" s="10">
        <v>305</v>
      </c>
      <c r="X1014" s="10">
        <v>0</v>
      </c>
      <c r="Y1014" s="10">
        <f t="shared" si="15"/>
        <v>2929</v>
      </c>
      <c r="Z1014" s="10" t="str">
        <f>IFERROR(VLOOKUP(H1014,'[1]MW-NIFTY-50-12-Apr-2020'!$A:$A,1,FALSE),"No")</f>
        <v>No</v>
      </c>
      <c r="AA1014" s="10" t="str">
        <f>IFERROR(VLOOKUP(AB1014,'[2]ind_nifty500list 12th Apr20'!$F:$F,1,FALSE),"No")</f>
        <v>No</v>
      </c>
      <c r="AB1014" s="9">
        <v>2929</v>
      </c>
    </row>
    <row r="1015" spans="1:28" ht="15.75" customHeight="1" x14ac:dyDescent="0.3">
      <c r="A1015" s="9">
        <v>3465</v>
      </c>
      <c r="B1015" s="10">
        <v>4914177</v>
      </c>
      <c r="C1015" s="10">
        <v>19196</v>
      </c>
      <c r="D1015" s="10">
        <v>129844484</v>
      </c>
      <c r="E1015" s="10">
        <v>507205</v>
      </c>
      <c r="F1015" s="10">
        <v>507205</v>
      </c>
      <c r="G1015" s="10" t="s">
        <v>10630</v>
      </c>
      <c r="H1015" s="10" t="s">
        <v>10630</v>
      </c>
      <c r="I1015" s="10" t="s">
        <v>10631</v>
      </c>
      <c r="J1015" s="10" t="s">
        <v>10632</v>
      </c>
      <c r="K1015" s="13">
        <v>239.02670000000001</v>
      </c>
      <c r="L1015" s="19" t="s">
        <v>13176</v>
      </c>
      <c r="M1015" s="11" t="s">
        <v>275</v>
      </c>
      <c r="N1015" s="10" t="s">
        <v>276</v>
      </c>
      <c r="O1015" s="10" t="s">
        <v>277</v>
      </c>
      <c r="P1015" s="10" t="s">
        <v>1030</v>
      </c>
      <c r="Q1015" s="12"/>
      <c r="R1015" s="12"/>
      <c r="S1015" s="18" t="s">
        <v>279</v>
      </c>
      <c r="T1015" s="10" t="s">
        <v>27</v>
      </c>
      <c r="U1015" s="10">
        <v>2474</v>
      </c>
      <c r="V1015" s="10">
        <v>910</v>
      </c>
      <c r="W1015" s="10">
        <v>1747</v>
      </c>
      <c r="X1015" s="10">
        <v>2477</v>
      </c>
      <c r="Y1015" s="10">
        <f t="shared" si="15"/>
        <v>3465</v>
      </c>
      <c r="Z1015" s="10" t="str">
        <f>IFERROR(VLOOKUP(H1015,'[1]MW-NIFTY-50-12-Apr-2020'!$A:$A,1,FALSE),"No")</f>
        <v>No</v>
      </c>
      <c r="AA1015" s="10" t="str">
        <f>IFERROR(VLOOKUP(AB1015,'[2]ind_nifty500list 12th Apr20'!$F:$F,1,FALSE),"No")</f>
        <v>No</v>
      </c>
      <c r="AB1015" s="9">
        <v>3465</v>
      </c>
    </row>
    <row r="1016" spans="1:28" ht="15.75" customHeight="1" x14ac:dyDescent="0.3">
      <c r="A1016" s="9">
        <v>1456</v>
      </c>
      <c r="B1016" s="10">
        <v>4998401</v>
      </c>
      <c r="C1016" s="10">
        <v>19525</v>
      </c>
      <c r="D1016" s="10">
        <v>128331524</v>
      </c>
      <c r="E1016" s="10">
        <v>501295</v>
      </c>
      <c r="F1016" s="10">
        <v>501295</v>
      </c>
      <c r="G1016" s="10" t="s">
        <v>4602</v>
      </c>
      <c r="H1016" s="10" t="s">
        <v>4602</v>
      </c>
      <c r="I1016" s="10" t="s">
        <v>4603</v>
      </c>
      <c r="J1016" s="10" t="s">
        <v>4604</v>
      </c>
      <c r="K1016" s="13">
        <v>237.56385</v>
      </c>
      <c r="L1016" s="19" t="s">
        <v>13176</v>
      </c>
      <c r="M1016" s="11" t="s">
        <v>55</v>
      </c>
      <c r="N1016" s="10" t="s">
        <v>56</v>
      </c>
      <c r="O1016" s="10" t="s">
        <v>154</v>
      </c>
      <c r="P1016" s="10"/>
      <c r="Q1016" s="12"/>
      <c r="R1016" s="12"/>
      <c r="S1016" s="18" t="s">
        <v>58</v>
      </c>
      <c r="T1016" s="10" t="s">
        <v>27</v>
      </c>
      <c r="U1016" s="10">
        <v>802</v>
      </c>
      <c r="V1016" s="10">
        <v>3227</v>
      </c>
      <c r="W1016" s="10">
        <v>2156</v>
      </c>
      <c r="X1016" s="10">
        <v>3072</v>
      </c>
      <c r="Y1016" s="10">
        <f t="shared" si="15"/>
        <v>1456</v>
      </c>
      <c r="Z1016" s="10" t="str">
        <f>IFERROR(VLOOKUP(H1016,'[1]MW-NIFTY-50-12-Apr-2020'!$A:$A,1,FALSE),"No")</f>
        <v>No</v>
      </c>
      <c r="AA1016" s="10" t="str">
        <f>IFERROR(VLOOKUP(AB1016,'[2]ind_nifty500list 12th Apr20'!$F:$F,1,FALSE),"No")</f>
        <v>No</v>
      </c>
      <c r="AB1016" s="9">
        <v>1456</v>
      </c>
    </row>
    <row r="1017" spans="1:28" ht="15.75" customHeight="1" x14ac:dyDescent="0.3">
      <c r="A1017" s="9">
        <v>3202</v>
      </c>
      <c r="B1017" s="10">
        <v>4579329</v>
      </c>
      <c r="C1017" s="10">
        <v>17888</v>
      </c>
      <c r="D1017" s="10">
        <v>136121092</v>
      </c>
      <c r="E1017" s="10">
        <v>531723</v>
      </c>
      <c r="F1017" s="10">
        <v>531723</v>
      </c>
      <c r="G1017" s="10" t="s">
        <v>9842</v>
      </c>
      <c r="H1017" s="10" t="s">
        <v>9842</v>
      </c>
      <c r="I1017" s="10" t="s">
        <v>9843</v>
      </c>
      <c r="J1017" s="10" t="s">
        <v>9844</v>
      </c>
      <c r="K1017" s="13">
        <v>237.55895000000001</v>
      </c>
      <c r="L1017" s="19" t="s">
        <v>13176</v>
      </c>
      <c r="M1017" s="11" t="s">
        <v>55</v>
      </c>
      <c r="N1017" s="10" t="s">
        <v>56</v>
      </c>
      <c r="O1017" s="10" t="s">
        <v>62</v>
      </c>
      <c r="P1017" s="10" t="s">
        <v>293</v>
      </c>
      <c r="Q1017" s="12"/>
      <c r="R1017" s="12"/>
      <c r="S1017" s="18" t="s">
        <v>58</v>
      </c>
      <c r="T1017" s="10" t="s">
        <v>27</v>
      </c>
      <c r="U1017" s="10">
        <v>1508</v>
      </c>
      <c r="V1017" s="10">
        <v>497</v>
      </c>
      <c r="W1017" s="10">
        <v>829</v>
      </c>
      <c r="X1017" s="10">
        <v>2558</v>
      </c>
      <c r="Y1017" s="10">
        <f t="shared" si="15"/>
        <v>3202</v>
      </c>
      <c r="Z1017" s="10" t="str">
        <f>IFERROR(VLOOKUP(H1017,'[1]MW-NIFTY-50-12-Apr-2020'!$A:$A,1,FALSE),"No")</f>
        <v>No</v>
      </c>
      <c r="AA1017" s="10" t="str">
        <f>IFERROR(VLOOKUP(AB1017,'[2]ind_nifty500list 12th Apr20'!$F:$F,1,FALSE),"No")</f>
        <v>No</v>
      </c>
      <c r="AB1017" s="9">
        <v>3202</v>
      </c>
    </row>
    <row r="1018" spans="1:28" ht="15.75" customHeight="1" x14ac:dyDescent="0.3">
      <c r="A1018" s="9">
        <v>1518</v>
      </c>
      <c r="B1018" s="10"/>
      <c r="C1018" s="10"/>
      <c r="D1018" s="10">
        <v>136022276</v>
      </c>
      <c r="E1018" s="10">
        <v>531337</v>
      </c>
      <c r="F1018" s="10">
        <v>531337</v>
      </c>
      <c r="G1018" s="10" t="s">
        <v>4789</v>
      </c>
      <c r="H1018" s="10" t="str">
        <f>G1018</f>
        <v>IRISMEDIA</v>
      </c>
      <c r="I1018" s="10" t="s">
        <v>4790</v>
      </c>
      <c r="J1018" s="10" t="s">
        <v>4791</v>
      </c>
      <c r="K1018" s="13">
        <v>237.06</v>
      </c>
      <c r="L1018" s="19" t="s">
        <v>13176</v>
      </c>
      <c r="M1018" s="11" t="s">
        <v>83</v>
      </c>
      <c r="N1018" s="10" t="s">
        <v>181</v>
      </c>
      <c r="O1018" s="10" t="s">
        <v>311</v>
      </c>
      <c r="P1018" s="10"/>
      <c r="Q1018" s="12"/>
      <c r="R1018" s="12"/>
      <c r="S1018" s="15" t="s">
        <v>313</v>
      </c>
      <c r="T1018" s="10" t="s">
        <v>27</v>
      </c>
      <c r="U1018" s="10">
        <v>2548</v>
      </c>
      <c r="V1018" s="10">
        <v>3586</v>
      </c>
      <c r="W1018" s="10">
        <v>835</v>
      </c>
      <c r="X1018" s="10">
        <v>2555</v>
      </c>
      <c r="Y1018" s="10">
        <f t="shared" si="15"/>
        <v>1518</v>
      </c>
      <c r="Z1018" s="10" t="str">
        <f>IFERROR(VLOOKUP(H1018,'[1]MW-NIFTY-50-12-Apr-2020'!$A:$A,1,FALSE),"No")</f>
        <v>No</v>
      </c>
      <c r="AA1018" s="10" t="str">
        <f>IFERROR(VLOOKUP(AB1018,'[2]ind_nifty500list 12th Apr20'!$F:$F,1,FALSE),"No")</f>
        <v>No</v>
      </c>
      <c r="AB1018" s="9">
        <v>1518</v>
      </c>
    </row>
    <row r="1019" spans="1:28" ht="15.75" customHeight="1" x14ac:dyDescent="0.3">
      <c r="A1019" s="9">
        <v>3955</v>
      </c>
      <c r="B1019" s="10"/>
      <c r="C1019" s="10"/>
      <c r="D1019" s="10">
        <v>138040068</v>
      </c>
      <c r="E1019" s="10">
        <v>539219</v>
      </c>
      <c r="F1019" s="10">
        <v>539219</v>
      </c>
      <c r="G1019" s="10" t="s">
        <v>12164</v>
      </c>
      <c r="H1019" s="10" t="str">
        <f>G1019</f>
        <v>MUL</v>
      </c>
      <c r="I1019" s="10" t="s">
        <v>12165</v>
      </c>
      <c r="J1019" s="10" t="s">
        <v>12166</v>
      </c>
      <c r="K1019" s="13">
        <v>235.22</v>
      </c>
      <c r="L1019" s="19" t="s">
        <v>13176</v>
      </c>
      <c r="M1019" s="11" t="s">
        <v>39</v>
      </c>
      <c r="N1019" s="10" t="s">
        <v>40</v>
      </c>
      <c r="O1019" s="12"/>
      <c r="P1019" s="10"/>
      <c r="Q1019" s="12"/>
      <c r="R1019" s="12"/>
      <c r="S1019" s="17" t="s">
        <v>42</v>
      </c>
      <c r="T1019" s="10" t="s">
        <v>27</v>
      </c>
      <c r="U1019" s="10">
        <v>1509</v>
      </c>
      <c r="V1019" s="10">
        <v>1501</v>
      </c>
      <c r="W1019" s="10">
        <v>2319</v>
      </c>
      <c r="X1019" s="10">
        <v>2617</v>
      </c>
      <c r="Y1019" s="10">
        <f t="shared" si="15"/>
        <v>3955</v>
      </c>
      <c r="Z1019" s="10" t="str">
        <f>IFERROR(VLOOKUP(H1019,'[1]MW-NIFTY-50-12-Apr-2020'!$A:$A,1,FALSE),"No")</f>
        <v>No</v>
      </c>
      <c r="AA1019" s="10" t="str">
        <f>IFERROR(VLOOKUP(AB1019,'[2]ind_nifty500list 12th Apr20'!$F:$F,1,FALSE),"No")</f>
        <v>No</v>
      </c>
      <c r="AB1019" s="9">
        <v>3955</v>
      </c>
    </row>
    <row r="1020" spans="1:28" ht="15.75" customHeight="1" x14ac:dyDescent="0.3">
      <c r="A1020" s="9">
        <v>3775</v>
      </c>
      <c r="B1020" s="10">
        <v>3738113</v>
      </c>
      <c r="C1020" s="10">
        <v>14602</v>
      </c>
      <c r="D1020" s="10">
        <v>132479492</v>
      </c>
      <c r="E1020" s="10">
        <v>517498</v>
      </c>
      <c r="F1020" s="10">
        <v>517498</v>
      </c>
      <c r="G1020" s="10" t="s">
        <v>11554</v>
      </c>
      <c r="H1020" s="10" t="s">
        <v>11554</v>
      </c>
      <c r="I1020" s="10" t="s">
        <v>11555</v>
      </c>
      <c r="J1020" s="10" t="s">
        <v>11556</v>
      </c>
      <c r="K1020" s="13">
        <v>232.87459999999999</v>
      </c>
      <c r="L1020" s="19" t="s">
        <v>13176</v>
      </c>
      <c r="M1020" s="10" t="s">
        <v>121</v>
      </c>
      <c r="N1020" s="10" t="s">
        <v>562</v>
      </c>
      <c r="O1020" s="10" t="s">
        <v>3058</v>
      </c>
      <c r="P1020" s="10" t="s">
        <v>3059</v>
      </c>
      <c r="Q1020" s="12"/>
      <c r="R1020" s="12"/>
      <c r="S1020" s="15" t="s">
        <v>565</v>
      </c>
      <c r="T1020" s="10" t="s">
        <v>27</v>
      </c>
      <c r="U1020" s="10">
        <v>3613</v>
      </c>
      <c r="V1020" s="10">
        <v>3315</v>
      </c>
      <c r="W1020" s="10">
        <v>1442</v>
      </c>
      <c r="X1020" s="10">
        <v>2209</v>
      </c>
      <c r="Y1020" s="10">
        <f t="shared" si="15"/>
        <v>3775</v>
      </c>
      <c r="Z1020" s="10" t="str">
        <f>IFERROR(VLOOKUP(H1020,'[1]MW-NIFTY-50-12-Apr-2020'!$A:$A,1,FALSE),"No")</f>
        <v>No</v>
      </c>
      <c r="AA1020" s="10" t="str">
        <f>IFERROR(VLOOKUP(AB1020,'[2]ind_nifty500list 12th Apr20'!$F:$F,1,FALSE),"No")</f>
        <v>No</v>
      </c>
      <c r="AB1020" s="9">
        <v>3775</v>
      </c>
    </row>
    <row r="1021" spans="1:28" ht="15.75" customHeight="1" x14ac:dyDescent="0.3">
      <c r="A1021" s="9">
        <v>3941</v>
      </c>
      <c r="B1021" s="10"/>
      <c r="C1021" s="10"/>
      <c r="D1021" s="10">
        <v>138159620</v>
      </c>
      <c r="E1021" s="10">
        <v>138159620</v>
      </c>
      <c r="F1021" s="10">
        <v>539686</v>
      </c>
      <c r="G1021" s="10" t="s">
        <v>12121</v>
      </c>
      <c r="H1021" s="10" t="str">
        <f>G1021</f>
        <v>KPEL</v>
      </c>
      <c r="I1021" s="10" t="s">
        <v>12122</v>
      </c>
      <c r="J1021" s="10" t="s">
        <v>12123</v>
      </c>
      <c r="K1021" s="13">
        <v>231.68</v>
      </c>
      <c r="L1021" s="19" t="s">
        <v>13176</v>
      </c>
      <c r="M1021" s="11" t="s">
        <v>121</v>
      </c>
      <c r="N1021" s="10" t="s">
        <v>562</v>
      </c>
      <c r="O1021" s="10" t="s">
        <v>2952</v>
      </c>
      <c r="P1021" s="10" t="s">
        <v>12124</v>
      </c>
      <c r="Q1021" s="12"/>
      <c r="R1021" s="12"/>
      <c r="S1021" s="15" t="s">
        <v>565</v>
      </c>
      <c r="T1021" s="10" t="s">
        <v>27</v>
      </c>
      <c r="U1021" s="10">
        <v>917</v>
      </c>
      <c r="V1021" s="10">
        <v>1444</v>
      </c>
      <c r="W1021" s="10">
        <v>2349</v>
      </c>
      <c r="X1021" s="10">
        <v>1475</v>
      </c>
      <c r="Y1021" s="10">
        <f t="shared" si="15"/>
        <v>3941</v>
      </c>
      <c r="Z1021" s="10" t="str">
        <f>IFERROR(VLOOKUP(H1021,'[1]MW-NIFTY-50-12-Apr-2020'!$A:$A,1,FALSE),"No")</f>
        <v>No</v>
      </c>
      <c r="AA1021" s="10" t="str">
        <f>IFERROR(VLOOKUP(AB1021,'[2]ind_nifty500list 12th Apr20'!$F:$F,1,FALSE),"No")</f>
        <v>No</v>
      </c>
      <c r="AB1021" s="9">
        <v>3941</v>
      </c>
    </row>
    <row r="1022" spans="1:28" ht="15.75" customHeight="1" x14ac:dyDescent="0.3">
      <c r="A1022" s="9">
        <v>804</v>
      </c>
      <c r="B1022" s="10">
        <v>1594113</v>
      </c>
      <c r="C1022" s="10">
        <v>6227</v>
      </c>
      <c r="D1022" s="10">
        <v>137958916</v>
      </c>
      <c r="E1022" s="10">
        <v>538902</v>
      </c>
      <c r="F1022" s="10">
        <v>538902</v>
      </c>
      <c r="G1022" s="10" t="s">
        <v>2609</v>
      </c>
      <c r="H1022" s="10" t="s">
        <v>2609</v>
      </c>
      <c r="I1022" s="10" t="s">
        <v>2610</v>
      </c>
      <c r="J1022" s="10" t="s">
        <v>2611</v>
      </c>
      <c r="K1022" s="13">
        <v>231.11584999999999</v>
      </c>
      <c r="L1022" s="19" t="s">
        <v>13176</v>
      </c>
      <c r="M1022" s="11" t="s">
        <v>275</v>
      </c>
      <c r="N1022" s="10" t="s">
        <v>276</v>
      </c>
      <c r="O1022" s="11" t="s">
        <v>277</v>
      </c>
      <c r="P1022" s="10" t="s">
        <v>826</v>
      </c>
      <c r="Q1022" s="12"/>
      <c r="R1022" s="12"/>
      <c r="S1022" s="18" t="s">
        <v>279</v>
      </c>
      <c r="T1022" s="10" t="s">
        <v>27</v>
      </c>
      <c r="U1022" s="10">
        <v>1566</v>
      </c>
      <c r="V1022" s="10">
        <v>3773</v>
      </c>
      <c r="W1022" s="10">
        <v>1576</v>
      </c>
      <c r="X1022" s="10">
        <v>2780</v>
      </c>
      <c r="Y1022" s="10">
        <f t="shared" si="15"/>
        <v>804</v>
      </c>
      <c r="Z1022" s="10" t="str">
        <f>IFERROR(VLOOKUP(H1022,'[1]MW-NIFTY-50-12-Apr-2020'!$A:$A,1,FALSE),"No")</f>
        <v>No</v>
      </c>
      <c r="AA1022" s="10" t="str">
        <f>IFERROR(VLOOKUP(AB1022,'[2]ind_nifty500list 12th Apr20'!$F:$F,1,FALSE),"No")</f>
        <v>No</v>
      </c>
      <c r="AB1022" s="9">
        <v>804</v>
      </c>
    </row>
    <row r="1023" spans="1:28" ht="15.75" customHeight="1" x14ac:dyDescent="0.3">
      <c r="A1023" s="9">
        <v>3111</v>
      </c>
      <c r="B1023" s="10">
        <v>2531585</v>
      </c>
      <c r="C1023" s="10">
        <v>9889</v>
      </c>
      <c r="D1023" s="10">
        <v>136299268</v>
      </c>
      <c r="E1023" s="10">
        <v>532419</v>
      </c>
      <c r="F1023" s="10">
        <v>532419</v>
      </c>
      <c r="G1023" s="10" t="s">
        <v>9568</v>
      </c>
      <c r="H1023" s="10" t="s">
        <v>9568</v>
      </c>
      <c r="I1023" s="10" t="s">
        <v>9569</v>
      </c>
      <c r="J1023" s="10" t="s">
        <v>9570</v>
      </c>
      <c r="K1023" s="13">
        <v>230.35685000000001</v>
      </c>
      <c r="L1023" s="19" t="s">
        <v>13176</v>
      </c>
      <c r="M1023" s="11" t="s">
        <v>32</v>
      </c>
      <c r="N1023" s="10" t="s">
        <v>220</v>
      </c>
      <c r="O1023" s="10" t="s">
        <v>458</v>
      </c>
      <c r="P1023" s="10" t="s">
        <v>1495</v>
      </c>
      <c r="Q1023" s="12"/>
      <c r="R1023" s="12"/>
      <c r="S1023" s="15" t="s">
        <v>222</v>
      </c>
      <c r="T1023" s="10" t="s">
        <v>27</v>
      </c>
      <c r="U1023" s="10">
        <v>1727</v>
      </c>
      <c r="V1023" s="10">
        <v>3850</v>
      </c>
      <c r="W1023" s="10">
        <v>827</v>
      </c>
      <c r="X1023" s="10">
        <v>590</v>
      </c>
      <c r="Y1023" s="10">
        <f t="shared" si="15"/>
        <v>3111</v>
      </c>
      <c r="Z1023" s="10" t="str">
        <f>IFERROR(VLOOKUP(H1023,'[1]MW-NIFTY-50-12-Apr-2020'!$A:$A,1,FALSE),"No")</f>
        <v>No</v>
      </c>
      <c r="AA1023" s="10" t="str">
        <f>IFERROR(VLOOKUP(AB1023,'[2]ind_nifty500list 12th Apr20'!$F:$F,1,FALSE),"No")</f>
        <v>No</v>
      </c>
      <c r="AB1023" s="9">
        <v>3111</v>
      </c>
    </row>
    <row r="1024" spans="1:28" ht="15.75" customHeight="1" x14ac:dyDescent="0.3">
      <c r="A1024" s="9">
        <v>424</v>
      </c>
      <c r="B1024" s="10"/>
      <c r="C1024" s="10"/>
      <c r="D1024" s="10">
        <v>136120068</v>
      </c>
      <c r="E1024" s="10">
        <v>531719</v>
      </c>
      <c r="F1024" s="10">
        <v>531719</v>
      </c>
      <c r="G1024" s="10" t="s">
        <v>1450</v>
      </c>
      <c r="H1024" s="10" t="str">
        <f>G1024</f>
        <v>BHAGCHEM</v>
      </c>
      <c r="I1024" s="10" t="s">
        <v>1451</v>
      </c>
      <c r="J1024" s="10" t="s">
        <v>1452</v>
      </c>
      <c r="K1024" s="13">
        <v>229.71</v>
      </c>
      <c r="L1024" s="19" t="s">
        <v>13176</v>
      </c>
      <c r="M1024" s="11" t="s">
        <v>23</v>
      </c>
      <c r="N1024" s="10" t="s">
        <v>24</v>
      </c>
      <c r="O1024" s="10"/>
      <c r="P1024" s="10"/>
      <c r="Q1024" s="12"/>
      <c r="R1024" s="12"/>
      <c r="S1024" s="17" t="s">
        <v>26</v>
      </c>
      <c r="T1024" s="10" t="s">
        <v>27</v>
      </c>
      <c r="U1024" s="10">
        <v>559</v>
      </c>
      <c r="V1024" s="10">
        <v>2996</v>
      </c>
      <c r="W1024" s="10">
        <v>562</v>
      </c>
      <c r="X1024" s="10">
        <v>781</v>
      </c>
      <c r="Y1024" s="10">
        <f t="shared" si="15"/>
        <v>424</v>
      </c>
      <c r="Z1024" s="10" t="str">
        <f>IFERROR(VLOOKUP(H1024,'[1]MW-NIFTY-50-12-Apr-2020'!$A:$A,1,FALSE),"No")</f>
        <v>No</v>
      </c>
      <c r="AA1024" s="10" t="str">
        <f>IFERROR(VLOOKUP(AB1024,'[2]ind_nifty500list 12th Apr20'!$F:$F,1,FALSE),"No")</f>
        <v>No</v>
      </c>
      <c r="AB1024" s="9">
        <v>424</v>
      </c>
    </row>
    <row r="1025" spans="1:28" ht="15.75" customHeight="1" x14ac:dyDescent="0.3">
      <c r="A1025" s="9">
        <v>3429</v>
      </c>
      <c r="B1025" s="10">
        <v>4912641</v>
      </c>
      <c r="C1025" s="10">
        <v>19190</v>
      </c>
      <c r="D1025" s="10">
        <v>136503300</v>
      </c>
      <c r="E1025" s="10">
        <v>533216</v>
      </c>
      <c r="F1025" s="10">
        <v>533216</v>
      </c>
      <c r="G1025" s="10" t="s">
        <v>10523</v>
      </c>
      <c r="H1025" s="10" t="s">
        <v>10523</v>
      </c>
      <c r="I1025" s="10" t="s">
        <v>10524</v>
      </c>
      <c r="J1025" s="10" t="s">
        <v>10525</v>
      </c>
      <c r="K1025" s="13">
        <v>229.21795</v>
      </c>
      <c r="L1025" s="19" t="s">
        <v>13176</v>
      </c>
      <c r="M1025" s="11" t="s">
        <v>39</v>
      </c>
      <c r="N1025" s="10" t="s">
        <v>67</v>
      </c>
      <c r="O1025" s="10" t="s">
        <v>68</v>
      </c>
      <c r="P1025" s="10"/>
      <c r="Q1025" s="12"/>
      <c r="R1025" s="12"/>
      <c r="S1025" s="15" t="s">
        <v>69</v>
      </c>
      <c r="T1025" s="10" t="s">
        <v>27</v>
      </c>
      <c r="U1025" s="10">
        <v>1056</v>
      </c>
      <c r="V1025" s="10">
        <v>3308</v>
      </c>
      <c r="W1025" s="10">
        <v>536</v>
      </c>
      <c r="X1025" s="10">
        <v>1841</v>
      </c>
      <c r="Y1025" s="10">
        <f t="shared" si="15"/>
        <v>3429</v>
      </c>
      <c r="Z1025" s="10" t="str">
        <f>IFERROR(VLOOKUP(H1025,'[1]MW-NIFTY-50-12-Apr-2020'!$A:$A,1,FALSE),"No")</f>
        <v>No</v>
      </c>
      <c r="AA1025" s="10" t="str">
        <f>IFERROR(VLOOKUP(AB1025,'[2]ind_nifty500list 12th Apr20'!$F:$F,1,FALSE),"No")</f>
        <v>No</v>
      </c>
      <c r="AB1025" s="9">
        <v>3429</v>
      </c>
    </row>
    <row r="1026" spans="1:28" ht="15.75" customHeight="1" x14ac:dyDescent="0.3">
      <c r="A1026" s="9">
        <v>2240</v>
      </c>
      <c r="B1026" s="10"/>
      <c r="C1026" s="10"/>
      <c r="D1026" s="10">
        <v>135713028</v>
      </c>
      <c r="E1026" s="10">
        <v>530129</v>
      </c>
      <c r="F1026" s="10">
        <v>530129</v>
      </c>
      <c r="G1026" s="10" t="s">
        <v>6967</v>
      </c>
      <c r="H1026" s="10" t="str">
        <f>G1026</f>
        <v>NILE</v>
      </c>
      <c r="I1026" s="10" t="s">
        <v>6968</v>
      </c>
      <c r="J1026" s="10" t="s">
        <v>6969</v>
      </c>
      <c r="K1026" s="13">
        <v>229.07</v>
      </c>
      <c r="L1026" s="19" t="s">
        <v>13176</v>
      </c>
      <c r="M1026" s="11" t="s">
        <v>23</v>
      </c>
      <c r="N1026" s="10" t="s">
        <v>90</v>
      </c>
      <c r="O1026" s="10"/>
      <c r="P1026" s="10"/>
      <c r="Q1026" s="12"/>
      <c r="R1026" s="12"/>
      <c r="S1026" s="18" t="s">
        <v>91</v>
      </c>
      <c r="T1026" s="10" t="s">
        <v>27</v>
      </c>
      <c r="U1026" s="10">
        <v>2702</v>
      </c>
      <c r="V1026" s="10">
        <v>1447</v>
      </c>
      <c r="W1026" s="10">
        <v>983</v>
      </c>
      <c r="X1026" s="10">
        <v>291</v>
      </c>
      <c r="Y1026" s="10">
        <f t="shared" ref="Y1026:Y1089" si="16">A1026</f>
        <v>2240</v>
      </c>
      <c r="Z1026" s="10" t="str">
        <f>IFERROR(VLOOKUP(H1026,'[1]MW-NIFTY-50-12-Apr-2020'!$A:$A,1,FALSE),"No")</f>
        <v>No</v>
      </c>
      <c r="AA1026" s="10" t="str">
        <f>IFERROR(VLOOKUP(AB1026,'[2]ind_nifty500list 12th Apr20'!$F:$F,1,FALSE),"No")</f>
        <v>No</v>
      </c>
      <c r="AB1026" s="9">
        <v>2240</v>
      </c>
    </row>
    <row r="1027" spans="1:28" ht="15.75" customHeight="1" x14ac:dyDescent="0.3">
      <c r="A1027" s="9">
        <v>2421</v>
      </c>
      <c r="B1027" s="10"/>
      <c r="C1027" s="10"/>
      <c r="D1027" s="10">
        <v>128116740</v>
      </c>
      <c r="E1027" s="10">
        <v>500456</v>
      </c>
      <c r="F1027" s="10">
        <v>500456</v>
      </c>
      <c r="G1027" s="10" t="s">
        <v>7511</v>
      </c>
      <c r="H1027" s="10" t="str">
        <f>G1027</f>
        <v>PASUPTACRY</v>
      </c>
      <c r="I1027" s="10" t="s">
        <v>7512</v>
      </c>
      <c r="J1027" s="10" t="s">
        <v>7513</v>
      </c>
      <c r="K1027" s="13">
        <v>229.03</v>
      </c>
      <c r="L1027" s="19" t="s">
        <v>13176</v>
      </c>
      <c r="M1027" s="11" t="s">
        <v>83</v>
      </c>
      <c r="N1027" s="10" t="s">
        <v>84</v>
      </c>
      <c r="O1027" s="10" t="s">
        <v>85</v>
      </c>
      <c r="P1027" s="10"/>
      <c r="Q1027" s="12"/>
      <c r="R1027" s="12"/>
      <c r="S1027" s="15" t="s">
        <v>86</v>
      </c>
      <c r="T1027" s="10" t="s">
        <v>27</v>
      </c>
      <c r="U1027" s="10">
        <v>388</v>
      </c>
      <c r="V1027" s="10">
        <v>976</v>
      </c>
      <c r="W1027" s="10">
        <v>1109</v>
      </c>
      <c r="X1027" s="10">
        <v>2962</v>
      </c>
      <c r="Y1027" s="10">
        <f t="shared" si="16"/>
        <v>2421</v>
      </c>
      <c r="Z1027" s="10" t="str">
        <f>IFERROR(VLOOKUP(H1027,'[1]MW-NIFTY-50-12-Apr-2020'!$A:$A,1,FALSE),"No")</f>
        <v>No</v>
      </c>
      <c r="AA1027" s="10" t="str">
        <f>IFERROR(VLOOKUP(AB1027,'[2]ind_nifty500list 12th Apr20'!$F:$F,1,FALSE),"No")</f>
        <v>No</v>
      </c>
      <c r="AB1027" s="9">
        <v>2421</v>
      </c>
    </row>
    <row r="1028" spans="1:28" ht="15.75" customHeight="1" x14ac:dyDescent="0.3">
      <c r="A1028" s="9">
        <v>2484</v>
      </c>
      <c r="B1028" s="10">
        <v>3618305</v>
      </c>
      <c r="C1028" s="10">
        <v>14134</v>
      </c>
      <c r="D1028" s="10">
        <v>131460868</v>
      </c>
      <c r="E1028" s="10">
        <v>513519</v>
      </c>
      <c r="F1028" s="10">
        <v>513519</v>
      </c>
      <c r="G1028" s="10" t="s">
        <v>7697</v>
      </c>
      <c r="H1028" s="10" t="s">
        <v>7697</v>
      </c>
      <c r="I1028" s="10" t="s">
        <v>7698</v>
      </c>
      <c r="J1028" s="10" t="s">
        <v>7699</v>
      </c>
      <c r="K1028" s="13">
        <v>228.96710000000002</v>
      </c>
      <c r="L1028" s="19" t="s">
        <v>13176</v>
      </c>
      <c r="M1028" s="11" t="s">
        <v>39</v>
      </c>
      <c r="N1028" s="10" t="s">
        <v>40</v>
      </c>
      <c r="O1028" s="10" t="s">
        <v>128</v>
      </c>
      <c r="P1028" s="10"/>
      <c r="Q1028" s="12"/>
      <c r="R1028" s="12"/>
      <c r="S1028" s="15" t="s">
        <v>42</v>
      </c>
      <c r="T1028" s="10" t="s">
        <v>27</v>
      </c>
      <c r="U1028" s="10">
        <v>926</v>
      </c>
      <c r="V1028" s="10">
        <v>1305</v>
      </c>
      <c r="W1028" s="10">
        <v>2043</v>
      </c>
      <c r="X1028" s="10">
        <v>2852</v>
      </c>
      <c r="Y1028" s="10">
        <f t="shared" si="16"/>
        <v>2484</v>
      </c>
      <c r="Z1028" s="10" t="str">
        <f>IFERROR(VLOOKUP(H1028,'[1]MW-NIFTY-50-12-Apr-2020'!$A:$A,1,FALSE),"No")</f>
        <v>No</v>
      </c>
      <c r="AA1028" s="10" t="str">
        <f>IFERROR(VLOOKUP(AB1028,'[2]ind_nifty500list 12th Apr20'!$F:$F,1,FALSE),"No")</f>
        <v>No</v>
      </c>
      <c r="AB1028" s="9">
        <v>2484</v>
      </c>
    </row>
    <row r="1029" spans="1:28" ht="15.75" customHeight="1" x14ac:dyDescent="0.3">
      <c r="A1029" s="9">
        <v>1031</v>
      </c>
      <c r="B1029" s="10">
        <v>7872513</v>
      </c>
      <c r="C1029" s="10">
        <v>30752</v>
      </c>
      <c r="D1029" s="10">
        <v>137345796</v>
      </c>
      <c r="E1029" s="10">
        <v>536507</v>
      </c>
      <c r="F1029" s="10">
        <v>536507</v>
      </c>
      <c r="G1029" s="10" t="s">
        <v>3299</v>
      </c>
      <c r="H1029" s="10" t="s">
        <v>3299</v>
      </c>
      <c r="I1029" s="10" t="s">
        <v>3300</v>
      </c>
      <c r="J1029" s="10" t="s">
        <v>3301</v>
      </c>
      <c r="K1029" s="13">
        <v>7812.1165999999994</v>
      </c>
      <c r="L1029" s="19" t="s">
        <v>13179</v>
      </c>
      <c r="M1029" s="11" t="s">
        <v>83</v>
      </c>
      <c r="N1029" s="10" t="s">
        <v>181</v>
      </c>
      <c r="O1029" s="10" t="s">
        <v>182</v>
      </c>
      <c r="P1029" s="10" t="s">
        <v>183</v>
      </c>
      <c r="Q1029" s="12"/>
      <c r="R1029" s="12"/>
      <c r="S1029" s="17" t="s">
        <v>86</v>
      </c>
      <c r="T1029" s="10" t="s">
        <v>43</v>
      </c>
      <c r="U1029" s="10">
        <v>3630</v>
      </c>
      <c r="V1029" s="10">
        <v>3748</v>
      </c>
      <c r="W1029" s="10">
        <v>3512</v>
      </c>
      <c r="X1029" s="10">
        <v>5046</v>
      </c>
      <c r="Y1029" s="10">
        <f t="shared" si="16"/>
        <v>1031</v>
      </c>
      <c r="Z1029" s="10" t="str">
        <f>IFERROR(VLOOKUP(H1029,'[1]MW-NIFTY-50-12-Apr-2020'!$A:$A,1,FALSE),"No")</f>
        <v>No</v>
      </c>
      <c r="AA1029" s="10" t="s">
        <v>44</v>
      </c>
      <c r="AB1029" s="9">
        <v>1031</v>
      </c>
    </row>
    <row r="1030" spans="1:28" ht="15.75" customHeight="1" x14ac:dyDescent="0.3">
      <c r="A1030" s="9">
        <v>5116</v>
      </c>
      <c r="B1030" s="10">
        <v>3618305</v>
      </c>
      <c r="C1030" s="10">
        <v>14134</v>
      </c>
      <c r="D1030" s="10">
        <v>131460868</v>
      </c>
      <c r="E1030" s="10">
        <v>513519</v>
      </c>
      <c r="F1030" s="10">
        <v>513519</v>
      </c>
      <c r="G1030" s="10" t="s">
        <v>13038</v>
      </c>
      <c r="H1030" s="10" t="s">
        <v>13038</v>
      </c>
      <c r="I1030" s="10" t="s">
        <v>7698</v>
      </c>
      <c r="J1030" s="10" t="s">
        <v>13039</v>
      </c>
      <c r="K1030" s="13">
        <v>228.96710000000002</v>
      </c>
      <c r="L1030" s="19" t="s">
        <v>13176</v>
      </c>
      <c r="M1030" s="10" t="s">
        <v>39</v>
      </c>
      <c r="N1030" s="10" t="s">
        <v>40</v>
      </c>
      <c r="O1030" s="10" t="s">
        <v>128</v>
      </c>
      <c r="P1030" s="10"/>
      <c r="Q1030" s="10"/>
      <c r="R1030" s="10"/>
      <c r="S1030" s="10" t="s">
        <v>42</v>
      </c>
      <c r="T1030" s="10" t="s">
        <v>27</v>
      </c>
      <c r="U1030" s="10">
        <v>1435</v>
      </c>
      <c r="V1030" s="10">
        <v>5025</v>
      </c>
      <c r="W1030" s="10">
        <v>2852</v>
      </c>
      <c r="X1030" s="10">
        <v>2080</v>
      </c>
      <c r="Y1030" s="10">
        <f t="shared" si="16"/>
        <v>5116</v>
      </c>
      <c r="Z1030" s="10" t="str">
        <f>IFERROR(VLOOKUP(H1030,'[1]MW-NIFTY-50-12-Apr-2020'!$A:$A,1,FALSE),"No")</f>
        <v>No</v>
      </c>
      <c r="AA1030" s="10" t="str">
        <f>IFERROR(VLOOKUP(AB1030,'[2]ind_nifty500list 12th Apr20'!$F:$F,1,FALSE),"No")</f>
        <v>No</v>
      </c>
      <c r="AB1030" s="9">
        <v>5116</v>
      </c>
    </row>
    <row r="1031" spans="1:28" ht="15.75" customHeight="1" x14ac:dyDescent="0.3">
      <c r="A1031" s="9">
        <v>1663</v>
      </c>
      <c r="B1031" s="10">
        <v>463617</v>
      </c>
      <c r="C1031" s="10">
        <v>1811</v>
      </c>
      <c r="D1031" s="10">
        <v>128059908</v>
      </c>
      <c r="E1031" s="10">
        <v>500234</v>
      </c>
      <c r="F1031" s="10">
        <v>500234</v>
      </c>
      <c r="G1031" s="10" t="s">
        <v>5225</v>
      </c>
      <c r="H1031" s="10" t="s">
        <v>5225</v>
      </c>
      <c r="I1031" s="10" t="s">
        <v>5226</v>
      </c>
      <c r="J1031" s="10" t="s">
        <v>5227</v>
      </c>
      <c r="K1031" s="13">
        <v>228.89395000000002</v>
      </c>
      <c r="L1031" s="19" t="s">
        <v>13176</v>
      </c>
      <c r="M1031" s="11" t="s">
        <v>249</v>
      </c>
      <c r="N1031" s="10" t="s">
        <v>250</v>
      </c>
      <c r="O1031" s="10" t="s">
        <v>251</v>
      </c>
      <c r="P1031" s="10"/>
      <c r="Q1031" s="12"/>
      <c r="R1031" s="12"/>
      <c r="S1031" s="15" t="s">
        <v>26</v>
      </c>
      <c r="T1031" s="10" t="s">
        <v>27</v>
      </c>
      <c r="U1031" s="10">
        <v>463</v>
      </c>
      <c r="V1031" s="10">
        <v>2839</v>
      </c>
      <c r="W1031" s="10">
        <v>1230</v>
      </c>
      <c r="X1031" s="10">
        <v>179</v>
      </c>
      <c r="Y1031" s="10">
        <f t="shared" si="16"/>
        <v>1663</v>
      </c>
      <c r="Z1031" s="10" t="str">
        <f>IFERROR(VLOOKUP(H1031,'[1]MW-NIFTY-50-12-Apr-2020'!$A:$A,1,FALSE),"No")</f>
        <v>No</v>
      </c>
      <c r="AA1031" s="10" t="str">
        <f>IFERROR(VLOOKUP(AB1031,'[2]ind_nifty500list 12th Apr20'!$F:$F,1,FALSE),"No")</f>
        <v>No</v>
      </c>
      <c r="AB1031" s="9">
        <v>1663</v>
      </c>
    </row>
    <row r="1032" spans="1:28" ht="15.75" customHeight="1" x14ac:dyDescent="0.3">
      <c r="A1032" s="9">
        <v>5025</v>
      </c>
      <c r="B1032" s="10">
        <v>261121</v>
      </c>
      <c r="C1032" s="10">
        <v>1020</v>
      </c>
      <c r="D1032" s="10">
        <v>128035588</v>
      </c>
      <c r="E1032" s="10">
        <v>500139</v>
      </c>
      <c r="F1032" s="10">
        <v>500139</v>
      </c>
      <c r="G1032" s="10" t="s">
        <v>12780</v>
      </c>
      <c r="H1032" s="10" t="s">
        <v>12780</v>
      </c>
      <c r="I1032" s="10" t="s">
        <v>12781</v>
      </c>
      <c r="J1032" s="10" t="s">
        <v>12782</v>
      </c>
      <c r="K1032" s="13">
        <v>228.75205</v>
      </c>
      <c r="L1032" s="19" t="s">
        <v>13176</v>
      </c>
      <c r="M1032" s="11" t="s">
        <v>39</v>
      </c>
      <c r="N1032" s="11" t="s">
        <v>40</v>
      </c>
      <c r="O1032" s="10" t="s">
        <v>128</v>
      </c>
      <c r="P1032" s="10" t="e">
        <v>#REF!</v>
      </c>
      <c r="Q1032" s="12"/>
      <c r="R1032" s="12"/>
      <c r="S1032" s="17" t="s">
        <v>42</v>
      </c>
      <c r="T1032" s="10" t="s">
        <v>27</v>
      </c>
      <c r="U1032" s="10">
        <v>2080</v>
      </c>
      <c r="V1032" s="10">
        <v>3945</v>
      </c>
      <c r="W1032" s="10">
        <v>1314</v>
      </c>
      <c r="X1032" s="10">
        <v>5020</v>
      </c>
      <c r="Y1032" s="10">
        <f t="shared" si="16"/>
        <v>5025</v>
      </c>
      <c r="Z1032" s="10" t="str">
        <f>IFERROR(VLOOKUP(H1032,'[1]MW-NIFTY-50-12-Apr-2020'!$A:$A,1,FALSE),"No")</f>
        <v>No</v>
      </c>
      <c r="AA1032" s="10" t="str">
        <f>IFERROR(VLOOKUP(AB1032,'[2]ind_nifty500list 12th Apr20'!$F:$F,1,FALSE),"No")</f>
        <v>No</v>
      </c>
      <c r="AB1032" s="9">
        <v>5025</v>
      </c>
    </row>
    <row r="1033" spans="1:28" ht="15.75" customHeight="1" x14ac:dyDescent="0.3">
      <c r="A1033" s="9">
        <v>1786</v>
      </c>
      <c r="B1033" s="10">
        <v>770305</v>
      </c>
      <c r="C1033" s="10">
        <v>3009</v>
      </c>
      <c r="D1033" s="10">
        <v>131215108</v>
      </c>
      <c r="E1033" s="10">
        <v>512559</v>
      </c>
      <c r="F1033" s="10">
        <v>512559</v>
      </c>
      <c r="G1033" s="10" t="s">
        <v>5597</v>
      </c>
      <c r="H1033" s="10" t="s">
        <v>5597</v>
      </c>
      <c r="I1033" s="10" t="s">
        <v>5598</v>
      </c>
      <c r="J1033" s="10" t="s">
        <v>5599</v>
      </c>
      <c r="K1033" s="13">
        <v>228.66970000000001</v>
      </c>
      <c r="L1033" s="19" t="s">
        <v>13176</v>
      </c>
      <c r="M1033" s="11" t="s">
        <v>275</v>
      </c>
      <c r="N1033" s="10" t="s">
        <v>357</v>
      </c>
      <c r="O1033" s="10" t="s">
        <v>358</v>
      </c>
      <c r="P1033" s="10" t="s">
        <v>1975</v>
      </c>
      <c r="Q1033" s="11" t="s">
        <v>1975</v>
      </c>
      <c r="R1033" s="12"/>
      <c r="S1033" s="18" t="s">
        <v>279</v>
      </c>
      <c r="T1033" s="10" t="s">
        <v>27</v>
      </c>
      <c r="U1033" s="10">
        <v>2077</v>
      </c>
      <c r="V1033" s="10">
        <v>1190</v>
      </c>
      <c r="W1033" s="10">
        <v>594</v>
      </c>
      <c r="X1033" s="10">
        <v>1880</v>
      </c>
      <c r="Y1033" s="10">
        <f t="shared" si="16"/>
        <v>1786</v>
      </c>
      <c r="Z1033" s="10" t="str">
        <f>IFERROR(VLOOKUP(H1033,'[1]MW-NIFTY-50-12-Apr-2020'!$A:$A,1,FALSE),"No")</f>
        <v>No</v>
      </c>
      <c r="AA1033" s="10" t="str">
        <f>IFERROR(VLOOKUP(AB1033,'[2]ind_nifty500list 12th Apr20'!$F:$F,1,FALSE),"No")</f>
        <v>No</v>
      </c>
      <c r="AB1033" s="9">
        <v>1786</v>
      </c>
    </row>
    <row r="1034" spans="1:28" ht="15.75" customHeight="1" x14ac:dyDescent="0.3">
      <c r="A1034" s="9">
        <v>3621</v>
      </c>
      <c r="B1034" s="10">
        <v>930305</v>
      </c>
      <c r="C1034" s="10">
        <v>3634</v>
      </c>
      <c r="D1034" s="10">
        <v>131383300</v>
      </c>
      <c r="E1034" s="10">
        <v>513216</v>
      </c>
      <c r="F1034" s="10">
        <v>513216</v>
      </c>
      <c r="G1034" s="10" t="s">
        <v>11096</v>
      </c>
      <c r="H1034" s="10" t="s">
        <v>11096</v>
      </c>
      <c r="I1034" s="10" t="s">
        <v>11097</v>
      </c>
      <c r="J1034" s="10" t="s">
        <v>11098</v>
      </c>
      <c r="K1034" s="13">
        <v>226.59325000000001</v>
      </c>
      <c r="L1034" s="19" t="s">
        <v>13176</v>
      </c>
      <c r="M1034" s="11" t="s">
        <v>23</v>
      </c>
      <c r="N1034" s="10" t="s">
        <v>90</v>
      </c>
      <c r="O1034" s="10" t="s">
        <v>283</v>
      </c>
      <c r="P1034" s="10" t="e">
        <v>#REF!</v>
      </c>
      <c r="Q1034" s="12"/>
      <c r="R1034" s="12"/>
      <c r="S1034" s="18" t="s">
        <v>91</v>
      </c>
      <c r="T1034" s="10" t="s">
        <v>27</v>
      </c>
      <c r="U1034" s="10">
        <v>3939</v>
      </c>
      <c r="V1034" s="10">
        <v>3623</v>
      </c>
      <c r="W1034" s="10">
        <v>5037</v>
      </c>
      <c r="X1034" s="10">
        <v>3863</v>
      </c>
      <c r="Y1034" s="10">
        <f t="shared" si="16"/>
        <v>3621</v>
      </c>
      <c r="Z1034" s="10" t="str">
        <f>IFERROR(VLOOKUP(H1034,'[1]MW-NIFTY-50-12-Apr-2020'!$A:$A,1,FALSE),"No")</f>
        <v>No</v>
      </c>
      <c r="AA1034" s="10" t="str">
        <f>IFERROR(VLOOKUP(AB1034,'[2]ind_nifty500list 12th Apr20'!$F:$F,1,FALSE),"No")</f>
        <v>No</v>
      </c>
      <c r="AB1034" s="9">
        <v>3621</v>
      </c>
    </row>
    <row r="1035" spans="1:28" ht="15.75" customHeight="1" x14ac:dyDescent="0.3">
      <c r="A1035" s="9">
        <v>3034</v>
      </c>
      <c r="B1035" s="10">
        <v>800257</v>
      </c>
      <c r="C1035" s="10">
        <v>3126</v>
      </c>
      <c r="D1035" s="10">
        <v>132100100</v>
      </c>
      <c r="E1035" s="10">
        <v>516016</v>
      </c>
      <c r="F1035" s="10">
        <v>516016</v>
      </c>
      <c r="G1035" s="10" t="s">
        <v>9341</v>
      </c>
      <c r="H1035" s="10" t="s">
        <v>9341</v>
      </c>
      <c r="I1035" s="10" t="s">
        <v>9342</v>
      </c>
      <c r="J1035" s="10" t="s">
        <v>9343</v>
      </c>
      <c r="K1035" s="13">
        <v>226.53524999999999</v>
      </c>
      <c r="L1035" s="19" t="s">
        <v>13176</v>
      </c>
      <c r="M1035" s="11" t="s">
        <v>23</v>
      </c>
      <c r="N1035" s="10" t="s">
        <v>196</v>
      </c>
      <c r="O1035" s="10" t="s">
        <v>388</v>
      </c>
      <c r="P1035" s="10"/>
      <c r="Q1035" s="12"/>
      <c r="R1035" s="12"/>
      <c r="S1035" s="15" t="s">
        <v>26</v>
      </c>
      <c r="T1035" s="10" t="s">
        <v>27</v>
      </c>
      <c r="U1035" s="10">
        <v>3145</v>
      </c>
      <c r="V1035" s="10">
        <v>3826</v>
      </c>
      <c r="W1035" s="10">
        <v>1099</v>
      </c>
      <c r="X1035" s="10">
        <v>3934</v>
      </c>
      <c r="Y1035" s="10">
        <f t="shared" si="16"/>
        <v>3034</v>
      </c>
      <c r="Z1035" s="10" t="str">
        <f>IFERROR(VLOOKUP(H1035,'[1]MW-NIFTY-50-12-Apr-2020'!$A:$A,1,FALSE),"No")</f>
        <v>No</v>
      </c>
      <c r="AA1035" s="10" t="str">
        <f>IFERROR(VLOOKUP(AB1035,'[2]ind_nifty500list 12th Apr20'!$F:$F,1,FALSE),"No")</f>
        <v>No</v>
      </c>
      <c r="AB1035" s="9">
        <v>3034</v>
      </c>
    </row>
    <row r="1036" spans="1:28" ht="15.75" customHeight="1" x14ac:dyDescent="0.3">
      <c r="A1036" s="9">
        <v>1623</v>
      </c>
      <c r="B1036" s="10">
        <v>3704321</v>
      </c>
      <c r="C1036" s="10">
        <v>14470</v>
      </c>
      <c r="D1036" s="10">
        <v>131504900</v>
      </c>
      <c r="E1036" s="10">
        <v>513691</v>
      </c>
      <c r="F1036" s="10">
        <v>513691</v>
      </c>
      <c r="G1036" s="10" t="s">
        <v>5105</v>
      </c>
      <c r="H1036" s="10" t="s">
        <v>5105</v>
      </c>
      <c r="I1036" s="10" t="s">
        <v>5106</v>
      </c>
      <c r="J1036" s="10" t="s">
        <v>5107</v>
      </c>
      <c r="K1036" s="13">
        <v>225.13614999999999</v>
      </c>
      <c r="L1036" s="19" t="s">
        <v>13176</v>
      </c>
      <c r="M1036" s="11" t="s">
        <v>83</v>
      </c>
      <c r="N1036" s="10" t="s">
        <v>621</v>
      </c>
      <c r="O1036" s="10" t="s">
        <v>622</v>
      </c>
      <c r="P1036" s="10" t="s">
        <v>660</v>
      </c>
      <c r="Q1036" s="12"/>
      <c r="R1036" s="12"/>
      <c r="S1036" s="18" t="s">
        <v>623</v>
      </c>
      <c r="T1036" s="10" t="s">
        <v>27</v>
      </c>
      <c r="U1036" s="10">
        <v>3378</v>
      </c>
      <c r="V1036" s="10">
        <v>3275</v>
      </c>
      <c r="W1036" s="10">
        <v>2857</v>
      </c>
      <c r="X1036" s="10">
        <v>3560</v>
      </c>
      <c r="Y1036" s="10">
        <f t="shared" si="16"/>
        <v>1623</v>
      </c>
      <c r="Z1036" s="10" t="str">
        <f>IFERROR(VLOOKUP(H1036,'[1]MW-NIFTY-50-12-Apr-2020'!$A:$A,1,FALSE),"No")</f>
        <v>No</v>
      </c>
      <c r="AA1036" s="10" t="str">
        <f>IFERROR(VLOOKUP(AB1036,'[2]ind_nifty500list 12th Apr20'!$F:$F,1,FALSE),"No")</f>
        <v>No</v>
      </c>
      <c r="AB1036" s="9">
        <v>1623</v>
      </c>
    </row>
    <row r="1037" spans="1:28" ht="15.75" customHeight="1" x14ac:dyDescent="0.3">
      <c r="A1037" s="9">
        <v>1637</v>
      </c>
      <c r="B1037" s="10">
        <v>5514497</v>
      </c>
      <c r="C1037" s="10">
        <v>21541</v>
      </c>
      <c r="D1037" s="10">
        <v>136529924</v>
      </c>
      <c r="E1037" s="10">
        <v>533320</v>
      </c>
      <c r="F1037" s="10">
        <v>533320</v>
      </c>
      <c r="G1037" s="10" t="s">
        <v>5147</v>
      </c>
      <c r="H1037" s="10" t="s">
        <v>5147</v>
      </c>
      <c r="I1037" s="10" t="s">
        <v>5148</v>
      </c>
      <c r="J1037" s="10" t="s">
        <v>5149</v>
      </c>
      <c r="K1037" s="13">
        <v>224.70689999999999</v>
      </c>
      <c r="L1037" s="19" t="s">
        <v>13176</v>
      </c>
      <c r="M1037" s="11" t="s">
        <v>275</v>
      </c>
      <c r="N1037" s="10" t="s">
        <v>276</v>
      </c>
      <c r="O1037" s="10" t="s">
        <v>277</v>
      </c>
      <c r="P1037" s="10" t="s">
        <v>1030</v>
      </c>
      <c r="Q1037" s="12"/>
      <c r="R1037" s="12"/>
      <c r="S1037" s="18" t="s">
        <v>279</v>
      </c>
      <c r="T1037" s="10" t="s">
        <v>27</v>
      </c>
      <c r="U1037" s="10">
        <v>2477</v>
      </c>
      <c r="V1037" s="10">
        <v>1747</v>
      </c>
      <c r="W1037" s="10">
        <v>1545</v>
      </c>
      <c r="X1037" s="10">
        <v>290</v>
      </c>
      <c r="Y1037" s="10">
        <f t="shared" si="16"/>
        <v>1637</v>
      </c>
      <c r="Z1037" s="10" t="str">
        <f>IFERROR(VLOOKUP(H1037,'[1]MW-NIFTY-50-12-Apr-2020'!$A:$A,1,FALSE),"No")</f>
        <v>No</v>
      </c>
      <c r="AA1037" s="10" t="str">
        <f>IFERROR(VLOOKUP(AB1037,'[2]ind_nifty500list 12th Apr20'!$F:$F,1,FALSE),"No")</f>
        <v>No</v>
      </c>
      <c r="AB1037" s="9">
        <v>1637</v>
      </c>
    </row>
    <row r="1038" spans="1:28" ht="15.75" customHeight="1" x14ac:dyDescent="0.3">
      <c r="A1038" s="9">
        <v>632</v>
      </c>
      <c r="B1038" s="10">
        <v>6953217</v>
      </c>
      <c r="C1038" s="10">
        <v>27161</v>
      </c>
      <c r="D1038" s="10">
        <v>136398596</v>
      </c>
      <c r="E1038" s="10">
        <v>532807</v>
      </c>
      <c r="F1038" s="10">
        <v>532807</v>
      </c>
      <c r="G1038" s="10" t="s">
        <v>2087</v>
      </c>
      <c r="H1038" s="10" t="s">
        <v>2087</v>
      </c>
      <c r="I1038" s="10" t="s">
        <v>2088</v>
      </c>
      <c r="J1038" s="10" t="s">
        <v>2089</v>
      </c>
      <c r="K1038" s="13">
        <v>224.15090000000001</v>
      </c>
      <c r="L1038" s="19" t="s">
        <v>13176</v>
      </c>
      <c r="M1038" s="11" t="s">
        <v>83</v>
      </c>
      <c r="N1038" s="10" t="s">
        <v>181</v>
      </c>
      <c r="O1038" s="10" t="s">
        <v>311</v>
      </c>
      <c r="P1038" s="10"/>
      <c r="Q1038" s="12"/>
      <c r="R1038" s="12"/>
      <c r="S1038" s="15" t="s">
        <v>313</v>
      </c>
      <c r="T1038" s="10" t="s">
        <v>27</v>
      </c>
      <c r="U1038" s="10">
        <v>1506</v>
      </c>
      <c r="V1038" s="10">
        <v>2598</v>
      </c>
      <c r="W1038" s="10">
        <v>69</v>
      </c>
      <c r="X1038" s="10">
        <v>1474</v>
      </c>
      <c r="Y1038" s="10">
        <f t="shared" si="16"/>
        <v>632</v>
      </c>
      <c r="Z1038" s="10" t="str">
        <f>IFERROR(VLOOKUP(H1038,'[1]MW-NIFTY-50-12-Apr-2020'!$A:$A,1,FALSE),"No")</f>
        <v>No</v>
      </c>
      <c r="AA1038" s="10" t="str">
        <f>IFERROR(VLOOKUP(AB1038,'[2]ind_nifty500list 12th Apr20'!$F:$F,1,FALSE),"No")</f>
        <v>No</v>
      </c>
      <c r="AB1038" s="9">
        <v>632</v>
      </c>
    </row>
    <row r="1039" spans="1:28" ht="15.75" customHeight="1" x14ac:dyDescent="0.3">
      <c r="A1039" s="9">
        <v>3068</v>
      </c>
      <c r="B1039" s="10">
        <v>1809921</v>
      </c>
      <c r="C1039" s="10">
        <v>7070</v>
      </c>
      <c r="D1039" s="10">
        <v>131105540</v>
      </c>
      <c r="E1039" s="10">
        <v>512131</v>
      </c>
      <c r="F1039" s="10">
        <v>512131</v>
      </c>
      <c r="G1039" s="10" t="s">
        <v>9443</v>
      </c>
      <c r="H1039" s="10" t="s">
        <v>9443</v>
      </c>
      <c r="I1039" s="10" t="s">
        <v>9444</v>
      </c>
      <c r="J1039" s="10" t="s">
        <v>9445</v>
      </c>
      <c r="K1039" s="13">
        <v>223.37074999999999</v>
      </c>
      <c r="L1039" s="19" t="s">
        <v>13176</v>
      </c>
      <c r="M1039" s="11" t="s">
        <v>23</v>
      </c>
      <c r="N1039" s="10" t="s">
        <v>24</v>
      </c>
      <c r="O1039" s="10" t="s">
        <v>1622</v>
      </c>
      <c r="P1039" s="10"/>
      <c r="Q1039" s="12"/>
      <c r="R1039" s="12"/>
      <c r="S1039" s="15" t="s">
        <v>26</v>
      </c>
      <c r="T1039" s="10" t="s">
        <v>27</v>
      </c>
      <c r="U1039" s="10">
        <v>3821</v>
      </c>
      <c r="V1039" s="10">
        <v>1493</v>
      </c>
      <c r="W1039" s="10">
        <v>3495</v>
      </c>
      <c r="X1039" s="10">
        <v>1557</v>
      </c>
      <c r="Y1039" s="10">
        <f t="shared" si="16"/>
        <v>3068</v>
      </c>
      <c r="Z1039" s="10" t="str">
        <f>IFERROR(VLOOKUP(H1039,'[1]MW-NIFTY-50-12-Apr-2020'!$A:$A,1,FALSE),"No")</f>
        <v>No</v>
      </c>
      <c r="AA1039" s="10" t="str">
        <f>IFERROR(VLOOKUP(AB1039,'[2]ind_nifty500list 12th Apr20'!$F:$F,1,FALSE),"No")</f>
        <v>No</v>
      </c>
      <c r="AB1039" s="9">
        <v>3068</v>
      </c>
    </row>
    <row r="1040" spans="1:28" ht="15.75" customHeight="1" x14ac:dyDescent="0.3">
      <c r="A1040" s="9">
        <v>462</v>
      </c>
      <c r="B1040" s="10"/>
      <c r="C1040" s="10"/>
      <c r="D1040" s="10">
        <v>129454340</v>
      </c>
      <c r="E1040" s="10">
        <v>505681</v>
      </c>
      <c r="F1040" s="10">
        <v>505681</v>
      </c>
      <c r="G1040" s="10" t="s">
        <v>1570</v>
      </c>
      <c r="H1040" s="10" t="str">
        <f>G1040</f>
        <v>BIMETAL</v>
      </c>
      <c r="I1040" s="10" t="s">
        <v>1571</v>
      </c>
      <c r="J1040" s="10" t="s">
        <v>1572</v>
      </c>
      <c r="K1040" s="13">
        <v>223.01</v>
      </c>
      <c r="L1040" s="19" t="s">
        <v>13176</v>
      </c>
      <c r="M1040" s="11" t="s">
        <v>83</v>
      </c>
      <c r="N1040" s="10" t="s">
        <v>621</v>
      </c>
      <c r="O1040" s="10" t="s">
        <v>622</v>
      </c>
      <c r="P1040" s="10"/>
      <c r="Q1040" s="12"/>
      <c r="R1040" s="12"/>
      <c r="S1040" s="18" t="s">
        <v>623</v>
      </c>
      <c r="T1040" s="10" t="s">
        <v>27</v>
      </c>
      <c r="U1040" s="10">
        <v>3531</v>
      </c>
      <c r="V1040" s="10">
        <v>1577</v>
      </c>
      <c r="W1040" s="10">
        <v>3677</v>
      </c>
      <c r="X1040" s="10">
        <v>3275</v>
      </c>
      <c r="Y1040" s="10">
        <f t="shared" si="16"/>
        <v>462</v>
      </c>
      <c r="Z1040" s="10" t="str">
        <f>IFERROR(VLOOKUP(H1040,'[1]MW-NIFTY-50-12-Apr-2020'!$A:$A,1,FALSE),"No")</f>
        <v>No</v>
      </c>
      <c r="AA1040" s="10" t="str">
        <f>IFERROR(VLOOKUP(AB1040,'[2]ind_nifty500list 12th Apr20'!$F:$F,1,FALSE),"No")</f>
        <v>No</v>
      </c>
      <c r="AB1040" s="9">
        <v>462</v>
      </c>
    </row>
    <row r="1041" spans="1:28" ht="15.75" customHeight="1" x14ac:dyDescent="0.3">
      <c r="A1041" s="9">
        <v>3942</v>
      </c>
      <c r="B1041" s="10"/>
      <c r="C1041" s="10"/>
      <c r="D1041" s="10">
        <v>138230532</v>
      </c>
      <c r="E1041" s="10">
        <v>138230532</v>
      </c>
      <c r="F1041" s="10">
        <v>539963</v>
      </c>
      <c r="G1041" s="10" t="s">
        <v>12125</v>
      </c>
      <c r="H1041" s="10" t="str">
        <f>G1041</f>
        <v>ZEAL</v>
      </c>
      <c r="I1041" s="10" t="s">
        <v>12126</v>
      </c>
      <c r="J1041" s="10" t="s">
        <v>12127</v>
      </c>
      <c r="K1041" s="13">
        <v>222.96</v>
      </c>
      <c r="L1041" s="19" t="s">
        <v>13176</v>
      </c>
      <c r="M1041" s="11" t="s">
        <v>275</v>
      </c>
      <c r="N1041" s="10" t="s">
        <v>357</v>
      </c>
      <c r="O1041" s="10" t="s">
        <v>1415</v>
      </c>
      <c r="P1041" s="10" t="s">
        <v>1416</v>
      </c>
      <c r="Q1041" s="12"/>
      <c r="R1041" s="12"/>
      <c r="S1041" s="18" t="s">
        <v>279</v>
      </c>
      <c r="T1041" s="10" t="s">
        <v>27</v>
      </c>
      <c r="U1041" s="10">
        <v>655</v>
      </c>
      <c r="V1041" s="10">
        <v>4930</v>
      </c>
      <c r="W1041" s="10">
        <v>3774</v>
      </c>
      <c r="X1041" s="10">
        <v>328</v>
      </c>
      <c r="Y1041" s="10">
        <f t="shared" si="16"/>
        <v>3942</v>
      </c>
      <c r="Z1041" s="10" t="str">
        <f>IFERROR(VLOOKUP(H1041,'[1]MW-NIFTY-50-12-Apr-2020'!$A:$A,1,FALSE),"No")</f>
        <v>No</v>
      </c>
      <c r="AA1041" s="10" t="str">
        <f>IFERROR(VLOOKUP(AB1041,'[2]ind_nifty500list 12th Apr20'!$F:$F,1,FALSE),"No")</f>
        <v>No</v>
      </c>
      <c r="AB1041" s="9">
        <v>3942</v>
      </c>
    </row>
    <row r="1042" spans="1:28" ht="15.75" customHeight="1" x14ac:dyDescent="0.3">
      <c r="A1042" s="9">
        <v>1044</v>
      </c>
      <c r="B1042" s="10">
        <v>1207553</v>
      </c>
      <c r="C1042" s="10">
        <v>4717</v>
      </c>
      <c r="D1042" s="10">
        <v>136231684</v>
      </c>
      <c r="E1042" s="10">
        <v>532155</v>
      </c>
      <c r="F1042" s="10">
        <v>532155</v>
      </c>
      <c r="G1042" s="10" t="s">
        <v>3339</v>
      </c>
      <c r="H1042" s="10" t="s">
        <v>3339</v>
      </c>
      <c r="I1042" s="10" t="s">
        <v>3340</v>
      </c>
      <c r="J1042" s="10" t="s">
        <v>3341</v>
      </c>
      <c r="K1042" s="13">
        <v>71875.465700000001</v>
      </c>
      <c r="L1042" s="16" t="s">
        <v>13178</v>
      </c>
      <c r="M1042" s="11" t="s">
        <v>121</v>
      </c>
      <c r="N1042" s="10" t="s">
        <v>122</v>
      </c>
      <c r="O1042" s="10" t="s">
        <v>2782</v>
      </c>
      <c r="P1042" s="10"/>
      <c r="Q1042" s="12"/>
      <c r="R1042" s="12"/>
      <c r="S1042" s="15" t="s">
        <v>124</v>
      </c>
      <c r="T1042" s="10" t="s">
        <v>130</v>
      </c>
      <c r="U1042" s="10">
        <v>2453</v>
      </c>
      <c r="V1042" s="10">
        <v>1233</v>
      </c>
      <c r="W1042" s="10">
        <v>3885</v>
      </c>
      <c r="X1042" s="10">
        <v>84</v>
      </c>
      <c r="Y1042" s="10">
        <f t="shared" si="16"/>
        <v>1044</v>
      </c>
      <c r="Z1042" s="10" t="s">
        <v>44</v>
      </c>
      <c r="AA1042" s="10" t="s">
        <v>44</v>
      </c>
      <c r="AB1042" s="9">
        <v>1044</v>
      </c>
    </row>
    <row r="1043" spans="1:28" ht="15.75" customHeight="1" x14ac:dyDescent="0.3">
      <c r="A1043" s="9">
        <v>2498</v>
      </c>
      <c r="B1043" s="10"/>
      <c r="C1043" s="10"/>
      <c r="D1043" s="10">
        <v>129957124</v>
      </c>
      <c r="E1043" s="10">
        <v>507645</v>
      </c>
      <c r="F1043" s="10">
        <v>507645</v>
      </c>
      <c r="G1043" s="10" t="s">
        <v>7739</v>
      </c>
      <c r="H1043" s="10" t="str">
        <f>G1043</f>
        <v>POLSON</v>
      </c>
      <c r="I1043" s="10" t="s">
        <v>7740</v>
      </c>
      <c r="J1043" s="10" t="s">
        <v>7741</v>
      </c>
      <c r="K1043" s="13">
        <v>222.84</v>
      </c>
      <c r="L1043" s="19" t="s">
        <v>13176</v>
      </c>
      <c r="M1043" s="11" t="s">
        <v>23</v>
      </c>
      <c r="N1043" s="10" t="s">
        <v>24</v>
      </c>
      <c r="O1043" s="10"/>
      <c r="P1043" s="10"/>
      <c r="Q1043" s="12"/>
      <c r="R1043" s="12"/>
      <c r="S1043" s="15" t="s">
        <v>26</v>
      </c>
      <c r="T1043" s="10" t="s">
        <v>27</v>
      </c>
      <c r="U1043" s="10">
        <v>781</v>
      </c>
      <c r="V1043" s="10">
        <v>562</v>
      </c>
      <c r="W1043" s="10">
        <v>2662</v>
      </c>
      <c r="X1043" s="10">
        <v>2997</v>
      </c>
      <c r="Y1043" s="10">
        <f t="shared" si="16"/>
        <v>2498</v>
      </c>
      <c r="Z1043" s="10" t="str">
        <f>IFERROR(VLOOKUP(H1043,'[1]MW-NIFTY-50-12-Apr-2020'!$A:$A,1,FALSE),"No")</f>
        <v>No</v>
      </c>
      <c r="AA1043" s="10" t="str">
        <f>IFERROR(VLOOKUP(AB1043,'[2]ind_nifty500list 12th Apr20'!$F:$F,1,FALSE),"No")</f>
        <v>No</v>
      </c>
      <c r="AB1043" s="9">
        <v>2498</v>
      </c>
    </row>
    <row r="1044" spans="1:28" ht="15.75" customHeight="1" x14ac:dyDescent="0.3">
      <c r="A1044" s="9">
        <v>115</v>
      </c>
      <c r="B1044" s="10">
        <v>4417537</v>
      </c>
      <c r="C1044" s="10">
        <v>17256</v>
      </c>
      <c r="D1044" s="10">
        <v>134163204</v>
      </c>
      <c r="E1044" s="10">
        <v>524075</v>
      </c>
      <c r="F1044" s="10">
        <v>524075</v>
      </c>
      <c r="G1044" s="10" t="s">
        <v>472</v>
      </c>
      <c r="H1044" s="10" t="s">
        <v>472</v>
      </c>
      <c r="I1044" s="10" t="s">
        <v>473</v>
      </c>
      <c r="J1044" s="10" t="s">
        <v>474</v>
      </c>
      <c r="K1044" s="13">
        <v>221.41849999999999</v>
      </c>
      <c r="L1044" s="19" t="s">
        <v>13176</v>
      </c>
      <c r="M1044" s="11" t="s">
        <v>95</v>
      </c>
      <c r="N1044" s="10" t="s">
        <v>96</v>
      </c>
      <c r="O1044" s="10" t="s">
        <v>97</v>
      </c>
      <c r="P1044" s="12"/>
      <c r="Q1044" s="12"/>
      <c r="R1044" s="12"/>
      <c r="S1044" s="10" t="s">
        <v>98</v>
      </c>
      <c r="T1044" s="10" t="s">
        <v>27</v>
      </c>
      <c r="U1044" s="10">
        <v>5045</v>
      </c>
      <c r="V1044" s="10">
        <v>1449</v>
      </c>
      <c r="W1044" s="10">
        <v>3805</v>
      </c>
      <c r="X1044" s="10">
        <v>3938</v>
      </c>
      <c r="Y1044" s="10">
        <f t="shared" si="16"/>
        <v>115</v>
      </c>
      <c r="Z1044" s="10" t="str">
        <f>IFERROR(VLOOKUP(H1044,'[1]MW-NIFTY-50-12-Apr-2020'!$A:$A,1,FALSE),"No")</f>
        <v>No</v>
      </c>
      <c r="AA1044" s="10" t="str">
        <f>IFERROR(VLOOKUP(AB1044,'[2]ind_nifty500list 12th Apr20'!$F:$F,1,FALSE),"No")</f>
        <v>No</v>
      </c>
      <c r="AB1044" s="9">
        <v>115</v>
      </c>
    </row>
    <row r="1045" spans="1:28" ht="15.75" customHeight="1" x14ac:dyDescent="0.3">
      <c r="A1045" s="9">
        <v>3805</v>
      </c>
      <c r="B1045" s="10"/>
      <c r="C1045" s="10"/>
      <c r="D1045" s="10">
        <v>134338052</v>
      </c>
      <c r="E1045" s="10">
        <v>524758</v>
      </c>
      <c r="F1045" s="10">
        <v>524758</v>
      </c>
      <c r="G1045" s="10" t="s">
        <v>11672</v>
      </c>
      <c r="H1045" s="10" t="str">
        <f>G1045</f>
        <v>WINTAC</v>
      </c>
      <c r="I1045" s="10" t="s">
        <v>11673</v>
      </c>
      <c r="J1045" s="10" t="s">
        <v>11674</v>
      </c>
      <c r="K1045" s="13">
        <v>220.49</v>
      </c>
      <c r="L1045" s="19" t="s">
        <v>13176</v>
      </c>
      <c r="M1045" s="11" t="s">
        <v>95</v>
      </c>
      <c r="N1045" s="10" t="s">
        <v>96</v>
      </c>
      <c r="O1045" s="10" t="s">
        <v>97</v>
      </c>
      <c r="P1045" s="10"/>
      <c r="Q1045" s="12"/>
      <c r="R1045" s="12"/>
      <c r="S1045" s="10" t="s">
        <v>98</v>
      </c>
      <c r="T1045" s="10" t="s">
        <v>27</v>
      </c>
      <c r="U1045" s="10">
        <v>115</v>
      </c>
      <c r="V1045" s="10">
        <v>5045</v>
      </c>
      <c r="W1045" s="10">
        <v>3938</v>
      </c>
      <c r="X1045" s="10">
        <v>1596</v>
      </c>
      <c r="Y1045" s="10">
        <f t="shared" si="16"/>
        <v>3805</v>
      </c>
      <c r="Z1045" s="10" t="str">
        <f>IFERROR(VLOOKUP(H1045,'[1]MW-NIFTY-50-12-Apr-2020'!$A:$A,1,FALSE),"No")</f>
        <v>No</v>
      </c>
      <c r="AA1045" s="10" t="str">
        <f>IFERROR(VLOOKUP(AB1045,'[2]ind_nifty500list 12th Apr20'!$F:$F,1,FALSE),"No")</f>
        <v>No</v>
      </c>
      <c r="AB1045" s="9">
        <v>3805</v>
      </c>
    </row>
    <row r="1046" spans="1:28" ht="15.75" customHeight="1" x14ac:dyDescent="0.3">
      <c r="A1046" s="9">
        <v>2847</v>
      </c>
      <c r="B1046" s="10">
        <v>760065</v>
      </c>
      <c r="C1046" s="10">
        <v>2969</v>
      </c>
      <c r="D1046" s="10">
        <v>129872644</v>
      </c>
      <c r="E1046" s="10">
        <v>507315</v>
      </c>
      <c r="F1046" s="10">
        <v>507315</v>
      </c>
      <c r="G1046" s="10" t="s">
        <v>8782</v>
      </c>
      <c r="H1046" s="10" t="s">
        <v>8782</v>
      </c>
      <c r="I1046" s="10" t="s">
        <v>8783</v>
      </c>
      <c r="J1046" s="10" t="s">
        <v>8784</v>
      </c>
      <c r="K1046" s="13">
        <v>220.45705000000001</v>
      </c>
      <c r="L1046" s="19" t="s">
        <v>13176</v>
      </c>
      <c r="M1046" s="11" t="s">
        <v>275</v>
      </c>
      <c r="N1046" s="10" t="s">
        <v>357</v>
      </c>
      <c r="O1046" s="10" t="s">
        <v>358</v>
      </c>
      <c r="P1046" s="10" t="s">
        <v>1254</v>
      </c>
      <c r="Q1046" s="12"/>
      <c r="R1046" s="12"/>
      <c r="S1046" s="18" t="s">
        <v>279</v>
      </c>
      <c r="T1046" s="10" t="s">
        <v>27</v>
      </c>
      <c r="U1046" s="10">
        <v>3565</v>
      </c>
      <c r="V1046" s="10">
        <v>2656</v>
      </c>
      <c r="W1046" s="10">
        <v>1712</v>
      </c>
      <c r="X1046" s="10">
        <v>1996</v>
      </c>
      <c r="Y1046" s="10">
        <f t="shared" si="16"/>
        <v>2847</v>
      </c>
      <c r="Z1046" s="10" t="str">
        <f>IFERROR(VLOOKUP(H1046,'[1]MW-NIFTY-50-12-Apr-2020'!$A:$A,1,FALSE),"No")</f>
        <v>No</v>
      </c>
      <c r="AA1046" s="10" t="str">
        <f>IFERROR(VLOOKUP(AB1046,'[2]ind_nifty500list 12th Apr20'!$F:$F,1,FALSE),"No")</f>
        <v>No</v>
      </c>
      <c r="AB1046" s="9">
        <v>2847</v>
      </c>
    </row>
    <row r="1047" spans="1:28" ht="15.75" customHeight="1" x14ac:dyDescent="0.3">
      <c r="A1047" s="9">
        <v>1766</v>
      </c>
      <c r="B1047" s="10">
        <v>4664321</v>
      </c>
      <c r="C1047" s="10">
        <v>18220</v>
      </c>
      <c r="D1047" s="10">
        <v>136497412</v>
      </c>
      <c r="E1047" s="10">
        <v>533193</v>
      </c>
      <c r="F1047" s="10">
        <v>533193</v>
      </c>
      <c r="G1047" s="10" t="s">
        <v>5535</v>
      </c>
      <c r="H1047" s="10" t="s">
        <v>5535</v>
      </c>
      <c r="I1047" s="10" t="s">
        <v>5536</v>
      </c>
      <c r="J1047" s="10" t="s">
        <v>5537</v>
      </c>
      <c r="K1047" s="13">
        <v>220.33605</v>
      </c>
      <c r="L1047" s="19" t="s">
        <v>13176</v>
      </c>
      <c r="M1047" s="11" t="s">
        <v>39</v>
      </c>
      <c r="N1047" s="10" t="s">
        <v>40</v>
      </c>
      <c r="O1047" s="10" t="s">
        <v>128</v>
      </c>
      <c r="P1047" s="10" t="s">
        <v>129</v>
      </c>
      <c r="Q1047" s="12"/>
      <c r="R1047" s="12"/>
      <c r="S1047" s="15" t="s">
        <v>42</v>
      </c>
      <c r="T1047" s="10" t="s">
        <v>27</v>
      </c>
      <c r="U1047" s="10">
        <v>1435</v>
      </c>
      <c r="V1047" s="10">
        <v>3943</v>
      </c>
      <c r="W1047" s="10">
        <v>1995</v>
      </c>
      <c r="X1047" s="10">
        <v>3370</v>
      </c>
      <c r="Y1047" s="10">
        <f t="shared" si="16"/>
        <v>1766</v>
      </c>
      <c r="Z1047" s="10" t="str">
        <f>IFERROR(VLOOKUP(H1047,'[1]MW-NIFTY-50-12-Apr-2020'!$A:$A,1,FALSE),"No")</f>
        <v>No</v>
      </c>
      <c r="AA1047" s="10" t="str">
        <f>IFERROR(VLOOKUP(AB1047,'[2]ind_nifty500list 12th Apr20'!$F:$F,1,FALSE),"No")</f>
        <v>No</v>
      </c>
      <c r="AB1047" s="9">
        <v>1766</v>
      </c>
    </row>
    <row r="1048" spans="1:28" ht="15.75" customHeight="1" x14ac:dyDescent="0.3">
      <c r="A1048" s="9">
        <v>1305</v>
      </c>
      <c r="B1048" s="10">
        <v>3555841</v>
      </c>
      <c r="C1048" s="10">
        <v>13890</v>
      </c>
      <c r="D1048" s="10">
        <v>129033220</v>
      </c>
      <c r="E1048" s="10">
        <v>504036</v>
      </c>
      <c r="F1048" s="10">
        <v>504036</v>
      </c>
      <c r="G1048" s="10" t="s">
        <v>4138</v>
      </c>
      <c r="H1048" s="10" t="s">
        <v>4138</v>
      </c>
      <c r="I1048" s="10" t="s">
        <v>4139</v>
      </c>
      <c r="J1048" s="10" t="s">
        <v>4140</v>
      </c>
      <c r="K1048" s="13">
        <v>220.16135</v>
      </c>
      <c r="L1048" s="19" t="s">
        <v>13176</v>
      </c>
      <c r="M1048" s="11" t="s">
        <v>39</v>
      </c>
      <c r="N1048" s="10" t="s">
        <v>40</v>
      </c>
      <c r="O1048" s="10" t="s">
        <v>128</v>
      </c>
      <c r="P1048" s="10"/>
      <c r="Q1048" s="12"/>
      <c r="R1048" s="12"/>
      <c r="S1048" s="15" t="s">
        <v>42</v>
      </c>
      <c r="T1048" s="10" t="s">
        <v>27</v>
      </c>
      <c r="U1048" s="10">
        <v>752</v>
      </c>
      <c r="V1048" s="10">
        <v>428</v>
      </c>
      <c r="W1048" s="10">
        <v>926</v>
      </c>
      <c r="X1048" s="10">
        <v>2484</v>
      </c>
      <c r="Y1048" s="10">
        <f t="shared" si="16"/>
        <v>1305</v>
      </c>
      <c r="Z1048" s="10" t="str">
        <f>IFERROR(VLOOKUP(H1048,'[1]MW-NIFTY-50-12-Apr-2020'!$A:$A,1,FALSE),"No")</f>
        <v>No</v>
      </c>
      <c r="AA1048" s="10" t="str">
        <f>IFERROR(VLOOKUP(AB1048,'[2]ind_nifty500list 12th Apr20'!$F:$F,1,FALSE),"No")</f>
        <v>No</v>
      </c>
      <c r="AB1048" s="9">
        <v>1305</v>
      </c>
    </row>
    <row r="1049" spans="1:28" ht="15.75" customHeight="1" x14ac:dyDescent="0.3">
      <c r="A1049" s="9">
        <v>3291</v>
      </c>
      <c r="B1049" s="10"/>
      <c r="C1049" s="10"/>
      <c r="D1049" s="10">
        <v>135896324</v>
      </c>
      <c r="E1049" s="10">
        <v>530845</v>
      </c>
      <c r="F1049" s="10">
        <v>530845</v>
      </c>
      <c r="G1049" s="10" t="s">
        <v>10109</v>
      </c>
      <c r="H1049" s="10" t="str">
        <f>G1049</f>
        <v>SUNSHIEL</v>
      </c>
      <c r="I1049" s="10" t="s">
        <v>10110</v>
      </c>
      <c r="J1049" s="10" t="s">
        <v>10111</v>
      </c>
      <c r="K1049" s="13">
        <v>219.98</v>
      </c>
      <c r="L1049" s="19" t="s">
        <v>13176</v>
      </c>
      <c r="M1049" s="11" t="s">
        <v>23</v>
      </c>
      <c r="N1049" s="10" t="s">
        <v>24</v>
      </c>
      <c r="O1049" s="10"/>
      <c r="P1049" s="10"/>
      <c r="Q1049" s="12"/>
      <c r="R1049" s="12"/>
      <c r="S1049" s="15" t="s">
        <v>26</v>
      </c>
      <c r="T1049" s="10" t="s">
        <v>27</v>
      </c>
      <c r="U1049" s="10">
        <v>1741</v>
      </c>
      <c r="V1049" s="10">
        <v>2485</v>
      </c>
      <c r="W1049" s="10">
        <v>2553</v>
      </c>
      <c r="X1049" s="10">
        <v>1424</v>
      </c>
      <c r="Y1049" s="10">
        <f t="shared" si="16"/>
        <v>3291</v>
      </c>
      <c r="Z1049" s="10" t="str">
        <f>IFERROR(VLOOKUP(H1049,'[1]MW-NIFTY-50-12-Apr-2020'!$A:$A,1,FALSE),"No")</f>
        <v>No</v>
      </c>
      <c r="AA1049" s="10" t="str">
        <f>IFERROR(VLOOKUP(AB1049,'[2]ind_nifty500list 12th Apr20'!$F:$F,1,FALSE),"No")</f>
        <v>No</v>
      </c>
      <c r="AB1049" s="9">
        <v>3291</v>
      </c>
    </row>
    <row r="1050" spans="1:28" ht="15.75" customHeight="1" x14ac:dyDescent="0.3">
      <c r="A1050" s="9">
        <v>1455</v>
      </c>
      <c r="B1050" s="10"/>
      <c r="C1050" s="10"/>
      <c r="D1050" s="10">
        <v>128332292</v>
      </c>
      <c r="E1050" s="10">
        <v>501298</v>
      </c>
      <c r="F1050" s="10">
        <v>501298</v>
      </c>
      <c r="G1050" s="10" t="s">
        <v>4599</v>
      </c>
      <c r="H1050" s="10" t="str">
        <f>G1050</f>
        <v>INDPRUD</v>
      </c>
      <c r="I1050" s="10" t="s">
        <v>4600</v>
      </c>
      <c r="J1050" s="10" t="s">
        <v>4601</v>
      </c>
      <c r="K1050" s="13">
        <v>219.35</v>
      </c>
      <c r="L1050" s="19" t="s">
        <v>13176</v>
      </c>
      <c r="M1050" s="11" t="s">
        <v>55</v>
      </c>
      <c r="N1050" s="10" t="s">
        <v>56</v>
      </c>
      <c r="O1050" s="10" t="s">
        <v>215</v>
      </c>
      <c r="P1050" s="10" t="s">
        <v>454</v>
      </c>
      <c r="Q1050" s="12"/>
      <c r="R1050" s="12"/>
      <c r="S1050" s="18" t="s">
        <v>58</v>
      </c>
      <c r="T1050" s="10" t="s">
        <v>27</v>
      </c>
      <c r="U1050" s="10">
        <v>1400</v>
      </c>
      <c r="V1050" s="10">
        <v>2364</v>
      </c>
      <c r="W1050" s="10">
        <v>2271</v>
      </c>
      <c r="X1050" s="10">
        <v>549</v>
      </c>
      <c r="Y1050" s="10">
        <f t="shared" si="16"/>
        <v>1455</v>
      </c>
      <c r="Z1050" s="10" t="str">
        <f>IFERROR(VLOOKUP(H1050,'[1]MW-NIFTY-50-12-Apr-2020'!$A:$A,1,FALSE),"No")</f>
        <v>No</v>
      </c>
      <c r="AA1050" s="10" t="str">
        <f>IFERROR(VLOOKUP(AB1050,'[2]ind_nifty500list 12th Apr20'!$F:$F,1,FALSE),"No")</f>
        <v>No</v>
      </c>
      <c r="AB1050" s="9">
        <v>1455</v>
      </c>
    </row>
    <row r="1051" spans="1:28" ht="15.75" customHeight="1" x14ac:dyDescent="0.3">
      <c r="A1051" s="9">
        <v>2284</v>
      </c>
      <c r="B1051" s="10">
        <v>2761217</v>
      </c>
      <c r="C1051" s="10">
        <v>10786</v>
      </c>
      <c r="D1051" s="10">
        <v>136315140</v>
      </c>
      <c r="E1051" s="10">
        <v>532481</v>
      </c>
      <c r="F1051" s="10">
        <v>532481</v>
      </c>
      <c r="G1051" s="10" t="s">
        <v>7102</v>
      </c>
      <c r="H1051" s="10" t="s">
        <v>7102</v>
      </c>
      <c r="I1051" s="10" t="s">
        <v>7103</v>
      </c>
      <c r="J1051" s="10" t="s">
        <v>7104</v>
      </c>
      <c r="K1051" s="13">
        <v>219.31349999999998</v>
      </c>
      <c r="L1051" s="19" t="s">
        <v>13176</v>
      </c>
      <c r="M1051" s="11" t="s">
        <v>39</v>
      </c>
      <c r="N1051" s="10" t="s">
        <v>67</v>
      </c>
      <c r="O1051" s="10" t="s">
        <v>149</v>
      </c>
      <c r="P1051" s="10" t="e">
        <v>#REF!</v>
      </c>
      <c r="Q1051" s="12"/>
      <c r="R1051" s="12"/>
      <c r="S1051" s="15" t="s">
        <v>69</v>
      </c>
      <c r="T1051" s="10" t="s">
        <v>27</v>
      </c>
      <c r="U1051" s="10">
        <v>4948</v>
      </c>
      <c r="V1051" s="10">
        <v>3872</v>
      </c>
      <c r="W1051" s="10">
        <v>2030</v>
      </c>
      <c r="X1051" s="10">
        <v>1381</v>
      </c>
      <c r="Y1051" s="10">
        <f t="shared" si="16"/>
        <v>2284</v>
      </c>
      <c r="Z1051" s="10" t="str">
        <f>IFERROR(VLOOKUP(H1051,'[1]MW-NIFTY-50-12-Apr-2020'!$A:$A,1,FALSE),"No")</f>
        <v>No</v>
      </c>
      <c r="AA1051" s="10" t="str">
        <f>IFERROR(VLOOKUP(AB1051,'[2]ind_nifty500list 12th Apr20'!$F:$F,1,FALSE),"No")</f>
        <v>No</v>
      </c>
      <c r="AB1051" s="9">
        <v>2284</v>
      </c>
    </row>
    <row r="1052" spans="1:28" ht="15.75" customHeight="1" x14ac:dyDescent="0.3">
      <c r="A1052" s="9">
        <v>1410</v>
      </c>
      <c r="B1052" s="10">
        <v>390913</v>
      </c>
      <c r="C1052" s="10">
        <v>1527</v>
      </c>
      <c r="D1052" s="10">
        <v>131626244</v>
      </c>
      <c r="E1052" s="10">
        <v>514165</v>
      </c>
      <c r="F1052" s="10">
        <v>514165</v>
      </c>
      <c r="G1052" s="10" t="s">
        <v>4460</v>
      </c>
      <c r="H1052" s="10" t="s">
        <v>4460</v>
      </c>
      <c r="I1052" s="10" t="s">
        <v>4461</v>
      </c>
      <c r="J1052" s="10" t="s">
        <v>4462</v>
      </c>
      <c r="K1052" s="13">
        <v>218.94</v>
      </c>
      <c r="L1052" s="19" t="s">
        <v>13176</v>
      </c>
      <c r="M1052" s="11" t="s">
        <v>83</v>
      </c>
      <c r="N1052" s="10" t="s">
        <v>84</v>
      </c>
      <c r="O1052" s="10" t="s">
        <v>85</v>
      </c>
      <c r="P1052" s="10"/>
      <c r="Q1052" s="12"/>
      <c r="R1052" s="12"/>
      <c r="S1052" s="17" t="s">
        <v>86</v>
      </c>
      <c r="T1052" s="10" t="s">
        <v>27</v>
      </c>
      <c r="U1052" s="10">
        <v>3297</v>
      </c>
      <c r="V1052" s="10">
        <v>1592</v>
      </c>
      <c r="W1052" s="10">
        <v>2502</v>
      </c>
      <c r="X1052" s="10">
        <v>976</v>
      </c>
      <c r="Y1052" s="10">
        <f t="shared" si="16"/>
        <v>1410</v>
      </c>
      <c r="Z1052" s="10" t="str">
        <f>IFERROR(VLOOKUP(H1052,'[1]MW-NIFTY-50-12-Apr-2020'!$A:$A,1,FALSE),"No")</f>
        <v>No</v>
      </c>
      <c r="AA1052" s="10" t="str">
        <f>IFERROR(VLOOKUP(AB1052,'[2]ind_nifty500list 12th Apr20'!$F:$F,1,FALSE),"No")</f>
        <v>No</v>
      </c>
      <c r="AB1052" s="9">
        <v>1410</v>
      </c>
    </row>
    <row r="1053" spans="1:28" ht="15.75" customHeight="1" x14ac:dyDescent="0.3">
      <c r="A1053" s="9">
        <v>684</v>
      </c>
      <c r="B1053" s="10"/>
      <c r="C1053" s="10"/>
      <c r="D1053" s="10">
        <v>134273540</v>
      </c>
      <c r="E1053" s="10">
        <v>524506</v>
      </c>
      <c r="F1053" s="10">
        <v>524506</v>
      </c>
      <c r="G1053" s="10" t="s">
        <v>2244</v>
      </c>
      <c r="H1053" s="10" t="str">
        <f>G1053</f>
        <v>CORALAB</v>
      </c>
      <c r="I1053" s="10" t="s">
        <v>2245</v>
      </c>
      <c r="J1053" s="10" t="s">
        <v>2246</v>
      </c>
      <c r="K1053" s="13">
        <v>218.69</v>
      </c>
      <c r="L1053" s="19" t="s">
        <v>13176</v>
      </c>
      <c r="M1053" s="11" t="s">
        <v>95</v>
      </c>
      <c r="N1053" s="10" t="s">
        <v>96</v>
      </c>
      <c r="O1053" s="10" t="s">
        <v>97</v>
      </c>
      <c r="P1053" s="10"/>
      <c r="Q1053" s="12"/>
      <c r="R1053" s="12"/>
      <c r="S1053" s="10" t="s">
        <v>98</v>
      </c>
      <c r="T1053" s="10" t="s">
        <v>27</v>
      </c>
      <c r="U1053" s="10">
        <v>814</v>
      </c>
      <c r="V1053" s="10">
        <v>1791</v>
      </c>
      <c r="W1053" s="10">
        <v>1512</v>
      </c>
      <c r="X1053" s="10">
        <v>1863</v>
      </c>
      <c r="Y1053" s="10">
        <f t="shared" si="16"/>
        <v>684</v>
      </c>
      <c r="Z1053" s="10" t="str">
        <f>IFERROR(VLOOKUP(H1053,'[1]MW-NIFTY-50-12-Apr-2020'!$A:$A,1,FALSE),"No")</f>
        <v>No</v>
      </c>
      <c r="AA1053" s="10" t="str">
        <f>IFERROR(VLOOKUP(AB1053,'[2]ind_nifty500list 12th Apr20'!$F:$F,1,FALSE),"No")</f>
        <v>No</v>
      </c>
      <c r="AB1053" s="9">
        <v>684</v>
      </c>
    </row>
    <row r="1054" spans="1:28" ht="15.75" customHeight="1" x14ac:dyDescent="0.3">
      <c r="A1054" s="9">
        <v>2259</v>
      </c>
      <c r="B1054" s="10">
        <v>3003137</v>
      </c>
      <c r="C1054" s="10">
        <v>11731</v>
      </c>
      <c r="D1054" s="10"/>
      <c r="E1054" s="10"/>
      <c r="F1054" s="10">
        <v>500226</v>
      </c>
      <c r="G1054" s="10" t="s">
        <v>7026</v>
      </c>
      <c r="H1054" s="10" t="s">
        <v>7026</v>
      </c>
      <c r="I1054" s="10" t="s">
        <v>7027</v>
      </c>
      <c r="J1054" s="10" t="s">
        <v>7028</v>
      </c>
      <c r="K1054" s="13">
        <v>218.6696</v>
      </c>
      <c r="L1054" s="19" t="s">
        <v>13176</v>
      </c>
      <c r="M1054" s="11" t="s">
        <v>55</v>
      </c>
      <c r="N1054" s="10" t="s">
        <v>56</v>
      </c>
      <c r="O1054" s="10" t="s">
        <v>154</v>
      </c>
      <c r="P1054" s="10"/>
      <c r="Q1054" s="12"/>
      <c r="R1054" s="12"/>
      <c r="S1054" s="18" t="s">
        <v>58</v>
      </c>
      <c r="T1054" s="10" t="s">
        <v>27</v>
      </c>
      <c r="U1054" s="10">
        <v>2388</v>
      </c>
      <c r="V1054" s="10">
        <v>3069</v>
      </c>
      <c r="W1054" s="10">
        <v>1543</v>
      </c>
      <c r="X1054" s="10">
        <v>1282</v>
      </c>
      <c r="Y1054" s="10">
        <f t="shared" si="16"/>
        <v>2259</v>
      </c>
      <c r="Z1054" s="10" t="str">
        <f>IFERROR(VLOOKUP(H1054,'[1]MW-NIFTY-50-12-Apr-2020'!$A:$A,1,FALSE),"No")</f>
        <v>No</v>
      </c>
      <c r="AA1054" s="10" t="str">
        <f>IFERROR(VLOOKUP(AB1054,'[2]ind_nifty500list 12th Apr20'!$F:$F,1,FALSE),"No")</f>
        <v>No</v>
      </c>
      <c r="AB1054" s="9">
        <v>2259</v>
      </c>
    </row>
    <row r="1055" spans="1:28" ht="15.75" customHeight="1" x14ac:dyDescent="0.3">
      <c r="A1055" s="9">
        <v>1801</v>
      </c>
      <c r="B1055" s="10">
        <v>495873</v>
      </c>
      <c r="C1055" s="10">
        <v>1937</v>
      </c>
      <c r="D1055" s="10">
        <v>134276612</v>
      </c>
      <c r="E1055" s="10">
        <v>524518</v>
      </c>
      <c r="F1055" s="10">
        <v>524518</v>
      </c>
      <c r="G1055" s="10" t="s">
        <v>5643</v>
      </c>
      <c r="H1055" s="10" t="s">
        <v>5643</v>
      </c>
      <c r="I1055" s="10" t="s">
        <v>5644</v>
      </c>
      <c r="J1055" s="10" t="s">
        <v>5645</v>
      </c>
      <c r="K1055" s="13">
        <v>218.64555000000001</v>
      </c>
      <c r="L1055" s="19" t="s">
        <v>13176</v>
      </c>
      <c r="M1055" s="11" t="s">
        <v>95</v>
      </c>
      <c r="N1055" s="10" t="s">
        <v>96</v>
      </c>
      <c r="O1055" s="10" t="s">
        <v>97</v>
      </c>
      <c r="P1055" s="10"/>
      <c r="Q1055" s="12"/>
      <c r="R1055" s="12"/>
      <c r="S1055" s="10" t="s">
        <v>98</v>
      </c>
      <c r="T1055" s="10" t="s">
        <v>27</v>
      </c>
      <c r="U1055" s="10">
        <v>3848</v>
      </c>
      <c r="V1055" s="10">
        <v>2481</v>
      </c>
      <c r="W1055" s="10">
        <v>1889</v>
      </c>
      <c r="X1055" s="10">
        <v>1449</v>
      </c>
      <c r="Y1055" s="10">
        <f t="shared" si="16"/>
        <v>1801</v>
      </c>
      <c r="Z1055" s="10" t="str">
        <f>IFERROR(VLOOKUP(H1055,'[1]MW-NIFTY-50-12-Apr-2020'!$A:$A,1,FALSE),"No")</f>
        <v>No</v>
      </c>
      <c r="AA1055" s="10" t="str">
        <f>IFERROR(VLOOKUP(AB1055,'[2]ind_nifty500list 12th Apr20'!$F:$F,1,FALSE),"No")</f>
        <v>No</v>
      </c>
      <c r="AB1055" s="9">
        <v>1801</v>
      </c>
    </row>
    <row r="1056" spans="1:28" ht="15.75" customHeight="1" x14ac:dyDescent="0.3">
      <c r="A1056" s="9">
        <v>2702</v>
      </c>
      <c r="B1056" s="10"/>
      <c r="C1056" s="10"/>
      <c r="D1056" s="10">
        <v>137537028</v>
      </c>
      <c r="E1056" s="10">
        <v>537254</v>
      </c>
      <c r="F1056" s="10">
        <v>537254</v>
      </c>
      <c r="G1056" s="10" t="s">
        <v>8348</v>
      </c>
      <c r="H1056" s="10" t="str">
        <f>G1056</f>
        <v>RCIIND</v>
      </c>
      <c r="I1056" s="10" t="s">
        <v>8349</v>
      </c>
      <c r="J1056" s="10" t="s">
        <v>8350</v>
      </c>
      <c r="K1056" s="13">
        <v>218.36</v>
      </c>
      <c r="L1056" s="19" t="s">
        <v>13176</v>
      </c>
      <c r="M1056" s="11" t="s">
        <v>23</v>
      </c>
      <c r="N1056" s="10" t="s">
        <v>90</v>
      </c>
      <c r="O1056" s="10"/>
      <c r="P1056" s="10"/>
      <c r="Q1056" s="12"/>
      <c r="R1056" s="12"/>
      <c r="S1056" s="10" t="s">
        <v>91</v>
      </c>
      <c r="T1056" s="10" t="s">
        <v>27</v>
      </c>
      <c r="U1056" s="10">
        <v>1447</v>
      </c>
      <c r="V1056" s="10">
        <v>5017</v>
      </c>
      <c r="W1056" s="10">
        <v>2240</v>
      </c>
      <c r="X1056" s="10">
        <v>983</v>
      </c>
      <c r="Y1056" s="10">
        <f t="shared" si="16"/>
        <v>2702</v>
      </c>
      <c r="Z1056" s="10" t="str">
        <f>IFERROR(VLOOKUP(H1056,'[1]MW-NIFTY-50-12-Apr-2020'!$A:$A,1,FALSE),"No")</f>
        <v>No</v>
      </c>
      <c r="AA1056" s="10" t="str">
        <f>IFERROR(VLOOKUP(AB1056,'[2]ind_nifty500list 12th Apr20'!$F:$F,1,FALSE),"No")</f>
        <v>No</v>
      </c>
      <c r="AB1056" s="9">
        <v>2702</v>
      </c>
    </row>
    <row r="1057" spans="1:28" ht="15.75" customHeight="1" x14ac:dyDescent="0.3">
      <c r="A1057" s="9">
        <v>5096</v>
      </c>
      <c r="B1057" s="10">
        <v>602625</v>
      </c>
      <c r="C1057" s="10">
        <v>2354</v>
      </c>
      <c r="D1057" s="10">
        <v>138537220</v>
      </c>
      <c r="E1057" s="10">
        <v>541161</v>
      </c>
      <c r="F1057" s="10">
        <v>541161</v>
      </c>
      <c r="G1057" s="10" t="s">
        <v>12980</v>
      </c>
      <c r="H1057" s="10" t="s">
        <v>12980</v>
      </c>
      <c r="I1057" s="10" t="s">
        <v>12981</v>
      </c>
      <c r="J1057" s="10" t="s">
        <v>12982</v>
      </c>
      <c r="K1057" s="13">
        <v>218.28910000000002</v>
      </c>
      <c r="L1057" s="19" t="s">
        <v>13176</v>
      </c>
      <c r="M1057" s="10" t="s">
        <v>249</v>
      </c>
      <c r="N1057" s="10" t="s">
        <v>383</v>
      </c>
      <c r="O1057" s="10"/>
      <c r="P1057" s="10"/>
      <c r="Q1057" s="10"/>
      <c r="R1057" s="10"/>
      <c r="S1057" s="10" t="s">
        <v>384</v>
      </c>
      <c r="T1057" s="10" t="s">
        <v>27</v>
      </c>
      <c r="U1057" s="10">
        <v>3809</v>
      </c>
      <c r="V1057" s="10">
        <v>3837</v>
      </c>
      <c r="W1057" s="10">
        <v>3952</v>
      </c>
      <c r="X1057" s="10">
        <v>3961</v>
      </c>
      <c r="Y1057" s="10">
        <f t="shared" si="16"/>
        <v>5096</v>
      </c>
      <c r="Z1057" s="10" t="str">
        <f>IFERROR(VLOOKUP(H1057,'[1]MW-NIFTY-50-12-Apr-2020'!$A:$A,1,FALSE),"No")</f>
        <v>No</v>
      </c>
      <c r="AA1057" s="10" t="str">
        <f>IFERROR(VLOOKUP(AB1057,'[2]ind_nifty500list 12th Apr20'!$F:$F,1,FALSE),"No")</f>
        <v>No</v>
      </c>
      <c r="AB1057" s="9">
        <v>5096</v>
      </c>
    </row>
    <row r="1058" spans="1:28" ht="15.75" customHeight="1" x14ac:dyDescent="0.3">
      <c r="A1058" s="9">
        <v>1109</v>
      </c>
      <c r="B1058" s="10">
        <v>292353</v>
      </c>
      <c r="C1058" s="10">
        <v>1142</v>
      </c>
      <c r="D1058" s="10">
        <v>151046404</v>
      </c>
      <c r="E1058" s="10">
        <v>590025</v>
      </c>
      <c r="F1058" s="10">
        <v>590025</v>
      </c>
      <c r="G1058" s="10" t="s">
        <v>3537</v>
      </c>
      <c r="H1058" s="10" t="s">
        <v>3537</v>
      </c>
      <c r="I1058" s="10" t="s">
        <v>3538</v>
      </c>
      <c r="J1058" s="10" t="s">
        <v>3539</v>
      </c>
      <c r="K1058" s="13">
        <v>218.26585</v>
      </c>
      <c r="L1058" s="19" t="s">
        <v>13176</v>
      </c>
      <c r="M1058" s="11" t="s">
        <v>83</v>
      </c>
      <c r="N1058" s="10" t="s">
        <v>84</v>
      </c>
      <c r="O1058" s="10" t="s">
        <v>85</v>
      </c>
      <c r="P1058" s="10"/>
      <c r="Q1058" s="12"/>
      <c r="R1058" s="12"/>
      <c r="S1058" s="15" t="s">
        <v>86</v>
      </c>
      <c r="T1058" s="10" t="s">
        <v>27</v>
      </c>
      <c r="U1058" s="10">
        <v>2421</v>
      </c>
      <c r="V1058" s="10">
        <v>388</v>
      </c>
      <c r="W1058" s="10">
        <v>2962</v>
      </c>
      <c r="X1058" s="10">
        <v>3750</v>
      </c>
      <c r="Y1058" s="10">
        <f t="shared" si="16"/>
        <v>1109</v>
      </c>
      <c r="Z1058" s="10" t="str">
        <f>IFERROR(VLOOKUP(H1058,'[1]MW-NIFTY-50-12-Apr-2020'!$A:$A,1,FALSE),"No")</f>
        <v>No</v>
      </c>
      <c r="AA1058" s="10" t="str">
        <f>IFERROR(VLOOKUP(AB1058,'[2]ind_nifty500list 12th Apr20'!$F:$F,1,FALSE),"No")</f>
        <v>No</v>
      </c>
      <c r="AB1058" s="9">
        <v>1109</v>
      </c>
    </row>
    <row r="1059" spans="1:28" ht="15.75" customHeight="1" x14ac:dyDescent="0.3">
      <c r="A1059" s="9">
        <v>1953</v>
      </c>
      <c r="B1059" s="10">
        <v>1910529</v>
      </c>
      <c r="C1059" s="10">
        <v>7463</v>
      </c>
      <c r="D1059" s="10">
        <v>137995268</v>
      </c>
      <c r="E1059" s="10">
        <v>539044</v>
      </c>
      <c r="F1059" s="10">
        <v>539044</v>
      </c>
      <c r="G1059" s="10" t="s">
        <v>6103</v>
      </c>
      <c r="H1059" s="10" t="s">
        <v>6103</v>
      </c>
      <c r="I1059" s="10" t="s">
        <v>6104</v>
      </c>
      <c r="J1059" s="10" t="s">
        <v>6105</v>
      </c>
      <c r="K1059" s="13">
        <v>217.74919999999997</v>
      </c>
      <c r="L1059" s="19" t="s">
        <v>13176</v>
      </c>
      <c r="M1059" s="11" t="s">
        <v>23</v>
      </c>
      <c r="N1059" s="10" t="s">
        <v>90</v>
      </c>
      <c r="O1059" s="10" t="s">
        <v>283</v>
      </c>
      <c r="P1059" s="10" t="e">
        <v>#REF!</v>
      </c>
      <c r="Q1059" s="12"/>
      <c r="R1059" s="12"/>
      <c r="S1059" s="18" t="s">
        <v>91</v>
      </c>
      <c r="T1059" s="10" t="s">
        <v>27</v>
      </c>
      <c r="U1059" s="10">
        <v>893</v>
      </c>
      <c r="V1059" s="10">
        <v>2908</v>
      </c>
      <c r="W1059" s="10">
        <v>60</v>
      </c>
      <c r="X1059" s="10">
        <v>3623</v>
      </c>
      <c r="Y1059" s="10">
        <f t="shared" si="16"/>
        <v>1953</v>
      </c>
      <c r="Z1059" s="10" t="str">
        <f>IFERROR(VLOOKUP(H1059,'[1]MW-NIFTY-50-12-Apr-2020'!$A:$A,1,FALSE),"No")</f>
        <v>No</v>
      </c>
      <c r="AA1059" s="10" t="str">
        <f>IFERROR(VLOOKUP(AB1059,'[2]ind_nifty500list 12th Apr20'!$F:$F,1,FALSE),"No")</f>
        <v>No</v>
      </c>
      <c r="AB1059" s="9">
        <v>1953</v>
      </c>
    </row>
    <row r="1060" spans="1:28" ht="15.75" customHeight="1" x14ac:dyDescent="0.3">
      <c r="A1060" s="9">
        <v>1248</v>
      </c>
      <c r="B1060" s="10"/>
      <c r="C1060" s="10"/>
      <c r="D1060" s="10">
        <v>131877636</v>
      </c>
      <c r="E1060" s="10">
        <v>515147</v>
      </c>
      <c r="F1060" s="10">
        <v>515147</v>
      </c>
      <c r="G1060" s="10" t="s">
        <v>3962</v>
      </c>
      <c r="H1060" s="10" t="str">
        <f>G1060</f>
        <v>HALDYNGL</v>
      </c>
      <c r="I1060" s="10" t="s">
        <v>3963</v>
      </c>
      <c r="J1060" s="10" t="s">
        <v>3964</v>
      </c>
      <c r="K1060" s="13">
        <v>217.5</v>
      </c>
      <c r="L1060" s="19" t="s">
        <v>13176</v>
      </c>
      <c r="M1060" s="11" t="s">
        <v>83</v>
      </c>
      <c r="N1060" s="10" t="s">
        <v>1069</v>
      </c>
      <c r="O1060" s="10" t="s">
        <v>3711</v>
      </c>
      <c r="P1060" s="10" t="s">
        <v>3965</v>
      </c>
      <c r="Q1060" s="12"/>
      <c r="R1060" s="12"/>
      <c r="S1060" s="15" t="s">
        <v>1071</v>
      </c>
      <c r="T1060" s="10" t="s">
        <v>27</v>
      </c>
      <c r="U1060" s="10">
        <v>3488</v>
      </c>
      <c r="V1060" s="10">
        <v>2109</v>
      </c>
      <c r="W1060" s="10">
        <v>1334</v>
      </c>
      <c r="X1060" s="10">
        <v>1266</v>
      </c>
      <c r="Y1060" s="10">
        <f t="shared" si="16"/>
        <v>1248</v>
      </c>
      <c r="Z1060" s="10" t="str">
        <f>IFERROR(VLOOKUP(H1060,'[1]MW-NIFTY-50-12-Apr-2020'!$A:$A,1,FALSE),"No")</f>
        <v>No</v>
      </c>
      <c r="AA1060" s="10" t="str">
        <f>IFERROR(VLOOKUP(AB1060,'[2]ind_nifty500list 12th Apr20'!$F:$F,1,FALSE),"No")</f>
        <v>No</v>
      </c>
      <c r="AB1060" s="9">
        <v>1248</v>
      </c>
    </row>
    <row r="1061" spans="1:28" ht="15.75" customHeight="1" x14ac:dyDescent="0.3">
      <c r="A1061" s="9">
        <v>759</v>
      </c>
      <c r="B1061" s="10"/>
      <c r="C1061" s="10"/>
      <c r="D1061" s="10">
        <v>136147460</v>
      </c>
      <c r="E1061" s="10">
        <v>531826</v>
      </c>
      <c r="F1061" s="10">
        <v>531826</v>
      </c>
      <c r="G1061" s="10" t="s">
        <v>2473</v>
      </c>
      <c r="H1061" s="10" t="str">
        <f>G1061</f>
        <v>DKARTAV</v>
      </c>
      <c r="I1061" s="10" t="s">
        <v>2474</v>
      </c>
      <c r="J1061" s="10" t="s">
        <v>2475</v>
      </c>
      <c r="K1061" s="13">
        <v>217.46</v>
      </c>
      <c r="L1061" s="19" t="s">
        <v>13176</v>
      </c>
      <c r="M1061" s="11" t="s">
        <v>39</v>
      </c>
      <c r="N1061" s="10" t="s">
        <v>40</v>
      </c>
      <c r="O1061" s="10" t="s">
        <v>76</v>
      </c>
      <c r="P1061" s="10"/>
      <c r="Q1061" s="12"/>
      <c r="R1061" s="12"/>
      <c r="S1061" s="17" t="s">
        <v>42</v>
      </c>
      <c r="T1061" s="10" t="s">
        <v>27</v>
      </c>
      <c r="U1061" s="10">
        <v>968</v>
      </c>
      <c r="V1061" s="10">
        <v>979</v>
      </c>
      <c r="W1061" s="10">
        <v>598</v>
      </c>
      <c r="X1061" s="10">
        <v>458</v>
      </c>
      <c r="Y1061" s="10">
        <f t="shared" si="16"/>
        <v>759</v>
      </c>
      <c r="Z1061" s="10" t="str">
        <f>IFERROR(VLOOKUP(H1061,'[1]MW-NIFTY-50-12-Apr-2020'!$A:$A,1,FALSE),"No")</f>
        <v>No</v>
      </c>
      <c r="AA1061" s="10" t="str">
        <f>IFERROR(VLOOKUP(AB1061,'[2]ind_nifty500list 12th Apr20'!$F:$F,1,FALSE),"No")</f>
        <v>No</v>
      </c>
      <c r="AB1061" s="9">
        <v>759</v>
      </c>
    </row>
    <row r="1062" spans="1:28" ht="15.75" customHeight="1" x14ac:dyDescent="0.3">
      <c r="A1062" s="9">
        <v>3222</v>
      </c>
      <c r="B1062" s="10">
        <v>5462785</v>
      </c>
      <c r="C1062" s="10">
        <v>21339</v>
      </c>
      <c r="D1062" s="10">
        <v>136895492</v>
      </c>
      <c r="E1062" s="10">
        <v>534748</v>
      </c>
      <c r="F1062" s="10">
        <v>534748</v>
      </c>
      <c r="G1062" s="10" t="s">
        <v>9899</v>
      </c>
      <c r="H1062" s="10" t="s">
        <v>9899</v>
      </c>
      <c r="I1062" s="10" t="s">
        <v>9900</v>
      </c>
      <c r="J1062" s="10" t="s">
        <v>9901</v>
      </c>
      <c r="K1062" s="13">
        <v>217.35634999999999</v>
      </c>
      <c r="L1062" s="19" t="s">
        <v>13176</v>
      </c>
      <c r="M1062" s="11" t="s">
        <v>23</v>
      </c>
      <c r="N1062" s="10" t="s">
        <v>90</v>
      </c>
      <c r="O1062" s="10" t="s">
        <v>283</v>
      </c>
      <c r="P1062" s="10" t="e">
        <v>#REF!</v>
      </c>
      <c r="Q1062" s="12"/>
      <c r="R1062" s="12"/>
      <c r="S1062" s="18" t="s">
        <v>91</v>
      </c>
      <c r="T1062" s="10" t="s">
        <v>27</v>
      </c>
      <c r="U1062" s="10">
        <v>2871</v>
      </c>
      <c r="V1062" s="10">
        <v>2443</v>
      </c>
      <c r="W1062" s="10">
        <v>1767</v>
      </c>
      <c r="X1062" s="10">
        <v>2120</v>
      </c>
      <c r="Y1062" s="10">
        <f t="shared" si="16"/>
        <v>3222</v>
      </c>
      <c r="Z1062" s="10" t="str">
        <f>IFERROR(VLOOKUP(H1062,'[1]MW-NIFTY-50-12-Apr-2020'!$A:$A,1,FALSE),"No")</f>
        <v>No</v>
      </c>
      <c r="AA1062" s="10" t="str">
        <f>IFERROR(VLOOKUP(AB1062,'[2]ind_nifty500list 12th Apr20'!$F:$F,1,FALSE),"No")</f>
        <v>No</v>
      </c>
      <c r="AB1062" s="9">
        <v>3222</v>
      </c>
    </row>
    <row r="1063" spans="1:28" ht="15.75" customHeight="1" x14ac:dyDescent="0.3">
      <c r="A1063" s="9">
        <v>2980</v>
      </c>
      <c r="B1063" s="10"/>
      <c r="C1063" s="10"/>
      <c r="D1063" s="10">
        <v>134685956</v>
      </c>
      <c r="E1063" s="10">
        <v>526117</v>
      </c>
      <c r="F1063" s="10">
        <v>526117</v>
      </c>
      <c r="G1063" s="10" t="s">
        <v>9179</v>
      </c>
      <c r="H1063" s="10" t="str">
        <f>G1063</f>
        <v>SHERVANI</v>
      </c>
      <c r="I1063" s="10" t="s">
        <v>9180</v>
      </c>
      <c r="J1063" s="10" t="s">
        <v>9181</v>
      </c>
      <c r="K1063" s="13">
        <v>216.94</v>
      </c>
      <c r="L1063" s="19" t="s">
        <v>13176</v>
      </c>
      <c r="M1063" s="11" t="s">
        <v>249</v>
      </c>
      <c r="N1063" s="10" t="s">
        <v>383</v>
      </c>
      <c r="O1063" s="12"/>
      <c r="P1063" s="10"/>
      <c r="Q1063" s="12"/>
      <c r="R1063" s="12"/>
      <c r="S1063" s="18" t="s">
        <v>384</v>
      </c>
      <c r="T1063" s="10" t="s">
        <v>27</v>
      </c>
      <c r="U1063" s="10">
        <v>2597</v>
      </c>
      <c r="V1063" s="10">
        <v>2822</v>
      </c>
      <c r="W1063" s="10">
        <v>1842</v>
      </c>
      <c r="X1063" s="10">
        <v>196</v>
      </c>
      <c r="Y1063" s="10">
        <f t="shared" si="16"/>
        <v>2980</v>
      </c>
      <c r="Z1063" s="10" t="str">
        <f>IFERROR(VLOOKUP(H1063,'[1]MW-NIFTY-50-12-Apr-2020'!$A:$A,1,FALSE),"No")</f>
        <v>No</v>
      </c>
      <c r="AA1063" s="10" t="str">
        <f>IFERROR(VLOOKUP(AB1063,'[2]ind_nifty500list 12th Apr20'!$F:$F,1,FALSE),"No")</f>
        <v>No</v>
      </c>
      <c r="AB1063" s="9">
        <v>2980</v>
      </c>
    </row>
    <row r="1064" spans="1:28" ht="15.75" customHeight="1" x14ac:dyDescent="0.3">
      <c r="A1064" s="9">
        <v>3462</v>
      </c>
      <c r="B1064" s="10"/>
      <c r="C1064" s="10"/>
      <c r="D1064" s="10">
        <v>137283588</v>
      </c>
      <c r="E1064" s="10">
        <v>536264</v>
      </c>
      <c r="F1064" s="10">
        <v>536264</v>
      </c>
      <c r="G1064" s="10" t="s">
        <v>10621</v>
      </c>
      <c r="H1064" s="10" t="str">
        <f>G1064</f>
        <v>TIGERLOGS</v>
      </c>
      <c r="I1064" s="10" t="s">
        <v>10622</v>
      </c>
      <c r="J1064" s="10" t="s">
        <v>10623</v>
      </c>
      <c r="K1064" s="13">
        <v>216.85</v>
      </c>
      <c r="L1064" s="19" t="s">
        <v>13176</v>
      </c>
      <c r="M1064" s="11" t="s">
        <v>39</v>
      </c>
      <c r="N1064" s="10" t="s">
        <v>145</v>
      </c>
      <c r="O1064" s="10"/>
      <c r="P1064" s="10"/>
      <c r="Q1064" s="12"/>
      <c r="R1064" s="12"/>
      <c r="S1064" s="15" t="s">
        <v>42</v>
      </c>
      <c r="T1064" s="10" t="s">
        <v>27</v>
      </c>
      <c r="U1064" s="10">
        <v>604</v>
      </c>
      <c r="V1064" s="10">
        <v>1425</v>
      </c>
      <c r="W1064" s="10">
        <v>2090</v>
      </c>
      <c r="X1064" s="10">
        <v>2251</v>
      </c>
      <c r="Y1064" s="10">
        <f t="shared" si="16"/>
        <v>3462</v>
      </c>
      <c r="Z1064" s="10" t="str">
        <f>IFERROR(VLOOKUP(H1064,'[1]MW-NIFTY-50-12-Apr-2020'!$A:$A,1,FALSE),"No")</f>
        <v>No</v>
      </c>
      <c r="AA1064" s="10" t="str">
        <f>IFERROR(VLOOKUP(AB1064,'[2]ind_nifty500list 12th Apr20'!$F:$F,1,FALSE),"No")</f>
        <v>No</v>
      </c>
      <c r="AB1064" s="9">
        <v>3462</v>
      </c>
    </row>
    <row r="1065" spans="1:28" ht="15.75" customHeight="1" x14ac:dyDescent="0.3">
      <c r="A1065" s="9">
        <v>752</v>
      </c>
      <c r="B1065" s="10">
        <v>1095425</v>
      </c>
      <c r="C1065" s="10">
        <v>4279</v>
      </c>
      <c r="D1065" s="10">
        <v>151047940</v>
      </c>
      <c r="E1065" s="10">
        <v>590031</v>
      </c>
      <c r="F1065" s="10">
        <v>590031</v>
      </c>
      <c r="G1065" s="10" t="s">
        <v>2452</v>
      </c>
      <c r="H1065" s="10" t="s">
        <v>2452</v>
      </c>
      <c r="I1065" s="10" t="s">
        <v>2453</v>
      </c>
      <c r="J1065" s="10" t="s">
        <v>2454</v>
      </c>
      <c r="K1065" s="13">
        <v>214.7801</v>
      </c>
      <c r="L1065" s="19" t="s">
        <v>13176</v>
      </c>
      <c r="M1065" s="11" t="s">
        <v>39</v>
      </c>
      <c r="N1065" s="10" t="s">
        <v>40</v>
      </c>
      <c r="O1065" s="10" t="s">
        <v>128</v>
      </c>
      <c r="P1065" s="10"/>
      <c r="Q1065" s="12"/>
      <c r="R1065" s="12"/>
      <c r="S1065" s="15" t="s">
        <v>42</v>
      </c>
      <c r="T1065" s="10" t="s">
        <v>27</v>
      </c>
      <c r="U1065" s="10">
        <v>428</v>
      </c>
      <c r="V1065" s="10">
        <v>461</v>
      </c>
      <c r="W1065" s="10">
        <v>1305</v>
      </c>
      <c r="X1065" s="10">
        <v>926</v>
      </c>
      <c r="Y1065" s="10">
        <f t="shared" si="16"/>
        <v>752</v>
      </c>
      <c r="Z1065" s="10" t="str">
        <f>IFERROR(VLOOKUP(H1065,'[1]MW-NIFTY-50-12-Apr-2020'!$A:$A,1,FALSE),"No")</f>
        <v>No</v>
      </c>
      <c r="AA1065" s="10" t="str">
        <f>IFERROR(VLOOKUP(AB1065,'[2]ind_nifty500list 12th Apr20'!$F:$F,1,FALSE),"No")</f>
        <v>No</v>
      </c>
      <c r="AB1065" s="9">
        <v>752</v>
      </c>
    </row>
    <row r="1066" spans="1:28" ht="15.75" customHeight="1" x14ac:dyDescent="0.3">
      <c r="A1066" s="9">
        <v>1509</v>
      </c>
      <c r="B1066" s="10"/>
      <c r="C1066" s="10"/>
      <c r="D1066" s="10">
        <v>129225220</v>
      </c>
      <c r="E1066" s="10">
        <v>504786</v>
      </c>
      <c r="F1066" s="10">
        <v>504786</v>
      </c>
      <c r="G1066" s="10" t="s">
        <v>4761</v>
      </c>
      <c r="H1066" s="10" t="str">
        <f>G1066</f>
        <v>INVPRECQ</v>
      </c>
      <c r="I1066" s="10" t="s">
        <v>4762</v>
      </c>
      <c r="J1066" s="10" t="s">
        <v>4763</v>
      </c>
      <c r="K1066" s="13">
        <v>214.44</v>
      </c>
      <c r="L1066" s="19" t="s">
        <v>13176</v>
      </c>
      <c r="M1066" s="11" t="s">
        <v>39</v>
      </c>
      <c r="N1066" s="10" t="s">
        <v>40</v>
      </c>
      <c r="O1066" s="10"/>
      <c r="P1066" s="10"/>
      <c r="Q1066" s="12"/>
      <c r="R1066" s="12"/>
      <c r="S1066" s="15" t="s">
        <v>42</v>
      </c>
      <c r="T1066" s="10" t="s">
        <v>27</v>
      </c>
      <c r="U1066" s="10">
        <v>1501</v>
      </c>
      <c r="V1066" s="10">
        <v>1124</v>
      </c>
      <c r="W1066" s="10">
        <v>3955</v>
      </c>
      <c r="X1066" s="10">
        <v>2319</v>
      </c>
      <c r="Y1066" s="10">
        <f t="shared" si="16"/>
        <v>1509</v>
      </c>
      <c r="Z1066" s="10" t="str">
        <f>IFERROR(VLOOKUP(H1066,'[1]MW-NIFTY-50-12-Apr-2020'!$A:$A,1,FALSE),"No")</f>
        <v>No</v>
      </c>
      <c r="AA1066" s="10" t="str">
        <f>IFERROR(VLOOKUP(AB1066,'[2]ind_nifty500list 12th Apr20'!$F:$F,1,FALSE),"No")</f>
        <v>No</v>
      </c>
      <c r="AB1066" s="9">
        <v>1509</v>
      </c>
    </row>
    <row r="1067" spans="1:28" ht="15.75" customHeight="1" x14ac:dyDescent="0.3">
      <c r="A1067" s="9">
        <v>696</v>
      </c>
      <c r="B1067" s="10">
        <v>1634561</v>
      </c>
      <c r="C1067" s="10">
        <v>6385</v>
      </c>
      <c r="D1067" s="10">
        <v>134796804</v>
      </c>
      <c r="E1067" s="10">
        <v>526550</v>
      </c>
      <c r="F1067" s="10">
        <v>526550</v>
      </c>
      <c r="G1067" s="10" t="s">
        <v>2281</v>
      </c>
      <c r="H1067" s="10" t="s">
        <v>2281</v>
      </c>
      <c r="I1067" s="10" t="s">
        <v>2282</v>
      </c>
      <c r="J1067" s="10" t="s">
        <v>2283</v>
      </c>
      <c r="K1067" s="13">
        <v>213.83519999999999</v>
      </c>
      <c r="L1067" s="19" t="s">
        <v>13176</v>
      </c>
      <c r="M1067" s="11" t="s">
        <v>83</v>
      </c>
      <c r="N1067" s="10" t="s">
        <v>181</v>
      </c>
      <c r="O1067" s="10" t="s">
        <v>210</v>
      </c>
      <c r="P1067" s="10" t="s">
        <v>354</v>
      </c>
      <c r="Q1067" s="12"/>
      <c r="R1067" s="12"/>
      <c r="S1067" s="17" t="s">
        <v>86</v>
      </c>
      <c r="T1067" s="10" t="s">
        <v>27</v>
      </c>
      <c r="U1067" s="10">
        <v>2231</v>
      </c>
      <c r="V1067" s="10">
        <v>491</v>
      </c>
      <c r="W1067" s="10">
        <v>1011</v>
      </c>
      <c r="X1067" s="10">
        <v>3087</v>
      </c>
      <c r="Y1067" s="10">
        <f t="shared" si="16"/>
        <v>696</v>
      </c>
      <c r="Z1067" s="10" t="str">
        <f>IFERROR(VLOOKUP(H1067,'[1]MW-NIFTY-50-12-Apr-2020'!$A:$A,1,FALSE),"No")</f>
        <v>No</v>
      </c>
      <c r="AA1067" s="10" t="str">
        <f>IFERROR(VLOOKUP(AB1067,'[2]ind_nifty500list 12th Apr20'!$F:$F,1,FALSE),"No")</f>
        <v>No</v>
      </c>
      <c r="AB1067" s="9">
        <v>696</v>
      </c>
    </row>
    <row r="1068" spans="1:28" ht="15.75" customHeight="1" x14ac:dyDescent="0.3">
      <c r="A1068" s="9">
        <v>5020</v>
      </c>
      <c r="B1068" s="10">
        <v>122113</v>
      </c>
      <c r="C1068" s="10">
        <v>477</v>
      </c>
      <c r="D1068" s="10">
        <v>128015364</v>
      </c>
      <c r="E1068" s="10">
        <v>500060</v>
      </c>
      <c r="F1068" s="10">
        <v>500060</v>
      </c>
      <c r="G1068" s="10" t="s">
        <v>12765</v>
      </c>
      <c r="H1068" s="10" t="s">
        <v>12765</v>
      </c>
      <c r="I1068" s="10" t="s">
        <v>12766</v>
      </c>
      <c r="J1068" s="10" t="s">
        <v>12767</v>
      </c>
      <c r="K1068" s="13">
        <v>213.83145000000002</v>
      </c>
      <c r="L1068" s="19" t="s">
        <v>13176</v>
      </c>
      <c r="M1068" s="11" t="s">
        <v>39</v>
      </c>
      <c r="N1068" s="10" t="s">
        <v>40</v>
      </c>
      <c r="O1068" s="10" t="s">
        <v>128</v>
      </c>
      <c r="P1068" s="10" t="e">
        <v>#REF!</v>
      </c>
      <c r="Q1068" s="10"/>
      <c r="R1068" s="12"/>
      <c r="S1068" s="15" t="s">
        <v>42</v>
      </c>
      <c r="T1068" s="10" t="s">
        <v>27</v>
      </c>
      <c r="U1068" s="10">
        <v>3567</v>
      </c>
      <c r="V1068" s="10">
        <v>343</v>
      </c>
      <c r="W1068" s="10">
        <v>1314</v>
      </c>
      <c r="X1068" s="10">
        <v>3945</v>
      </c>
      <c r="Y1068" s="10">
        <f t="shared" si="16"/>
        <v>5020</v>
      </c>
      <c r="Z1068" s="10" t="str">
        <f>IFERROR(VLOOKUP(H1068,'[1]MW-NIFTY-50-12-Apr-2020'!$A:$A,1,FALSE),"No")</f>
        <v>No</v>
      </c>
      <c r="AA1068" s="10" t="str">
        <f>IFERROR(VLOOKUP(AB1068,'[2]ind_nifty500list 12th Apr20'!$F:$F,1,FALSE),"No")</f>
        <v>No</v>
      </c>
      <c r="AB1068" s="9">
        <v>5020</v>
      </c>
    </row>
    <row r="1069" spans="1:28" ht="15.75" customHeight="1" x14ac:dyDescent="0.3">
      <c r="A1069" s="9">
        <v>2266</v>
      </c>
      <c r="B1069" s="10">
        <v>6380545</v>
      </c>
      <c r="C1069" s="10">
        <v>24924</v>
      </c>
      <c r="D1069" s="10"/>
      <c r="E1069" s="10"/>
      <c r="F1069" s="10"/>
      <c r="G1069" s="10" t="s">
        <v>7022</v>
      </c>
      <c r="H1069" s="10" t="s">
        <v>7047</v>
      </c>
      <c r="I1069" s="10" t="s">
        <v>7048</v>
      </c>
      <c r="J1069" s="10" t="s">
        <v>7049</v>
      </c>
      <c r="K1069" s="13">
        <v>213.5924</v>
      </c>
      <c r="L1069" s="19" t="s">
        <v>13176</v>
      </c>
      <c r="M1069" s="11" t="s">
        <v>39</v>
      </c>
      <c r="N1069" s="10" t="s">
        <v>145</v>
      </c>
      <c r="O1069" s="10"/>
      <c r="P1069" s="10"/>
      <c r="Q1069" s="12"/>
      <c r="R1069" s="12"/>
      <c r="S1069" s="15" t="s">
        <v>42</v>
      </c>
      <c r="T1069" s="10" t="s">
        <v>27</v>
      </c>
      <c r="U1069" s="10">
        <v>2278</v>
      </c>
      <c r="V1069" s="10">
        <v>2400</v>
      </c>
      <c r="W1069" s="10">
        <v>2188</v>
      </c>
      <c r="X1069" s="10">
        <v>2036</v>
      </c>
      <c r="Y1069" s="10">
        <f t="shared" si="16"/>
        <v>2266</v>
      </c>
      <c r="Z1069" s="10" t="str">
        <f>IFERROR(VLOOKUP(H1069,'[1]MW-NIFTY-50-12-Apr-2020'!$A:$A,1,FALSE),"No")</f>
        <v>No</v>
      </c>
      <c r="AA1069" s="10" t="str">
        <f>IFERROR(VLOOKUP(AB1069,'[2]ind_nifty500list 12th Apr20'!$F:$F,1,FALSE),"No")</f>
        <v>No</v>
      </c>
      <c r="AB1069" s="9">
        <v>2266</v>
      </c>
    </row>
    <row r="1070" spans="1:28" ht="15.75" customHeight="1" x14ac:dyDescent="0.3">
      <c r="A1070" s="9">
        <v>1143</v>
      </c>
      <c r="B1070" s="10">
        <v>4276481</v>
      </c>
      <c r="C1070" s="10">
        <v>16705</v>
      </c>
      <c r="D1070" s="10">
        <v>136442884</v>
      </c>
      <c r="E1070" s="10">
        <v>532980</v>
      </c>
      <c r="F1070" s="10">
        <v>532980</v>
      </c>
      <c r="G1070" s="10" t="s">
        <v>3642</v>
      </c>
      <c r="H1070" s="10" t="s">
        <v>3642</v>
      </c>
      <c r="I1070" s="10" t="s">
        <v>3643</v>
      </c>
      <c r="J1070" s="10" t="s">
        <v>3644</v>
      </c>
      <c r="K1070" s="13">
        <v>213.52115000000001</v>
      </c>
      <c r="L1070" s="19" t="s">
        <v>13176</v>
      </c>
      <c r="M1070" s="11" t="s">
        <v>275</v>
      </c>
      <c r="N1070" s="10" t="s">
        <v>357</v>
      </c>
      <c r="O1070" s="10" t="s">
        <v>358</v>
      </c>
      <c r="P1070" s="10" t="s">
        <v>359</v>
      </c>
      <c r="Q1070" s="11" t="s">
        <v>359</v>
      </c>
      <c r="R1070" s="12"/>
      <c r="S1070" s="18" t="s">
        <v>279</v>
      </c>
      <c r="T1070" s="10" t="s">
        <v>27</v>
      </c>
      <c r="U1070" s="10">
        <v>400</v>
      </c>
      <c r="V1070" s="10">
        <v>1807</v>
      </c>
      <c r="W1070" s="10">
        <v>3933</v>
      </c>
      <c r="X1070" s="10">
        <v>2688</v>
      </c>
      <c r="Y1070" s="10">
        <f t="shared" si="16"/>
        <v>1143</v>
      </c>
      <c r="Z1070" s="10" t="str">
        <f>IFERROR(VLOOKUP(H1070,'[1]MW-NIFTY-50-12-Apr-2020'!$A:$A,1,FALSE),"No")</f>
        <v>No</v>
      </c>
      <c r="AA1070" s="10" t="str">
        <f>IFERROR(VLOOKUP(AB1070,'[2]ind_nifty500list 12th Apr20'!$F:$F,1,FALSE),"No")</f>
        <v>No</v>
      </c>
      <c r="AB1070" s="9">
        <v>1143</v>
      </c>
    </row>
    <row r="1071" spans="1:28" ht="15.75" customHeight="1" x14ac:dyDescent="0.3">
      <c r="A1071" s="9">
        <v>564</v>
      </c>
      <c r="B1071" s="10">
        <v>5142017</v>
      </c>
      <c r="C1071" s="10">
        <v>20086</v>
      </c>
      <c r="D1071" s="10">
        <v>136514564</v>
      </c>
      <c r="E1071" s="10">
        <v>533260</v>
      </c>
      <c r="F1071" s="10">
        <v>533260</v>
      </c>
      <c r="G1071" s="10" t="s">
        <v>1879</v>
      </c>
      <c r="H1071" s="10" t="s">
        <v>1879</v>
      </c>
      <c r="I1071" s="10" t="s">
        <v>1880</v>
      </c>
      <c r="J1071" s="10" t="s">
        <v>1881</v>
      </c>
      <c r="K1071" s="13">
        <v>213.26769999999999</v>
      </c>
      <c r="L1071" s="19" t="s">
        <v>13176</v>
      </c>
      <c r="M1071" s="11" t="s">
        <v>83</v>
      </c>
      <c r="N1071" s="10" t="s">
        <v>181</v>
      </c>
      <c r="O1071" s="10" t="s">
        <v>203</v>
      </c>
      <c r="P1071" s="10"/>
      <c r="Q1071" s="12"/>
      <c r="R1071" s="12"/>
      <c r="S1071" s="15" t="s">
        <v>86</v>
      </c>
      <c r="T1071" s="10" t="s">
        <v>27</v>
      </c>
      <c r="U1071" s="10">
        <v>2116</v>
      </c>
      <c r="V1071" s="10">
        <v>3940</v>
      </c>
      <c r="W1071" s="10">
        <v>3905</v>
      </c>
      <c r="X1071" s="10">
        <v>213</v>
      </c>
      <c r="Y1071" s="10">
        <f t="shared" si="16"/>
        <v>564</v>
      </c>
      <c r="Z1071" s="10" t="str">
        <f>IFERROR(VLOOKUP(H1071,'[1]MW-NIFTY-50-12-Apr-2020'!$A:$A,1,FALSE),"No")</f>
        <v>No</v>
      </c>
      <c r="AA1071" s="10" t="str">
        <f>IFERROR(VLOOKUP(AB1071,'[2]ind_nifty500list 12th Apr20'!$F:$F,1,FALSE),"No")</f>
        <v>No</v>
      </c>
      <c r="AB1071" s="9">
        <v>564</v>
      </c>
    </row>
    <row r="1072" spans="1:28" ht="15.75" customHeight="1" x14ac:dyDescent="0.3">
      <c r="A1072" s="9">
        <v>2405</v>
      </c>
      <c r="B1072" s="10">
        <v>3571457</v>
      </c>
      <c r="C1072" s="10">
        <v>13951</v>
      </c>
      <c r="D1072" s="10">
        <v>135822084</v>
      </c>
      <c r="E1072" s="10">
        <v>530555</v>
      </c>
      <c r="F1072" s="10">
        <v>530555</v>
      </c>
      <c r="G1072" s="10" t="s">
        <v>7465</v>
      </c>
      <c r="H1072" s="10" t="s">
        <v>7465</v>
      </c>
      <c r="I1072" s="10" t="s">
        <v>7466</v>
      </c>
      <c r="J1072" s="10" t="s">
        <v>7467</v>
      </c>
      <c r="K1072" s="13">
        <v>213.25909999999999</v>
      </c>
      <c r="L1072" s="19" t="s">
        <v>13176</v>
      </c>
      <c r="M1072" s="11" t="s">
        <v>39</v>
      </c>
      <c r="N1072" s="10" t="s">
        <v>40</v>
      </c>
      <c r="O1072" s="10" t="s">
        <v>128</v>
      </c>
      <c r="P1072" s="10" t="s">
        <v>2150</v>
      </c>
      <c r="Q1072" s="11" t="s">
        <v>2150</v>
      </c>
      <c r="R1072" s="12"/>
      <c r="S1072" s="15" t="s">
        <v>42</v>
      </c>
      <c r="T1072" s="10" t="s">
        <v>27</v>
      </c>
      <c r="U1072" s="10">
        <v>3316</v>
      </c>
      <c r="V1072" s="10">
        <v>2953</v>
      </c>
      <c r="W1072" s="10">
        <v>685</v>
      </c>
      <c r="X1072" s="10">
        <v>652</v>
      </c>
      <c r="Y1072" s="10">
        <f t="shared" si="16"/>
        <v>2405</v>
      </c>
      <c r="Z1072" s="10" t="str">
        <f>IFERROR(VLOOKUP(H1072,'[1]MW-NIFTY-50-12-Apr-2020'!$A:$A,1,FALSE),"No")</f>
        <v>No</v>
      </c>
      <c r="AA1072" s="10" t="str">
        <f>IFERROR(VLOOKUP(AB1072,'[2]ind_nifty500list 12th Apr20'!$F:$F,1,FALSE),"No")</f>
        <v>No</v>
      </c>
      <c r="AB1072" s="9">
        <v>2405</v>
      </c>
    </row>
    <row r="1073" spans="1:28" ht="15.75" customHeight="1" x14ac:dyDescent="0.3">
      <c r="A1073" s="9">
        <v>339</v>
      </c>
      <c r="B1073" s="10"/>
      <c r="C1073" s="10"/>
      <c r="D1073" s="10">
        <v>131190532</v>
      </c>
      <c r="E1073" s="10">
        <v>512463</v>
      </c>
      <c r="F1073" s="10">
        <v>512463</v>
      </c>
      <c r="G1073" s="10" t="s">
        <v>1187</v>
      </c>
      <c r="H1073" s="10" t="str">
        <f>G1073</f>
        <v>SHRGLTR</v>
      </c>
      <c r="I1073" s="10" t="s">
        <v>1188</v>
      </c>
      <c r="J1073" s="10" t="s">
        <v>1189</v>
      </c>
      <c r="K1073" s="13">
        <v>212.86</v>
      </c>
      <c r="L1073" s="19" t="s">
        <v>13176</v>
      </c>
      <c r="M1073" s="11" t="s">
        <v>55</v>
      </c>
      <c r="N1073" s="10" t="s">
        <v>56</v>
      </c>
      <c r="O1073" s="10" t="s">
        <v>158</v>
      </c>
      <c r="P1073" s="10" t="s">
        <v>159</v>
      </c>
      <c r="Q1073" s="12"/>
      <c r="R1073" s="12"/>
      <c r="S1073" s="18" t="s">
        <v>58</v>
      </c>
      <c r="T1073" s="10" t="s">
        <v>27</v>
      </c>
      <c r="U1073" s="10">
        <v>1805</v>
      </c>
      <c r="V1073" s="10">
        <v>2970</v>
      </c>
      <c r="W1073" s="10">
        <v>251</v>
      </c>
      <c r="X1073" s="10">
        <v>1397</v>
      </c>
      <c r="Y1073" s="10">
        <f t="shared" si="16"/>
        <v>339</v>
      </c>
      <c r="Z1073" s="10" t="str">
        <f>IFERROR(VLOOKUP(H1073,'[1]MW-NIFTY-50-12-Apr-2020'!$A:$A,1,FALSE),"No")</f>
        <v>No</v>
      </c>
      <c r="AA1073" s="10" t="str">
        <f>IFERROR(VLOOKUP(AB1073,'[2]ind_nifty500list 12th Apr20'!$F:$F,1,FALSE),"No")</f>
        <v>No</v>
      </c>
      <c r="AB1073" s="9">
        <v>339</v>
      </c>
    </row>
    <row r="1074" spans="1:28" ht="15.75" customHeight="1" x14ac:dyDescent="0.3">
      <c r="A1074" s="9">
        <v>3297</v>
      </c>
      <c r="B1074" s="10"/>
      <c r="C1074" s="10"/>
      <c r="D1074" s="10">
        <v>131206916</v>
      </c>
      <c r="E1074" s="10">
        <v>512527</v>
      </c>
      <c r="F1074" s="10">
        <v>512527</v>
      </c>
      <c r="G1074" s="10" t="s">
        <v>10127</v>
      </c>
      <c r="H1074" s="10" t="str">
        <f>G1074</f>
        <v>SUPER</v>
      </c>
      <c r="I1074" s="10" t="s">
        <v>10128</v>
      </c>
      <c r="J1074" s="10" t="s">
        <v>10129</v>
      </c>
      <c r="K1074" s="13">
        <v>212.53</v>
      </c>
      <c r="L1074" s="19" t="s">
        <v>13176</v>
      </c>
      <c r="M1074" s="11" t="s">
        <v>83</v>
      </c>
      <c r="N1074" s="10" t="s">
        <v>84</v>
      </c>
      <c r="O1074" s="10" t="s">
        <v>85</v>
      </c>
      <c r="P1074" s="12"/>
      <c r="Q1074" s="12"/>
      <c r="R1074" s="12"/>
      <c r="S1074" s="17" t="s">
        <v>86</v>
      </c>
      <c r="T1074" s="10" t="s">
        <v>27</v>
      </c>
      <c r="U1074" s="10">
        <v>1592</v>
      </c>
      <c r="V1074" s="10">
        <v>1836</v>
      </c>
      <c r="W1074" s="10">
        <v>1410</v>
      </c>
      <c r="X1074" s="10">
        <v>2502</v>
      </c>
      <c r="Y1074" s="10">
        <f t="shared" si="16"/>
        <v>3297</v>
      </c>
      <c r="Z1074" s="10" t="str">
        <f>IFERROR(VLOOKUP(H1074,'[1]MW-NIFTY-50-12-Apr-2020'!$A:$A,1,FALSE),"No")</f>
        <v>No</v>
      </c>
      <c r="AA1074" s="10" t="str">
        <f>IFERROR(VLOOKUP(AB1074,'[2]ind_nifty500list 12th Apr20'!$F:$F,1,FALSE),"No")</f>
        <v>No</v>
      </c>
      <c r="AB1074" s="9">
        <v>3297</v>
      </c>
    </row>
    <row r="1075" spans="1:28" ht="15.75" customHeight="1" x14ac:dyDescent="0.3">
      <c r="A1075" s="9">
        <v>1807</v>
      </c>
      <c r="B1075" s="10"/>
      <c r="C1075" s="10"/>
      <c r="D1075" s="10">
        <v>136501764</v>
      </c>
      <c r="E1075" s="10">
        <v>533210</v>
      </c>
      <c r="F1075" s="10">
        <v>533210</v>
      </c>
      <c r="G1075" s="10" t="s">
        <v>5661</v>
      </c>
      <c r="H1075" s="10" t="str">
        <f>G1075</f>
        <v>KRITINUT</v>
      </c>
      <c r="I1075" s="10" t="s">
        <v>5662</v>
      </c>
      <c r="J1075" s="10" t="s">
        <v>5663</v>
      </c>
      <c r="K1075" s="13">
        <v>212.27</v>
      </c>
      <c r="L1075" s="19" t="s">
        <v>13176</v>
      </c>
      <c r="M1075" s="11" t="s">
        <v>275</v>
      </c>
      <c r="N1075" s="10" t="s">
        <v>357</v>
      </c>
      <c r="O1075" s="10" t="s">
        <v>358</v>
      </c>
      <c r="P1075" s="10" t="s">
        <v>359</v>
      </c>
      <c r="Q1075" s="12"/>
      <c r="R1075" s="12"/>
      <c r="S1075" s="18" t="s">
        <v>279</v>
      </c>
      <c r="T1075" s="10" t="s">
        <v>27</v>
      </c>
      <c r="U1075" s="10">
        <v>1705</v>
      </c>
      <c r="V1075" s="10">
        <v>102</v>
      </c>
      <c r="W1075" s="10">
        <v>400</v>
      </c>
      <c r="X1075" s="10">
        <v>1143</v>
      </c>
      <c r="Y1075" s="10">
        <f t="shared" si="16"/>
        <v>1807</v>
      </c>
      <c r="Z1075" s="10" t="str">
        <f>IFERROR(VLOOKUP(H1075,'[1]MW-NIFTY-50-12-Apr-2020'!$A:$A,1,FALSE),"No")</f>
        <v>No</v>
      </c>
      <c r="AA1075" s="10" t="str">
        <f>IFERROR(VLOOKUP(AB1075,'[2]ind_nifty500list 12th Apr20'!$F:$F,1,FALSE),"No")</f>
        <v>No</v>
      </c>
      <c r="AB1075" s="9">
        <v>1807</v>
      </c>
    </row>
    <row r="1076" spans="1:28" ht="15.75" customHeight="1" x14ac:dyDescent="0.3">
      <c r="A1076" s="9">
        <v>856</v>
      </c>
      <c r="B1076" s="10">
        <v>5456385</v>
      </c>
      <c r="C1076" s="10">
        <v>21314</v>
      </c>
      <c r="D1076" s="10">
        <v>136372996</v>
      </c>
      <c r="E1076" s="10">
        <v>532707</v>
      </c>
      <c r="F1076" s="10">
        <v>532707</v>
      </c>
      <c r="G1076" s="10" t="s">
        <v>2764</v>
      </c>
      <c r="H1076" s="10" t="s">
        <v>2764</v>
      </c>
      <c r="I1076" s="10" t="s">
        <v>2765</v>
      </c>
      <c r="J1076" s="10" t="s">
        <v>2766</v>
      </c>
      <c r="K1076" s="13">
        <v>211.69029999999998</v>
      </c>
      <c r="L1076" s="19" t="s">
        <v>13176</v>
      </c>
      <c r="M1076" s="11" t="s">
        <v>23</v>
      </c>
      <c r="N1076" s="10" t="s">
        <v>24</v>
      </c>
      <c r="O1076" s="10" t="s">
        <v>376</v>
      </c>
      <c r="P1076" s="10"/>
      <c r="Q1076" s="12"/>
      <c r="R1076" s="12"/>
      <c r="S1076" s="15" t="s">
        <v>26</v>
      </c>
      <c r="T1076" s="10" t="s">
        <v>27</v>
      </c>
      <c r="U1076" s="10">
        <v>3902</v>
      </c>
      <c r="V1076" s="10">
        <v>1532</v>
      </c>
      <c r="W1076" s="10">
        <v>947</v>
      </c>
      <c r="X1076" s="10">
        <v>3180</v>
      </c>
      <c r="Y1076" s="10">
        <f t="shared" si="16"/>
        <v>856</v>
      </c>
      <c r="Z1076" s="10" t="str">
        <f>IFERROR(VLOOKUP(H1076,'[1]MW-NIFTY-50-12-Apr-2020'!$A:$A,1,FALSE),"No")</f>
        <v>No</v>
      </c>
      <c r="AA1076" s="10" t="str">
        <f>IFERROR(VLOOKUP(AB1076,'[2]ind_nifty500list 12th Apr20'!$F:$F,1,FALSE),"No")</f>
        <v>No</v>
      </c>
      <c r="AB1076" s="9">
        <v>856</v>
      </c>
    </row>
    <row r="1077" spans="1:28" ht="15.75" customHeight="1" x14ac:dyDescent="0.3">
      <c r="A1077" s="9">
        <v>1079</v>
      </c>
      <c r="B1077" s="10">
        <v>6405889</v>
      </c>
      <c r="C1077" s="10">
        <v>25023</v>
      </c>
      <c r="D1077" s="10">
        <v>136388356</v>
      </c>
      <c r="E1077" s="10">
        <v>532767</v>
      </c>
      <c r="F1077" s="10">
        <v>532767</v>
      </c>
      <c r="G1077" s="10" t="s">
        <v>3446</v>
      </c>
      <c r="H1077" s="10" t="s">
        <v>3446</v>
      </c>
      <c r="I1077" s="10" t="s">
        <v>3447</v>
      </c>
      <c r="J1077" s="10" t="s">
        <v>3448</v>
      </c>
      <c r="K1077" s="13">
        <v>3652.5536999999999</v>
      </c>
      <c r="L1077" s="19" t="s">
        <v>13179</v>
      </c>
      <c r="M1077" s="11" t="s">
        <v>39</v>
      </c>
      <c r="N1077" s="10" t="s">
        <v>67</v>
      </c>
      <c r="O1077" s="11" t="s">
        <v>68</v>
      </c>
      <c r="P1077" s="10"/>
      <c r="Q1077" s="12"/>
      <c r="R1077" s="12"/>
      <c r="S1077" s="15" t="s">
        <v>69</v>
      </c>
      <c r="T1077" s="10" t="s">
        <v>27</v>
      </c>
      <c r="U1077" s="10">
        <v>1529</v>
      </c>
      <c r="V1077" s="10">
        <v>5049</v>
      </c>
      <c r="W1077" s="10">
        <v>1317</v>
      </c>
      <c r="X1077" s="10">
        <v>1782</v>
      </c>
      <c r="Y1077" s="10">
        <f t="shared" si="16"/>
        <v>1079</v>
      </c>
      <c r="Z1077" s="10" t="str">
        <f>IFERROR(VLOOKUP(H1077,'[1]MW-NIFTY-50-12-Apr-2020'!$A:$A,1,FALSE),"No")</f>
        <v>No</v>
      </c>
      <c r="AA1077" s="10" t="s">
        <v>44</v>
      </c>
      <c r="AB1077" s="9">
        <v>1079</v>
      </c>
    </row>
    <row r="1078" spans="1:28" ht="15.75" customHeight="1" x14ac:dyDescent="0.3">
      <c r="A1078" s="9">
        <v>2080</v>
      </c>
      <c r="B1078" s="10"/>
      <c r="C1078" s="10"/>
      <c r="D1078" s="10">
        <v>129602820</v>
      </c>
      <c r="E1078" s="10">
        <v>506261</v>
      </c>
      <c r="F1078" s="10">
        <v>506261</v>
      </c>
      <c r="G1078" s="10" t="s">
        <v>6482</v>
      </c>
      <c r="H1078" s="10" t="str">
        <f>G1078</f>
        <v>MODISNME</v>
      </c>
      <c r="I1078" s="10" t="s">
        <v>6483</v>
      </c>
      <c r="J1078" s="10" t="s">
        <v>6484</v>
      </c>
      <c r="K1078" s="13">
        <v>211.59</v>
      </c>
      <c r="L1078" s="19" t="s">
        <v>13176</v>
      </c>
      <c r="M1078" s="11" t="s">
        <v>39</v>
      </c>
      <c r="N1078" s="10" t="s">
        <v>40</v>
      </c>
      <c r="O1078" s="10" t="s">
        <v>128</v>
      </c>
      <c r="P1078" s="10" t="e">
        <v>#REF!</v>
      </c>
      <c r="Q1078" s="12"/>
      <c r="R1078" s="12"/>
      <c r="S1078" s="15" t="s">
        <v>42</v>
      </c>
      <c r="T1078" s="10" t="s">
        <v>27</v>
      </c>
      <c r="U1078" s="10">
        <v>3945</v>
      </c>
      <c r="V1078" s="10">
        <v>1314</v>
      </c>
      <c r="W1078" s="10">
        <v>5025</v>
      </c>
      <c r="X1078" s="10">
        <v>5020</v>
      </c>
      <c r="Y1078" s="10">
        <f t="shared" si="16"/>
        <v>2080</v>
      </c>
      <c r="Z1078" s="10" t="str">
        <f>IFERROR(VLOOKUP(H1078,'[1]MW-NIFTY-50-12-Apr-2020'!$A:$A,1,FALSE),"No")</f>
        <v>No</v>
      </c>
      <c r="AA1078" s="10" t="str">
        <f>IFERROR(VLOOKUP(AB1078,'[2]ind_nifty500list 12th Apr20'!$F:$F,1,FALSE),"No")</f>
        <v>No</v>
      </c>
      <c r="AB1078" s="9">
        <v>2080</v>
      </c>
    </row>
    <row r="1079" spans="1:28" ht="15.75" customHeight="1" x14ac:dyDescent="0.3">
      <c r="A1079" s="9">
        <v>327</v>
      </c>
      <c r="B1079" s="10"/>
      <c r="C1079" s="10"/>
      <c r="D1079" s="10">
        <v>136295940</v>
      </c>
      <c r="E1079" s="10">
        <v>532406</v>
      </c>
      <c r="F1079" s="10">
        <v>532406</v>
      </c>
      <c r="G1079" s="10" t="s">
        <v>1149</v>
      </c>
      <c r="H1079" s="10" t="str">
        <f>G1079</f>
        <v>AVANTEL</v>
      </c>
      <c r="I1079" s="10" t="s">
        <v>1150</v>
      </c>
      <c r="J1079" s="10" t="s">
        <v>1151</v>
      </c>
      <c r="K1079" s="13">
        <v>211.42</v>
      </c>
      <c r="L1079" s="19" t="s">
        <v>13176</v>
      </c>
      <c r="M1079" s="11" t="s">
        <v>32</v>
      </c>
      <c r="N1079" s="10" t="s">
        <v>220</v>
      </c>
      <c r="O1079" s="10" t="s">
        <v>458</v>
      </c>
      <c r="P1079" s="10" t="s">
        <v>459</v>
      </c>
      <c r="Q1079" s="12"/>
      <c r="R1079" s="12"/>
      <c r="S1079" s="15" t="s">
        <v>222</v>
      </c>
      <c r="T1079" s="10" t="s">
        <v>27</v>
      </c>
      <c r="U1079" s="10">
        <v>2534</v>
      </c>
      <c r="V1079" s="10">
        <v>2589</v>
      </c>
      <c r="W1079" s="10">
        <v>2987</v>
      </c>
      <c r="X1079" s="10">
        <v>2204</v>
      </c>
      <c r="Y1079" s="10">
        <f t="shared" si="16"/>
        <v>327</v>
      </c>
      <c r="Z1079" s="10" t="str">
        <f>IFERROR(VLOOKUP(H1079,'[1]MW-NIFTY-50-12-Apr-2020'!$A:$A,1,FALSE),"No")</f>
        <v>No</v>
      </c>
      <c r="AA1079" s="10" t="str">
        <f>IFERROR(VLOOKUP(AB1079,'[2]ind_nifty500list 12th Apr20'!$F:$F,1,FALSE),"No")</f>
        <v>No</v>
      </c>
      <c r="AB1079" s="9">
        <v>327</v>
      </c>
    </row>
    <row r="1080" spans="1:28" ht="15.75" customHeight="1" x14ac:dyDescent="0.3">
      <c r="A1080" s="9">
        <v>1011</v>
      </c>
      <c r="B1080" s="10"/>
      <c r="C1080" s="10"/>
      <c r="D1080" s="10">
        <v>128980740</v>
      </c>
      <c r="E1080" s="10">
        <v>503831</v>
      </c>
      <c r="F1080" s="10">
        <v>503831</v>
      </c>
      <c r="G1080" s="10" t="s">
        <v>3237</v>
      </c>
      <c r="H1080" s="10" t="str">
        <f>G1080</f>
        <v>FOMEHOT</v>
      </c>
      <c r="I1080" s="10" t="s">
        <v>3238</v>
      </c>
      <c r="J1080" s="10" t="s">
        <v>3239</v>
      </c>
      <c r="K1080" s="13">
        <v>210.83</v>
      </c>
      <c r="L1080" s="19" t="s">
        <v>13176</v>
      </c>
      <c r="M1080" s="11" t="s">
        <v>83</v>
      </c>
      <c r="N1080" s="10" t="s">
        <v>181</v>
      </c>
      <c r="O1080" s="10" t="s">
        <v>210</v>
      </c>
      <c r="P1080" s="10" t="s">
        <v>354</v>
      </c>
      <c r="Q1080" s="10"/>
      <c r="R1080" s="12"/>
      <c r="S1080" s="15" t="s">
        <v>86</v>
      </c>
      <c r="T1080" s="10" t="s">
        <v>27</v>
      </c>
      <c r="U1080" s="10">
        <v>696</v>
      </c>
      <c r="V1080" s="10">
        <v>2231</v>
      </c>
      <c r="W1080" s="10">
        <v>3087</v>
      </c>
      <c r="X1080" s="10">
        <v>279</v>
      </c>
      <c r="Y1080" s="10">
        <f t="shared" si="16"/>
        <v>1011</v>
      </c>
      <c r="Z1080" s="10" t="str">
        <f>IFERROR(VLOOKUP(H1080,'[1]MW-NIFTY-50-12-Apr-2020'!$A:$A,1,FALSE),"No")</f>
        <v>No</v>
      </c>
      <c r="AA1080" s="10" t="str">
        <f>IFERROR(VLOOKUP(AB1080,'[2]ind_nifty500list 12th Apr20'!$F:$F,1,FALSE),"No")</f>
        <v>No</v>
      </c>
      <c r="AB1080" s="9">
        <v>1011</v>
      </c>
    </row>
    <row r="1081" spans="1:28" ht="15.75" customHeight="1" x14ac:dyDescent="0.3">
      <c r="A1081" s="9">
        <v>133</v>
      </c>
      <c r="B1081" s="10"/>
      <c r="C1081" s="10"/>
      <c r="D1081" s="10">
        <v>136720388</v>
      </c>
      <c r="E1081" s="10">
        <v>534064</v>
      </c>
      <c r="F1081" s="10">
        <v>534064</v>
      </c>
      <c r="G1081" s="10" t="s">
        <v>531</v>
      </c>
      <c r="H1081" s="10" t="str">
        <f>G1081</f>
        <v>AIML</v>
      </c>
      <c r="I1081" s="10" t="s">
        <v>532</v>
      </c>
      <c r="J1081" s="10" t="s">
        <v>533</v>
      </c>
      <c r="K1081" s="13">
        <v>210.72</v>
      </c>
      <c r="L1081" s="19" t="s">
        <v>13176</v>
      </c>
      <c r="M1081" s="11" t="s">
        <v>23</v>
      </c>
      <c r="N1081" s="10" t="s">
        <v>90</v>
      </c>
      <c r="O1081" s="10"/>
      <c r="P1081" s="10"/>
      <c r="Q1081" s="12"/>
      <c r="R1081" s="12"/>
      <c r="S1081" s="18" t="s">
        <v>91</v>
      </c>
      <c r="T1081" s="10" t="s">
        <v>27</v>
      </c>
      <c r="U1081" s="10">
        <v>2579</v>
      </c>
      <c r="V1081" s="10">
        <v>2175</v>
      </c>
      <c r="W1081" s="10">
        <v>5017</v>
      </c>
      <c r="X1081" s="10">
        <v>1447</v>
      </c>
      <c r="Y1081" s="10">
        <f t="shared" si="16"/>
        <v>133</v>
      </c>
      <c r="Z1081" s="10" t="str">
        <f>IFERROR(VLOOKUP(H1081,'[1]MW-NIFTY-50-12-Apr-2020'!$A:$A,1,FALSE),"No")</f>
        <v>No</v>
      </c>
      <c r="AA1081" s="10" t="str">
        <f>IFERROR(VLOOKUP(AB1081,'[2]ind_nifty500list 12th Apr20'!$F:$F,1,FALSE),"No")</f>
        <v>No</v>
      </c>
      <c r="AB1081" s="9">
        <v>133</v>
      </c>
    </row>
    <row r="1082" spans="1:28" ht="15.75" customHeight="1" x14ac:dyDescent="0.3">
      <c r="A1082" s="9">
        <v>5023</v>
      </c>
      <c r="B1082" s="10">
        <v>4448257</v>
      </c>
      <c r="C1082" s="10">
        <v>17376</v>
      </c>
      <c r="D1082" s="10">
        <v>136471044</v>
      </c>
      <c r="E1082" s="10">
        <v>533090</v>
      </c>
      <c r="F1082" s="10">
        <v>533090</v>
      </c>
      <c r="G1082" s="10" t="s">
        <v>12774</v>
      </c>
      <c r="H1082" s="10" t="s">
        <v>12774</v>
      </c>
      <c r="I1082" s="10" t="s">
        <v>12775</v>
      </c>
      <c r="J1082" s="10" t="s">
        <v>12776</v>
      </c>
      <c r="K1082" s="13">
        <v>210.64240000000001</v>
      </c>
      <c r="L1082" s="19" t="s">
        <v>13176</v>
      </c>
      <c r="M1082" s="11" t="s">
        <v>39</v>
      </c>
      <c r="N1082" s="10" t="s">
        <v>67</v>
      </c>
      <c r="O1082" s="10" t="s">
        <v>68</v>
      </c>
      <c r="P1082" s="10"/>
      <c r="Q1082" s="12"/>
      <c r="R1082" s="12"/>
      <c r="S1082" s="15" t="s">
        <v>69</v>
      </c>
      <c r="T1082" s="10" t="s">
        <v>27</v>
      </c>
      <c r="U1082" s="10">
        <v>676</v>
      </c>
      <c r="V1082" s="10">
        <v>1057</v>
      </c>
      <c r="W1082" s="10">
        <v>2007</v>
      </c>
      <c r="X1082" s="10">
        <v>1533</v>
      </c>
      <c r="Y1082" s="10">
        <f t="shared" si="16"/>
        <v>5023</v>
      </c>
      <c r="Z1082" s="10" t="str">
        <f>IFERROR(VLOOKUP(H1082,'[1]MW-NIFTY-50-12-Apr-2020'!$A:$A,1,FALSE),"No")</f>
        <v>No</v>
      </c>
      <c r="AA1082" s="10" t="str">
        <f>IFERROR(VLOOKUP(AB1082,'[2]ind_nifty500list 12th Apr20'!$F:$F,1,FALSE),"No")</f>
        <v>No</v>
      </c>
      <c r="AB1082" s="9">
        <v>5023</v>
      </c>
    </row>
    <row r="1083" spans="1:28" ht="15.75" customHeight="1" x14ac:dyDescent="0.3">
      <c r="A1083" s="9">
        <v>2363</v>
      </c>
      <c r="B1083" s="10"/>
      <c r="C1083" s="10"/>
      <c r="D1083" s="10">
        <v>128301828</v>
      </c>
      <c r="E1083" s="10">
        <v>501179</v>
      </c>
      <c r="F1083" s="10">
        <v>501179</v>
      </c>
      <c r="G1083" s="10" t="s">
        <v>7340</v>
      </c>
      <c r="H1083" s="10" t="str">
        <f>G1083</f>
        <v>OSCAR</v>
      </c>
      <c r="I1083" s="10" t="s">
        <v>7341</v>
      </c>
      <c r="J1083" s="10" t="s">
        <v>7342</v>
      </c>
      <c r="K1083" s="13">
        <v>209.73</v>
      </c>
      <c r="L1083" s="19" t="s">
        <v>13176</v>
      </c>
      <c r="M1083" s="11" t="s">
        <v>55</v>
      </c>
      <c r="N1083" s="10" t="s">
        <v>56</v>
      </c>
      <c r="O1083" s="10" t="s">
        <v>158</v>
      </c>
      <c r="P1083" s="10" t="s">
        <v>797</v>
      </c>
      <c r="Q1083" s="12"/>
      <c r="R1083" s="12"/>
      <c r="S1083" s="18" t="s">
        <v>58</v>
      </c>
      <c r="T1083" s="10" t="s">
        <v>27</v>
      </c>
      <c r="U1083" s="10">
        <v>3196</v>
      </c>
      <c r="V1083" s="10">
        <v>3703</v>
      </c>
      <c r="W1083" s="10">
        <v>1763</v>
      </c>
      <c r="X1083" s="10">
        <v>3048</v>
      </c>
      <c r="Y1083" s="10">
        <f t="shared" si="16"/>
        <v>2363</v>
      </c>
      <c r="Z1083" s="10" t="str">
        <f>IFERROR(VLOOKUP(H1083,'[1]MW-NIFTY-50-12-Apr-2020'!$A:$A,1,FALSE),"No")</f>
        <v>No</v>
      </c>
      <c r="AA1083" s="10" t="str">
        <f>IFERROR(VLOOKUP(AB1083,'[2]ind_nifty500list 12th Apr20'!$F:$F,1,FALSE),"No")</f>
        <v>No</v>
      </c>
      <c r="AB1083" s="9">
        <v>2363</v>
      </c>
    </row>
    <row r="1084" spans="1:28" ht="15.75" customHeight="1" x14ac:dyDescent="0.3">
      <c r="A1084" s="9">
        <v>1159</v>
      </c>
      <c r="B1084" s="10">
        <v>1568001</v>
      </c>
      <c r="C1084" s="10">
        <v>6125</v>
      </c>
      <c r="D1084" s="10">
        <v>135847684</v>
      </c>
      <c r="E1084" s="10">
        <v>530655</v>
      </c>
      <c r="F1084" s="10">
        <v>530655</v>
      </c>
      <c r="G1084" s="10" t="s">
        <v>3690</v>
      </c>
      <c r="H1084" s="10" t="s">
        <v>3690</v>
      </c>
      <c r="I1084" s="10" t="s">
        <v>3691</v>
      </c>
      <c r="J1084" s="10" t="s">
        <v>3692</v>
      </c>
      <c r="K1084" s="13">
        <v>209.29300000000001</v>
      </c>
      <c r="L1084" s="19" t="s">
        <v>13176</v>
      </c>
      <c r="M1084" s="11" t="s">
        <v>23</v>
      </c>
      <c r="N1084" s="10" t="s">
        <v>90</v>
      </c>
      <c r="O1084" s="10"/>
      <c r="P1084" s="10"/>
      <c r="Q1084" s="12"/>
      <c r="R1084" s="12"/>
      <c r="S1084" s="18" t="s">
        <v>91</v>
      </c>
      <c r="T1084" s="10" t="s">
        <v>27</v>
      </c>
      <c r="U1084" s="10">
        <v>227</v>
      </c>
      <c r="V1084" s="10">
        <v>1405</v>
      </c>
      <c r="W1084" s="10">
        <v>2182</v>
      </c>
      <c r="X1084" s="10">
        <v>2175</v>
      </c>
      <c r="Y1084" s="10">
        <f t="shared" si="16"/>
        <v>1159</v>
      </c>
      <c r="Z1084" s="10" t="str">
        <f>IFERROR(VLOOKUP(H1084,'[1]MW-NIFTY-50-12-Apr-2020'!$A:$A,1,FALSE),"No")</f>
        <v>No</v>
      </c>
      <c r="AA1084" s="10" t="str">
        <f>IFERROR(VLOOKUP(AB1084,'[2]ind_nifty500list 12th Apr20'!$F:$F,1,FALSE),"No")</f>
        <v>No</v>
      </c>
      <c r="AB1084" s="9">
        <v>1159</v>
      </c>
    </row>
    <row r="1085" spans="1:28" ht="15.75" customHeight="1" x14ac:dyDescent="0.3">
      <c r="A1085" s="9">
        <v>3947</v>
      </c>
      <c r="B1085" s="10">
        <v>4718337</v>
      </c>
      <c r="C1085" s="10">
        <v>18431</v>
      </c>
      <c r="D1085" s="10">
        <v>138255620</v>
      </c>
      <c r="E1085" s="10">
        <v>540061</v>
      </c>
      <c r="F1085" s="10">
        <v>540061</v>
      </c>
      <c r="G1085" s="10" t="s">
        <v>12140</v>
      </c>
      <c r="H1085" s="10" t="s">
        <v>12140</v>
      </c>
      <c r="I1085" s="10" t="s">
        <v>12141</v>
      </c>
      <c r="J1085" s="10" t="s">
        <v>12142</v>
      </c>
      <c r="K1085" s="13">
        <v>209.1053</v>
      </c>
      <c r="L1085" s="19" t="s">
        <v>13176</v>
      </c>
      <c r="M1085" s="11" t="s">
        <v>249</v>
      </c>
      <c r="N1085" s="10" t="s">
        <v>250</v>
      </c>
      <c r="O1085" s="10" t="s">
        <v>762</v>
      </c>
      <c r="P1085" s="10" t="s">
        <v>875</v>
      </c>
      <c r="Q1085" s="12"/>
      <c r="R1085" s="12"/>
      <c r="S1085" s="15" t="s">
        <v>26</v>
      </c>
      <c r="T1085" s="10" t="s">
        <v>27</v>
      </c>
      <c r="U1085" s="10">
        <v>824</v>
      </c>
      <c r="V1085" s="10">
        <v>240</v>
      </c>
      <c r="W1085" s="10">
        <v>277</v>
      </c>
      <c r="X1085" s="10">
        <v>894</v>
      </c>
      <c r="Y1085" s="10">
        <f t="shared" si="16"/>
        <v>3947</v>
      </c>
      <c r="Z1085" s="10" t="str">
        <f>IFERROR(VLOOKUP(H1085,'[1]MW-NIFTY-50-12-Apr-2020'!$A:$A,1,FALSE),"No")</f>
        <v>No</v>
      </c>
      <c r="AA1085" s="10" t="str">
        <f>IFERROR(VLOOKUP(AB1085,'[2]ind_nifty500list 12th Apr20'!$F:$F,1,FALSE),"No")</f>
        <v>No</v>
      </c>
      <c r="AB1085" s="9">
        <v>3947</v>
      </c>
    </row>
    <row r="1086" spans="1:28" ht="15.75" customHeight="1" x14ac:dyDescent="0.3">
      <c r="A1086" s="9">
        <v>2617</v>
      </c>
      <c r="B1086" s="10">
        <v>3863809</v>
      </c>
      <c r="C1086" s="10">
        <v>15093</v>
      </c>
      <c r="D1086" s="10">
        <v>136369156</v>
      </c>
      <c r="E1086" s="10">
        <v>532692</v>
      </c>
      <c r="F1086" s="10">
        <v>532692</v>
      </c>
      <c r="G1086" s="10" t="s">
        <v>8089</v>
      </c>
      <c r="H1086" s="10" t="s">
        <v>8089</v>
      </c>
      <c r="I1086" s="10" t="s">
        <v>8090</v>
      </c>
      <c r="J1086" s="10" t="s">
        <v>8091</v>
      </c>
      <c r="K1086" s="13">
        <v>208.15365</v>
      </c>
      <c r="L1086" s="19" t="s">
        <v>13176</v>
      </c>
      <c r="M1086" s="11" t="s">
        <v>39</v>
      </c>
      <c r="N1086" s="10" t="s">
        <v>40</v>
      </c>
      <c r="O1086" s="10"/>
      <c r="P1086" s="10"/>
      <c r="Q1086" s="12"/>
      <c r="R1086" s="12"/>
      <c r="S1086" s="15" t="s">
        <v>42</v>
      </c>
      <c r="T1086" s="10" t="s">
        <v>27</v>
      </c>
      <c r="U1086" s="10">
        <v>2319</v>
      </c>
      <c r="V1086" s="10">
        <v>3955</v>
      </c>
      <c r="W1086" s="10">
        <v>1806</v>
      </c>
      <c r="X1086" s="10">
        <v>509</v>
      </c>
      <c r="Y1086" s="10">
        <f t="shared" si="16"/>
        <v>2617</v>
      </c>
      <c r="Z1086" s="10" t="str">
        <f>IFERROR(VLOOKUP(H1086,'[1]MW-NIFTY-50-12-Apr-2020'!$A:$A,1,FALSE),"No")</f>
        <v>No</v>
      </c>
      <c r="AA1086" s="10" t="str">
        <f>IFERROR(VLOOKUP(AB1086,'[2]ind_nifty500list 12th Apr20'!$F:$F,1,FALSE),"No")</f>
        <v>No</v>
      </c>
      <c r="AB1086" s="9">
        <v>2617</v>
      </c>
    </row>
    <row r="1087" spans="1:28" ht="15.75" customHeight="1" x14ac:dyDescent="0.3">
      <c r="A1087" s="9">
        <v>1300</v>
      </c>
      <c r="B1087" s="10"/>
      <c r="C1087" s="10"/>
      <c r="D1087" s="10">
        <v>134886148</v>
      </c>
      <c r="E1087" s="10">
        <v>526899</v>
      </c>
      <c r="F1087" s="10">
        <v>526899</v>
      </c>
      <c r="G1087" s="10" t="s">
        <v>4121</v>
      </c>
      <c r="H1087" s="10" t="str">
        <f>G1087</f>
        <v>HIMIN</v>
      </c>
      <c r="I1087" s="10" t="s">
        <v>4122</v>
      </c>
      <c r="J1087" s="10" t="s">
        <v>4123</v>
      </c>
      <c r="K1087" s="13">
        <v>208.02</v>
      </c>
      <c r="L1087" s="19" t="s">
        <v>13176</v>
      </c>
      <c r="M1087" s="11" t="s">
        <v>275</v>
      </c>
      <c r="N1087" s="10" t="s">
        <v>357</v>
      </c>
      <c r="O1087" s="10" t="s">
        <v>358</v>
      </c>
      <c r="P1087" s="10" t="s">
        <v>398</v>
      </c>
      <c r="Q1087" s="12"/>
      <c r="R1087" s="12"/>
      <c r="S1087" s="10" t="s">
        <v>279</v>
      </c>
      <c r="T1087" s="10" t="s">
        <v>27</v>
      </c>
      <c r="U1087" s="10">
        <v>1793</v>
      </c>
      <c r="V1087" s="10">
        <v>3619</v>
      </c>
      <c r="W1087" s="10">
        <v>1257</v>
      </c>
      <c r="X1087" s="10">
        <v>1005</v>
      </c>
      <c r="Y1087" s="10">
        <f t="shared" si="16"/>
        <v>1300</v>
      </c>
      <c r="Z1087" s="10" t="str">
        <f>IFERROR(VLOOKUP(H1087,'[1]MW-NIFTY-50-12-Apr-2020'!$A:$A,1,FALSE),"No")</f>
        <v>No</v>
      </c>
      <c r="AA1087" s="10" t="str">
        <f>IFERROR(VLOOKUP(AB1087,'[2]ind_nifty500list 12th Apr20'!$F:$F,1,FALSE),"No")</f>
        <v>No</v>
      </c>
      <c r="AB1087" s="9">
        <v>1300</v>
      </c>
    </row>
    <row r="1088" spans="1:28" ht="15.75" customHeight="1" x14ac:dyDescent="0.3">
      <c r="A1088" s="9">
        <v>3565</v>
      </c>
      <c r="B1088" s="10">
        <v>5011969</v>
      </c>
      <c r="C1088" s="10">
        <v>19578</v>
      </c>
      <c r="D1088" s="10">
        <v>135772932</v>
      </c>
      <c r="E1088" s="10">
        <v>530363</v>
      </c>
      <c r="F1088" s="10">
        <v>530363</v>
      </c>
      <c r="G1088" s="10" t="s">
        <v>10928</v>
      </c>
      <c r="H1088" s="10" t="s">
        <v>10928</v>
      </c>
      <c r="I1088" s="10" t="s">
        <v>10929</v>
      </c>
      <c r="J1088" s="10" t="s">
        <v>10930</v>
      </c>
      <c r="K1088" s="13">
        <v>206.64499999999998</v>
      </c>
      <c r="L1088" s="19" t="s">
        <v>13176</v>
      </c>
      <c r="M1088" s="11" t="s">
        <v>275</v>
      </c>
      <c r="N1088" s="10" t="s">
        <v>357</v>
      </c>
      <c r="O1088" s="10" t="s">
        <v>358</v>
      </c>
      <c r="P1088" s="10" t="s">
        <v>1254</v>
      </c>
      <c r="Q1088" s="12"/>
      <c r="R1088" s="12"/>
      <c r="S1088" s="18" t="s">
        <v>279</v>
      </c>
      <c r="T1088" s="10" t="s">
        <v>27</v>
      </c>
      <c r="U1088" s="10">
        <v>2656</v>
      </c>
      <c r="V1088" s="10">
        <v>1652</v>
      </c>
      <c r="W1088" s="10">
        <v>2847</v>
      </c>
      <c r="X1088" s="10">
        <v>1712</v>
      </c>
      <c r="Y1088" s="10">
        <f t="shared" si="16"/>
        <v>3565</v>
      </c>
      <c r="Z1088" s="10" t="str">
        <f>IFERROR(VLOOKUP(H1088,'[1]MW-NIFTY-50-12-Apr-2020'!$A:$A,1,FALSE),"No")</f>
        <v>No</v>
      </c>
      <c r="AA1088" s="10" t="str">
        <f>IFERROR(VLOOKUP(AB1088,'[2]ind_nifty500list 12th Apr20'!$F:$F,1,FALSE),"No")</f>
        <v>No</v>
      </c>
      <c r="AB1088" s="9">
        <v>3565</v>
      </c>
    </row>
    <row r="1089" spans="1:28" ht="15.75" customHeight="1" x14ac:dyDescent="0.3">
      <c r="A1089" s="9">
        <v>2485</v>
      </c>
      <c r="B1089" s="10"/>
      <c r="C1089" s="10"/>
      <c r="D1089" s="10">
        <v>128085252</v>
      </c>
      <c r="E1089" s="10">
        <v>500333</v>
      </c>
      <c r="F1089" s="10">
        <v>500333</v>
      </c>
      <c r="G1089" s="10" t="s">
        <v>7700</v>
      </c>
      <c r="H1089" s="10" t="str">
        <f>G1089</f>
        <v>PIXTRANS</v>
      </c>
      <c r="I1089" s="10" t="s">
        <v>7701</v>
      </c>
      <c r="J1089" s="10" t="s">
        <v>7702</v>
      </c>
      <c r="K1089" s="13">
        <v>204.81</v>
      </c>
      <c r="L1089" s="19" t="s">
        <v>13176</v>
      </c>
      <c r="M1089" s="11" t="s">
        <v>23</v>
      </c>
      <c r="N1089" s="10" t="s">
        <v>24</v>
      </c>
      <c r="O1089" s="12"/>
      <c r="P1089" s="10"/>
      <c r="Q1089" s="12"/>
      <c r="R1089" s="12"/>
      <c r="S1089" s="17" t="s">
        <v>26</v>
      </c>
      <c r="T1089" s="10" t="s">
        <v>27</v>
      </c>
      <c r="U1089" s="10">
        <v>99</v>
      </c>
      <c r="V1089" s="10">
        <v>1477</v>
      </c>
      <c r="W1089" s="10">
        <v>1741</v>
      </c>
      <c r="X1089" s="10">
        <v>3291</v>
      </c>
      <c r="Y1089" s="10">
        <f t="shared" si="16"/>
        <v>2485</v>
      </c>
      <c r="Z1089" s="10" t="str">
        <f>IFERROR(VLOOKUP(H1089,'[1]MW-NIFTY-50-12-Apr-2020'!$A:$A,1,FALSE),"No")</f>
        <v>No</v>
      </c>
      <c r="AA1089" s="10" t="str">
        <f>IFERROR(VLOOKUP(AB1089,'[2]ind_nifty500list 12th Apr20'!$F:$F,1,FALSE),"No")</f>
        <v>No</v>
      </c>
      <c r="AB1089" s="9">
        <v>2485</v>
      </c>
    </row>
    <row r="1090" spans="1:28" ht="15.75" customHeight="1" x14ac:dyDescent="0.3">
      <c r="A1090" s="9">
        <v>2553</v>
      </c>
      <c r="B1090" s="10"/>
      <c r="C1090" s="10"/>
      <c r="D1090" s="10">
        <v>135830788</v>
      </c>
      <c r="E1090" s="10">
        <v>530589</v>
      </c>
      <c r="F1090" s="10">
        <v>530589</v>
      </c>
      <c r="G1090" s="10" t="s">
        <v>7903</v>
      </c>
      <c r="H1090" s="10" t="str">
        <f>G1090</f>
        <v>PRIMAPLA</v>
      </c>
      <c r="I1090" s="10" t="s">
        <v>7904</v>
      </c>
      <c r="J1090" s="10" t="s">
        <v>7905</v>
      </c>
      <c r="K1090" s="13">
        <v>204.75</v>
      </c>
      <c r="L1090" s="19" t="s">
        <v>13176</v>
      </c>
      <c r="M1090" s="11" t="s">
        <v>23</v>
      </c>
      <c r="N1090" s="10" t="s">
        <v>24</v>
      </c>
      <c r="O1090" s="10"/>
      <c r="P1090" s="10"/>
      <c r="Q1090" s="12"/>
      <c r="R1090" s="12"/>
      <c r="S1090" s="15" t="s">
        <v>26</v>
      </c>
      <c r="T1090" s="10" t="s">
        <v>27</v>
      </c>
      <c r="U1090" s="10">
        <v>3291</v>
      </c>
      <c r="V1090" s="10">
        <v>1741</v>
      </c>
      <c r="W1090" s="10">
        <v>1424</v>
      </c>
      <c r="X1090" s="10">
        <v>794</v>
      </c>
      <c r="Y1090" s="10">
        <f t="shared" ref="Y1090:Y1153" si="17">A1090</f>
        <v>2553</v>
      </c>
      <c r="Z1090" s="10" t="str">
        <f>IFERROR(VLOOKUP(H1090,'[1]MW-NIFTY-50-12-Apr-2020'!$A:$A,1,FALSE),"No")</f>
        <v>No</v>
      </c>
      <c r="AA1090" s="10" t="str">
        <f>IFERROR(VLOOKUP(AB1090,'[2]ind_nifty500list 12th Apr20'!$F:$F,1,FALSE),"No")</f>
        <v>No</v>
      </c>
      <c r="AB1090" s="9">
        <v>2553</v>
      </c>
    </row>
    <row r="1091" spans="1:28" ht="15.75" customHeight="1" x14ac:dyDescent="0.3">
      <c r="A1091" s="9">
        <v>3371</v>
      </c>
      <c r="B1091" s="10">
        <v>3664385</v>
      </c>
      <c r="C1091" s="10">
        <v>14314</v>
      </c>
      <c r="D1091" s="10">
        <v>131620356</v>
      </c>
      <c r="E1091" s="10">
        <v>514142</v>
      </c>
      <c r="F1091" s="10">
        <v>514142</v>
      </c>
      <c r="G1091" s="10" t="s">
        <v>10348</v>
      </c>
      <c r="H1091" s="10" t="s">
        <v>10348</v>
      </c>
      <c r="I1091" s="10" t="s">
        <v>10349</v>
      </c>
      <c r="J1091" s="10" t="s">
        <v>10350</v>
      </c>
      <c r="K1091" s="13">
        <v>203.95375000000001</v>
      </c>
      <c r="L1091" s="19" t="s">
        <v>13176</v>
      </c>
      <c r="M1091" s="11" t="s">
        <v>83</v>
      </c>
      <c r="N1091" s="10" t="s">
        <v>84</v>
      </c>
      <c r="O1091" s="10" t="s">
        <v>85</v>
      </c>
      <c r="P1091" s="10"/>
      <c r="Q1091" s="12"/>
      <c r="R1091" s="12"/>
      <c r="S1091" s="15" t="s">
        <v>86</v>
      </c>
      <c r="T1091" s="10" t="s">
        <v>27</v>
      </c>
      <c r="U1091" s="10">
        <v>3325</v>
      </c>
      <c r="V1091" s="10">
        <v>1067</v>
      </c>
      <c r="W1091" s="10">
        <v>2537</v>
      </c>
      <c r="X1091" s="10">
        <v>3330</v>
      </c>
      <c r="Y1091" s="10">
        <f t="shared" si="17"/>
        <v>3371</v>
      </c>
      <c r="Z1091" s="10" t="str">
        <f>IFERROR(VLOOKUP(H1091,'[1]MW-NIFTY-50-12-Apr-2020'!$A:$A,1,FALSE),"No")</f>
        <v>No</v>
      </c>
      <c r="AA1091" s="10" t="str">
        <f>IFERROR(VLOOKUP(AB1091,'[2]ind_nifty500list 12th Apr20'!$F:$F,1,FALSE),"No")</f>
        <v>No</v>
      </c>
      <c r="AB1091" s="9">
        <v>3371</v>
      </c>
    </row>
    <row r="1092" spans="1:28" ht="15.75" customHeight="1" x14ac:dyDescent="0.3">
      <c r="A1092" s="9">
        <v>1532</v>
      </c>
      <c r="B1092" s="10">
        <v>430337</v>
      </c>
      <c r="C1092" s="10">
        <v>1681</v>
      </c>
      <c r="D1092" s="10">
        <v>129940484</v>
      </c>
      <c r="E1092" s="10">
        <v>507580</v>
      </c>
      <c r="F1092" s="10">
        <v>507580</v>
      </c>
      <c r="G1092" s="10" t="s">
        <v>4831</v>
      </c>
      <c r="H1092" s="10" t="s">
        <v>4831</v>
      </c>
      <c r="I1092" s="10" t="s">
        <v>4832</v>
      </c>
      <c r="J1092" s="10" t="s">
        <v>4833</v>
      </c>
      <c r="K1092" s="13">
        <v>203.94105000000002</v>
      </c>
      <c r="L1092" s="19" t="s">
        <v>13176</v>
      </c>
      <c r="M1092" s="11" t="s">
        <v>23</v>
      </c>
      <c r="N1092" s="10" t="s">
        <v>24</v>
      </c>
      <c r="O1092" s="10" t="s">
        <v>376</v>
      </c>
      <c r="P1092" s="10"/>
      <c r="Q1092" s="12"/>
      <c r="R1092" s="12"/>
      <c r="S1092" s="15" t="s">
        <v>26</v>
      </c>
      <c r="T1092" s="10" t="s">
        <v>27</v>
      </c>
      <c r="U1092" s="10">
        <v>129</v>
      </c>
      <c r="V1092" s="10">
        <v>1078</v>
      </c>
      <c r="W1092" s="10">
        <v>3902</v>
      </c>
      <c r="X1092" s="10">
        <v>856</v>
      </c>
      <c r="Y1092" s="10">
        <f t="shared" si="17"/>
        <v>1532</v>
      </c>
      <c r="Z1092" s="10" t="str">
        <f>IFERROR(VLOOKUP(H1092,'[1]MW-NIFTY-50-12-Apr-2020'!$A:$A,1,FALSE),"No")</f>
        <v>No</v>
      </c>
      <c r="AA1092" s="10" t="str">
        <f>IFERROR(VLOOKUP(AB1092,'[2]ind_nifty500list 12th Apr20'!$F:$F,1,FALSE),"No")</f>
        <v>No</v>
      </c>
      <c r="AB1092" s="9">
        <v>1532</v>
      </c>
    </row>
    <row r="1093" spans="1:28" ht="15.75" customHeight="1" x14ac:dyDescent="0.3">
      <c r="A1093" s="9">
        <v>1951</v>
      </c>
      <c r="B1093" s="10">
        <v>1906177</v>
      </c>
      <c r="C1093" s="10">
        <v>7446</v>
      </c>
      <c r="D1093" s="10">
        <v>137995012</v>
      </c>
      <c r="E1093" s="10">
        <v>539043</v>
      </c>
      <c r="F1093" s="10">
        <v>539043</v>
      </c>
      <c r="G1093" s="10" t="s">
        <v>6097</v>
      </c>
      <c r="H1093" s="10" t="s">
        <v>6097</v>
      </c>
      <c r="I1093" s="10" t="s">
        <v>6098</v>
      </c>
      <c r="J1093" s="10" t="s">
        <v>6099</v>
      </c>
      <c r="K1093" s="13">
        <v>203.60794999999999</v>
      </c>
      <c r="L1093" s="19" t="s">
        <v>13176</v>
      </c>
      <c r="M1093" s="11" t="s">
        <v>23</v>
      </c>
      <c r="N1093" s="10" t="s">
        <v>196</v>
      </c>
      <c r="O1093" s="10" t="s">
        <v>617</v>
      </c>
      <c r="P1093" s="10"/>
      <c r="Q1093" s="12"/>
      <c r="R1093" s="12"/>
      <c r="S1093" s="15" t="s">
        <v>26</v>
      </c>
      <c r="T1093" s="10" t="s">
        <v>27</v>
      </c>
      <c r="U1093" s="10">
        <v>1006</v>
      </c>
      <c r="V1093" s="10">
        <v>2773</v>
      </c>
      <c r="W1093" s="10">
        <v>907</v>
      </c>
      <c r="X1093" s="10">
        <v>3423</v>
      </c>
      <c r="Y1093" s="10">
        <f t="shared" si="17"/>
        <v>1951</v>
      </c>
      <c r="Z1093" s="10" t="str">
        <f>IFERROR(VLOOKUP(H1093,'[1]MW-NIFTY-50-12-Apr-2020'!$A:$A,1,FALSE),"No")</f>
        <v>No</v>
      </c>
      <c r="AA1093" s="10" t="str">
        <f>IFERROR(VLOOKUP(AB1093,'[2]ind_nifty500list 12th Apr20'!$F:$F,1,FALSE),"No")</f>
        <v>No</v>
      </c>
      <c r="AB1093" s="9">
        <v>1951</v>
      </c>
    </row>
    <row r="1094" spans="1:28" ht="15.75" customHeight="1" x14ac:dyDescent="0.3">
      <c r="A1094" s="9">
        <v>5111</v>
      </c>
      <c r="B1094" s="10">
        <v>1906177</v>
      </c>
      <c r="C1094" s="10">
        <v>7446</v>
      </c>
      <c r="D1094" s="10">
        <v>137995012</v>
      </c>
      <c r="E1094" s="10">
        <v>539043</v>
      </c>
      <c r="F1094" s="10">
        <v>539043</v>
      </c>
      <c r="G1094" s="10" t="s">
        <v>13023</v>
      </c>
      <c r="H1094" s="10" t="s">
        <v>13023</v>
      </c>
      <c r="I1094" s="10" t="s">
        <v>6098</v>
      </c>
      <c r="J1094" s="10" t="s">
        <v>13024</v>
      </c>
      <c r="K1094" s="13">
        <v>203.60794999999999</v>
      </c>
      <c r="L1094" s="19" t="s">
        <v>13176</v>
      </c>
      <c r="M1094" s="10" t="s">
        <v>23</v>
      </c>
      <c r="N1094" s="10" t="s">
        <v>196</v>
      </c>
      <c r="O1094" s="10" t="s">
        <v>617</v>
      </c>
      <c r="P1094" s="10"/>
      <c r="Q1094" s="10"/>
      <c r="R1094" s="10"/>
      <c r="S1094" s="10" t="s">
        <v>26</v>
      </c>
      <c r="T1094" s="10" t="s">
        <v>27</v>
      </c>
      <c r="U1094" s="10">
        <v>2351</v>
      </c>
      <c r="V1094" s="10">
        <v>941</v>
      </c>
      <c r="W1094" s="10">
        <v>2773</v>
      </c>
      <c r="X1094" s="10">
        <v>1006</v>
      </c>
      <c r="Y1094" s="10">
        <f t="shared" si="17"/>
        <v>5111</v>
      </c>
      <c r="Z1094" s="10" t="str">
        <f>IFERROR(VLOOKUP(H1094,'[1]MW-NIFTY-50-12-Apr-2020'!$A:$A,1,FALSE),"No")</f>
        <v>No</v>
      </c>
      <c r="AA1094" s="10" t="str">
        <f>IFERROR(VLOOKUP(AB1094,'[2]ind_nifty500list 12th Apr20'!$F:$F,1,FALSE),"No")</f>
        <v>No</v>
      </c>
      <c r="AB1094" s="9">
        <v>5111</v>
      </c>
    </row>
    <row r="1095" spans="1:28" ht="15.75" customHeight="1" x14ac:dyDescent="0.3">
      <c r="A1095" s="9">
        <v>3716</v>
      </c>
      <c r="B1095" s="10">
        <v>4306177</v>
      </c>
      <c r="C1095" s="10">
        <v>16821</v>
      </c>
      <c r="D1095" s="10">
        <v>134177028</v>
      </c>
      <c r="E1095" s="10">
        <v>524129</v>
      </c>
      <c r="F1095" s="10">
        <v>524129</v>
      </c>
      <c r="G1095" s="10" t="s">
        <v>11378</v>
      </c>
      <c r="H1095" s="10" t="s">
        <v>11378</v>
      </c>
      <c r="I1095" s="10" t="s">
        <v>11379</v>
      </c>
      <c r="J1095" s="10" t="s">
        <v>11380</v>
      </c>
      <c r="K1095" s="13">
        <v>203.49040000000002</v>
      </c>
      <c r="L1095" s="19" t="s">
        <v>13176</v>
      </c>
      <c r="M1095" s="10" t="s">
        <v>23</v>
      </c>
      <c r="N1095" s="10" t="s">
        <v>24</v>
      </c>
      <c r="O1095" s="10"/>
      <c r="P1095" s="10"/>
      <c r="Q1095" s="12"/>
      <c r="R1095" s="12"/>
      <c r="S1095" s="15" t="s">
        <v>26</v>
      </c>
      <c r="T1095" s="10" t="s">
        <v>27</v>
      </c>
      <c r="U1095" s="10">
        <v>1900</v>
      </c>
      <c r="V1095" s="10">
        <v>1720</v>
      </c>
      <c r="W1095" s="10">
        <v>2158</v>
      </c>
      <c r="X1095" s="10">
        <v>2996</v>
      </c>
      <c r="Y1095" s="10">
        <f t="shared" si="17"/>
        <v>3716</v>
      </c>
      <c r="Z1095" s="10" t="str">
        <f>IFERROR(VLOOKUP(H1095,'[1]MW-NIFTY-50-12-Apr-2020'!$A:$A,1,FALSE),"No")</f>
        <v>No</v>
      </c>
      <c r="AA1095" s="10" t="str">
        <f>IFERROR(VLOOKUP(AB1095,'[2]ind_nifty500list 12th Apr20'!$F:$F,1,FALSE),"No")</f>
        <v>No</v>
      </c>
      <c r="AB1095" s="9">
        <v>3716</v>
      </c>
    </row>
    <row r="1096" spans="1:28" ht="15.75" customHeight="1" x14ac:dyDescent="0.3">
      <c r="A1096" s="9">
        <v>551</v>
      </c>
      <c r="B1096" s="10">
        <v>5160961</v>
      </c>
      <c r="C1096" s="10">
        <v>20160</v>
      </c>
      <c r="D1096" s="10">
        <v>136516356</v>
      </c>
      <c r="E1096" s="10">
        <v>533267</v>
      </c>
      <c r="F1096" s="10">
        <v>533267</v>
      </c>
      <c r="G1096" s="10" t="s">
        <v>1839</v>
      </c>
      <c r="H1096" s="10" t="s">
        <v>1839</v>
      </c>
      <c r="I1096" s="10" t="s">
        <v>1840</v>
      </c>
      <c r="J1096" s="10" t="s">
        <v>1841</v>
      </c>
      <c r="K1096" s="13">
        <v>203.42875000000001</v>
      </c>
      <c r="L1096" s="19" t="s">
        <v>13176</v>
      </c>
      <c r="M1096" s="11" t="s">
        <v>83</v>
      </c>
      <c r="N1096" s="10" t="s">
        <v>84</v>
      </c>
      <c r="O1096" s="10" t="s">
        <v>108</v>
      </c>
      <c r="P1096" s="10"/>
      <c r="Q1096" s="12"/>
      <c r="R1096" s="12"/>
      <c r="S1096" s="15" t="s">
        <v>86</v>
      </c>
      <c r="T1096" s="10" t="s">
        <v>27</v>
      </c>
      <c r="U1096" s="10">
        <v>3257</v>
      </c>
      <c r="V1096" s="10">
        <v>16</v>
      </c>
      <c r="W1096" s="10">
        <v>2573</v>
      </c>
      <c r="X1096" s="10">
        <v>3946</v>
      </c>
      <c r="Y1096" s="10">
        <f t="shared" si="17"/>
        <v>551</v>
      </c>
      <c r="Z1096" s="10" t="str">
        <f>IFERROR(VLOOKUP(H1096,'[1]MW-NIFTY-50-12-Apr-2020'!$A:$A,1,FALSE),"No")</f>
        <v>No</v>
      </c>
      <c r="AA1096" s="10" t="str">
        <f>IFERROR(VLOOKUP(AB1096,'[2]ind_nifty500list 12th Apr20'!$F:$F,1,FALSE),"No")</f>
        <v>No</v>
      </c>
      <c r="AB1096" s="9">
        <v>551</v>
      </c>
    </row>
    <row r="1097" spans="1:28" ht="15.75" customHeight="1" x14ac:dyDescent="0.3">
      <c r="A1097" s="9">
        <v>3227</v>
      </c>
      <c r="B1097" s="10">
        <v>5499905</v>
      </c>
      <c r="C1097" s="10">
        <v>21484</v>
      </c>
      <c r="D1097" s="10">
        <v>136528900</v>
      </c>
      <c r="E1097" s="10">
        <v>533316</v>
      </c>
      <c r="F1097" s="10">
        <v>533316</v>
      </c>
      <c r="G1097" s="10" t="s">
        <v>9915</v>
      </c>
      <c r="H1097" s="10" t="s">
        <v>9915</v>
      </c>
      <c r="I1097" s="10" t="s">
        <v>9916</v>
      </c>
      <c r="J1097" s="10" t="s">
        <v>9917</v>
      </c>
      <c r="K1097" s="13">
        <v>202.38470000000001</v>
      </c>
      <c r="L1097" s="19" t="s">
        <v>13176</v>
      </c>
      <c r="M1097" s="11" t="s">
        <v>55</v>
      </c>
      <c r="N1097" s="10" t="s">
        <v>56</v>
      </c>
      <c r="O1097" s="10" t="s">
        <v>154</v>
      </c>
      <c r="P1097" s="10"/>
      <c r="Q1097" s="12"/>
      <c r="R1097" s="12"/>
      <c r="S1097" s="18" t="s">
        <v>58</v>
      </c>
      <c r="T1097" s="10" t="s">
        <v>27</v>
      </c>
      <c r="U1097" s="10">
        <v>1867</v>
      </c>
      <c r="V1097" s="10">
        <v>3591</v>
      </c>
      <c r="W1097" s="10">
        <v>802</v>
      </c>
      <c r="X1097" s="10">
        <v>1456</v>
      </c>
      <c r="Y1097" s="10">
        <f t="shared" si="17"/>
        <v>3227</v>
      </c>
      <c r="Z1097" s="10" t="str">
        <f>IFERROR(VLOOKUP(H1097,'[1]MW-NIFTY-50-12-Apr-2020'!$A:$A,1,FALSE),"No")</f>
        <v>No</v>
      </c>
      <c r="AA1097" s="10" t="str">
        <f>IFERROR(VLOOKUP(AB1097,'[2]ind_nifty500list 12th Apr20'!$F:$F,1,FALSE),"No")</f>
        <v>No</v>
      </c>
      <c r="AB1097" s="9">
        <v>3227</v>
      </c>
    </row>
    <row r="1098" spans="1:28" ht="15.75" customHeight="1" x14ac:dyDescent="0.3">
      <c r="A1098" s="9">
        <v>1541</v>
      </c>
      <c r="B1098" s="10"/>
      <c r="C1098" s="10"/>
      <c r="D1098" s="10">
        <v>129669636</v>
      </c>
      <c r="E1098" s="10">
        <v>506522</v>
      </c>
      <c r="F1098" s="10">
        <v>506522</v>
      </c>
      <c r="G1098" s="10" t="s">
        <v>4858</v>
      </c>
      <c r="H1098" s="10" t="str">
        <f>G1098</f>
        <v>JLMORI</v>
      </c>
      <c r="I1098" s="10" t="s">
        <v>4859</v>
      </c>
      <c r="J1098" s="10" t="s">
        <v>4860</v>
      </c>
      <c r="K1098" s="13">
        <v>201.96</v>
      </c>
      <c r="L1098" s="19" t="s">
        <v>13176</v>
      </c>
      <c r="M1098" s="11" t="s">
        <v>275</v>
      </c>
      <c r="N1098" s="10" t="s">
        <v>276</v>
      </c>
      <c r="O1098" s="10"/>
      <c r="P1098" s="10"/>
      <c r="Q1098" s="12"/>
      <c r="R1098" s="12"/>
      <c r="S1098" s="18" t="s">
        <v>279</v>
      </c>
      <c r="T1098" s="10" t="s">
        <v>27</v>
      </c>
      <c r="U1098" s="10">
        <v>1890</v>
      </c>
      <c r="V1098" s="10">
        <v>2295</v>
      </c>
      <c r="W1098" s="10">
        <v>2115</v>
      </c>
      <c r="X1098" s="10">
        <v>3935</v>
      </c>
      <c r="Y1098" s="10">
        <f t="shared" si="17"/>
        <v>1541</v>
      </c>
      <c r="Z1098" s="10" t="str">
        <f>IFERROR(VLOOKUP(H1098,'[1]MW-NIFTY-50-12-Apr-2020'!$A:$A,1,FALSE),"No")</f>
        <v>No</v>
      </c>
      <c r="AA1098" s="10" t="str">
        <f>IFERROR(VLOOKUP(AB1098,'[2]ind_nifty500list 12th Apr20'!$F:$F,1,FALSE),"No")</f>
        <v>No</v>
      </c>
      <c r="AB1098" s="9">
        <v>1541</v>
      </c>
    </row>
    <row r="1099" spans="1:28" ht="15.75" customHeight="1" x14ac:dyDescent="0.3">
      <c r="A1099" s="9">
        <v>400</v>
      </c>
      <c r="B1099" s="10"/>
      <c r="C1099" s="10"/>
      <c r="D1099" s="10">
        <v>134228996</v>
      </c>
      <c r="E1099" s="10">
        <v>524332</v>
      </c>
      <c r="F1099" s="10">
        <v>524332</v>
      </c>
      <c r="G1099" s="10" t="s">
        <v>1377</v>
      </c>
      <c r="H1099" s="10" t="str">
        <f>G1099</f>
        <v>BCL</v>
      </c>
      <c r="I1099" s="10" t="s">
        <v>1378</v>
      </c>
      <c r="J1099" s="10" t="s">
        <v>1379</v>
      </c>
      <c r="K1099" s="13">
        <v>201.8</v>
      </c>
      <c r="L1099" s="19" t="s">
        <v>13176</v>
      </c>
      <c r="M1099" s="11" t="s">
        <v>275</v>
      </c>
      <c r="N1099" s="10" t="s">
        <v>357</v>
      </c>
      <c r="O1099" s="10" t="s">
        <v>358</v>
      </c>
      <c r="P1099" s="10" t="s">
        <v>359</v>
      </c>
      <c r="Q1099" s="12"/>
      <c r="R1099" s="12"/>
      <c r="S1099" s="18" t="s">
        <v>279</v>
      </c>
      <c r="T1099" s="10" t="s">
        <v>27</v>
      </c>
      <c r="U1099" s="10">
        <v>1807</v>
      </c>
      <c r="V1099" s="10">
        <v>1705</v>
      </c>
      <c r="W1099" s="10">
        <v>1143</v>
      </c>
      <c r="X1099" s="10">
        <v>3933</v>
      </c>
      <c r="Y1099" s="10">
        <f t="shared" si="17"/>
        <v>400</v>
      </c>
      <c r="Z1099" s="10" t="str">
        <f>IFERROR(VLOOKUP(H1099,'[1]MW-NIFTY-50-12-Apr-2020'!$A:$A,1,FALSE),"No")</f>
        <v>No</v>
      </c>
      <c r="AA1099" s="10" t="str">
        <f>IFERROR(VLOOKUP(AB1099,'[2]ind_nifty500list 12th Apr20'!$F:$F,1,FALSE),"No")</f>
        <v>No</v>
      </c>
      <c r="AB1099" s="9">
        <v>400</v>
      </c>
    </row>
    <row r="1100" spans="1:28" ht="15.75" customHeight="1" x14ac:dyDescent="0.3">
      <c r="A1100" s="9">
        <v>1102</v>
      </c>
      <c r="B1100" s="10">
        <v>288513</v>
      </c>
      <c r="C1100" s="10">
        <v>1127</v>
      </c>
      <c r="D1100" s="10">
        <v>128043780</v>
      </c>
      <c r="E1100" s="10">
        <v>500171</v>
      </c>
      <c r="F1100" s="10">
        <v>500171</v>
      </c>
      <c r="G1100" s="10" t="s">
        <v>3516</v>
      </c>
      <c r="H1100" s="10" t="s">
        <v>3516</v>
      </c>
      <c r="I1100" s="10" t="s">
        <v>3517</v>
      </c>
      <c r="J1100" s="10" t="s">
        <v>3518</v>
      </c>
      <c r="K1100" s="13">
        <v>2841.1059500000001</v>
      </c>
      <c r="L1100" s="19" t="s">
        <v>13179</v>
      </c>
      <c r="M1100" s="11" t="s">
        <v>23</v>
      </c>
      <c r="N1100" s="10" t="s">
        <v>24</v>
      </c>
      <c r="O1100" s="10" t="s">
        <v>376</v>
      </c>
      <c r="P1100" s="10"/>
      <c r="Q1100" s="12"/>
      <c r="R1100" s="12"/>
      <c r="S1100" s="15" t="s">
        <v>26</v>
      </c>
      <c r="T1100" s="10" t="s">
        <v>27</v>
      </c>
      <c r="U1100" s="10">
        <v>3461</v>
      </c>
      <c r="V1100" s="10">
        <v>434</v>
      </c>
      <c r="W1100" s="10">
        <v>5030</v>
      </c>
      <c r="X1100" s="10">
        <v>2021</v>
      </c>
      <c r="Y1100" s="10">
        <f t="shared" si="17"/>
        <v>1102</v>
      </c>
      <c r="Z1100" s="10" t="str">
        <f>IFERROR(VLOOKUP(H1100,'[1]MW-NIFTY-50-12-Apr-2020'!$A:$A,1,FALSE),"No")</f>
        <v>No</v>
      </c>
      <c r="AA1100" s="10" t="s">
        <v>44</v>
      </c>
      <c r="AB1100" s="9">
        <v>1102</v>
      </c>
    </row>
    <row r="1101" spans="1:28" ht="15.75" customHeight="1" x14ac:dyDescent="0.3">
      <c r="A1101" s="9">
        <v>1996</v>
      </c>
      <c r="B1101" s="10">
        <v>4357633</v>
      </c>
      <c r="C1101" s="10">
        <v>17022</v>
      </c>
      <c r="D1101" s="10">
        <v>133982980</v>
      </c>
      <c r="E1101" s="10">
        <v>523371</v>
      </c>
      <c r="F1101" s="10">
        <v>523371</v>
      </c>
      <c r="G1101" s="10" t="s">
        <v>6231</v>
      </c>
      <c r="H1101" s="10" t="s">
        <v>6231</v>
      </c>
      <c r="I1101" s="10" t="s">
        <v>6232</v>
      </c>
      <c r="J1101" s="10" t="s">
        <v>6233</v>
      </c>
      <c r="K1101" s="13">
        <v>201.77735000000001</v>
      </c>
      <c r="L1101" s="19" t="s">
        <v>13176</v>
      </c>
      <c r="M1101" s="11" t="s">
        <v>275</v>
      </c>
      <c r="N1101" s="10" t="s">
        <v>357</v>
      </c>
      <c r="O1101" s="10" t="s">
        <v>358</v>
      </c>
      <c r="P1101" s="10" t="s">
        <v>1254</v>
      </c>
      <c r="Q1101" s="12"/>
      <c r="R1101" s="12"/>
      <c r="S1101" s="18" t="s">
        <v>279</v>
      </c>
      <c r="T1101" s="10" t="s">
        <v>27</v>
      </c>
      <c r="U1101" s="10">
        <v>1712</v>
      </c>
      <c r="V1101" s="10">
        <v>2847</v>
      </c>
      <c r="W1101" s="10">
        <v>749</v>
      </c>
      <c r="X1101" s="10">
        <v>3622</v>
      </c>
      <c r="Y1101" s="10">
        <f t="shared" si="17"/>
        <v>1996</v>
      </c>
      <c r="Z1101" s="10" t="str">
        <f>IFERROR(VLOOKUP(H1101,'[1]MW-NIFTY-50-12-Apr-2020'!$A:$A,1,FALSE),"No")</f>
        <v>No</v>
      </c>
      <c r="AA1101" s="10" t="str">
        <f>IFERROR(VLOOKUP(AB1101,'[2]ind_nifty500list 12th Apr20'!$F:$F,1,FALSE),"No")</f>
        <v>No</v>
      </c>
      <c r="AB1101" s="9">
        <v>1996</v>
      </c>
    </row>
    <row r="1102" spans="1:28" ht="15.75" customHeight="1" x14ac:dyDescent="0.3">
      <c r="A1102" s="9">
        <v>2078</v>
      </c>
      <c r="B1102" s="10">
        <v>570625</v>
      </c>
      <c r="C1102" s="10">
        <v>2229</v>
      </c>
      <c r="D1102" s="10">
        <v>128227844</v>
      </c>
      <c r="E1102" s="10">
        <v>500890</v>
      </c>
      <c r="F1102" s="10">
        <v>500890</v>
      </c>
      <c r="G1102" s="10" t="s">
        <v>6476</v>
      </c>
      <c r="H1102" s="10" t="s">
        <v>6476</v>
      </c>
      <c r="I1102" s="10" t="s">
        <v>6477</v>
      </c>
      <c r="J1102" s="10" t="s">
        <v>6478</v>
      </c>
      <c r="K1102" s="13">
        <v>201.20859999999999</v>
      </c>
      <c r="L1102" s="19" t="s">
        <v>13176</v>
      </c>
      <c r="M1102" s="11" t="s">
        <v>23</v>
      </c>
      <c r="N1102" s="10" t="s">
        <v>24</v>
      </c>
      <c r="O1102" s="10"/>
      <c r="P1102" s="10"/>
      <c r="Q1102" s="12"/>
      <c r="R1102" s="12"/>
      <c r="S1102" s="17" t="s">
        <v>26</v>
      </c>
      <c r="T1102" s="10" t="s">
        <v>27</v>
      </c>
      <c r="U1102" s="10">
        <v>49</v>
      </c>
      <c r="V1102" s="10">
        <v>3705</v>
      </c>
      <c r="W1102" s="10">
        <v>2318</v>
      </c>
      <c r="X1102" s="10">
        <v>734</v>
      </c>
      <c r="Y1102" s="10">
        <f t="shared" si="17"/>
        <v>2078</v>
      </c>
      <c r="Z1102" s="10" t="str">
        <f>IFERROR(VLOOKUP(H1102,'[1]MW-NIFTY-50-12-Apr-2020'!$A:$A,1,FALSE),"No")</f>
        <v>No</v>
      </c>
      <c r="AA1102" s="10" t="str">
        <f>IFERROR(VLOOKUP(AB1102,'[2]ind_nifty500list 12th Apr20'!$F:$F,1,FALSE),"No")</f>
        <v>No</v>
      </c>
      <c r="AB1102" s="9">
        <v>2078</v>
      </c>
    </row>
    <row r="1103" spans="1:28" ht="15.75" customHeight="1" x14ac:dyDescent="0.3">
      <c r="A1103" s="9">
        <v>3966</v>
      </c>
      <c r="B1103" s="10"/>
      <c r="C1103" s="10"/>
      <c r="D1103" s="10">
        <v>138246916</v>
      </c>
      <c r="E1103" s="10">
        <v>138246916</v>
      </c>
      <c r="F1103" s="10">
        <v>540027</v>
      </c>
      <c r="G1103" s="10" t="s">
        <v>12198</v>
      </c>
      <c r="H1103" s="10" t="str">
        <f>G1103</f>
        <v>PTIL</v>
      </c>
      <c r="I1103" s="10" t="s">
        <v>12199</v>
      </c>
      <c r="J1103" s="10" t="s">
        <v>12200</v>
      </c>
      <c r="K1103" s="13">
        <v>199.91</v>
      </c>
      <c r="L1103" s="19" t="s">
        <v>13176</v>
      </c>
      <c r="M1103" s="11" t="s">
        <v>83</v>
      </c>
      <c r="N1103" s="10" t="s">
        <v>181</v>
      </c>
      <c r="O1103" s="10"/>
      <c r="P1103" s="10"/>
      <c r="Q1103" s="12"/>
      <c r="R1103" s="12"/>
      <c r="S1103" s="17" t="s">
        <v>86</v>
      </c>
      <c r="T1103" s="10" t="s">
        <v>27</v>
      </c>
      <c r="U1103" s="10">
        <v>1148</v>
      </c>
      <c r="V1103" s="10">
        <v>3965</v>
      </c>
      <c r="W1103" s="10">
        <v>2039</v>
      </c>
      <c r="X1103" s="10">
        <v>2756</v>
      </c>
      <c r="Y1103" s="10">
        <f t="shared" si="17"/>
        <v>3966</v>
      </c>
      <c r="Z1103" s="10" t="str">
        <f>IFERROR(VLOOKUP(H1103,'[1]MW-NIFTY-50-12-Apr-2020'!$A:$A,1,FALSE),"No")</f>
        <v>No</v>
      </c>
      <c r="AA1103" s="10" t="str">
        <f>IFERROR(VLOOKUP(AB1103,'[2]ind_nifty500list 12th Apr20'!$F:$F,1,FALSE),"No")</f>
        <v>No</v>
      </c>
      <c r="AB1103" s="9">
        <v>3966</v>
      </c>
    </row>
    <row r="1104" spans="1:28" ht="15.75" customHeight="1" x14ac:dyDescent="0.3">
      <c r="A1104" s="9">
        <v>1435</v>
      </c>
      <c r="B1104" s="10">
        <v>3398401</v>
      </c>
      <c r="C1104" s="10">
        <v>13275</v>
      </c>
      <c r="D1104" s="10">
        <v>136375556</v>
      </c>
      <c r="E1104" s="10">
        <v>532717</v>
      </c>
      <c r="F1104" s="10">
        <v>532717</v>
      </c>
      <c r="G1104" s="10" t="s">
        <v>4535</v>
      </c>
      <c r="H1104" s="10" t="s">
        <v>4535</v>
      </c>
      <c r="I1104" s="10" t="s">
        <v>4536</v>
      </c>
      <c r="J1104" s="10" t="s">
        <v>4537</v>
      </c>
      <c r="K1104" s="13">
        <v>198.48489999999998</v>
      </c>
      <c r="L1104" s="19" t="s">
        <v>13176</v>
      </c>
      <c r="M1104" s="11" t="s">
        <v>39</v>
      </c>
      <c r="N1104" s="10" t="s">
        <v>40</v>
      </c>
      <c r="O1104" s="10" t="s">
        <v>128</v>
      </c>
      <c r="P1104" s="10" t="s">
        <v>129</v>
      </c>
      <c r="Q1104" s="12"/>
      <c r="R1104" s="12"/>
      <c r="S1104" s="15" t="s">
        <v>42</v>
      </c>
      <c r="T1104" s="10" t="s">
        <v>27</v>
      </c>
      <c r="U1104" s="10">
        <v>3943</v>
      </c>
      <c r="V1104" s="10">
        <v>902</v>
      </c>
      <c r="W1104" s="10">
        <v>1766</v>
      </c>
      <c r="X1104" s="10">
        <v>1995</v>
      </c>
      <c r="Y1104" s="10">
        <f t="shared" si="17"/>
        <v>1435</v>
      </c>
      <c r="Z1104" s="10" t="str">
        <f>IFERROR(VLOOKUP(H1104,'[1]MW-NIFTY-50-12-Apr-2020'!$A:$A,1,FALSE),"No")</f>
        <v>No</v>
      </c>
      <c r="AA1104" s="10" t="str">
        <f>IFERROR(VLOOKUP(AB1104,'[2]ind_nifty500list 12th Apr20'!$F:$F,1,FALSE),"No")</f>
        <v>No</v>
      </c>
      <c r="AB1104" s="9">
        <v>1435</v>
      </c>
    </row>
    <row r="1105" spans="1:28" ht="15.75" customHeight="1" x14ac:dyDescent="0.3">
      <c r="A1105" s="9">
        <v>900</v>
      </c>
      <c r="B1105" s="10">
        <v>3460353</v>
      </c>
      <c r="C1105" s="10">
        <v>13517</v>
      </c>
      <c r="D1105" s="10">
        <v>135977476</v>
      </c>
      <c r="E1105" s="10">
        <v>531162</v>
      </c>
      <c r="F1105" s="10">
        <v>531162</v>
      </c>
      <c r="G1105" s="10" t="s">
        <v>3531</v>
      </c>
      <c r="H1105" s="10" t="s">
        <v>3531</v>
      </c>
      <c r="I1105" s="10" t="s">
        <v>3532</v>
      </c>
      <c r="J1105" s="10" t="s">
        <v>3533</v>
      </c>
      <c r="K1105" s="13">
        <v>25176.193149999999</v>
      </c>
      <c r="L1105" s="16" t="s">
        <v>13177</v>
      </c>
      <c r="M1105" s="11" t="s">
        <v>275</v>
      </c>
      <c r="N1105" s="10" t="s">
        <v>276</v>
      </c>
      <c r="O1105" s="10" t="s">
        <v>323</v>
      </c>
      <c r="P1105" s="10" t="s">
        <v>1237</v>
      </c>
      <c r="Q1105" s="12"/>
      <c r="R1105" s="12"/>
      <c r="S1105" s="10" t="s">
        <v>279</v>
      </c>
      <c r="T1105" s="10" t="s">
        <v>130</v>
      </c>
      <c r="U1105" s="10">
        <v>659</v>
      </c>
      <c r="V1105" s="10">
        <v>1107</v>
      </c>
      <c r="W1105" s="10">
        <v>2569</v>
      </c>
      <c r="X1105" s="10">
        <v>769</v>
      </c>
      <c r="Y1105" s="10">
        <f t="shared" si="17"/>
        <v>900</v>
      </c>
      <c r="Z1105" s="10" t="str">
        <f>IFERROR(VLOOKUP(H1105,'[1]MW-NIFTY-50-12-Apr-2020'!$A:$A,1,FALSE),"No")</f>
        <v>No</v>
      </c>
      <c r="AA1105" s="10" t="s">
        <v>44</v>
      </c>
      <c r="AB1105" s="9">
        <v>900</v>
      </c>
    </row>
    <row r="1106" spans="1:28" ht="15.75" customHeight="1" x14ac:dyDescent="0.3">
      <c r="A1106" s="9">
        <v>893</v>
      </c>
      <c r="B1106" s="10">
        <v>1144065</v>
      </c>
      <c r="C1106" s="10">
        <v>4469</v>
      </c>
      <c r="D1106" s="10">
        <v>134811652</v>
      </c>
      <c r="E1106" s="10">
        <v>526608</v>
      </c>
      <c r="F1106" s="10">
        <v>526608</v>
      </c>
      <c r="G1106" s="10" t="s">
        <v>2876</v>
      </c>
      <c r="H1106" s="10" t="s">
        <v>2876</v>
      </c>
      <c r="I1106" s="10" t="s">
        <v>2877</v>
      </c>
      <c r="J1106" s="10" t="s">
        <v>2878</v>
      </c>
      <c r="K1106" s="13">
        <v>197.88475</v>
      </c>
      <c r="L1106" s="19" t="s">
        <v>13176</v>
      </c>
      <c r="M1106" s="11" t="s">
        <v>23</v>
      </c>
      <c r="N1106" s="10" t="s">
        <v>90</v>
      </c>
      <c r="O1106" s="10" t="s">
        <v>283</v>
      </c>
      <c r="P1106" s="10"/>
      <c r="Q1106" s="12"/>
      <c r="R1106" s="12"/>
      <c r="S1106" s="18" t="s">
        <v>91</v>
      </c>
      <c r="T1106" s="10" t="s">
        <v>27</v>
      </c>
      <c r="U1106" s="10">
        <v>2908</v>
      </c>
      <c r="V1106" s="10">
        <v>1525</v>
      </c>
      <c r="W1106" s="10">
        <v>1953</v>
      </c>
      <c r="X1106" s="10">
        <v>60</v>
      </c>
      <c r="Y1106" s="10">
        <f t="shared" si="17"/>
        <v>893</v>
      </c>
      <c r="Z1106" s="10" t="str">
        <f>IFERROR(VLOOKUP(H1106,'[1]MW-NIFTY-50-12-Apr-2020'!$A:$A,1,FALSE),"No")</f>
        <v>No</v>
      </c>
      <c r="AA1106" s="10" t="str">
        <f>IFERROR(VLOOKUP(AB1106,'[2]ind_nifty500list 12th Apr20'!$F:$F,1,FALSE),"No")</f>
        <v>No</v>
      </c>
      <c r="AB1106" s="9">
        <v>893</v>
      </c>
    </row>
    <row r="1107" spans="1:28" ht="15.75" customHeight="1" x14ac:dyDescent="0.3">
      <c r="A1107" s="9">
        <v>676</v>
      </c>
      <c r="B1107" s="10">
        <v>3837953</v>
      </c>
      <c r="C1107" s="10">
        <v>14992</v>
      </c>
      <c r="D1107" s="10">
        <v>136422916</v>
      </c>
      <c r="E1107" s="10">
        <v>532902</v>
      </c>
      <c r="F1107" s="10">
        <v>532902</v>
      </c>
      <c r="G1107" s="10" t="s">
        <v>2221</v>
      </c>
      <c r="H1107" s="10" t="s">
        <v>2221</v>
      </c>
      <c r="I1107" s="10" t="s">
        <v>2222</v>
      </c>
      <c r="J1107" s="10" t="s">
        <v>2223</v>
      </c>
      <c r="K1107" s="13">
        <v>196.5771</v>
      </c>
      <c r="L1107" s="19" t="s">
        <v>13176</v>
      </c>
      <c r="M1107" s="11" t="s">
        <v>39</v>
      </c>
      <c r="N1107" s="10" t="s">
        <v>67</v>
      </c>
      <c r="O1107" s="10" t="s">
        <v>68</v>
      </c>
      <c r="P1107" s="10"/>
      <c r="Q1107" s="10"/>
      <c r="R1107" s="12"/>
      <c r="S1107" s="15" t="s">
        <v>69</v>
      </c>
      <c r="T1107" s="10" t="s">
        <v>27</v>
      </c>
      <c r="U1107" s="10">
        <v>1057</v>
      </c>
      <c r="V1107" s="10">
        <v>1170</v>
      </c>
      <c r="W1107" s="10">
        <v>5023</v>
      </c>
      <c r="X1107" s="10">
        <v>2007</v>
      </c>
      <c r="Y1107" s="10">
        <f t="shared" si="17"/>
        <v>676</v>
      </c>
      <c r="Z1107" s="10" t="str">
        <f>IFERROR(VLOOKUP(H1107,'[1]MW-NIFTY-50-12-Apr-2020'!$A:$A,1,FALSE),"No")</f>
        <v>No</v>
      </c>
      <c r="AA1107" s="10" t="str">
        <f>IFERROR(VLOOKUP(AB1107,'[2]ind_nifty500list 12th Apr20'!$F:$F,1,FALSE),"No")</f>
        <v>No</v>
      </c>
      <c r="AB1107" s="9">
        <v>676</v>
      </c>
    </row>
    <row r="1108" spans="1:28" ht="15.75" customHeight="1" x14ac:dyDescent="0.3">
      <c r="A1108" s="9">
        <v>3946</v>
      </c>
      <c r="B1108" s="10"/>
      <c r="C1108" s="10"/>
      <c r="D1108" s="10">
        <v>138086148</v>
      </c>
      <c r="E1108" s="10">
        <v>138086148</v>
      </c>
      <c r="F1108" s="10">
        <v>539399</v>
      </c>
      <c r="G1108" s="10" t="s">
        <v>12137</v>
      </c>
      <c r="H1108" s="10" t="str">
        <f>G1108</f>
        <v>BELLACASA</v>
      </c>
      <c r="I1108" s="10" t="s">
        <v>12138</v>
      </c>
      <c r="J1108" s="10" t="s">
        <v>12139</v>
      </c>
      <c r="K1108" s="13">
        <v>196.14</v>
      </c>
      <c r="L1108" s="19" t="s">
        <v>13176</v>
      </c>
      <c r="M1108" s="11" t="s">
        <v>83</v>
      </c>
      <c r="N1108" s="10" t="s">
        <v>84</v>
      </c>
      <c r="O1108" s="10" t="s">
        <v>108</v>
      </c>
      <c r="P1108" s="10"/>
      <c r="Q1108" s="12"/>
      <c r="R1108" s="12"/>
      <c r="S1108" s="15" t="s">
        <v>86</v>
      </c>
      <c r="T1108" s="10" t="s">
        <v>27</v>
      </c>
      <c r="U1108" s="10">
        <v>2573</v>
      </c>
      <c r="V1108" s="10">
        <v>551</v>
      </c>
      <c r="W1108" s="10">
        <v>748</v>
      </c>
      <c r="X1108" s="10">
        <v>3932</v>
      </c>
      <c r="Y1108" s="10">
        <f t="shared" si="17"/>
        <v>3946</v>
      </c>
      <c r="Z1108" s="10" t="str">
        <f>IFERROR(VLOOKUP(H1108,'[1]MW-NIFTY-50-12-Apr-2020'!$A:$A,1,FALSE),"No")</f>
        <v>No</v>
      </c>
      <c r="AA1108" s="10" t="str">
        <f>IFERROR(VLOOKUP(AB1108,'[2]ind_nifty500list 12th Apr20'!$F:$F,1,FALSE),"No")</f>
        <v>No</v>
      </c>
      <c r="AB1108" s="9">
        <v>3946</v>
      </c>
    </row>
    <row r="1109" spans="1:28" ht="15.75" customHeight="1" x14ac:dyDescent="0.3">
      <c r="A1109" s="9">
        <v>71</v>
      </c>
      <c r="B1109" s="10"/>
      <c r="C1109" s="10"/>
      <c r="D1109" s="10">
        <v>135790340</v>
      </c>
      <c r="E1109" s="10">
        <v>530431</v>
      </c>
      <c r="F1109" s="10">
        <v>530431</v>
      </c>
      <c r="G1109" s="10" t="s">
        <v>317</v>
      </c>
      <c r="H1109" s="10" t="str">
        <f>G1109</f>
        <v>ADORFO</v>
      </c>
      <c r="I1109" s="10" t="s">
        <v>318</v>
      </c>
      <c r="J1109" s="10" t="s">
        <v>319</v>
      </c>
      <c r="K1109" s="13">
        <v>196.07</v>
      </c>
      <c r="L1109" s="19" t="s">
        <v>13176</v>
      </c>
      <c r="M1109" s="11" t="s">
        <v>39</v>
      </c>
      <c r="N1109" s="10" t="s">
        <v>40</v>
      </c>
      <c r="O1109" s="10" t="s">
        <v>76</v>
      </c>
      <c r="P1109" s="10"/>
      <c r="Q1109" s="12"/>
      <c r="R1109" s="12"/>
      <c r="S1109" s="15" t="s">
        <v>42</v>
      </c>
      <c r="T1109" s="10" t="s">
        <v>27</v>
      </c>
      <c r="U1109" s="10">
        <v>3060</v>
      </c>
      <c r="V1109" s="10">
        <v>3618</v>
      </c>
      <c r="W1109" s="10">
        <v>2073</v>
      </c>
      <c r="X1109" s="10">
        <v>2906</v>
      </c>
      <c r="Y1109" s="10">
        <f t="shared" si="17"/>
        <v>71</v>
      </c>
      <c r="Z1109" s="10" t="str">
        <f>IFERROR(VLOOKUP(H1109,'[1]MW-NIFTY-50-12-Apr-2020'!$A:$A,1,FALSE),"No")</f>
        <v>No</v>
      </c>
      <c r="AA1109" s="10" t="str">
        <f>IFERROR(VLOOKUP(AB1109,'[2]ind_nifty500list 12th Apr20'!$F:$F,1,FALSE),"No")</f>
        <v>No</v>
      </c>
      <c r="AB1109" s="9">
        <v>71</v>
      </c>
    </row>
    <row r="1110" spans="1:28" ht="15.75" customHeight="1" x14ac:dyDescent="0.3">
      <c r="A1110" s="9">
        <v>2253</v>
      </c>
      <c r="B1110" s="10">
        <v>474369</v>
      </c>
      <c r="C1110" s="10">
        <v>1853</v>
      </c>
      <c r="D1110" s="10">
        <v>129672196</v>
      </c>
      <c r="E1110" s="10">
        <v>506532</v>
      </c>
      <c r="F1110" s="10">
        <v>506532</v>
      </c>
      <c r="G1110" s="10" t="s">
        <v>7007</v>
      </c>
      <c r="H1110" s="10" t="s">
        <v>7007</v>
      </c>
      <c r="I1110" s="10" t="s">
        <v>7008</v>
      </c>
      <c r="J1110" s="10" t="s">
        <v>7009</v>
      </c>
      <c r="K1110" s="13">
        <v>195.34</v>
      </c>
      <c r="L1110" s="19" t="s">
        <v>13176</v>
      </c>
      <c r="M1110" s="11" t="s">
        <v>23</v>
      </c>
      <c r="N1110" s="10" t="s">
        <v>24</v>
      </c>
      <c r="O1110" s="10"/>
      <c r="P1110" s="10"/>
      <c r="Q1110" s="12"/>
      <c r="R1110" s="12"/>
      <c r="S1110" s="15" t="s">
        <v>26</v>
      </c>
      <c r="T1110" s="10" t="s">
        <v>27</v>
      </c>
      <c r="U1110" s="10">
        <v>2997</v>
      </c>
      <c r="V1110" s="10">
        <v>2662</v>
      </c>
      <c r="W1110" s="10">
        <v>1477</v>
      </c>
      <c r="X1110" s="10">
        <v>99</v>
      </c>
      <c r="Y1110" s="10">
        <f t="shared" si="17"/>
        <v>2253</v>
      </c>
      <c r="Z1110" s="10" t="str">
        <f>IFERROR(VLOOKUP(H1110,'[1]MW-NIFTY-50-12-Apr-2020'!$A:$A,1,FALSE),"No")</f>
        <v>No</v>
      </c>
      <c r="AA1110" s="10" t="str">
        <f>IFERROR(VLOOKUP(AB1110,'[2]ind_nifty500list 12th Apr20'!$F:$F,1,FALSE),"No")</f>
        <v>No</v>
      </c>
      <c r="AB1110" s="9">
        <v>2253</v>
      </c>
    </row>
    <row r="1111" spans="1:28" ht="15.75" customHeight="1" x14ac:dyDescent="0.3">
      <c r="A1111" s="9">
        <v>3531</v>
      </c>
      <c r="B1111" s="10"/>
      <c r="C1111" s="10"/>
      <c r="D1111" s="10">
        <v>129530372</v>
      </c>
      <c r="E1111" s="10">
        <v>505978</v>
      </c>
      <c r="F1111" s="10">
        <v>505978</v>
      </c>
      <c r="G1111" s="10" t="s">
        <v>10828</v>
      </c>
      <c r="H1111" s="10" t="str">
        <f>G1111</f>
        <v>TRITONV</v>
      </c>
      <c r="I1111" s="10" t="s">
        <v>10829</v>
      </c>
      <c r="J1111" s="10" t="s">
        <v>10830</v>
      </c>
      <c r="K1111" s="13">
        <v>194.95</v>
      </c>
      <c r="L1111" s="19" t="s">
        <v>13176</v>
      </c>
      <c r="M1111" s="10" t="s">
        <v>83</v>
      </c>
      <c r="N1111" s="10" t="s">
        <v>621</v>
      </c>
      <c r="O1111" s="10" t="s">
        <v>622</v>
      </c>
      <c r="P1111" s="10"/>
      <c r="Q1111" s="12"/>
      <c r="R1111" s="12"/>
      <c r="S1111" s="18" t="s">
        <v>623</v>
      </c>
      <c r="T1111" s="10" t="s">
        <v>27</v>
      </c>
      <c r="U1111" s="10">
        <v>1577</v>
      </c>
      <c r="V1111" s="10">
        <v>2029</v>
      </c>
      <c r="W1111" s="10">
        <v>462</v>
      </c>
      <c r="X1111" s="10">
        <v>3677</v>
      </c>
      <c r="Y1111" s="10">
        <f t="shared" si="17"/>
        <v>3531</v>
      </c>
      <c r="Z1111" s="10" t="str">
        <f>IFERROR(VLOOKUP(H1111,'[1]MW-NIFTY-50-12-Apr-2020'!$A:$A,1,FALSE),"No")</f>
        <v>No</v>
      </c>
      <c r="AA1111" s="10" t="str">
        <f>IFERROR(VLOOKUP(AB1111,'[2]ind_nifty500list 12th Apr20'!$F:$F,1,FALSE),"No")</f>
        <v>No</v>
      </c>
      <c r="AB1111" s="9">
        <v>3531</v>
      </c>
    </row>
    <row r="1112" spans="1:28" ht="15.75" customHeight="1" x14ac:dyDescent="0.3">
      <c r="A1112" s="9">
        <v>219</v>
      </c>
      <c r="B1112" s="10">
        <v>4299521</v>
      </c>
      <c r="C1112" s="10">
        <v>16795</v>
      </c>
      <c r="D1112" s="10">
        <v>136446468</v>
      </c>
      <c r="E1112" s="10">
        <v>532994</v>
      </c>
      <c r="F1112" s="10">
        <v>532994</v>
      </c>
      <c r="G1112" s="10" t="s">
        <v>804</v>
      </c>
      <c r="H1112" s="10" t="s">
        <v>804</v>
      </c>
      <c r="I1112" s="10" t="s">
        <v>805</v>
      </c>
      <c r="J1112" s="10" t="s">
        <v>806</v>
      </c>
      <c r="K1112" s="13">
        <v>194.81844999999998</v>
      </c>
      <c r="L1112" s="19" t="s">
        <v>13176</v>
      </c>
      <c r="M1112" s="11" t="s">
        <v>249</v>
      </c>
      <c r="N1112" s="10" t="s">
        <v>250</v>
      </c>
      <c r="O1112" s="10" t="s">
        <v>762</v>
      </c>
      <c r="P1112" s="10" t="s">
        <v>807</v>
      </c>
      <c r="Q1112" s="12"/>
      <c r="R1112" s="12"/>
      <c r="S1112" s="15" t="s">
        <v>26</v>
      </c>
      <c r="T1112" s="10" t="s">
        <v>27</v>
      </c>
      <c r="U1112" s="10">
        <v>2895</v>
      </c>
      <c r="V1112" s="10">
        <v>1962</v>
      </c>
      <c r="W1112" s="10">
        <v>3580</v>
      </c>
      <c r="X1112" s="10">
        <v>1187</v>
      </c>
      <c r="Y1112" s="10">
        <f t="shared" si="17"/>
        <v>219</v>
      </c>
      <c r="Z1112" s="10" t="str">
        <f>IFERROR(VLOOKUP(H1112,'[1]MW-NIFTY-50-12-Apr-2020'!$A:$A,1,FALSE),"No")</f>
        <v>No</v>
      </c>
      <c r="AA1112" s="10" t="str">
        <f>IFERROR(VLOOKUP(AB1112,'[2]ind_nifty500list 12th Apr20'!$F:$F,1,FALSE),"No")</f>
        <v>No</v>
      </c>
      <c r="AB1112" s="9">
        <v>219</v>
      </c>
    </row>
    <row r="1113" spans="1:28" ht="15.75" customHeight="1" x14ac:dyDescent="0.3">
      <c r="A1113" s="9">
        <v>3895</v>
      </c>
      <c r="B1113" s="10">
        <v>4818433</v>
      </c>
      <c r="C1113" s="10">
        <v>18822</v>
      </c>
      <c r="D1113" s="10">
        <v>138279172</v>
      </c>
      <c r="E1113" s="10">
        <v>540153</v>
      </c>
      <c r="F1113" s="10">
        <v>540153</v>
      </c>
      <c r="G1113" s="10" t="s">
        <v>3555</v>
      </c>
      <c r="H1113" s="10" t="s">
        <v>3555</v>
      </c>
      <c r="I1113" s="10" t="s">
        <v>3556</v>
      </c>
      <c r="J1113" s="10" t="s">
        <v>3557</v>
      </c>
      <c r="K1113" s="13">
        <v>17760.299849999999</v>
      </c>
      <c r="L1113" s="16" t="s">
        <v>13177</v>
      </c>
      <c r="M1113" s="11" t="s">
        <v>83</v>
      </c>
      <c r="N1113" s="10" t="s">
        <v>621</v>
      </c>
      <c r="O1113" s="10" t="s">
        <v>622</v>
      </c>
      <c r="P1113" s="10" t="s">
        <v>660</v>
      </c>
      <c r="Q1113" s="12"/>
      <c r="R1113" s="12"/>
      <c r="S1113" s="10" t="s">
        <v>623</v>
      </c>
      <c r="T1113" s="10" t="s">
        <v>43</v>
      </c>
      <c r="U1113" s="10">
        <v>3765</v>
      </c>
      <c r="V1113" s="10">
        <v>3278</v>
      </c>
      <c r="W1113" s="10">
        <v>2103</v>
      </c>
      <c r="X1113" s="10">
        <v>510</v>
      </c>
      <c r="Y1113" s="10">
        <f t="shared" si="17"/>
        <v>3895</v>
      </c>
      <c r="Z1113" s="10" t="str">
        <f>IFERROR(VLOOKUP(H1113,'[1]MW-NIFTY-50-12-Apr-2020'!$A:$A,1,FALSE),"No")</f>
        <v>No</v>
      </c>
      <c r="AA1113" s="10" t="s">
        <v>44</v>
      </c>
      <c r="AB1113" s="9">
        <v>3895</v>
      </c>
    </row>
    <row r="1114" spans="1:28" ht="15.75" customHeight="1" x14ac:dyDescent="0.3">
      <c r="A1114" s="9">
        <v>918</v>
      </c>
      <c r="B1114" s="10">
        <v>1256193</v>
      </c>
      <c r="C1114" s="10">
        <v>4907</v>
      </c>
      <c r="D1114" s="10">
        <v>136237572</v>
      </c>
      <c r="E1114" s="10">
        <v>532178</v>
      </c>
      <c r="F1114" s="10">
        <v>532178</v>
      </c>
      <c r="G1114" s="10" t="s">
        <v>3558</v>
      </c>
      <c r="H1114" s="10" t="s">
        <v>3558</v>
      </c>
      <c r="I1114" s="10" t="s">
        <v>3559</v>
      </c>
      <c r="J1114" s="10" t="s">
        <v>3560</v>
      </c>
      <c r="K1114" s="13">
        <v>10022.6122</v>
      </c>
      <c r="L1114" s="16" t="s">
        <v>13177</v>
      </c>
      <c r="M1114" s="11" t="s">
        <v>39</v>
      </c>
      <c r="N1114" s="10" t="s">
        <v>67</v>
      </c>
      <c r="O1114" s="10" t="s">
        <v>68</v>
      </c>
      <c r="P1114" s="10"/>
      <c r="Q1114" s="12"/>
      <c r="R1114" s="12"/>
      <c r="S1114" s="15" t="s">
        <v>69</v>
      </c>
      <c r="T1114" s="10" t="s">
        <v>43</v>
      </c>
      <c r="U1114" s="10">
        <v>3888</v>
      </c>
      <c r="V1114" s="10">
        <v>1130</v>
      </c>
      <c r="W1114" s="10">
        <v>2173</v>
      </c>
      <c r="X1114" s="10">
        <v>1845</v>
      </c>
      <c r="Y1114" s="10">
        <f t="shared" si="17"/>
        <v>918</v>
      </c>
      <c r="Z1114" s="10" t="str">
        <f>IFERROR(VLOOKUP(H1114,'[1]MW-NIFTY-50-12-Apr-2020'!$A:$A,1,FALSE),"No")</f>
        <v>No</v>
      </c>
      <c r="AA1114" s="10" t="s">
        <v>44</v>
      </c>
      <c r="AB1114" s="9">
        <v>918</v>
      </c>
    </row>
    <row r="1115" spans="1:28" ht="15.75" customHeight="1" x14ac:dyDescent="0.3">
      <c r="A1115" s="9">
        <v>3913</v>
      </c>
      <c r="B1115" s="10">
        <v>5415425</v>
      </c>
      <c r="C1115" s="10">
        <v>21154</v>
      </c>
      <c r="D1115" s="10">
        <v>138392580</v>
      </c>
      <c r="E1115" s="10">
        <v>540596</v>
      </c>
      <c r="F1115" s="10">
        <v>540596</v>
      </c>
      <c r="G1115" s="10" t="s">
        <v>3561</v>
      </c>
      <c r="H1115" s="10" t="s">
        <v>3561</v>
      </c>
      <c r="I1115" s="10" t="s">
        <v>3562</v>
      </c>
      <c r="J1115" s="10" t="s">
        <v>3563</v>
      </c>
      <c r="K1115" s="13">
        <v>10618.010200000001</v>
      </c>
      <c r="L1115" s="16" t="s">
        <v>13177</v>
      </c>
      <c r="M1115" s="11" t="s">
        <v>95</v>
      </c>
      <c r="N1115" s="10" t="s">
        <v>96</v>
      </c>
      <c r="O1115" s="10" t="s">
        <v>97</v>
      </c>
      <c r="P1115" s="10"/>
      <c r="Q1115" s="12"/>
      <c r="R1115" s="12"/>
      <c r="S1115" s="10" t="s">
        <v>98</v>
      </c>
      <c r="T1115" s="10" t="s">
        <v>43</v>
      </c>
      <c r="U1115" s="10">
        <v>3810</v>
      </c>
      <c r="V1115" s="10">
        <v>3244</v>
      </c>
      <c r="W1115" s="10">
        <v>2454</v>
      </c>
      <c r="X1115" s="10">
        <v>3268</v>
      </c>
      <c r="Y1115" s="10">
        <f t="shared" si="17"/>
        <v>3913</v>
      </c>
      <c r="Z1115" s="10" t="str">
        <f>IFERROR(VLOOKUP(H1115,'[1]MW-NIFTY-50-12-Apr-2020'!$A:$A,1,FALSE),"No")</f>
        <v>No</v>
      </c>
      <c r="AA1115" s="10" t="s">
        <v>44</v>
      </c>
      <c r="AB1115" s="9">
        <v>3913</v>
      </c>
    </row>
    <row r="1116" spans="1:28" ht="15.75" customHeight="1" x14ac:dyDescent="0.3">
      <c r="A1116" s="9">
        <v>3823</v>
      </c>
      <c r="B1116" s="10"/>
      <c r="C1116" s="10"/>
      <c r="D1116" s="10">
        <v>136113412</v>
      </c>
      <c r="E1116" s="10">
        <v>531693</v>
      </c>
      <c r="F1116" s="10">
        <v>531693</v>
      </c>
      <c r="G1116" s="10" t="s">
        <v>11735</v>
      </c>
      <c r="H1116" s="10" t="str">
        <f>G1116</f>
        <v>YANTRA</v>
      </c>
      <c r="I1116" s="10" t="s">
        <v>11736</v>
      </c>
      <c r="J1116" s="10" t="s">
        <v>11737</v>
      </c>
      <c r="K1116" s="13">
        <v>194.7</v>
      </c>
      <c r="L1116" s="19" t="s">
        <v>13176</v>
      </c>
      <c r="M1116" s="10" t="s">
        <v>23</v>
      </c>
      <c r="N1116" s="10" t="s">
        <v>90</v>
      </c>
      <c r="O1116" s="10"/>
      <c r="P1116" s="10"/>
      <c r="Q1116" s="12"/>
      <c r="R1116" s="12"/>
      <c r="S1116" s="18" t="s">
        <v>91</v>
      </c>
      <c r="T1116" s="10" t="s">
        <v>27</v>
      </c>
      <c r="U1116" s="10">
        <v>4535</v>
      </c>
      <c r="V1116" s="10">
        <v>2547</v>
      </c>
      <c r="W1116" s="10">
        <v>3731</v>
      </c>
      <c r="X1116" s="10">
        <v>3544</v>
      </c>
      <c r="Y1116" s="10">
        <f t="shared" si="17"/>
        <v>3823</v>
      </c>
      <c r="Z1116" s="10" t="str">
        <f>IFERROR(VLOOKUP(H1116,'[1]MW-NIFTY-50-12-Apr-2020'!$A:$A,1,FALSE),"No")</f>
        <v>No</v>
      </c>
      <c r="AA1116" s="10" t="str">
        <f>IFERROR(VLOOKUP(AB1116,'[2]ind_nifty500list 12th Apr20'!$F:$F,1,FALSE),"No")</f>
        <v>No</v>
      </c>
      <c r="AB1116" s="9">
        <v>3823</v>
      </c>
    </row>
    <row r="1117" spans="1:28" ht="15.75" customHeight="1" x14ac:dyDescent="0.3">
      <c r="A1117" s="9">
        <v>3570</v>
      </c>
      <c r="B1117" s="10">
        <v>2915073</v>
      </c>
      <c r="C1117" s="10">
        <v>11387</v>
      </c>
      <c r="D1117" s="10">
        <v>128059140</v>
      </c>
      <c r="E1117" s="10">
        <v>500231</v>
      </c>
      <c r="F1117" s="10">
        <v>500231</v>
      </c>
      <c r="G1117" s="10" t="s">
        <v>10943</v>
      </c>
      <c r="H1117" s="10" t="s">
        <v>10943</v>
      </c>
      <c r="I1117" s="10" t="s">
        <v>10944</v>
      </c>
      <c r="J1117" s="10" t="s">
        <v>10945</v>
      </c>
      <c r="K1117" s="13">
        <v>194.05074999999999</v>
      </c>
      <c r="L1117" s="19" t="s">
        <v>13176</v>
      </c>
      <c r="M1117" s="11" t="s">
        <v>275</v>
      </c>
      <c r="N1117" s="10" t="s">
        <v>276</v>
      </c>
      <c r="O1117" s="10" t="s">
        <v>277</v>
      </c>
      <c r="P1117" s="10" t="s">
        <v>278</v>
      </c>
      <c r="Q1117" s="12"/>
      <c r="R1117" s="12"/>
      <c r="S1117" s="18" t="s">
        <v>279</v>
      </c>
      <c r="T1117" s="10" t="s">
        <v>27</v>
      </c>
      <c r="U1117" s="10">
        <v>2242</v>
      </c>
      <c r="V1117" s="10">
        <v>780</v>
      </c>
      <c r="W1117" s="10">
        <v>59</v>
      </c>
      <c r="X1117" s="10">
        <v>2275</v>
      </c>
      <c r="Y1117" s="10">
        <f t="shared" si="17"/>
        <v>3570</v>
      </c>
      <c r="Z1117" s="10" t="str">
        <f>IFERROR(VLOOKUP(H1117,'[1]MW-NIFTY-50-12-Apr-2020'!$A:$A,1,FALSE),"No")</f>
        <v>No</v>
      </c>
      <c r="AA1117" s="10" t="str">
        <f>IFERROR(VLOOKUP(AB1117,'[2]ind_nifty500list 12th Apr20'!$F:$F,1,FALSE),"No")</f>
        <v>No</v>
      </c>
      <c r="AB1117" s="9">
        <v>3570</v>
      </c>
    </row>
    <row r="1118" spans="1:28" ht="15.75" customHeight="1" x14ac:dyDescent="0.3">
      <c r="A1118" s="9">
        <v>235</v>
      </c>
      <c r="B1118" s="10">
        <v>4419329</v>
      </c>
      <c r="C1118" s="10">
        <v>17263</v>
      </c>
      <c r="D1118" s="10">
        <v>135981828</v>
      </c>
      <c r="E1118" s="10">
        <v>531179</v>
      </c>
      <c r="F1118" s="10">
        <v>531179</v>
      </c>
      <c r="G1118" s="10" t="s">
        <v>857</v>
      </c>
      <c r="H1118" s="10" t="s">
        <v>857</v>
      </c>
      <c r="I1118" s="10" t="s">
        <v>858</v>
      </c>
      <c r="J1118" s="10" t="s">
        <v>859</v>
      </c>
      <c r="K1118" s="13">
        <v>193.93675000000002</v>
      </c>
      <c r="L1118" s="19" t="s">
        <v>13176</v>
      </c>
      <c r="M1118" s="11" t="s">
        <v>55</v>
      </c>
      <c r="N1118" s="10" t="s">
        <v>56</v>
      </c>
      <c r="O1118" s="10"/>
      <c r="P1118" s="10"/>
      <c r="Q1118" s="12"/>
      <c r="R1118" s="12"/>
      <c r="S1118" s="18" t="s">
        <v>58</v>
      </c>
      <c r="T1118" s="10" t="s">
        <v>27</v>
      </c>
      <c r="U1118" s="10">
        <v>1479</v>
      </c>
      <c r="V1118" s="10">
        <v>571</v>
      </c>
      <c r="W1118" s="10">
        <v>1960</v>
      </c>
      <c r="X1118" s="10">
        <v>1150</v>
      </c>
      <c r="Y1118" s="10">
        <f t="shared" si="17"/>
        <v>235</v>
      </c>
      <c r="Z1118" s="10" t="str">
        <f>IFERROR(VLOOKUP(H1118,'[1]MW-NIFTY-50-12-Apr-2020'!$A:$A,1,FALSE),"No")</f>
        <v>No</v>
      </c>
      <c r="AA1118" s="10" t="str">
        <f>IFERROR(VLOOKUP(AB1118,'[2]ind_nifty500list 12th Apr20'!$F:$F,1,FALSE),"No")</f>
        <v>No</v>
      </c>
      <c r="AB1118" s="9">
        <v>235</v>
      </c>
    </row>
    <row r="1119" spans="1:28" ht="15.75" customHeight="1" x14ac:dyDescent="0.3">
      <c r="A1119" s="9">
        <v>606</v>
      </c>
      <c r="B1119" s="10"/>
      <c r="C1119" s="10"/>
      <c r="D1119" s="10">
        <v>134890756</v>
      </c>
      <c r="E1119" s="10">
        <v>526917</v>
      </c>
      <c r="F1119" s="10">
        <v>526917</v>
      </c>
      <c r="G1119" s="10" t="s">
        <v>2008</v>
      </c>
      <c r="H1119" s="10" t="str">
        <f>G1119</f>
        <v>CHDDLTD</v>
      </c>
      <c r="I1119" s="10" t="s">
        <v>2009</v>
      </c>
      <c r="J1119" s="10" t="s">
        <v>2010</v>
      </c>
      <c r="K1119" s="13">
        <v>193.34</v>
      </c>
      <c r="L1119" s="19" t="s">
        <v>13176</v>
      </c>
      <c r="M1119" s="11" t="s">
        <v>249</v>
      </c>
      <c r="N1119" s="10" t="s">
        <v>383</v>
      </c>
      <c r="O1119" s="10"/>
      <c r="P1119" s="10"/>
      <c r="Q1119" s="12"/>
      <c r="R1119" s="12"/>
      <c r="S1119" s="18" t="s">
        <v>384</v>
      </c>
      <c r="T1119" s="10" t="s">
        <v>27</v>
      </c>
      <c r="U1119" s="10">
        <v>2910</v>
      </c>
      <c r="V1119" s="10">
        <v>1998</v>
      </c>
      <c r="W1119" s="10">
        <v>3200</v>
      </c>
      <c r="X1119" s="10">
        <v>3837</v>
      </c>
      <c r="Y1119" s="10">
        <f t="shared" si="17"/>
        <v>606</v>
      </c>
      <c r="Z1119" s="10" t="str">
        <f>IFERROR(VLOOKUP(H1119,'[1]MW-NIFTY-50-12-Apr-2020'!$A:$A,1,FALSE),"No")</f>
        <v>No</v>
      </c>
      <c r="AA1119" s="10" t="str">
        <f>IFERROR(VLOOKUP(AB1119,'[2]ind_nifty500list 12th Apr20'!$F:$F,1,FALSE),"No")</f>
        <v>No</v>
      </c>
      <c r="AB1119" s="9">
        <v>606</v>
      </c>
    </row>
    <row r="1120" spans="1:28" ht="15.75" customHeight="1" x14ac:dyDescent="0.3">
      <c r="A1120" s="9">
        <v>2264</v>
      </c>
      <c r="B1120" s="10">
        <v>1613313</v>
      </c>
      <c r="C1120" s="10">
        <v>6302</v>
      </c>
      <c r="D1120" s="10"/>
      <c r="E1120" s="10"/>
      <c r="F1120" s="10"/>
      <c r="G1120" s="10" t="s">
        <v>7022</v>
      </c>
      <c r="H1120" s="10" t="s">
        <v>7041</v>
      </c>
      <c r="I1120" s="10" t="s">
        <v>7042</v>
      </c>
      <c r="J1120" s="10" t="s">
        <v>7043</v>
      </c>
      <c r="K1120" s="13">
        <v>193.09610000000001</v>
      </c>
      <c r="L1120" s="19" t="s">
        <v>13176</v>
      </c>
      <c r="M1120" s="11" t="s">
        <v>83</v>
      </c>
      <c r="N1120" s="10" t="s">
        <v>181</v>
      </c>
      <c r="O1120" s="10" t="s">
        <v>210</v>
      </c>
      <c r="P1120" s="10" t="s">
        <v>354</v>
      </c>
      <c r="Q1120" s="12"/>
      <c r="R1120" s="12"/>
      <c r="S1120" s="15" t="s">
        <v>86</v>
      </c>
      <c r="T1120" s="10" t="s">
        <v>27</v>
      </c>
      <c r="U1120" s="10">
        <v>4021</v>
      </c>
      <c r="V1120" s="10">
        <v>1848</v>
      </c>
      <c r="W1120" s="10">
        <v>1749</v>
      </c>
      <c r="X1120" s="10">
        <v>3814</v>
      </c>
      <c r="Y1120" s="10">
        <f t="shared" si="17"/>
        <v>2264</v>
      </c>
      <c r="Z1120" s="10" t="str">
        <f>IFERROR(VLOOKUP(H1120,'[1]MW-NIFTY-50-12-Apr-2020'!$A:$A,1,FALSE),"No")</f>
        <v>No</v>
      </c>
      <c r="AA1120" s="10" t="str">
        <f>IFERROR(VLOOKUP(AB1120,'[2]ind_nifty500list 12th Apr20'!$F:$F,1,FALSE),"No")</f>
        <v>No</v>
      </c>
      <c r="AB1120" s="9">
        <v>2264</v>
      </c>
    </row>
    <row r="1121" spans="1:28" ht="15.75" customHeight="1" x14ac:dyDescent="0.3">
      <c r="A1121" s="9">
        <v>33</v>
      </c>
      <c r="B1121" s="10"/>
      <c r="C1121" s="10"/>
      <c r="D1121" s="10">
        <v>135977220</v>
      </c>
      <c r="E1121" s="10">
        <v>531161</v>
      </c>
      <c r="F1121" s="10">
        <v>531161</v>
      </c>
      <c r="G1121" s="10" t="s">
        <v>175</v>
      </c>
      <c r="H1121" s="10" t="str">
        <f>G1121</f>
        <v>ABMKNO</v>
      </c>
      <c r="I1121" s="10" t="s">
        <v>176</v>
      </c>
      <c r="J1121" s="10" t="s">
        <v>177</v>
      </c>
      <c r="K1121" s="13">
        <v>192.74</v>
      </c>
      <c r="L1121" s="19" t="s">
        <v>13176</v>
      </c>
      <c r="M1121" s="11" t="s">
        <v>32</v>
      </c>
      <c r="N1121" s="11" t="s">
        <v>33</v>
      </c>
      <c r="O1121" s="11" t="s">
        <v>48</v>
      </c>
      <c r="P1121" s="12"/>
      <c r="Q1121" s="12"/>
      <c r="R1121" s="12"/>
      <c r="S1121" s="18" t="s">
        <v>35</v>
      </c>
      <c r="T1121" s="10" t="s">
        <v>27</v>
      </c>
      <c r="U1121" s="10">
        <v>727</v>
      </c>
      <c r="V1121" s="10">
        <v>2057</v>
      </c>
      <c r="W1121" s="10">
        <v>2845</v>
      </c>
      <c r="X1121" s="10">
        <v>5022</v>
      </c>
      <c r="Y1121" s="10">
        <f t="shared" si="17"/>
        <v>33</v>
      </c>
      <c r="Z1121" s="10" t="str">
        <f>IFERROR(VLOOKUP(H1121,'[1]MW-NIFTY-50-12-Apr-2020'!$A:$A,1,FALSE),"No")</f>
        <v>No</v>
      </c>
      <c r="AA1121" s="10" t="str">
        <f>IFERROR(VLOOKUP(AB1121,'[2]ind_nifty500list 12th Apr20'!$F:$F,1,FALSE),"No")</f>
        <v>No</v>
      </c>
      <c r="AB1121" s="9">
        <v>33</v>
      </c>
    </row>
    <row r="1122" spans="1:28" ht="15.75" customHeight="1" x14ac:dyDescent="0.3">
      <c r="A1122" s="9">
        <v>2265</v>
      </c>
      <c r="B1122" s="10">
        <v>4607745</v>
      </c>
      <c r="C1122" s="10">
        <v>17999</v>
      </c>
      <c r="D1122" s="10"/>
      <c r="E1122" s="10"/>
      <c r="F1122" s="10"/>
      <c r="G1122" s="10" t="s">
        <v>7022</v>
      </c>
      <c r="H1122" s="10" t="s">
        <v>7044</v>
      </c>
      <c r="I1122" s="10" t="s">
        <v>7045</v>
      </c>
      <c r="J1122" s="10" t="s">
        <v>7046</v>
      </c>
      <c r="K1122" s="13">
        <v>192.36760000000001</v>
      </c>
      <c r="L1122" s="19" t="s">
        <v>13176</v>
      </c>
      <c r="M1122" s="12"/>
      <c r="N1122" s="10"/>
      <c r="O1122" s="10"/>
      <c r="P1122" s="10"/>
      <c r="Q1122" s="12"/>
      <c r="R1122" s="12"/>
      <c r="S1122" s="10"/>
      <c r="T1122" s="10" t="s">
        <v>27</v>
      </c>
      <c r="U1122" s="10"/>
      <c r="V1122" s="10"/>
      <c r="W1122" s="10"/>
      <c r="X1122" s="10"/>
      <c r="Y1122" s="10">
        <f t="shared" si="17"/>
        <v>2265</v>
      </c>
      <c r="Z1122" s="10" t="str">
        <f>IFERROR(VLOOKUP(H1122,'[1]MW-NIFTY-50-12-Apr-2020'!$A:$A,1,FALSE),"No")</f>
        <v>No</v>
      </c>
      <c r="AA1122" s="10" t="str">
        <f>IFERROR(VLOOKUP(AB1122,'[2]ind_nifty500list 12th Apr20'!$F:$F,1,FALSE),"No")</f>
        <v>No</v>
      </c>
      <c r="AB1122" s="9">
        <v>2265</v>
      </c>
    </row>
    <row r="1123" spans="1:28" ht="15.75" customHeight="1" x14ac:dyDescent="0.3">
      <c r="A1123" s="9">
        <v>2502</v>
      </c>
      <c r="B1123" s="10"/>
      <c r="C1123" s="10"/>
      <c r="D1123" s="10">
        <v>131708420</v>
      </c>
      <c r="E1123" s="10">
        <v>514486</v>
      </c>
      <c r="F1123" s="10">
        <v>514486</v>
      </c>
      <c r="G1123" s="10" t="s">
        <v>7751</v>
      </c>
      <c r="H1123" s="10" t="str">
        <f>G1123</f>
        <v>POLTC</v>
      </c>
      <c r="I1123" s="10" t="s">
        <v>7752</v>
      </c>
      <c r="J1123" s="10" t="s">
        <v>7753</v>
      </c>
      <c r="K1123" s="13">
        <v>192.26</v>
      </c>
      <c r="L1123" s="19" t="s">
        <v>13176</v>
      </c>
      <c r="M1123" s="10" t="s">
        <v>83</v>
      </c>
      <c r="N1123" s="10" t="s">
        <v>84</v>
      </c>
      <c r="O1123" s="10" t="s">
        <v>85</v>
      </c>
      <c r="P1123" s="10"/>
      <c r="Q1123" s="12"/>
      <c r="R1123" s="12"/>
      <c r="S1123" s="15" t="s">
        <v>86</v>
      </c>
      <c r="T1123" s="10" t="s">
        <v>27</v>
      </c>
      <c r="U1123" s="10">
        <v>1410</v>
      </c>
      <c r="V1123" s="10">
        <v>3297</v>
      </c>
      <c r="W1123" s="10">
        <v>976</v>
      </c>
      <c r="X1123" s="10">
        <v>388</v>
      </c>
      <c r="Y1123" s="10">
        <f t="shared" si="17"/>
        <v>2502</v>
      </c>
      <c r="Z1123" s="10" t="str">
        <f>IFERROR(VLOOKUP(H1123,'[1]MW-NIFTY-50-12-Apr-2020'!$A:$A,1,FALSE),"No")</f>
        <v>No</v>
      </c>
      <c r="AA1123" s="10" t="str">
        <f>IFERROR(VLOOKUP(AB1123,'[2]ind_nifty500list 12th Apr20'!$F:$F,1,FALSE),"No")</f>
        <v>No</v>
      </c>
      <c r="AB1123" s="9">
        <v>2502</v>
      </c>
    </row>
    <row r="1124" spans="1:28" ht="15.75" customHeight="1" x14ac:dyDescent="0.3">
      <c r="A1124" s="9">
        <v>629</v>
      </c>
      <c r="B1124" s="10">
        <v>6447105</v>
      </c>
      <c r="C1124" s="10">
        <v>25184</v>
      </c>
      <c r="D1124" s="10">
        <v>129338884</v>
      </c>
      <c r="E1124" s="10">
        <v>505230</v>
      </c>
      <c r="F1124" s="10">
        <v>505230</v>
      </c>
      <c r="G1124" s="10" t="s">
        <v>2077</v>
      </c>
      <c r="H1124" s="10" t="s">
        <v>2077</v>
      </c>
      <c r="I1124" s="10" t="s">
        <v>2078</v>
      </c>
      <c r="J1124" s="10" t="s">
        <v>2079</v>
      </c>
      <c r="K1124" s="13">
        <v>192.0471</v>
      </c>
      <c r="L1124" s="19" t="s">
        <v>13176</v>
      </c>
      <c r="M1124" s="11" t="s">
        <v>39</v>
      </c>
      <c r="N1124" s="10" t="s">
        <v>67</v>
      </c>
      <c r="O1124" s="10" t="s">
        <v>149</v>
      </c>
      <c r="P1124" s="10"/>
      <c r="Q1124" s="11" t="s">
        <v>2080</v>
      </c>
      <c r="R1124" s="12"/>
      <c r="S1124" s="15" t="s">
        <v>69</v>
      </c>
      <c r="T1124" s="10" t="s">
        <v>27</v>
      </c>
      <c r="U1124" s="10">
        <v>3872</v>
      </c>
      <c r="V1124" s="10">
        <v>1381</v>
      </c>
      <c r="W1124" s="10">
        <v>2211</v>
      </c>
      <c r="X1124" s="10">
        <v>3480</v>
      </c>
      <c r="Y1124" s="10">
        <f t="shared" si="17"/>
        <v>629</v>
      </c>
      <c r="Z1124" s="10" t="str">
        <f>IFERROR(VLOOKUP(H1124,'[1]MW-NIFTY-50-12-Apr-2020'!$A:$A,1,FALSE),"No")</f>
        <v>No</v>
      </c>
      <c r="AA1124" s="10" t="str">
        <f>IFERROR(VLOOKUP(AB1124,'[2]ind_nifty500list 12th Apr20'!$F:$F,1,FALSE),"No")</f>
        <v>No</v>
      </c>
      <c r="AB1124" s="9">
        <v>629</v>
      </c>
    </row>
    <row r="1125" spans="1:28" ht="15.75" customHeight="1" x14ac:dyDescent="0.3">
      <c r="A1125" s="9">
        <v>3040</v>
      </c>
      <c r="B1125" s="10"/>
      <c r="C1125" s="10"/>
      <c r="D1125" s="10">
        <v>131187972</v>
      </c>
      <c r="E1125" s="10">
        <v>512453</v>
      </c>
      <c r="F1125" s="10">
        <v>512453</v>
      </c>
      <c r="G1125" s="10" t="s">
        <v>9359</v>
      </c>
      <c r="H1125" s="10" t="str">
        <f>G1125</f>
        <v>SHRJAGP</v>
      </c>
      <c r="I1125" s="10" t="s">
        <v>9360</v>
      </c>
      <c r="J1125" s="10" t="s">
        <v>9361</v>
      </c>
      <c r="K1125" s="13">
        <v>191.89</v>
      </c>
      <c r="L1125" s="19" t="s">
        <v>13176</v>
      </c>
      <c r="M1125" s="11" t="s">
        <v>23</v>
      </c>
      <c r="N1125" s="10" t="s">
        <v>196</v>
      </c>
      <c r="O1125" s="10"/>
      <c r="P1125" s="10"/>
      <c r="Q1125" s="12"/>
      <c r="R1125" s="12"/>
      <c r="S1125" s="17" t="s">
        <v>26</v>
      </c>
      <c r="T1125" s="10" t="s">
        <v>27</v>
      </c>
      <c r="U1125" s="10">
        <v>2205</v>
      </c>
      <c r="V1125" s="10">
        <v>3502</v>
      </c>
      <c r="W1125" s="10">
        <v>2639</v>
      </c>
      <c r="X1125" s="10">
        <v>2320</v>
      </c>
      <c r="Y1125" s="10">
        <f t="shared" si="17"/>
        <v>3040</v>
      </c>
      <c r="Z1125" s="10" t="str">
        <f>IFERROR(VLOOKUP(H1125,'[1]MW-NIFTY-50-12-Apr-2020'!$A:$A,1,FALSE),"No")</f>
        <v>No</v>
      </c>
      <c r="AA1125" s="10" t="str">
        <f>IFERROR(VLOOKUP(AB1125,'[2]ind_nifty500list 12th Apr20'!$F:$F,1,FALSE),"No")</f>
        <v>No</v>
      </c>
      <c r="AB1125" s="9">
        <v>3040</v>
      </c>
    </row>
    <row r="1126" spans="1:28" ht="15.75" customHeight="1" x14ac:dyDescent="0.3">
      <c r="A1126" s="9">
        <v>375</v>
      </c>
      <c r="B1126" s="10"/>
      <c r="C1126" s="10"/>
      <c r="D1126" s="10">
        <v>132939524</v>
      </c>
      <c r="E1126" s="10">
        <v>519295</v>
      </c>
      <c r="F1126" s="10">
        <v>519295</v>
      </c>
      <c r="G1126" s="10" t="s">
        <v>1300</v>
      </c>
      <c r="H1126" s="10" t="str">
        <f>G1126</f>
        <v>BAMBINO</v>
      </c>
      <c r="I1126" s="10" t="s">
        <v>1301</v>
      </c>
      <c r="J1126" s="10" t="s">
        <v>1302</v>
      </c>
      <c r="K1126" s="13">
        <v>190.62</v>
      </c>
      <c r="L1126" s="19" t="s">
        <v>13176</v>
      </c>
      <c r="M1126" s="11" t="s">
        <v>275</v>
      </c>
      <c r="N1126" s="10" t="s">
        <v>276</v>
      </c>
      <c r="O1126" s="10" t="s">
        <v>277</v>
      </c>
      <c r="P1126" s="10"/>
      <c r="Q1126" s="12"/>
      <c r="R1126" s="12"/>
      <c r="S1126" s="10" t="s">
        <v>279</v>
      </c>
      <c r="T1126" s="10" t="s">
        <v>27</v>
      </c>
      <c r="U1126" s="10">
        <v>3720</v>
      </c>
      <c r="V1126" s="10">
        <v>338</v>
      </c>
      <c r="W1126" s="10">
        <v>1012</v>
      </c>
      <c r="X1126" s="10">
        <v>169</v>
      </c>
      <c r="Y1126" s="10">
        <f t="shared" si="17"/>
        <v>375</v>
      </c>
      <c r="Z1126" s="10" t="str">
        <f>IFERROR(VLOOKUP(H1126,'[1]MW-NIFTY-50-12-Apr-2020'!$A:$A,1,FALSE),"No")</f>
        <v>No</v>
      </c>
      <c r="AA1126" s="10" t="str">
        <f>IFERROR(VLOOKUP(AB1126,'[2]ind_nifty500list 12th Apr20'!$F:$F,1,FALSE),"No")</f>
        <v>No</v>
      </c>
      <c r="AB1126" s="9">
        <v>375</v>
      </c>
    </row>
    <row r="1127" spans="1:28" ht="15.75" customHeight="1" x14ac:dyDescent="0.3">
      <c r="A1127" s="9">
        <v>1481</v>
      </c>
      <c r="B1127" s="10"/>
      <c r="C1127" s="10"/>
      <c r="D1127" s="10">
        <v>129371652</v>
      </c>
      <c r="E1127" s="10">
        <v>505358</v>
      </c>
      <c r="F1127" s="10">
        <v>505358</v>
      </c>
      <c r="G1127" s="10" t="s">
        <v>4679</v>
      </c>
      <c r="H1127" s="10" t="str">
        <f>G1127</f>
        <v>INTEGRAEN</v>
      </c>
      <c r="I1127" s="10" t="s">
        <v>4680</v>
      </c>
      <c r="J1127" s="10" t="s">
        <v>4681</v>
      </c>
      <c r="K1127" s="13">
        <v>190.51</v>
      </c>
      <c r="L1127" s="19" t="s">
        <v>13176</v>
      </c>
      <c r="M1127" s="11" t="s">
        <v>39</v>
      </c>
      <c r="N1127" s="10" t="s">
        <v>40</v>
      </c>
      <c r="O1127" s="10" t="s">
        <v>137</v>
      </c>
      <c r="P1127" s="11" t="s">
        <v>138</v>
      </c>
      <c r="Q1127" s="10"/>
      <c r="R1127" s="12"/>
      <c r="S1127" s="15" t="s">
        <v>42</v>
      </c>
      <c r="T1127" s="10" t="s">
        <v>27</v>
      </c>
      <c r="U1127" s="10">
        <v>2003</v>
      </c>
      <c r="V1127" s="10">
        <v>799</v>
      </c>
      <c r="W1127" s="10">
        <v>2652</v>
      </c>
      <c r="X1127" s="10">
        <v>3513</v>
      </c>
      <c r="Y1127" s="10">
        <f t="shared" si="17"/>
        <v>1481</v>
      </c>
      <c r="Z1127" s="10" t="str">
        <f>IFERROR(VLOOKUP(H1127,'[1]MW-NIFTY-50-12-Apr-2020'!$A:$A,1,FALSE),"No")</f>
        <v>No</v>
      </c>
      <c r="AA1127" s="10" t="str">
        <f>IFERROR(VLOOKUP(AB1127,'[2]ind_nifty500list 12th Apr20'!$F:$F,1,FALSE),"No")</f>
        <v>No</v>
      </c>
      <c r="AB1127" s="9">
        <v>1481</v>
      </c>
    </row>
    <row r="1128" spans="1:28" ht="15.75" customHeight="1" x14ac:dyDescent="0.3">
      <c r="A1128" s="9">
        <v>937</v>
      </c>
      <c r="B1128" s="10">
        <v>245249</v>
      </c>
      <c r="C1128" s="10">
        <v>958</v>
      </c>
      <c r="D1128" s="10">
        <v>128126724</v>
      </c>
      <c r="E1128" s="10">
        <v>500495</v>
      </c>
      <c r="F1128" s="10">
        <v>500495</v>
      </c>
      <c r="G1128" s="10" t="s">
        <v>3601</v>
      </c>
      <c r="H1128" s="10" t="s">
        <v>3601</v>
      </c>
      <c r="I1128" s="10" t="s">
        <v>3602</v>
      </c>
      <c r="J1128" s="10" t="s">
        <v>3603</v>
      </c>
      <c r="K1128" s="13">
        <v>10803.080999999998</v>
      </c>
      <c r="L1128" s="16" t="s">
        <v>13177</v>
      </c>
      <c r="M1128" s="11" t="s">
        <v>83</v>
      </c>
      <c r="N1128" s="10" t="s">
        <v>621</v>
      </c>
      <c r="O1128" s="10" t="s">
        <v>964</v>
      </c>
      <c r="P1128" s="10" t="s">
        <v>3604</v>
      </c>
      <c r="Q1128" s="12"/>
      <c r="R1128" s="12"/>
      <c r="S1128" s="10" t="s">
        <v>623</v>
      </c>
      <c r="T1128" s="10" t="s">
        <v>43</v>
      </c>
      <c r="U1128" s="10">
        <v>1343</v>
      </c>
      <c r="V1128" s="10">
        <v>3629</v>
      </c>
      <c r="W1128" s="10">
        <v>3115</v>
      </c>
      <c r="X1128" s="10">
        <v>269</v>
      </c>
      <c r="Y1128" s="10">
        <f t="shared" si="17"/>
        <v>937</v>
      </c>
      <c r="Z1128" s="10" t="str">
        <f>IFERROR(VLOOKUP(H1128,'[1]MW-NIFTY-50-12-Apr-2020'!$A:$A,1,FALSE),"No")</f>
        <v>No</v>
      </c>
      <c r="AA1128" s="10" t="s">
        <v>44</v>
      </c>
      <c r="AB1128" s="9">
        <v>937</v>
      </c>
    </row>
    <row r="1129" spans="1:28" ht="15.75" customHeight="1" x14ac:dyDescent="0.3">
      <c r="A1129" s="9">
        <v>3419</v>
      </c>
      <c r="B1129" s="10">
        <v>6003713</v>
      </c>
      <c r="C1129" s="10">
        <v>23452</v>
      </c>
      <c r="D1129" s="10">
        <v>136548612</v>
      </c>
      <c r="E1129" s="10">
        <v>533393</v>
      </c>
      <c r="F1129" s="10">
        <v>533393</v>
      </c>
      <c r="G1129" s="10" t="s">
        <v>10493</v>
      </c>
      <c r="H1129" s="10" t="s">
        <v>10493</v>
      </c>
      <c r="I1129" s="10" t="s">
        <v>10494</v>
      </c>
      <c r="J1129" s="10" t="s">
        <v>10495</v>
      </c>
      <c r="K1129" s="13">
        <v>189.63245000000001</v>
      </c>
      <c r="L1129" s="19" t="s">
        <v>13176</v>
      </c>
      <c r="M1129" s="11" t="s">
        <v>249</v>
      </c>
      <c r="N1129" s="10" t="s">
        <v>383</v>
      </c>
      <c r="O1129" s="10"/>
      <c r="P1129" s="10"/>
      <c r="Q1129" s="12"/>
      <c r="R1129" s="12"/>
      <c r="S1129" s="18" t="s">
        <v>384</v>
      </c>
      <c r="T1129" s="10" t="s">
        <v>27</v>
      </c>
      <c r="U1129" s="10">
        <v>2250</v>
      </c>
      <c r="V1129" s="10">
        <v>88</v>
      </c>
      <c r="W1129" s="10">
        <v>3019</v>
      </c>
      <c r="X1129" s="10">
        <v>897</v>
      </c>
      <c r="Y1129" s="10">
        <f t="shared" si="17"/>
        <v>3419</v>
      </c>
      <c r="Z1129" s="10" t="str">
        <f>IFERROR(VLOOKUP(H1129,'[1]MW-NIFTY-50-12-Apr-2020'!$A:$A,1,FALSE),"No")</f>
        <v>No</v>
      </c>
      <c r="AA1129" s="10" t="str">
        <f>IFERROR(VLOOKUP(AB1129,'[2]ind_nifty500list 12th Apr20'!$F:$F,1,FALSE),"No")</f>
        <v>No</v>
      </c>
      <c r="AB1129" s="9">
        <v>3419</v>
      </c>
    </row>
    <row r="1130" spans="1:28" ht="15.75" customHeight="1" x14ac:dyDescent="0.3">
      <c r="A1130" s="9">
        <v>2231</v>
      </c>
      <c r="B1130" s="10"/>
      <c r="C1130" s="10"/>
      <c r="D1130" s="10">
        <v>134840580</v>
      </c>
      <c r="E1130" s="10">
        <v>526721</v>
      </c>
      <c r="F1130" s="10">
        <v>526721</v>
      </c>
      <c r="G1130" s="10" t="s">
        <v>6940</v>
      </c>
      <c r="H1130" s="10" t="str">
        <f>G1130</f>
        <v>NICCOPAR</v>
      </c>
      <c r="I1130" s="10" t="s">
        <v>6941</v>
      </c>
      <c r="J1130" s="10" t="s">
        <v>6942</v>
      </c>
      <c r="K1130" s="13">
        <v>189</v>
      </c>
      <c r="L1130" s="19" t="s">
        <v>13176</v>
      </c>
      <c r="M1130" s="11" t="s">
        <v>83</v>
      </c>
      <c r="N1130" s="10" t="s">
        <v>181</v>
      </c>
      <c r="O1130" s="10" t="s">
        <v>210</v>
      </c>
      <c r="P1130" s="10" t="s">
        <v>354</v>
      </c>
      <c r="Q1130" s="12"/>
      <c r="R1130" s="12"/>
      <c r="S1130" s="15" t="s">
        <v>86</v>
      </c>
      <c r="T1130" s="10" t="s">
        <v>27</v>
      </c>
      <c r="U1130" s="10">
        <v>491</v>
      </c>
      <c r="V1130" s="10">
        <v>1179</v>
      </c>
      <c r="W1130" s="10">
        <v>696</v>
      </c>
      <c r="X1130" s="10">
        <v>1011</v>
      </c>
      <c r="Y1130" s="10">
        <f t="shared" si="17"/>
        <v>2231</v>
      </c>
      <c r="Z1130" s="10" t="str">
        <f>IFERROR(VLOOKUP(H1130,'[1]MW-NIFTY-50-12-Apr-2020'!$A:$A,1,FALSE),"No")</f>
        <v>No</v>
      </c>
      <c r="AA1130" s="10" t="str">
        <f>IFERROR(VLOOKUP(AB1130,'[2]ind_nifty500list 12th Apr20'!$F:$F,1,FALSE),"No")</f>
        <v>No</v>
      </c>
      <c r="AB1130" s="9">
        <v>2231</v>
      </c>
    </row>
    <row r="1131" spans="1:28" ht="15.75" customHeight="1" x14ac:dyDescent="0.3">
      <c r="A1131" s="9">
        <v>1023</v>
      </c>
      <c r="B1131" s="10"/>
      <c r="C1131" s="10"/>
      <c r="D1131" s="10">
        <v>135699716</v>
      </c>
      <c r="E1131" s="10">
        <v>530077</v>
      </c>
      <c r="F1131" s="10">
        <v>530077</v>
      </c>
      <c r="G1131" s="10" t="s">
        <v>3274</v>
      </c>
      <c r="H1131" s="10" t="str">
        <f>G1131</f>
        <v>FRSHTRP</v>
      </c>
      <c r="I1131" s="10" t="s">
        <v>3275</v>
      </c>
      <c r="J1131" s="10" t="s">
        <v>3276</v>
      </c>
      <c r="K1131" s="13">
        <v>188.51</v>
      </c>
      <c r="L1131" s="19" t="s">
        <v>13176</v>
      </c>
      <c r="M1131" s="11" t="s">
        <v>275</v>
      </c>
      <c r="N1131" s="10" t="s">
        <v>357</v>
      </c>
      <c r="O1131" s="10" t="s">
        <v>358</v>
      </c>
      <c r="P1131" s="10" t="s">
        <v>3277</v>
      </c>
      <c r="Q1131" s="10"/>
      <c r="R1131" s="12"/>
      <c r="S1131" s="18" t="s">
        <v>279</v>
      </c>
      <c r="T1131" s="10" t="s">
        <v>27</v>
      </c>
      <c r="U1131" s="10">
        <v>1700</v>
      </c>
      <c r="V1131" s="10">
        <v>1005</v>
      </c>
      <c r="W1131" s="10">
        <v>1837</v>
      </c>
      <c r="X1131" s="10">
        <v>3262</v>
      </c>
      <c r="Y1131" s="10">
        <f t="shared" si="17"/>
        <v>1023</v>
      </c>
      <c r="Z1131" s="10" t="str">
        <f>IFERROR(VLOOKUP(H1131,'[1]MW-NIFTY-50-12-Apr-2020'!$A:$A,1,FALSE),"No")</f>
        <v>No</v>
      </c>
      <c r="AA1131" s="10" t="str">
        <f>IFERROR(VLOOKUP(AB1131,'[2]ind_nifty500list 12th Apr20'!$F:$F,1,FALSE),"No")</f>
        <v>No</v>
      </c>
      <c r="AB1131" s="9">
        <v>1023</v>
      </c>
    </row>
    <row r="1132" spans="1:28" ht="15.75" customHeight="1" x14ac:dyDescent="0.3">
      <c r="A1132" s="9">
        <v>1134</v>
      </c>
      <c r="B1132" s="10">
        <v>302337</v>
      </c>
      <c r="C1132" s="10">
        <v>1181</v>
      </c>
      <c r="D1132" s="10">
        <v>128041732</v>
      </c>
      <c r="E1132" s="10">
        <v>500163</v>
      </c>
      <c r="F1132" s="10">
        <v>500163</v>
      </c>
      <c r="G1132" s="10" t="s">
        <v>3614</v>
      </c>
      <c r="H1132" s="10" t="s">
        <v>3614</v>
      </c>
      <c r="I1132" s="10" t="s">
        <v>3615</v>
      </c>
      <c r="J1132" s="10" t="s">
        <v>3616</v>
      </c>
      <c r="K1132" s="13">
        <v>4457.0415499999999</v>
      </c>
      <c r="L1132" s="19" t="s">
        <v>13179</v>
      </c>
      <c r="M1132" s="11" t="s">
        <v>275</v>
      </c>
      <c r="N1132" s="10" t="s">
        <v>276</v>
      </c>
      <c r="O1132" s="10" t="s">
        <v>277</v>
      </c>
      <c r="P1132" s="10" t="s">
        <v>3617</v>
      </c>
      <c r="Q1132" s="12"/>
      <c r="R1132" s="12"/>
      <c r="S1132" s="18" t="s">
        <v>279</v>
      </c>
      <c r="T1132" s="10" t="s">
        <v>43</v>
      </c>
      <c r="U1132" s="10">
        <v>3757</v>
      </c>
      <c r="V1132" s="10">
        <v>1152</v>
      </c>
      <c r="W1132" s="10">
        <v>1528</v>
      </c>
      <c r="X1132" s="10">
        <v>3091</v>
      </c>
      <c r="Y1132" s="10">
        <f t="shared" si="17"/>
        <v>1134</v>
      </c>
      <c r="Z1132" s="10" t="str">
        <f>IFERROR(VLOOKUP(H1132,'[1]MW-NIFTY-50-12-Apr-2020'!$A:$A,1,FALSE),"No")</f>
        <v>No</v>
      </c>
      <c r="AA1132" s="10" t="s">
        <v>44</v>
      </c>
      <c r="AB1132" s="9">
        <v>1134</v>
      </c>
    </row>
    <row r="1133" spans="1:28" ht="15.75" customHeight="1" x14ac:dyDescent="0.3">
      <c r="A1133" s="9">
        <v>1135</v>
      </c>
      <c r="B1133" s="10">
        <v>2585345</v>
      </c>
      <c r="C1133" s="10">
        <v>10099</v>
      </c>
      <c r="D1133" s="10">
        <v>136300548</v>
      </c>
      <c r="E1133" s="10">
        <v>532424</v>
      </c>
      <c r="F1133" s="10">
        <v>532424</v>
      </c>
      <c r="G1133" s="10" t="s">
        <v>3618</v>
      </c>
      <c r="H1133" s="10" t="s">
        <v>3618</v>
      </c>
      <c r="I1133" s="10" t="s">
        <v>3619</v>
      </c>
      <c r="J1133" s="10" t="s">
        <v>3620</v>
      </c>
      <c r="K1133" s="13">
        <v>73985.615850000002</v>
      </c>
      <c r="L1133" s="16" t="s">
        <v>13178</v>
      </c>
      <c r="M1133" s="11" t="s">
        <v>275</v>
      </c>
      <c r="N1133" s="10" t="s">
        <v>276</v>
      </c>
      <c r="O1133" s="10" t="s">
        <v>323</v>
      </c>
      <c r="P1133" s="10" t="s">
        <v>1237</v>
      </c>
      <c r="Q1133" s="12"/>
      <c r="R1133" s="12"/>
      <c r="S1133" s="18" t="s">
        <v>279</v>
      </c>
      <c r="T1133" s="10" t="s">
        <v>130</v>
      </c>
      <c r="U1133" s="10">
        <v>733</v>
      </c>
      <c r="V1133" s="10">
        <v>769</v>
      </c>
      <c r="W1133" s="10">
        <v>1336</v>
      </c>
      <c r="X1133" s="10">
        <v>1646</v>
      </c>
      <c r="Y1133" s="10">
        <f t="shared" si="17"/>
        <v>1135</v>
      </c>
      <c r="Z1133" s="10" t="str">
        <f>IFERROR(VLOOKUP(H1133,'[1]MW-NIFTY-50-12-Apr-2020'!$A:$A,1,FALSE),"No")</f>
        <v>No</v>
      </c>
      <c r="AA1133" s="10" t="s">
        <v>44</v>
      </c>
      <c r="AB1133" s="9">
        <v>1135</v>
      </c>
    </row>
    <row r="1134" spans="1:28" ht="15.75" customHeight="1" x14ac:dyDescent="0.3">
      <c r="A1134" s="9">
        <v>964</v>
      </c>
      <c r="B1134" s="10">
        <v>173057</v>
      </c>
      <c r="C1134" s="10">
        <v>676</v>
      </c>
      <c r="D1134" s="10">
        <v>128022020</v>
      </c>
      <c r="E1134" s="10">
        <v>500086</v>
      </c>
      <c r="F1134" s="10">
        <v>500086</v>
      </c>
      <c r="G1134" s="10" t="s">
        <v>3621</v>
      </c>
      <c r="H1134" s="10" t="s">
        <v>3621</v>
      </c>
      <c r="I1134" s="10" t="s">
        <v>3622</v>
      </c>
      <c r="J1134" s="10" t="s">
        <v>3623</v>
      </c>
      <c r="K1134" s="13">
        <v>19862.428599999999</v>
      </c>
      <c r="L1134" s="16" t="s">
        <v>13177</v>
      </c>
      <c r="M1134" s="11" t="s">
        <v>83</v>
      </c>
      <c r="N1134" s="10" t="s">
        <v>621</v>
      </c>
      <c r="O1134" s="10" t="s">
        <v>622</v>
      </c>
      <c r="P1134" s="10" t="s">
        <v>899</v>
      </c>
      <c r="Q1134" s="12"/>
      <c r="R1134" s="12"/>
      <c r="S1134" s="10" t="s">
        <v>623</v>
      </c>
      <c r="T1134" s="10" t="s">
        <v>43</v>
      </c>
      <c r="U1134" s="10">
        <v>150</v>
      </c>
      <c r="V1134" s="10">
        <v>1272</v>
      </c>
      <c r="W1134" s="10">
        <v>2381</v>
      </c>
      <c r="X1134" s="10">
        <v>0</v>
      </c>
      <c r="Y1134" s="10">
        <f t="shared" si="17"/>
        <v>964</v>
      </c>
      <c r="Z1134" s="10" t="str">
        <f>IFERROR(VLOOKUP(H1134,'[1]MW-NIFTY-50-12-Apr-2020'!$A:$A,1,FALSE),"No")</f>
        <v>No</v>
      </c>
      <c r="AA1134" s="10" t="s">
        <v>44</v>
      </c>
      <c r="AB1134" s="9">
        <v>964</v>
      </c>
    </row>
    <row r="1135" spans="1:28" ht="15.75" customHeight="1" x14ac:dyDescent="0.3">
      <c r="A1135" s="9">
        <v>5027</v>
      </c>
      <c r="B1135" s="10">
        <v>7689729</v>
      </c>
      <c r="C1135" s="10">
        <v>30038</v>
      </c>
      <c r="D1135" s="10">
        <v>136550404</v>
      </c>
      <c r="E1135" s="10">
        <v>533400</v>
      </c>
      <c r="F1135" s="10">
        <v>533400</v>
      </c>
      <c r="G1135" s="10" t="s">
        <v>3624</v>
      </c>
      <c r="H1135" s="10" t="s">
        <v>3624</v>
      </c>
      <c r="I1135" s="10" t="s">
        <v>3625</v>
      </c>
      <c r="J1135" s="10" t="s">
        <v>3626</v>
      </c>
      <c r="K1135" s="13">
        <v>11161.221699999998</v>
      </c>
      <c r="L1135" s="16" t="s">
        <v>13177</v>
      </c>
      <c r="M1135" s="11" t="s">
        <v>275</v>
      </c>
      <c r="N1135" s="10" t="s">
        <v>276</v>
      </c>
      <c r="O1135" s="10" t="s">
        <v>277</v>
      </c>
      <c r="P1135" s="10" t="s">
        <v>278</v>
      </c>
      <c r="Q1135" s="12"/>
      <c r="R1135" s="12"/>
      <c r="S1135" s="18" t="s">
        <v>279</v>
      </c>
      <c r="T1135" s="10" t="s">
        <v>43</v>
      </c>
      <c r="U1135" s="10">
        <v>3857</v>
      </c>
      <c r="V1135" s="10">
        <v>780</v>
      </c>
      <c r="W1135" s="10">
        <v>1115</v>
      </c>
      <c r="X1135" s="10">
        <v>525</v>
      </c>
      <c r="Y1135" s="10">
        <f t="shared" si="17"/>
        <v>5027</v>
      </c>
      <c r="Z1135" s="10" t="str">
        <f>IFERROR(VLOOKUP(H1135,'[1]MW-NIFTY-50-12-Apr-2020'!$A:$A,1,FALSE),"No")</f>
        <v>No</v>
      </c>
      <c r="AA1135" s="10" t="s">
        <v>44</v>
      </c>
      <c r="AB1135" s="9">
        <v>5027</v>
      </c>
    </row>
    <row r="1136" spans="1:28" ht="15.75" customHeight="1" x14ac:dyDescent="0.3">
      <c r="A1136" s="9">
        <v>1686</v>
      </c>
      <c r="B1136" s="10"/>
      <c r="C1136" s="10"/>
      <c r="D1136" s="10">
        <v>129991428</v>
      </c>
      <c r="E1136" s="10">
        <v>507779</v>
      </c>
      <c r="F1136" s="10">
        <v>507779</v>
      </c>
      <c r="G1136" s="10" t="s">
        <v>5293</v>
      </c>
      <c r="H1136" s="10" t="str">
        <f>G1136</f>
        <v>KANPRPLA</v>
      </c>
      <c r="I1136" s="10" t="s">
        <v>5294</v>
      </c>
      <c r="J1136" s="10" t="s">
        <v>5295</v>
      </c>
      <c r="K1136" s="13">
        <v>187.83</v>
      </c>
      <c r="L1136" s="19" t="s">
        <v>13176</v>
      </c>
      <c r="M1136" s="11" t="s">
        <v>23</v>
      </c>
      <c r="N1136" s="10" t="s">
        <v>196</v>
      </c>
      <c r="O1136" s="10" t="s">
        <v>1622</v>
      </c>
      <c r="P1136" s="10"/>
      <c r="Q1136" s="12"/>
      <c r="R1136" s="12"/>
      <c r="S1136" s="17" t="s">
        <v>26</v>
      </c>
      <c r="T1136" s="10" t="s">
        <v>27</v>
      </c>
      <c r="U1136" s="10">
        <v>1163</v>
      </c>
      <c r="V1136" s="10">
        <v>3020</v>
      </c>
      <c r="W1136" s="10">
        <v>2084</v>
      </c>
      <c r="X1136" s="10">
        <v>3467</v>
      </c>
      <c r="Y1136" s="10">
        <f t="shared" si="17"/>
        <v>1686</v>
      </c>
      <c r="Z1136" s="10" t="str">
        <f>IFERROR(VLOOKUP(H1136,'[1]MW-NIFTY-50-12-Apr-2020'!$A:$A,1,FALSE),"No")</f>
        <v>No</v>
      </c>
      <c r="AA1136" s="10" t="str">
        <f>IFERROR(VLOOKUP(AB1136,'[2]ind_nifty500list 12th Apr20'!$F:$F,1,FALSE),"No")</f>
        <v>No</v>
      </c>
      <c r="AB1136" s="9">
        <v>1686</v>
      </c>
    </row>
    <row r="1137" spans="1:28" ht="15.75" customHeight="1" x14ac:dyDescent="0.3">
      <c r="A1137" s="9">
        <v>1867</v>
      </c>
      <c r="B1137" s="10"/>
      <c r="C1137" s="10"/>
      <c r="D1137" s="10">
        <v>130025476</v>
      </c>
      <c r="E1137" s="10">
        <v>507912</v>
      </c>
      <c r="F1137" s="10">
        <v>507912</v>
      </c>
      <c r="G1137" s="10" t="s">
        <v>5843</v>
      </c>
      <c r="H1137" s="10" t="str">
        <f>G1137</f>
        <v>LKPMERFIN</v>
      </c>
      <c r="I1137" s="10" t="s">
        <v>5844</v>
      </c>
      <c r="J1137" s="10" t="s">
        <v>5845</v>
      </c>
      <c r="K1137" s="13">
        <v>187.81</v>
      </c>
      <c r="L1137" s="19" t="s">
        <v>13176</v>
      </c>
      <c r="M1137" s="11" t="s">
        <v>55</v>
      </c>
      <c r="N1137" s="10" t="s">
        <v>56</v>
      </c>
      <c r="O1137" s="11" t="s">
        <v>154</v>
      </c>
      <c r="P1137" s="10"/>
      <c r="Q1137" s="12"/>
      <c r="R1137" s="12"/>
      <c r="S1137" s="18" t="s">
        <v>58</v>
      </c>
      <c r="T1137" s="10" t="s">
        <v>27</v>
      </c>
      <c r="U1137" s="10">
        <v>3591</v>
      </c>
      <c r="V1137" s="10">
        <v>3381</v>
      </c>
      <c r="W1137" s="10">
        <v>3227</v>
      </c>
      <c r="X1137" s="10">
        <v>802</v>
      </c>
      <c r="Y1137" s="10">
        <f t="shared" si="17"/>
        <v>1867</v>
      </c>
      <c r="Z1137" s="10" t="str">
        <f>IFERROR(VLOOKUP(H1137,'[1]MW-NIFTY-50-12-Apr-2020'!$A:$A,1,FALSE),"No")</f>
        <v>No</v>
      </c>
      <c r="AA1137" s="10" t="str">
        <f>IFERROR(VLOOKUP(AB1137,'[2]ind_nifty500list 12th Apr20'!$F:$F,1,FALSE),"No")</f>
        <v>No</v>
      </c>
      <c r="AB1137" s="9">
        <v>1867</v>
      </c>
    </row>
    <row r="1138" spans="1:28" ht="15.75" customHeight="1" x14ac:dyDescent="0.3">
      <c r="A1138" s="9">
        <v>343</v>
      </c>
      <c r="B1138" s="10"/>
      <c r="C1138" s="10"/>
      <c r="D1138" s="10">
        <v>137668100</v>
      </c>
      <c r="E1138" s="10">
        <v>137668100</v>
      </c>
      <c r="F1138" s="10">
        <v>537766</v>
      </c>
      <c r="G1138" s="10" t="s">
        <v>1200</v>
      </c>
      <c r="H1138" s="10" t="str">
        <f>G1138</f>
        <v>BCP</v>
      </c>
      <c r="I1138" s="10" t="s">
        <v>1201</v>
      </c>
      <c r="J1138" s="10" t="s">
        <v>1202</v>
      </c>
      <c r="K1138" s="13">
        <v>187.24</v>
      </c>
      <c r="L1138" s="19" t="s">
        <v>13176</v>
      </c>
      <c r="M1138" s="11" t="s">
        <v>39</v>
      </c>
      <c r="N1138" s="10" t="s">
        <v>40</v>
      </c>
      <c r="O1138" s="10" t="s">
        <v>128</v>
      </c>
      <c r="P1138" s="10"/>
      <c r="Q1138" s="12"/>
      <c r="R1138" s="12"/>
      <c r="S1138" s="15" t="s">
        <v>42</v>
      </c>
      <c r="T1138" s="10" t="s">
        <v>27</v>
      </c>
      <c r="U1138" s="10">
        <v>2791</v>
      </c>
      <c r="V1138" s="10">
        <v>1709</v>
      </c>
      <c r="W1138" s="10">
        <v>3567</v>
      </c>
      <c r="X1138" s="10">
        <v>5020</v>
      </c>
      <c r="Y1138" s="10">
        <f t="shared" si="17"/>
        <v>343</v>
      </c>
      <c r="Z1138" s="10" t="str">
        <f>IFERROR(VLOOKUP(H1138,'[1]MW-NIFTY-50-12-Apr-2020'!$A:$A,1,FALSE),"No")</f>
        <v>No</v>
      </c>
      <c r="AA1138" s="10" t="str">
        <f>IFERROR(VLOOKUP(AB1138,'[2]ind_nifty500list 12th Apr20'!$F:$F,1,FALSE),"No")</f>
        <v>No</v>
      </c>
      <c r="AB1138" s="9">
        <v>343</v>
      </c>
    </row>
    <row r="1139" spans="1:28" ht="15.75" customHeight="1" x14ac:dyDescent="0.3">
      <c r="A1139" s="9">
        <v>1592</v>
      </c>
      <c r="B1139" s="10">
        <v>443393</v>
      </c>
      <c r="C1139" s="10">
        <v>1732</v>
      </c>
      <c r="D1139" s="10">
        <v>128057092</v>
      </c>
      <c r="E1139" s="10">
        <v>500223</v>
      </c>
      <c r="F1139" s="10">
        <v>500223</v>
      </c>
      <c r="G1139" s="10" t="s">
        <v>5012</v>
      </c>
      <c r="H1139" s="10" t="s">
        <v>5012</v>
      </c>
      <c r="I1139" s="10" t="s">
        <v>5013</v>
      </c>
      <c r="J1139" s="10" t="s">
        <v>5014</v>
      </c>
      <c r="K1139" s="13">
        <v>185.88</v>
      </c>
      <c r="L1139" s="19" t="s">
        <v>13176</v>
      </c>
      <c r="M1139" s="11" t="s">
        <v>83</v>
      </c>
      <c r="N1139" s="10" t="s">
        <v>84</v>
      </c>
      <c r="O1139" s="10" t="s">
        <v>85</v>
      </c>
      <c r="P1139" s="10"/>
      <c r="Q1139" s="12"/>
      <c r="R1139" s="12"/>
      <c r="S1139" s="15" t="s">
        <v>86</v>
      </c>
      <c r="T1139" s="10" t="s">
        <v>27</v>
      </c>
      <c r="U1139" s="10">
        <v>1836</v>
      </c>
      <c r="V1139" s="10">
        <v>3264</v>
      </c>
      <c r="W1139" s="10">
        <v>3297</v>
      </c>
      <c r="X1139" s="10">
        <v>1410</v>
      </c>
      <c r="Y1139" s="10">
        <f t="shared" si="17"/>
        <v>1592</v>
      </c>
      <c r="Z1139" s="10" t="str">
        <f>IFERROR(VLOOKUP(H1139,'[1]MW-NIFTY-50-12-Apr-2020'!$A:$A,1,FALSE),"No")</f>
        <v>No</v>
      </c>
      <c r="AA1139" s="10" t="str">
        <f>IFERROR(VLOOKUP(AB1139,'[2]ind_nifty500list 12th Apr20'!$F:$F,1,FALSE),"No")</f>
        <v>No</v>
      </c>
      <c r="AB1139" s="9">
        <v>1592</v>
      </c>
    </row>
    <row r="1140" spans="1:28" ht="15.75" customHeight="1" x14ac:dyDescent="0.3">
      <c r="A1140" s="9">
        <v>976</v>
      </c>
      <c r="B1140" s="10"/>
      <c r="C1140" s="10"/>
      <c r="D1140" s="10">
        <v>135700228</v>
      </c>
      <c r="E1140" s="10">
        <v>530079</v>
      </c>
      <c r="F1140" s="10">
        <v>530079</v>
      </c>
      <c r="G1140" s="10" t="s">
        <v>3130</v>
      </c>
      <c r="H1140" s="10" t="str">
        <f>G1140</f>
        <v>FAZETHREE</v>
      </c>
      <c r="I1140" s="10" t="s">
        <v>3131</v>
      </c>
      <c r="J1140" s="10" t="s">
        <v>3132</v>
      </c>
      <c r="K1140" s="13">
        <v>185.48</v>
      </c>
      <c r="L1140" s="19" t="s">
        <v>13176</v>
      </c>
      <c r="M1140" s="11" t="s">
        <v>83</v>
      </c>
      <c r="N1140" s="10" t="s">
        <v>84</v>
      </c>
      <c r="O1140" s="10" t="s">
        <v>85</v>
      </c>
      <c r="P1140" s="10"/>
      <c r="Q1140" s="12"/>
      <c r="R1140" s="12"/>
      <c r="S1140" s="15" t="s">
        <v>86</v>
      </c>
      <c r="T1140" s="10" t="s">
        <v>27</v>
      </c>
      <c r="U1140" s="10">
        <v>2502</v>
      </c>
      <c r="V1140" s="10">
        <v>1410</v>
      </c>
      <c r="W1140" s="10">
        <v>388</v>
      </c>
      <c r="X1140" s="10">
        <v>2421</v>
      </c>
      <c r="Y1140" s="10">
        <f t="shared" si="17"/>
        <v>976</v>
      </c>
      <c r="Z1140" s="10" t="str">
        <f>IFERROR(VLOOKUP(H1140,'[1]MW-NIFTY-50-12-Apr-2020'!$A:$A,1,FALSE),"No")</f>
        <v>No</v>
      </c>
      <c r="AA1140" s="10" t="str">
        <f>IFERROR(VLOOKUP(AB1140,'[2]ind_nifty500list 12th Apr20'!$F:$F,1,FALSE),"No")</f>
        <v>No</v>
      </c>
      <c r="AB1140" s="9">
        <v>976</v>
      </c>
    </row>
    <row r="1141" spans="1:28" ht="15.75" customHeight="1" x14ac:dyDescent="0.3">
      <c r="A1141" s="9">
        <v>388</v>
      </c>
      <c r="B1141" s="10">
        <v>3714817</v>
      </c>
      <c r="C1141" s="10">
        <v>14511</v>
      </c>
      <c r="D1141" s="10">
        <v>128952836</v>
      </c>
      <c r="E1141" s="10">
        <v>503722</v>
      </c>
      <c r="F1141" s="10">
        <v>503722</v>
      </c>
      <c r="G1141" s="10" t="s">
        <v>1340</v>
      </c>
      <c r="H1141" s="10" t="s">
        <v>1340</v>
      </c>
      <c r="I1141" s="10" t="s">
        <v>1341</v>
      </c>
      <c r="J1141" s="10" t="s">
        <v>1342</v>
      </c>
      <c r="K1141" s="13">
        <v>184.93799999999999</v>
      </c>
      <c r="L1141" s="19" t="s">
        <v>13176</v>
      </c>
      <c r="M1141" s="11" t="s">
        <v>83</v>
      </c>
      <c r="N1141" s="10" t="s">
        <v>84</v>
      </c>
      <c r="O1141" s="10" t="s">
        <v>85</v>
      </c>
      <c r="P1141" s="10"/>
      <c r="Q1141" s="12"/>
      <c r="R1141" s="12"/>
      <c r="S1141" s="17" t="s">
        <v>86</v>
      </c>
      <c r="T1141" s="10" t="s">
        <v>27</v>
      </c>
      <c r="U1141" s="10">
        <v>976</v>
      </c>
      <c r="V1141" s="10">
        <v>2502</v>
      </c>
      <c r="W1141" s="10">
        <v>2421</v>
      </c>
      <c r="X1141" s="10">
        <v>1109</v>
      </c>
      <c r="Y1141" s="10">
        <f t="shared" si="17"/>
        <v>388</v>
      </c>
      <c r="Z1141" s="10" t="str">
        <f>IFERROR(VLOOKUP(H1141,'[1]MW-NIFTY-50-12-Apr-2020'!$A:$A,1,FALSE),"No")</f>
        <v>No</v>
      </c>
      <c r="AA1141" s="10" t="str">
        <f>IFERROR(VLOOKUP(AB1141,'[2]ind_nifty500list 12th Apr20'!$F:$F,1,FALSE),"No")</f>
        <v>No</v>
      </c>
      <c r="AB1141" s="9">
        <v>388</v>
      </c>
    </row>
    <row r="1142" spans="1:28" ht="15.75" customHeight="1" x14ac:dyDescent="0.3">
      <c r="A1142" s="9">
        <v>1501</v>
      </c>
      <c r="B1142" s="10"/>
      <c r="C1142" s="10"/>
      <c r="D1142" s="10">
        <v>130485508</v>
      </c>
      <c r="E1142" s="10">
        <v>509709</v>
      </c>
      <c r="F1142" s="10">
        <v>509709</v>
      </c>
      <c r="G1142" s="10" t="s">
        <v>4737</v>
      </c>
      <c r="H1142" s="10" t="str">
        <f>G1142</f>
        <v>INTLCONV</v>
      </c>
      <c r="I1142" s="10" t="s">
        <v>4738</v>
      </c>
      <c r="J1142" s="10" t="s">
        <v>4739</v>
      </c>
      <c r="K1142" s="13">
        <v>184.91</v>
      </c>
      <c r="L1142" s="19" t="s">
        <v>13176</v>
      </c>
      <c r="M1142" s="11" t="s">
        <v>39</v>
      </c>
      <c r="N1142" s="10" t="s">
        <v>40</v>
      </c>
      <c r="O1142" s="10"/>
      <c r="P1142" s="10"/>
      <c r="Q1142" s="12"/>
      <c r="R1142" s="12"/>
      <c r="S1142" s="15" t="s">
        <v>42</v>
      </c>
      <c r="T1142" s="10" t="s">
        <v>27</v>
      </c>
      <c r="U1142" s="10">
        <v>1124</v>
      </c>
      <c r="V1142" s="10">
        <v>1087</v>
      </c>
      <c r="W1142" s="10">
        <v>1509</v>
      </c>
      <c r="X1142" s="10">
        <v>3955</v>
      </c>
      <c r="Y1142" s="10">
        <f t="shared" si="17"/>
        <v>1501</v>
      </c>
      <c r="Z1142" s="10" t="str">
        <f>IFERROR(VLOOKUP(H1142,'[1]MW-NIFTY-50-12-Apr-2020'!$A:$A,1,FALSE),"No")</f>
        <v>No</v>
      </c>
      <c r="AA1142" s="10" t="str">
        <f>IFERROR(VLOOKUP(AB1142,'[2]ind_nifty500list 12th Apr20'!$F:$F,1,FALSE),"No")</f>
        <v>No</v>
      </c>
      <c r="AB1142" s="9">
        <v>1501</v>
      </c>
    </row>
    <row r="1143" spans="1:28" ht="15.75" customHeight="1" x14ac:dyDescent="0.3">
      <c r="A1143" s="9">
        <v>3275</v>
      </c>
      <c r="B1143" s="10">
        <v>1069825</v>
      </c>
      <c r="C1143" s="10">
        <v>4179</v>
      </c>
      <c r="D1143" s="10">
        <v>151058436</v>
      </c>
      <c r="E1143" s="10">
        <v>590072</v>
      </c>
      <c r="F1143" s="10">
        <v>590072</v>
      </c>
      <c r="G1143" s="10" t="s">
        <v>10059</v>
      </c>
      <c r="H1143" s="10" t="s">
        <v>10059</v>
      </c>
      <c r="I1143" s="10" t="s">
        <v>10060</v>
      </c>
      <c r="J1143" s="10" t="s">
        <v>10061</v>
      </c>
      <c r="K1143" s="13">
        <v>184.70015000000001</v>
      </c>
      <c r="L1143" s="19" t="s">
        <v>13176</v>
      </c>
      <c r="M1143" s="11" t="s">
        <v>83</v>
      </c>
      <c r="N1143" s="10" t="s">
        <v>621</v>
      </c>
      <c r="O1143" s="10" t="s">
        <v>622</v>
      </c>
      <c r="P1143" s="10" t="s">
        <v>10062</v>
      </c>
      <c r="Q1143" s="12"/>
      <c r="R1143" s="12"/>
      <c r="S1143" s="18" t="s">
        <v>623</v>
      </c>
      <c r="T1143" s="10" t="s">
        <v>27</v>
      </c>
      <c r="U1143" s="10">
        <v>3677</v>
      </c>
      <c r="V1143" s="10">
        <v>462</v>
      </c>
      <c r="W1143" s="10">
        <v>3378</v>
      </c>
      <c r="X1143" s="10">
        <v>1623</v>
      </c>
      <c r="Y1143" s="10">
        <f t="shared" si="17"/>
        <v>3275</v>
      </c>
      <c r="Z1143" s="10" t="str">
        <f>IFERROR(VLOOKUP(H1143,'[1]MW-NIFTY-50-12-Apr-2020'!$A:$A,1,FALSE),"No")</f>
        <v>No</v>
      </c>
      <c r="AA1143" s="10" t="str">
        <f>IFERROR(VLOOKUP(AB1143,'[2]ind_nifty500list 12th Apr20'!$F:$F,1,FALSE),"No")</f>
        <v>No</v>
      </c>
      <c r="AB1143" s="9">
        <v>3275</v>
      </c>
    </row>
    <row r="1144" spans="1:28" ht="15.75" customHeight="1" x14ac:dyDescent="0.3">
      <c r="A1144" s="9">
        <v>1961</v>
      </c>
      <c r="B1144" s="10"/>
      <c r="C1144" s="10"/>
      <c r="D1144" s="10">
        <v>131691012</v>
      </c>
      <c r="E1144" s="10">
        <v>514418</v>
      </c>
      <c r="F1144" s="10">
        <v>514418</v>
      </c>
      <c r="G1144" s="10" t="s">
        <v>6127</v>
      </c>
      <c r="H1144" s="10" t="str">
        <f>G1144</f>
        <v>MANORG</v>
      </c>
      <c r="I1144" s="10" t="s">
        <v>6128</v>
      </c>
      <c r="J1144" s="10" t="s">
        <v>6129</v>
      </c>
      <c r="K1144" s="13">
        <v>183.02</v>
      </c>
      <c r="L1144" s="19" t="s">
        <v>13176</v>
      </c>
      <c r="M1144" s="11" t="s">
        <v>23</v>
      </c>
      <c r="N1144" s="10" t="s">
        <v>24</v>
      </c>
      <c r="O1144" s="10"/>
      <c r="P1144" s="10"/>
      <c r="Q1144" s="12"/>
      <c r="R1144" s="12"/>
      <c r="S1144" s="15" t="s">
        <v>26</v>
      </c>
      <c r="T1144" s="10" t="s">
        <v>27</v>
      </c>
      <c r="U1144" s="10">
        <v>148</v>
      </c>
      <c r="V1144" s="10">
        <v>3295</v>
      </c>
      <c r="W1144" s="10">
        <v>1720</v>
      </c>
      <c r="X1144" s="10">
        <v>1900</v>
      </c>
      <c r="Y1144" s="10">
        <f t="shared" si="17"/>
        <v>1961</v>
      </c>
      <c r="Z1144" s="10" t="str">
        <f>IFERROR(VLOOKUP(H1144,'[1]MW-NIFTY-50-12-Apr-2020'!$A:$A,1,FALSE),"No")</f>
        <v>No</v>
      </c>
      <c r="AA1144" s="10" t="str">
        <f>IFERROR(VLOOKUP(AB1144,'[2]ind_nifty500list 12th Apr20'!$F:$F,1,FALSE),"No")</f>
        <v>No</v>
      </c>
      <c r="AB1144" s="9">
        <v>1961</v>
      </c>
    </row>
    <row r="1145" spans="1:28" ht="15.75" customHeight="1" x14ac:dyDescent="0.3">
      <c r="A1145" s="9">
        <v>3145</v>
      </c>
      <c r="B1145" s="10"/>
      <c r="C1145" s="10"/>
      <c r="D1145" s="10">
        <v>132123652</v>
      </c>
      <c r="E1145" s="10">
        <v>516108</v>
      </c>
      <c r="F1145" s="10">
        <v>516108</v>
      </c>
      <c r="G1145" s="10" t="s">
        <v>9671</v>
      </c>
      <c r="H1145" s="10" t="str">
        <f>G1145</f>
        <v>SIPAPER</v>
      </c>
      <c r="I1145" s="10" t="s">
        <v>9672</v>
      </c>
      <c r="J1145" s="10" t="s">
        <v>9673</v>
      </c>
      <c r="K1145" s="13">
        <v>182.66</v>
      </c>
      <c r="L1145" s="19" t="s">
        <v>13176</v>
      </c>
      <c r="M1145" s="11" t="s">
        <v>23</v>
      </c>
      <c r="N1145" s="10" t="s">
        <v>196</v>
      </c>
      <c r="O1145" s="10" t="s">
        <v>388</v>
      </c>
      <c r="P1145" s="10"/>
      <c r="Q1145" s="12"/>
      <c r="R1145" s="12"/>
      <c r="S1145" s="15" t="s">
        <v>26</v>
      </c>
      <c r="T1145" s="10" t="s">
        <v>27</v>
      </c>
      <c r="U1145" s="10">
        <v>3826</v>
      </c>
      <c r="V1145" s="10">
        <v>3000</v>
      </c>
      <c r="W1145" s="10">
        <v>3034</v>
      </c>
      <c r="X1145" s="10">
        <v>1099</v>
      </c>
      <c r="Y1145" s="10">
        <f t="shared" si="17"/>
        <v>3145</v>
      </c>
      <c r="Z1145" s="10" t="str">
        <f>IFERROR(VLOOKUP(H1145,'[1]MW-NIFTY-50-12-Apr-2020'!$A:$A,1,FALSE),"No")</f>
        <v>No</v>
      </c>
      <c r="AA1145" s="10" t="str">
        <f>IFERROR(VLOOKUP(AB1145,'[2]ind_nifty500list 12th Apr20'!$F:$F,1,FALSE),"No")</f>
        <v>No</v>
      </c>
      <c r="AB1145" s="9">
        <v>3145</v>
      </c>
    </row>
    <row r="1146" spans="1:28" ht="15.75" customHeight="1" x14ac:dyDescent="0.3">
      <c r="A1146" s="9">
        <v>2747</v>
      </c>
      <c r="B1146" s="10">
        <v>3062017</v>
      </c>
      <c r="C1146" s="10">
        <v>11961</v>
      </c>
      <c r="D1146" s="10">
        <v>129374212</v>
      </c>
      <c r="E1146" s="10">
        <v>505368</v>
      </c>
      <c r="F1146" s="10">
        <v>505368</v>
      </c>
      <c r="G1146" s="10" t="s">
        <v>8483</v>
      </c>
      <c r="H1146" s="10" t="s">
        <v>8483</v>
      </c>
      <c r="I1146" s="10" t="s">
        <v>8484</v>
      </c>
      <c r="J1146" s="10" t="s">
        <v>8485</v>
      </c>
      <c r="K1146" s="13">
        <v>182.4316</v>
      </c>
      <c r="L1146" s="19" t="s">
        <v>13176</v>
      </c>
      <c r="M1146" s="11" t="s">
        <v>39</v>
      </c>
      <c r="N1146" s="10" t="s">
        <v>40</v>
      </c>
      <c r="O1146" s="10" t="s">
        <v>137</v>
      </c>
      <c r="P1146" s="10" t="s">
        <v>242</v>
      </c>
      <c r="Q1146" s="12"/>
      <c r="R1146" s="12"/>
      <c r="S1146" s="15" t="s">
        <v>42</v>
      </c>
      <c r="T1146" s="10" t="s">
        <v>27</v>
      </c>
      <c r="U1146" s="10">
        <v>665</v>
      </c>
      <c r="V1146" s="10">
        <v>407</v>
      </c>
      <c r="W1146" s="10">
        <v>3464</v>
      </c>
      <c r="X1146" s="10">
        <v>50</v>
      </c>
      <c r="Y1146" s="10">
        <f t="shared" si="17"/>
        <v>2747</v>
      </c>
      <c r="Z1146" s="10" t="str">
        <f>IFERROR(VLOOKUP(H1146,'[1]MW-NIFTY-50-12-Apr-2020'!$A:$A,1,FALSE),"No")</f>
        <v>No</v>
      </c>
      <c r="AA1146" s="10" t="str">
        <f>IFERROR(VLOOKUP(AB1146,'[2]ind_nifty500list 12th Apr20'!$F:$F,1,FALSE),"No")</f>
        <v>No</v>
      </c>
      <c r="AB1146" s="9">
        <v>2747</v>
      </c>
    </row>
    <row r="1147" spans="1:28" ht="15.75" customHeight="1" x14ac:dyDescent="0.3">
      <c r="A1147" s="9">
        <v>748</v>
      </c>
      <c r="B1147" s="10">
        <v>206081</v>
      </c>
      <c r="C1147" s="10">
        <v>805</v>
      </c>
      <c r="D1147" s="10">
        <v>128721924</v>
      </c>
      <c r="E1147" s="10">
        <v>502820</v>
      </c>
      <c r="F1147" s="10">
        <v>502820</v>
      </c>
      <c r="G1147" s="10" t="s">
        <v>2440</v>
      </c>
      <c r="H1147" s="10" t="s">
        <v>2440</v>
      </c>
      <c r="I1147" s="10" t="s">
        <v>2441</v>
      </c>
      <c r="J1147" s="10" t="s">
        <v>2442</v>
      </c>
      <c r="K1147" s="13">
        <v>182.18594999999999</v>
      </c>
      <c r="L1147" s="19" t="s">
        <v>13176</v>
      </c>
      <c r="M1147" s="11" t="s">
        <v>83</v>
      </c>
      <c r="N1147" s="10" t="s">
        <v>84</v>
      </c>
      <c r="O1147" s="10" t="s">
        <v>108</v>
      </c>
      <c r="P1147" s="10"/>
      <c r="Q1147" s="12"/>
      <c r="R1147" s="12"/>
      <c r="S1147" s="15" t="s">
        <v>86</v>
      </c>
      <c r="T1147" s="10" t="s">
        <v>27</v>
      </c>
      <c r="U1147" s="10">
        <v>3946</v>
      </c>
      <c r="V1147" s="10">
        <v>2573</v>
      </c>
      <c r="W1147" s="10">
        <v>3932</v>
      </c>
      <c r="X1147" s="10">
        <v>2437</v>
      </c>
      <c r="Y1147" s="10">
        <f t="shared" si="17"/>
        <v>748</v>
      </c>
      <c r="Z1147" s="10" t="str">
        <f>IFERROR(VLOOKUP(H1147,'[1]MW-NIFTY-50-12-Apr-2020'!$A:$A,1,FALSE),"No")</f>
        <v>No</v>
      </c>
      <c r="AA1147" s="10" t="str">
        <f>IFERROR(VLOOKUP(AB1147,'[2]ind_nifty500list 12th Apr20'!$F:$F,1,FALSE),"No")</f>
        <v>No</v>
      </c>
      <c r="AB1147" s="9">
        <v>748</v>
      </c>
    </row>
    <row r="1148" spans="1:28" ht="15.75" customHeight="1" x14ac:dyDescent="0.3">
      <c r="A1148" s="9">
        <v>727</v>
      </c>
      <c r="B1148" s="10">
        <v>1549057</v>
      </c>
      <c r="C1148" s="10">
        <v>6051</v>
      </c>
      <c r="D1148" s="10">
        <v>136236292</v>
      </c>
      <c r="E1148" s="10">
        <v>532173</v>
      </c>
      <c r="F1148" s="10">
        <v>532173</v>
      </c>
      <c r="G1148" s="10" t="s">
        <v>2377</v>
      </c>
      <c r="H1148" s="10" t="s">
        <v>2377</v>
      </c>
      <c r="I1148" s="10" t="s">
        <v>2378</v>
      </c>
      <c r="J1148" s="10" t="s">
        <v>2379</v>
      </c>
      <c r="K1148" s="13">
        <v>182.13454999999999</v>
      </c>
      <c r="L1148" s="19" t="s">
        <v>13176</v>
      </c>
      <c r="M1148" s="11" t="s">
        <v>32</v>
      </c>
      <c r="N1148" s="10" t="s">
        <v>33</v>
      </c>
      <c r="O1148" s="10" t="s">
        <v>48</v>
      </c>
      <c r="P1148" s="10"/>
      <c r="Q1148" s="12"/>
      <c r="R1148" s="12"/>
      <c r="S1148" s="18" t="s">
        <v>35</v>
      </c>
      <c r="T1148" s="10" t="s">
        <v>27</v>
      </c>
      <c r="U1148" s="10">
        <v>2057</v>
      </c>
      <c r="V1148" s="10">
        <v>2612</v>
      </c>
      <c r="W1148" s="10">
        <v>33</v>
      </c>
      <c r="X1148" s="10">
        <v>2845</v>
      </c>
      <c r="Y1148" s="10">
        <f t="shared" si="17"/>
        <v>727</v>
      </c>
      <c r="Z1148" s="10" t="str">
        <f>IFERROR(VLOOKUP(H1148,'[1]MW-NIFTY-50-12-Apr-2020'!$A:$A,1,FALSE),"No")</f>
        <v>No</v>
      </c>
      <c r="AA1148" s="10" t="str">
        <f>IFERROR(VLOOKUP(AB1148,'[2]ind_nifty500list 12th Apr20'!$F:$F,1,FALSE),"No")</f>
        <v>No</v>
      </c>
      <c r="AB1148" s="9">
        <v>727</v>
      </c>
    </row>
    <row r="1149" spans="1:28" ht="15.75" customHeight="1" x14ac:dyDescent="0.3">
      <c r="A1149" s="9">
        <v>1153</v>
      </c>
      <c r="B1149" s="10">
        <v>3064577</v>
      </c>
      <c r="C1149" s="10">
        <v>11971</v>
      </c>
      <c r="D1149" s="10">
        <v>134842628</v>
      </c>
      <c r="E1149" s="10">
        <v>526729</v>
      </c>
      <c r="F1149" s="10">
        <v>526729</v>
      </c>
      <c r="G1149" s="10" t="s">
        <v>3672</v>
      </c>
      <c r="H1149" s="10" t="s">
        <v>3672</v>
      </c>
      <c r="I1149" s="10" t="s">
        <v>3673</v>
      </c>
      <c r="J1149" s="10" t="s">
        <v>3674</v>
      </c>
      <c r="K1149" s="13">
        <v>180.2732</v>
      </c>
      <c r="L1149" s="19" t="s">
        <v>13176</v>
      </c>
      <c r="M1149" s="11" t="s">
        <v>83</v>
      </c>
      <c r="N1149" s="10" t="s">
        <v>84</v>
      </c>
      <c r="O1149" s="10" t="s">
        <v>508</v>
      </c>
      <c r="P1149" s="10"/>
      <c r="Q1149" s="12"/>
      <c r="R1149" s="12"/>
      <c r="S1149" s="15" t="s">
        <v>86</v>
      </c>
      <c r="T1149" s="10" t="s">
        <v>27</v>
      </c>
      <c r="U1149" s="10">
        <v>1677</v>
      </c>
      <c r="V1149" s="10">
        <v>1892</v>
      </c>
      <c r="W1149" s="10">
        <v>1713</v>
      </c>
      <c r="X1149" s="10">
        <v>3901</v>
      </c>
      <c r="Y1149" s="10">
        <f t="shared" si="17"/>
        <v>1153</v>
      </c>
      <c r="Z1149" s="10" t="str">
        <f>IFERROR(VLOOKUP(H1149,'[1]MW-NIFTY-50-12-Apr-2020'!$A:$A,1,FALSE),"No")</f>
        <v>No</v>
      </c>
      <c r="AA1149" s="10" t="str">
        <f>IFERROR(VLOOKUP(AB1149,'[2]ind_nifty500list 12th Apr20'!$F:$F,1,FALSE),"No")</f>
        <v>No</v>
      </c>
      <c r="AB1149" s="9">
        <v>1153</v>
      </c>
    </row>
    <row r="1150" spans="1:28" ht="15.75" customHeight="1" x14ac:dyDescent="0.3">
      <c r="A1150" s="9">
        <v>1123</v>
      </c>
      <c r="B1150" s="10">
        <v>3516161</v>
      </c>
      <c r="C1150" s="10">
        <v>13735</v>
      </c>
      <c r="D1150" s="10">
        <v>136389892</v>
      </c>
      <c r="E1150" s="10">
        <v>532773</v>
      </c>
      <c r="F1150" s="10">
        <v>532773</v>
      </c>
      <c r="G1150" s="10" t="s">
        <v>3579</v>
      </c>
      <c r="H1150" s="10" t="s">
        <v>3579</v>
      </c>
      <c r="I1150" s="10" t="s">
        <v>3580</v>
      </c>
      <c r="J1150" s="10" t="s">
        <v>3581</v>
      </c>
      <c r="K1150" s="13">
        <v>180.18469999999999</v>
      </c>
      <c r="L1150" s="19" t="s">
        <v>13176</v>
      </c>
      <c r="M1150" s="11" t="s">
        <v>83</v>
      </c>
      <c r="N1150" s="10" t="s">
        <v>181</v>
      </c>
      <c r="O1150" s="10" t="s">
        <v>210</v>
      </c>
      <c r="P1150" s="10" t="s">
        <v>3582</v>
      </c>
      <c r="Q1150" s="12"/>
      <c r="R1150" s="12"/>
      <c r="S1150" s="17" t="s">
        <v>86</v>
      </c>
      <c r="T1150" s="10" t="s">
        <v>27</v>
      </c>
      <c r="U1150" s="10">
        <v>1548</v>
      </c>
      <c r="V1150" s="10">
        <v>2018</v>
      </c>
      <c r="W1150" s="10">
        <v>1598</v>
      </c>
      <c r="X1150" s="10">
        <v>3171</v>
      </c>
      <c r="Y1150" s="10">
        <f t="shared" si="17"/>
        <v>1123</v>
      </c>
      <c r="Z1150" s="10" t="str">
        <f>IFERROR(VLOOKUP(H1150,'[1]MW-NIFTY-50-12-Apr-2020'!$A:$A,1,FALSE),"No")</f>
        <v>No</v>
      </c>
      <c r="AA1150" s="10" t="str">
        <f>IFERROR(VLOOKUP(AB1150,'[2]ind_nifty500list 12th Apr20'!$F:$F,1,FALSE),"No")</f>
        <v>No</v>
      </c>
      <c r="AB1150" s="9">
        <v>1123</v>
      </c>
    </row>
    <row r="1151" spans="1:28" ht="15.75" customHeight="1" x14ac:dyDescent="0.3">
      <c r="A1151" s="9">
        <v>1429</v>
      </c>
      <c r="B1151" s="10"/>
      <c r="C1151" s="10"/>
      <c r="D1151" s="10">
        <v>134231556</v>
      </c>
      <c r="E1151" s="10">
        <v>524342</v>
      </c>
      <c r="F1151" s="10">
        <v>524342</v>
      </c>
      <c r="G1151" s="10" t="s">
        <v>4517</v>
      </c>
      <c r="H1151" s="10" t="str">
        <f>G1151</f>
        <v>INDOBORAX</v>
      </c>
      <c r="I1151" s="10" t="s">
        <v>4518</v>
      </c>
      <c r="J1151" s="10" t="s">
        <v>4519</v>
      </c>
      <c r="K1151" s="13">
        <v>180.14</v>
      </c>
      <c r="L1151" s="19" t="s">
        <v>13176</v>
      </c>
      <c r="M1151" s="11" t="s">
        <v>23</v>
      </c>
      <c r="N1151" s="10" t="s">
        <v>24</v>
      </c>
      <c r="O1151" s="10"/>
      <c r="P1151" s="10"/>
      <c r="Q1151" s="12"/>
      <c r="R1151" s="12"/>
      <c r="S1151" s="17" t="s">
        <v>26</v>
      </c>
      <c r="T1151" s="10" t="s">
        <v>27</v>
      </c>
      <c r="U1151" s="10">
        <v>3388</v>
      </c>
      <c r="V1151" s="10">
        <v>2168</v>
      </c>
      <c r="W1151" s="10">
        <v>1875</v>
      </c>
      <c r="X1151" s="10">
        <v>1398</v>
      </c>
      <c r="Y1151" s="10">
        <f t="shared" si="17"/>
        <v>1429</v>
      </c>
      <c r="Z1151" s="10" t="str">
        <f>IFERROR(VLOOKUP(H1151,'[1]MW-NIFTY-50-12-Apr-2020'!$A:$A,1,FALSE),"No")</f>
        <v>No</v>
      </c>
      <c r="AA1151" s="10" t="str">
        <f>IFERROR(VLOOKUP(AB1151,'[2]ind_nifty500list 12th Apr20'!$F:$F,1,FALSE),"No")</f>
        <v>No</v>
      </c>
      <c r="AB1151" s="9">
        <v>1429</v>
      </c>
    </row>
    <row r="1152" spans="1:28" ht="15.75" customHeight="1" x14ac:dyDescent="0.3">
      <c r="A1152" s="9">
        <v>2137</v>
      </c>
      <c r="B1152" s="10">
        <v>592129</v>
      </c>
      <c r="C1152" s="10">
        <v>2313</v>
      </c>
      <c r="D1152" s="10">
        <v>131849476</v>
      </c>
      <c r="E1152" s="10">
        <v>515037</v>
      </c>
      <c r="F1152" s="10">
        <v>515037</v>
      </c>
      <c r="G1152" s="10" t="s">
        <v>6656</v>
      </c>
      <c r="H1152" s="10" t="s">
        <v>6656</v>
      </c>
      <c r="I1152" s="10" t="s">
        <v>6657</v>
      </c>
      <c r="J1152" s="10" t="s">
        <v>6658</v>
      </c>
      <c r="K1152" s="13">
        <v>179.86115000000001</v>
      </c>
      <c r="L1152" s="19" t="s">
        <v>13176</v>
      </c>
      <c r="M1152" s="11" t="s">
        <v>249</v>
      </c>
      <c r="N1152" s="10" t="s">
        <v>250</v>
      </c>
      <c r="O1152" s="10" t="s">
        <v>762</v>
      </c>
      <c r="P1152" s="10" t="s">
        <v>1958</v>
      </c>
      <c r="Q1152" s="12"/>
      <c r="R1152" s="12"/>
      <c r="S1152" s="15" t="s">
        <v>26</v>
      </c>
      <c r="T1152" s="10" t="s">
        <v>27</v>
      </c>
      <c r="U1152" s="10">
        <v>950</v>
      </c>
      <c r="V1152" s="10">
        <v>2715</v>
      </c>
      <c r="W1152" s="10">
        <v>2346</v>
      </c>
      <c r="X1152" s="10">
        <v>2249</v>
      </c>
      <c r="Y1152" s="10">
        <f t="shared" si="17"/>
        <v>2137</v>
      </c>
      <c r="Z1152" s="10" t="str">
        <f>IFERROR(VLOOKUP(H1152,'[1]MW-NIFTY-50-12-Apr-2020'!$A:$A,1,FALSE),"No")</f>
        <v>No</v>
      </c>
      <c r="AA1152" s="10" t="str">
        <f>IFERROR(VLOOKUP(AB1152,'[2]ind_nifty500list 12th Apr20'!$F:$F,1,FALSE),"No")</f>
        <v>No</v>
      </c>
      <c r="AB1152" s="9">
        <v>2137</v>
      </c>
    </row>
    <row r="1153" spans="1:28" ht="15.75" customHeight="1" x14ac:dyDescent="0.3">
      <c r="A1153" s="9">
        <v>2250</v>
      </c>
      <c r="B1153" s="10">
        <v>4815105</v>
      </c>
      <c r="C1153" s="10">
        <v>18809</v>
      </c>
      <c r="D1153" s="10">
        <v>136499716</v>
      </c>
      <c r="E1153" s="10">
        <v>533202</v>
      </c>
      <c r="F1153" s="10">
        <v>533202</v>
      </c>
      <c r="G1153" s="10" t="s">
        <v>6997</v>
      </c>
      <c r="H1153" s="10" t="s">
        <v>6997</v>
      </c>
      <c r="I1153" s="10" t="s">
        <v>6998</v>
      </c>
      <c r="J1153" s="10" t="s">
        <v>6999</v>
      </c>
      <c r="K1153" s="13">
        <v>179.35325</v>
      </c>
      <c r="L1153" s="19" t="s">
        <v>13176</v>
      </c>
      <c r="M1153" s="11" t="s">
        <v>249</v>
      </c>
      <c r="N1153" s="10" t="s">
        <v>383</v>
      </c>
      <c r="O1153" s="10"/>
      <c r="P1153" s="10"/>
      <c r="Q1153" s="12"/>
      <c r="R1153" s="12"/>
      <c r="S1153" s="18" t="s">
        <v>384</v>
      </c>
      <c r="T1153" s="10" t="s">
        <v>27</v>
      </c>
      <c r="U1153" s="10">
        <v>88</v>
      </c>
      <c r="V1153" s="10">
        <v>2031</v>
      </c>
      <c r="W1153" s="10">
        <v>3419</v>
      </c>
      <c r="X1153" s="10">
        <v>3019</v>
      </c>
      <c r="Y1153" s="10">
        <f t="shared" si="17"/>
        <v>2250</v>
      </c>
      <c r="Z1153" s="10" t="str">
        <f>IFERROR(VLOOKUP(H1153,'[1]MW-NIFTY-50-12-Apr-2020'!$A:$A,1,FALSE),"No")</f>
        <v>No</v>
      </c>
      <c r="AA1153" s="10" t="str">
        <f>IFERROR(VLOOKUP(AB1153,'[2]ind_nifty500list 12th Apr20'!$F:$F,1,FALSE),"No")</f>
        <v>No</v>
      </c>
      <c r="AB1153" s="9">
        <v>2250</v>
      </c>
    </row>
    <row r="1154" spans="1:28" ht="15.75" customHeight="1" x14ac:dyDescent="0.3">
      <c r="A1154" s="9">
        <v>1198</v>
      </c>
      <c r="B1154" s="10">
        <v>297473</v>
      </c>
      <c r="C1154" s="10">
        <v>1162</v>
      </c>
      <c r="D1154" s="10">
        <v>128040964</v>
      </c>
      <c r="E1154" s="10">
        <v>500160</v>
      </c>
      <c r="F1154" s="10">
        <v>500160</v>
      </c>
      <c r="G1154" s="10" t="s">
        <v>3811</v>
      </c>
      <c r="H1154" s="10" t="s">
        <v>3811</v>
      </c>
      <c r="I1154" s="10" t="s">
        <v>3812</v>
      </c>
      <c r="J1154" s="10" t="s">
        <v>3813</v>
      </c>
      <c r="K1154" s="13">
        <v>178.87605000000002</v>
      </c>
      <c r="L1154" s="19" t="s">
        <v>13176</v>
      </c>
      <c r="M1154" s="11" t="s">
        <v>39</v>
      </c>
      <c r="N1154" s="10" t="s">
        <v>67</v>
      </c>
      <c r="O1154" s="10" t="s">
        <v>1534</v>
      </c>
      <c r="P1154" s="10"/>
      <c r="Q1154" s="12"/>
      <c r="R1154" s="12"/>
      <c r="S1154" s="15" t="s">
        <v>69</v>
      </c>
      <c r="T1154" s="10" t="s">
        <v>27</v>
      </c>
      <c r="U1154" s="10">
        <v>2297</v>
      </c>
      <c r="V1154" s="10">
        <v>1092</v>
      </c>
      <c r="W1154" s="10">
        <v>3333</v>
      </c>
      <c r="X1154" s="10">
        <v>1197</v>
      </c>
      <c r="Y1154" s="10">
        <f t="shared" ref="Y1154:Y1217" si="18">A1154</f>
        <v>1198</v>
      </c>
      <c r="Z1154" s="10" t="str">
        <f>IFERROR(VLOOKUP(H1154,'[1]MW-NIFTY-50-12-Apr-2020'!$A:$A,1,FALSE),"No")</f>
        <v>No</v>
      </c>
      <c r="AA1154" s="10" t="str">
        <f>IFERROR(VLOOKUP(AB1154,'[2]ind_nifty500list 12th Apr20'!$F:$F,1,FALSE),"No")</f>
        <v>No</v>
      </c>
      <c r="AB1154" s="9">
        <v>1198</v>
      </c>
    </row>
    <row r="1155" spans="1:28" ht="15.75" customHeight="1" x14ac:dyDescent="0.3">
      <c r="A1155" s="9">
        <v>3944</v>
      </c>
      <c r="B1155" s="10"/>
      <c r="C1155" s="10"/>
      <c r="D1155" s="10">
        <v>138086404</v>
      </c>
      <c r="E1155" s="10">
        <v>539400</v>
      </c>
      <c r="F1155" s="10">
        <v>539400</v>
      </c>
      <c r="G1155" s="10" t="s">
        <v>12131</v>
      </c>
      <c r="H1155" s="10" t="str">
        <f>G1155</f>
        <v>MALLCOM</v>
      </c>
      <c r="I1155" s="10" t="s">
        <v>12132</v>
      </c>
      <c r="J1155" s="10" t="s">
        <v>12133</v>
      </c>
      <c r="K1155" s="13">
        <v>177.85</v>
      </c>
      <c r="L1155" s="19" t="s">
        <v>13176</v>
      </c>
      <c r="M1155" s="11" t="s">
        <v>39</v>
      </c>
      <c r="N1155" s="10" t="s">
        <v>40</v>
      </c>
      <c r="O1155" s="12"/>
      <c r="P1155" s="10"/>
      <c r="Q1155" s="12"/>
      <c r="R1155" s="12"/>
      <c r="S1155" s="15" t="s">
        <v>42</v>
      </c>
      <c r="T1155" s="10" t="s">
        <v>27</v>
      </c>
      <c r="U1155" s="10">
        <v>2394</v>
      </c>
      <c r="V1155" s="10">
        <v>3953</v>
      </c>
      <c r="W1155" s="10">
        <v>1087</v>
      </c>
      <c r="X1155" s="10">
        <v>1124</v>
      </c>
      <c r="Y1155" s="10">
        <f t="shared" si="18"/>
        <v>3944</v>
      </c>
      <c r="Z1155" s="10" t="str">
        <f>IFERROR(VLOOKUP(H1155,'[1]MW-NIFTY-50-12-Apr-2020'!$A:$A,1,FALSE),"No")</f>
        <v>No</v>
      </c>
      <c r="AA1155" s="10" t="str">
        <f>IFERROR(VLOOKUP(AB1155,'[2]ind_nifty500list 12th Apr20'!$F:$F,1,FALSE),"No")</f>
        <v>No</v>
      </c>
      <c r="AB1155" s="9">
        <v>3944</v>
      </c>
    </row>
    <row r="1156" spans="1:28" ht="15.75" customHeight="1" x14ac:dyDescent="0.3">
      <c r="A1156" s="9">
        <v>1494</v>
      </c>
      <c r="B1156" s="10">
        <v>5138177</v>
      </c>
      <c r="C1156" s="10">
        <v>20071</v>
      </c>
      <c r="D1156" s="10">
        <v>136275460</v>
      </c>
      <c r="E1156" s="10">
        <v>532326</v>
      </c>
      <c r="F1156" s="10">
        <v>532326</v>
      </c>
      <c r="G1156" s="10" t="s">
        <v>4717</v>
      </c>
      <c r="H1156" s="10" t="s">
        <v>4717</v>
      </c>
      <c r="I1156" s="10" t="s">
        <v>4718</v>
      </c>
      <c r="J1156" s="10" t="s">
        <v>4719</v>
      </c>
      <c r="K1156" s="13">
        <v>177.73340000000002</v>
      </c>
      <c r="L1156" s="19" t="s">
        <v>13176</v>
      </c>
      <c r="M1156" s="11" t="s">
        <v>32</v>
      </c>
      <c r="N1156" s="10" t="s">
        <v>33</v>
      </c>
      <c r="O1156" s="10" t="s">
        <v>48</v>
      </c>
      <c r="P1156" s="10"/>
      <c r="Q1156" s="12"/>
      <c r="R1156" s="12"/>
      <c r="S1156" s="18" t="s">
        <v>35</v>
      </c>
      <c r="T1156" s="10" t="s">
        <v>27</v>
      </c>
      <c r="U1156" s="10">
        <v>3647</v>
      </c>
      <c r="V1156" s="10">
        <v>816</v>
      </c>
      <c r="W1156" s="10">
        <v>2612</v>
      </c>
      <c r="X1156" s="10">
        <v>2057</v>
      </c>
      <c r="Y1156" s="10">
        <f t="shared" si="18"/>
        <v>1494</v>
      </c>
      <c r="Z1156" s="10" t="str">
        <f>IFERROR(VLOOKUP(H1156,'[1]MW-NIFTY-50-12-Apr-2020'!$A:$A,1,FALSE),"No")</f>
        <v>No</v>
      </c>
      <c r="AA1156" s="10" t="str">
        <f>IFERROR(VLOOKUP(AB1156,'[2]ind_nifty500list 12th Apr20'!$F:$F,1,FALSE),"No")</f>
        <v>No</v>
      </c>
      <c r="AB1156" s="9">
        <v>1494</v>
      </c>
    </row>
    <row r="1157" spans="1:28" ht="15.75" customHeight="1" x14ac:dyDescent="0.3">
      <c r="A1157" s="9">
        <v>3308</v>
      </c>
      <c r="B1157" s="10">
        <v>3840513</v>
      </c>
      <c r="C1157" s="10">
        <v>15002</v>
      </c>
      <c r="D1157" s="10">
        <v>136423428</v>
      </c>
      <c r="E1157" s="10">
        <v>532904</v>
      </c>
      <c r="F1157" s="10">
        <v>532904</v>
      </c>
      <c r="G1157" s="10" t="s">
        <v>10160</v>
      </c>
      <c r="H1157" s="10" t="s">
        <v>10160</v>
      </c>
      <c r="I1157" s="10" t="s">
        <v>10161</v>
      </c>
      <c r="J1157" s="10" t="s">
        <v>10162</v>
      </c>
      <c r="K1157" s="13">
        <v>176.70204999999999</v>
      </c>
      <c r="L1157" s="19" t="s">
        <v>13176</v>
      </c>
      <c r="M1157" s="11" t="s">
        <v>39</v>
      </c>
      <c r="N1157" s="10" t="s">
        <v>67</v>
      </c>
      <c r="O1157" s="11" t="s">
        <v>68</v>
      </c>
      <c r="P1157" s="10"/>
      <c r="Q1157" s="12"/>
      <c r="R1157" s="12"/>
      <c r="S1157" s="15" t="s">
        <v>69</v>
      </c>
      <c r="T1157" s="10" t="s">
        <v>27</v>
      </c>
      <c r="U1157" s="10">
        <v>1904</v>
      </c>
      <c r="V1157" s="10">
        <v>2529</v>
      </c>
      <c r="W1157" s="10">
        <v>1056</v>
      </c>
      <c r="X1157" s="10">
        <v>3429</v>
      </c>
      <c r="Y1157" s="10">
        <f t="shared" si="18"/>
        <v>3308</v>
      </c>
      <c r="Z1157" s="10" t="str">
        <f>IFERROR(VLOOKUP(H1157,'[1]MW-NIFTY-50-12-Apr-2020'!$A:$A,1,FALSE),"No")</f>
        <v>No</v>
      </c>
      <c r="AA1157" s="10" t="str">
        <f>IFERROR(VLOOKUP(AB1157,'[2]ind_nifty500list 12th Apr20'!$F:$F,1,FALSE),"No")</f>
        <v>No</v>
      </c>
      <c r="AB1157" s="9">
        <v>3308</v>
      </c>
    </row>
    <row r="1158" spans="1:28" ht="15.75" customHeight="1" x14ac:dyDescent="0.3">
      <c r="A1158" s="9">
        <v>1700</v>
      </c>
      <c r="B1158" s="10">
        <v>3731713</v>
      </c>
      <c r="C1158" s="10">
        <v>14577</v>
      </c>
      <c r="D1158" s="10">
        <v>136111876</v>
      </c>
      <c r="E1158" s="10">
        <v>531687</v>
      </c>
      <c r="F1158" s="10">
        <v>531687</v>
      </c>
      <c r="G1158" s="10" t="s">
        <v>5334</v>
      </c>
      <c r="H1158" s="10" t="s">
        <v>5334</v>
      </c>
      <c r="I1158" s="10" t="s">
        <v>5335</v>
      </c>
      <c r="J1158" s="10" t="s">
        <v>5336</v>
      </c>
      <c r="K1158" s="13">
        <v>176.32155</v>
      </c>
      <c r="L1158" s="19" t="s">
        <v>13176</v>
      </c>
      <c r="M1158" s="11" t="s">
        <v>275</v>
      </c>
      <c r="N1158" s="10" t="s">
        <v>357</v>
      </c>
      <c r="O1158" s="10" t="s">
        <v>358</v>
      </c>
      <c r="P1158" s="10" t="s">
        <v>5337</v>
      </c>
      <c r="Q1158" s="12"/>
      <c r="R1158" s="12"/>
      <c r="S1158" s="18" t="s">
        <v>279</v>
      </c>
      <c r="T1158" s="10" t="s">
        <v>27</v>
      </c>
      <c r="U1158" s="10">
        <v>1005</v>
      </c>
      <c r="V1158" s="10">
        <v>1257</v>
      </c>
      <c r="W1158" s="10">
        <v>1023</v>
      </c>
      <c r="X1158" s="10">
        <v>1837</v>
      </c>
      <c r="Y1158" s="10">
        <f t="shared" si="18"/>
        <v>1700</v>
      </c>
      <c r="Z1158" s="10" t="str">
        <f>IFERROR(VLOOKUP(H1158,'[1]MW-NIFTY-50-12-Apr-2020'!$A:$A,1,FALSE),"No")</f>
        <v>No</v>
      </c>
      <c r="AA1158" s="10" t="str">
        <f>IFERROR(VLOOKUP(AB1158,'[2]ind_nifty500list 12th Apr20'!$F:$F,1,FALSE),"No")</f>
        <v>No</v>
      </c>
      <c r="AB1158" s="9">
        <v>1700</v>
      </c>
    </row>
    <row r="1159" spans="1:28" ht="15.75" customHeight="1" x14ac:dyDescent="0.3">
      <c r="A1159" s="9">
        <v>1191</v>
      </c>
      <c r="B1159" s="10">
        <v>1675009</v>
      </c>
      <c r="C1159" s="10">
        <v>6543</v>
      </c>
      <c r="D1159" s="10">
        <v>130342916</v>
      </c>
      <c r="E1159" s="10">
        <v>509152</v>
      </c>
      <c r="F1159" s="10">
        <v>509152</v>
      </c>
      <c r="G1159" s="10" t="s">
        <v>3790</v>
      </c>
      <c r="H1159" s="10" t="s">
        <v>3790</v>
      </c>
      <c r="I1159" s="10" t="s">
        <v>3791</v>
      </c>
      <c r="J1159" s="10" t="s">
        <v>3792</v>
      </c>
      <c r="K1159" s="13">
        <v>176.24844999999999</v>
      </c>
      <c r="L1159" s="19" t="s">
        <v>13176</v>
      </c>
      <c r="M1159" s="11" t="s">
        <v>83</v>
      </c>
      <c r="N1159" s="10" t="s">
        <v>621</v>
      </c>
      <c r="O1159" s="10" t="s">
        <v>622</v>
      </c>
      <c r="P1159" s="10" t="s">
        <v>1155</v>
      </c>
      <c r="Q1159" s="12"/>
      <c r="R1159" s="12"/>
      <c r="S1159" s="18" t="s">
        <v>623</v>
      </c>
      <c r="T1159" s="10" t="s">
        <v>27</v>
      </c>
      <c r="U1159" s="10">
        <v>3552</v>
      </c>
      <c r="V1159" s="10">
        <v>1618</v>
      </c>
      <c r="W1159" s="10">
        <v>2580</v>
      </c>
      <c r="X1159" s="10">
        <v>1161</v>
      </c>
      <c r="Y1159" s="10">
        <f t="shared" si="18"/>
        <v>1191</v>
      </c>
      <c r="Z1159" s="10" t="str">
        <f>IFERROR(VLOOKUP(H1159,'[1]MW-NIFTY-50-12-Apr-2020'!$A:$A,1,FALSE),"No")</f>
        <v>No</v>
      </c>
      <c r="AA1159" s="10" t="str">
        <f>IFERROR(VLOOKUP(AB1159,'[2]ind_nifty500list 12th Apr20'!$F:$F,1,FALSE),"No")</f>
        <v>No</v>
      </c>
      <c r="AB1159" s="9">
        <v>1191</v>
      </c>
    </row>
    <row r="1160" spans="1:28" ht="15.75" customHeight="1" x14ac:dyDescent="0.3">
      <c r="A1160" s="9">
        <v>1904</v>
      </c>
      <c r="B1160" s="10">
        <v>3499777</v>
      </c>
      <c r="C1160" s="10">
        <v>13671</v>
      </c>
      <c r="D1160" s="10">
        <v>136063236</v>
      </c>
      <c r="E1160" s="10">
        <v>531497</v>
      </c>
      <c r="F1160" s="10">
        <v>531497</v>
      </c>
      <c r="G1160" s="10" t="s">
        <v>5956</v>
      </c>
      <c r="H1160" s="10" t="s">
        <v>5956</v>
      </c>
      <c r="I1160" s="10" t="s">
        <v>5957</v>
      </c>
      <c r="J1160" s="10" t="s">
        <v>5958</v>
      </c>
      <c r="K1160" s="13">
        <v>174.16125</v>
      </c>
      <c r="L1160" s="19" t="s">
        <v>13176</v>
      </c>
      <c r="M1160" s="11" t="s">
        <v>39</v>
      </c>
      <c r="N1160" s="10" t="s">
        <v>67</v>
      </c>
      <c r="O1160" s="10" t="s">
        <v>68</v>
      </c>
      <c r="P1160" s="10"/>
      <c r="Q1160" s="12"/>
      <c r="R1160" s="12"/>
      <c r="S1160" s="15" t="s">
        <v>69</v>
      </c>
      <c r="T1160" s="10" t="s">
        <v>27</v>
      </c>
      <c r="U1160" s="10">
        <v>2529</v>
      </c>
      <c r="V1160" s="10">
        <v>2085</v>
      </c>
      <c r="W1160" s="10">
        <v>3308</v>
      </c>
      <c r="X1160" s="10">
        <v>1056</v>
      </c>
      <c r="Y1160" s="10">
        <f t="shared" si="18"/>
        <v>1904</v>
      </c>
      <c r="Z1160" s="10" t="str">
        <f>IFERROR(VLOOKUP(H1160,'[1]MW-NIFTY-50-12-Apr-2020'!$A:$A,1,FALSE),"No")</f>
        <v>No</v>
      </c>
      <c r="AA1160" s="10" t="str">
        <f>IFERROR(VLOOKUP(AB1160,'[2]ind_nifty500list 12th Apr20'!$F:$F,1,FALSE),"No")</f>
        <v>No</v>
      </c>
      <c r="AB1160" s="9">
        <v>1904</v>
      </c>
    </row>
    <row r="1161" spans="1:28" ht="15.75" customHeight="1" x14ac:dyDescent="0.3">
      <c r="A1161" s="9">
        <v>1328</v>
      </c>
      <c r="B1161" s="10"/>
      <c r="C1161" s="10"/>
      <c r="D1161" s="10">
        <v>128114948</v>
      </c>
      <c r="E1161" s="10">
        <v>500449</v>
      </c>
      <c r="F1161" s="10">
        <v>500449</v>
      </c>
      <c r="G1161" s="10" t="s">
        <v>4208</v>
      </c>
      <c r="H1161" s="10" t="str">
        <f>G1161</f>
        <v>HOCL</v>
      </c>
      <c r="I1161" s="10" t="s">
        <v>4209</v>
      </c>
      <c r="J1161" s="10" t="s">
        <v>4210</v>
      </c>
      <c r="K1161" s="13">
        <v>172.84</v>
      </c>
      <c r="L1161" s="19" t="s">
        <v>13176</v>
      </c>
      <c r="M1161" s="11" t="s">
        <v>23</v>
      </c>
      <c r="N1161" s="10" t="s">
        <v>24</v>
      </c>
      <c r="O1161" s="10" t="s">
        <v>1085</v>
      </c>
      <c r="P1161" s="10"/>
      <c r="Q1161" s="12"/>
      <c r="R1161" s="12"/>
      <c r="S1161" s="15" t="s">
        <v>26</v>
      </c>
      <c r="T1161" s="10" t="s">
        <v>27</v>
      </c>
      <c r="U1161" s="10">
        <v>3255</v>
      </c>
      <c r="V1161" s="10">
        <v>306</v>
      </c>
      <c r="W1161" s="10">
        <v>3732</v>
      </c>
      <c r="X1161" s="10">
        <v>2588</v>
      </c>
      <c r="Y1161" s="10">
        <f t="shared" si="18"/>
        <v>1328</v>
      </c>
      <c r="Z1161" s="10" t="str">
        <f>IFERROR(VLOOKUP(H1161,'[1]MW-NIFTY-50-12-Apr-2020'!$A:$A,1,FALSE),"No")</f>
        <v>No</v>
      </c>
      <c r="AA1161" s="10" t="str">
        <f>IFERROR(VLOOKUP(AB1161,'[2]ind_nifty500list 12th Apr20'!$F:$F,1,FALSE),"No")</f>
        <v>No</v>
      </c>
      <c r="AB1161" s="9">
        <v>1328</v>
      </c>
    </row>
    <row r="1162" spans="1:28" ht="15.75" customHeight="1" x14ac:dyDescent="0.3">
      <c r="A1162" s="9">
        <v>3852</v>
      </c>
      <c r="B1162" s="10"/>
      <c r="C1162" s="10"/>
      <c r="D1162" s="10">
        <v>128932100</v>
      </c>
      <c r="E1162" s="10">
        <v>503641</v>
      </c>
      <c r="F1162" s="10">
        <v>503641</v>
      </c>
      <c r="G1162" s="10" t="s">
        <v>11830</v>
      </c>
      <c r="H1162" s="10" t="str">
        <f>G1162</f>
        <v>ZODIACVEN</v>
      </c>
      <c r="I1162" s="10" t="s">
        <v>11831</v>
      </c>
      <c r="J1162" s="10" t="s">
        <v>11832</v>
      </c>
      <c r="K1162" s="13">
        <v>171.72</v>
      </c>
      <c r="L1162" s="19" t="s">
        <v>13176</v>
      </c>
      <c r="M1162" s="11" t="s">
        <v>83</v>
      </c>
      <c r="N1162" s="10" t="s">
        <v>621</v>
      </c>
      <c r="O1162" s="10" t="s">
        <v>622</v>
      </c>
      <c r="P1162" s="10"/>
      <c r="Q1162" s="12"/>
      <c r="R1162" s="12"/>
      <c r="S1162" s="18" t="s">
        <v>623</v>
      </c>
      <c r="T1162" s="10" t="s">
        <v>27</v>
      </c>
      <c r="U1162" s="10">
        <v>972</v>
      </c>
      <c r="V1162" s="10">
        <v>845</v>
      </c>
      <c r="W1162" s="10">
        <v>1883</v>
      </c>
      <c r="X1162" s="10">
        <v>1732</v>
      </c>
      <c r="Y1162" s="10">
        <f t="shared" si="18"/>
        <v>3852</v>
      </c>
      <c r="Z1162" s="10" t="str">
        <f>IFERROR(VLOOKUP(H1162,'[1]MW-NIFTY-50-12-Apr-2020'!$A:$A,1,FALSE),"No")</f>
        <v>No</v>
      </c>
      <c r="AA1162" s="10" t="str">
        <f>IFERROR(VLOOKUP(AB1162,'[2]ind_nifty500list 12th Apr20'!$F:$F,1,FALSE),"No")</f>
        <v>No</v>
      </c>
      <c r="AB1162" s="9">
        <v>3852</v>
      </c>
    </row>
    <row r="1163" spans="1:28" ht="15.75" customHeight="1" x14ac:dyDescent="0.3">
      <c r="A1163" s="9">
        <v>3264</v>
      </c>
      <c r="B1163" s="10">
        <v>5322241</v>
      </c>
      <c r="C1163" s="10">
        <v>20790</v>
      </c>
      <c r="D1163" s="10">
        <v>131638020</v>
      </c>
      <c r="E1163" s="10">
        <v>514211</v>
      </c>
      <c r="F1163" s="10">
        <v>514211</v>
      </c>
      <c r="G1163" s="10" t="s">
        <v>10026</v>
      </c>
      <c r="H1163" s="10" t="s">
        <v>10026</v>
      </c>
      <c r="I1163" s="10" t="s">
        <v>10027</v>
      </c>
      <c r="J1163" s="10" t="s">
        <v>10028</v>
      </c>
      <c r="K1163" s="13">
        <v>171.57220000000001</v>
      </c>
      <c r="L1163" s="19" t="s">
        <v>13176</v>
      </c>
      <c r="M1163" s="11" t="s">
        <v>83</v>
      </c>
      <c r="N1163" s="10" t="s">
        <v>84</v>
      </c>
      <c r="O1163" s="10" t="s">
        <v>85</v>
      </c>
      <c r="P1163" s="10"/>
      <c r="Q1163" s="12"/>
      <c r="R1163" s="12"/>
      <c r="S1163" s="15" t="s">
        <v>86</v>
      </c>
      <c r="T1163" s="10" t="s">
        <v>27</v>
      </c>
      <c r="U1163" s="10">
        <v>2096</v>
      </c>
      <c r="V1163" s="10">
        <v>1973</v>
      </c>
      <c r="W1163" s="10">
        <v>1836</v>
      </c>
      <c r="X1163" s="10">
        <v>1592</v>
      </c>
      <c r="Y1163" s="10">
        <f t="shared" si="18"/>
        <v>3264</v>
      </c>
      <c r="Z1163" s="10" t="str">
        <f>IFERROR(VLOOKUP(H1163,'[1]MW-NIFTY-50-12-Apr-2020'!$A:$A,1,FALSE),"No")</f>
        <v>No</v>
      </c>
      <c r="AA1163" s="10" t="str">
        <f>IFERROR(VLOOKUP(AB1163,'[2]ind_nifty500list 12th Apr20'!$F:$F,1,FALSE),"No")</f>
        <v>No</v>
      </c>
      <c r="AB1163" s="9">
        <v>3264</v>
      </c>
    </row>
    <row r="1164" spans="1:28" ht="15.75" customHeight="1" x14ac:dyDescent="0.3">
      <c r="A1164" s="9">
        <v>667</v>
      </c>
      <c r="B1164" s="10"/>
      <c r="C1164" s="10"/>
      <c r="D1164" s="10">
        <v>135946500</v>
      </c>
      <c r="E1164" s="10">
        <v>531041</v>
      </c>
      <c r="F1164" s="10">
        <v>531041</v>
      </c>
      <c r="G1164" s="10" t="s">
        <v>2194</v>
      </c>
      <c r="H1164" s="10" t="str">
        <f>G1164</f>
        <v>COMPEAU</v>
      </c>
      <c r="I1164" s="10" t="s">
        <v>2195</v>
      </c>
      <c r="J1164" s="10" t="s">
        <v>2196</v>
      </c>
      <c r="K1164" s="13">
        <v>171.45</v>
      </c>
      <c r="L1164" s="19" t="s">
        <v>13176</v>
      </c>
      <c r="M1164" s="11" t="s">
        <v>39</v>
      </c>
      <c r="N1164" s="10" t="s">
        <v>40</v>
      </c>
      <c r="O1164" s="10" t="s">
        <v>76</v>
      </c>
      <c r="P1164" s="10"/>
      <c r="Q1164" s="12"/>
      <c r="R1164" s="12"/>
      <c r="S1164" s="15" t="s">
        <v>42</v>
      </c>
      <c r="T1164" s="10" t="s">
        <v>27</v>
      </c>
      <c r="U1164" s="10">
        <v>705</v>
      </c>
      <c r="V1164" s="10">
        <v>212</v>
      </c>
      <c r="W1164" s="10">
        <v>3618</v>
      </c>
      <c r="X1164" s="10">
        <v>3060</v>
      </c>
      <c r="Y1164" s="10">
        <f t="shared" si="18"/>
        <v>667</v>
      </c>
      <c r="Z1164" s="10" t="str">
        <f>IFERROR(VLOOKUP(H1164,'[1]MW-NIFTY-50-12-Apr-2020'!$A:$A,1,FALSE),"No")</f>
        <v>No</v>
      </c>
      <c r="AA1164" s="10" t="str">
        <f>IFERROR(VLOOKUP(AB1164,'[2]ind_nifty500list 12th Apr20'!$F:$F,1,FALSE),"No")</f>
        <v>No</v>
      </c>
      <c r="AB1164" s="9">
        <v>667</v>
      </c>
    </row>
    <row r="1165" spans="1:28" ht="15.75" customHeight="1" x14ac:dyDescent="0.3">
      <c r="A1165" s="9">
        <v>2768</v>
      </c>
      <c r="B1165" s="10"/>
      <c r="C1165" s="10"/>
      <c r="D1165" s="10">
        <v>128093444</v>
      </c>
      <c r="E1165" s="10">
        <v>500365</v>
      </c>
      <c r="F1165" s="10">
        <v>500365</v>
      </c>
      <c r="G1165" s="10" t="s">
        <v>8545</v>
      </c>
      <c r="H1165" s="10" t="str">
        <f>G1165</f>
        <v>REMIMETAL</v>
      </c>
      <c r="I1165" s="10" t="s">
        <v>8546</v>
      </c>
      <c r="J1165" s="10" t="s">
        <v>8547</v>
      </c>
      <c r="K1165" s="13">
        <v>171.22</v>
      </c>
      <c r="L1165" s="19" t="s">
        <v>13176</v>
      </c>
      <c r="M1165" s="11" t="s">
        <v>23</v>
      </c>
      <c r="N1165" s="10" t="s">
        <v>90</v>
      </c>
      <c r="O1165" s="10"/>
      <c r="P1165" s="10"/>
      <c r="Q1165" s="12"/>
      <c r="R1165" s="12"/>
      <c r="S1165" s="18" t="s">
        <v>91</v>
      </c>
      <c r="T1165" s="10" t="s">
        <v>27</v>
      </c>
      <c r="U1165" s="10">
        <v>1302</v>
      </c>
      <c r="V1165" s="10">
        <v>3571</v>
      </c>
      <c r="W1165" s="10">
        <v>3959</v>
      </c>
      <c r="X1165" s="10">
        <v>2514</v>
      </c>
      <c r="Y1165" s="10">
        <f t="shared" si="18"/>
        <v>2768</v>
      </c>
      <c r="Z1165" s="10" t="str">
        <f>IFERROR(VLOOKUP(H1165,'[1]MW-NIFTY-50-12-Apr-2020'!$A:$A,1,FALSE),"No")</f>
        <v>No</v>
      </c>
      <c r="AA1165" s="10" t="str">
        <f>IFERROR(VLOOKUP(AB1165,'[2]ind_nifty500list 12th Apr20'!$F:$F,1,FALSE),"No")</f>
        <v>No</v>
      </c>
      <c r="AB1165" s="9">
        <v>2768</v>
      </c>
    </row>
    <row r="1166" spans="1:28" ht="15.75" customHeight="1" x14ac:dyDescent="0.3">
      <c r="A1166" s="9">
        <v>2175</v>
      </c>
      <c r="B1166" s="10"/>
      <c r="C1166" s="10"/>
      <c r="D1166" s="10">
        <v>136009988</v>
      </c>
      <c r="E1166" s="10">
        <v>531289</v>
      </c>
      <c r="F1166" s="10">
        <v>531289</v>
      </c>
      <c r="G1166" s="10" t="s">
        <v>6773</v>
      </c>
      <c r="H1166" s="10" t="str">
        <f>G1166</f>
        <v>NATFIT</v>
      </c>
      <c r="I1166" s="10" t="s">
        <v>6774</v>
      </c>
      <c r="J1166" s="10" t="s">
        <v>6775</v>
      </c>
      <c r="K1166" s="13">
        <v>171.21</v>
      </c>
      <c r="L1166" s="19" t="s">
        <v>13176</v>
      </c>
      <c r="M1166" s="11" t="s">
        <v>23</v>
      </c>
      <c r="N1166" s="10" t="s">
        <v>90</v>
      </c>
      <c r="O1166" s="10"/>
      <c r="P1166" s="10"/>
      <c r="Q1166" s="12"/>
      <c r="R1166" s="12"/>
      <c r="S1166" s="18" t="s">
        <v>91</v>
      </c>
      <c r="T1166" s="10" t="s">
        <v>27</v>
      </c>
      <c r="U1166" s="10">
        <v>2182</v>
      </c>
      <c r="V1166" s="10">
        <v>1159</v>
      </c>
      <c r="W1166" s="10">
        <v>2579</v>
      </c>
      <c r="X1166" s="10">
        <v>133</v>
      </c>
      <c r="Y1166" s="10">
        <f t="shared" si="18"/>
        <v>2175</v>
      </c>
      <c r="Z1166" s="10" t="str">
        <f>IFERROR(VLOOKUP(H1166,'[1]MW-NIFTY-50-12-Apr-2020'!$A:$A,1,FALSE),"No")</f>
        <v>No</v>
      </c>
      <c r="AA1166" s="10" t="str">
        <f>IFERROR(VLOOKUP(AB1166,'[2]ind_nifty500list 12th Apr20'!$F:$F,1,FALSE),"No")</f>
        <v>No</v>
      </c>
      <c r="AB1166" s="9">
        <v>2175</v>
      </c>
    </row>
    <row r="1167" spans="1:28" ht="15.75" customHeight="1" x14ac:dyDescent="0.3">
      <c r="A1167" s="9">
        <v>1225</v>
      </c>
      <c r="B1167" s="10">
        <v>4840961</v>
      </c>
      <c r="C1167" s="10">
        <v>18910</v>
      </c>
      <c r="D1167" s="10">
        <v>145920772</v>
      </c>
      <c r="E1167" s="10">
        <v>570003</v>
      </c>
      <c r="F1167" s="10">
        <v>570003</v>
      </c>
      <c r="G1167" s="10" t="s">
        <v>3893</v>
      </c>
      <c r="H1167" s="10" t="s">
        <v>3893</v>
      </c>
      <c r="I1167" s="10"/>
      <c r="J1167" s="10" t="s">
        <v>3894</v>
      </c>
      <c r="K1167" s="13">
        <v>170.98</v>
      </c>
      <c r="L1167" s="19" t="s">
        <v>13176</v>
      </c>
      <c r="M1167" s="11" t="s">
        <v>121</v>
      </c>
      <c r="N1167" s="10" t="s">
        <v>1107</v>
      </c>
      <c r="O1167" s="10"/>
      <c r="P1167" s="10"/>
      <c r="Q1167" s="12"/>
      <c r="R1167" s="12"/>
      <c r="S1167" s="15" t="s">
        <v>565</v>
      </c>
      <c r="T1167" s="10" t="s">
        <v>27</v>
      </c>
      <c r="U1167" s="10">
        <v>313</v>
      </c>
      <c r="V1167" s="10">
        <v>1020</v>
      </c>
      <c r="W1167" s="10">
        <v>1226</v>
      </c>
      <c r="X1167" s="10">
        <v>1131</v>
      </c>
      <c r="Y1167" s="10">
        <f t="shared" si="18"/>
        <v>1225</v>
      </c>
      <c r="Z1167" s="10" t="str">
        <f>IFERROR(VLOOKUP(H1167,'[1]MW-NIFTY-50-12-Apr-2020'!$A:$A,1,FALSE),"No")</f>
        <v>No</v>
      </c>
      <c r="AA1167" s="10" t="str">
        <f>IFERROR(VLOOKUP(AB1167,'[2]ind_nifty500list 12th Apr20'!$F:$F,1,FALSE),"No")</f>
        <v>No</v>
      </c>
      <c r="AB1167" s="9">
        <v>1225</v>
      </c>
    </row>
    <row r="1168" spans="1:28" ht="15.75" customHeight="1" x14ac:dyDescent="0.3">
      <c r="A1168" s="9">
        <v>1226</v>
      </c>
      <c r="B1168" s="10">
        <v>1139713</v>
      </c>
      <c r="C1168" s="10">
        <v>4452</v>
      </c>
      <c r="D1168" s="10">
        <v>131220228</v>
      </c>
      <c r="E1168" s="10">
        <v>512579</v>
      </c>
      <c r="F1168" s="10">
        <v>512579</v>
      </c>
      <c r="G1168" s="10" t="s">
        <v>3895</v>
      </c>
      <c r="H1168" s="10" t="s">
        <v>3895</v>
      </c>
      <c r="I1168" s="10" t="s">
        <v>3896</v>
      </c>
      <c r="J1168" s="10" t="s">
        <v>3897</v>
      </c>
      <c r="K1168" s="13">
        <v>170.98</v>
      </c>
      <c r="L1168" s="19" t="s">
        <v>13176</v>
      </c>
      <c r="M1168" s="11" t="s">
        <v>121</v>
      </c>
      <c r="N1168" s="10" t="s">
        <v>1107</v>
      </c>
      <c r="O1168" s="10"/>
      <c r="P1168" s="10"/>
      <c r="Q1168" s="12"/>
      <c r="R1168" s="12"/>
      <c r="S1168" s="15" t="s">
        <v>565</v>
      </c>
      <c r="T1168" s="10" t="s">
        <v>27</v>
      </c>
      <c r="U1168" s="10">
        <v>1225</v>
      </c>
      <c r="V1168" s="10">
        <v>313</v>
      </c>
      <c r="W1168" s="10">
        <v>1131</v>
      </c>
      <c r="X1168" s="10">
        <v>1221</v>
      </c>
      <c r="Y1168" s="10">
        <f t="shared" si="18"/>
        <v>1226</v>
      </c>
      <c r="Z1168" s="10" t="str">
        <f>IFERROR(VLOOKUP(H1168,'[1]MW-NIFTY-50-12-Apr-2020'!$A:$A,1,FALSE),"No")</f>
        <v>No</v>
      </c>
      <c r="AA1168" s="10" t="str">
        <f>IFERROR(VLOOKUP(AB1168,'[2]ind_nifty500list 12th Apr20'!$F:$F,1,FALSE),"No")</f>
        <v>No</v>
      </c>
      <c r="AB1168" s="9">
        <v>1226</v>
      </c>
    </row>
    <row r="1169" spans="1:28" ht="15.75" customHeight="1" x14ac:dyDescent="0.3">
      <c r="A1169" s="9">
        <v>0</v>
      </c>
      <c r="B1169" s="25">
        <v>4331777</v>
      </c>
      <c r="C1169" s="10">
        <v>16921</v>
      </c>
      <c r="D1169" s="10">
        <v>136453636</v>
      </c>
      <c r="E1169" s="10">
        <v>533022</v>
      </c>
      <c r="F1169" s="10">
        <v>533022</v>
      </c>
      <c r="G1169" s="10" t="s">
        <v>20</v>
      </c>
      <c r="H1169" s="10" t="s">
        <v>20</v>
      </c>
      <c r="I1169" s="10" t="s">
        <v>21</v>
      </c>
      <c r="J1169" s="10" t="s">
        <v>22</v>
      </c>
      <c r="K1169" s="13">
        <v>170.80214999999998</v>
      </c>
      <c r="L1169" s="19" t="s">
        <v>13176</v>
      </c>
      <c r="M1169" s="11" t="s">
        <v>23</v>
      </c>
      <c r="N1169" s="11" t="s">
        <v>24</v>
      </c>
      <c r="O1169" s="10" t="s">
        <v>25</v>
      </c>
      <c r="P1169" s="12"/>
      <c r="Q1169" s="12"/>
      <c r="R1169" s="12"/>
      <c r="S1169" s="15" t="s">
        <v>26</v>
      </c>
      <c r="T1169" s="10" t="s">
        <v>27</v>
      </c>
      <c r="U1169" s="11">
        <v>1212</v>
      </c>
      <c r="V1169" s="10">
        <v>481</v>
      </c>
      <c r="W1169" s="10">
        <v>2330</v>
      </c>
      <c r="X1169" s="10">
        <v>625</v>
      </c>
      <c r="Y1169" s="11">
        <f t="shared" si="18"/>
        <v>0</v>
      </c>
      <c r="Z1169" s="10" t="str">
        <f>IFERROR(VLOOKUP(H1169,'[1]MW-NIFTY-50-12-Apr-2020'!$A:$A,1,FALSE),"No")</f>
        <v>No</v>
      </c>
      <c r="AA1169" s="10" t="str">
        <f>IFERROR(VLOOKUP(AB1169,'[2]ind_nifty500list 12th Apr20'!$F:$F,1,FALSE),"No")</f>
        <v>No</v>
      </c>
      <c r="AB1169" s="9">
        <v>0</v>
      </c>
    </row>
    <row r="1170" spans="1:28" ht="15.75" customHeight="1" x14ac:dyDescent="0.3">
      <c r="A1170" s="9">
        <v>941</v>
      </c>
      <c r="B1170" s="10">
        <v>3559681</v>
      </c>
      <c r="C1170" s="10">
        <v>13905</v>
      </c>
      <c r="D1170" s="10">
        <v>136393476</v>
      </c>
      <c r="E1170" s="10">
        <v>532787</v>
      </c>
      <c r="F1170" s="10">
        <v>532787</v>
      </c>
      <c r="G1170" s="10" t="s">
        <v>3022</v>
      </c>
      <c r="H1170" s="10" t="s">
        <v>3022</v>
      </c>
      <c r="I1170" s="10" t="s">
        <v>3023</v>
      </c>
      <c r="J1170" s="10" t="s">
        <v>3024</v>
      </c>
      <c r="K1170" s="13">
        <v>170.02019999999999</v>
      </c>
      <c r="L1170" s="19" t="s">
        <v>13176</v>
      </c>
      <c r="M1170" s="11" t="s">
        <v>23</v>
      </c>
      <c r="N1170" s="10" t="s">
        <v>196</v>
      </c>
      <c r="O1170" s="10" t="s">
        <v>617</v>
      </c>
      <c r="P1170" s="10"/>
      <c r="Q1170" s="12"/>
      <c r="R1170" s="12"/>
      <c r="S1170" s="15" t="s">
        <v>26</v>
      </c>
      <c r="T1170" s="10" t="s">
        <v>27</v>
      </c>
      <c r="U1170" s="10">
        <v>2351</v>
      </c>
      <c r="V1170" s="10">
        <v>159</v>
      </c>
      <c r="W1170" s="10">
        <v>2773</v>
      </c>
      <c r="X1170" s="10">
        <v>1006</v>
      </c>
      <c r="Y1170" s="10">
        <f t="shared" si="18"/>
        <v>941</v>
      </c>
      <c r="Z1170" s="10" t="str">
        <f>IFERROR(VLOOKUP(H1170,'[1]MW-NIFTY-50-12-Apr-2020'!$A:$A,1,FALSE),"No")</f>
        <v>No</v>
      </c>
      <c r="AA1170" s="10" t="str">
        <f>IFERROR(VLOOKUP(AB1170,'[2]ind_nifty500list 12th Apr20'!$F:$F,1,FALSE),"No")</f>
        <v>No</v>
      </c>
      <c r="AB1170" s="9">
        <v>941</v>
      </c>
    </row>
    <row r="1171" spans="1:28" ht="15.75" customHeight="1" x14ac:dyDescent="0.3">
      <c r="A1171" s="9">
        <v>1326</v>
      </c>
      <c r="B1171" s="10">
        <v>5549057</v>
      </c>
      <c r="C1171" s="10">
        <v>21676</v>
      </c>
      <c r="D1171" s="10">
        <v>128128004</v>
      </c>
      <c r="E1171" s="10">
        <v>500500</v>
      </c>
      <c r="F1171" s="10">
        <v>500500</v>
      </c>
      <c r="G1171" s="10" t="s">
        <v>4202</v>
      </c>
      <c r="H1171" s="10" t="s">
        <v>4202</v>
      </c>
      <c r="I1171" s="10" t="s">
        <v>4203</v>
      </c>
      <c r="J1171" s="10" t="s">
        <v>4204</v>
      </c>
      <c r="K1171" s="13">
        <v>169.90350000000001</v>
      </c>
      <c r="L1171" s="19" t="s">
        <v>13176</v>
      </c>
      <c r="M1171" s="11" t="s">
        <v>83</v>
      </c>
      <c r="N1171" s="10" t="s">
        <v>621</v>
      </c>
      <c r="O1171" s="10" t="s">
        <v>964</v>
      </c>
      <c r="P1171" s="10" t="s">
        <v>3249</v>
      </c>
      <c r="Q1171" s="12"/>
      <c r="R1171" s="12"/>
      <c r="S1171" s="18" t="s">
        <v>623</v>
      </c>
      <c r="T1171" s="10" t="s">
        <v>27</v>
      </c>
      <c r="U1171" s="10">
        <v>3409</v>
      </c>
      <c r="V1171" s="10">
        <v>3410</v>
      </c>
      <c r="W1171" s="10">
        <v>1014</v>
      </c>
      <c r="X1171" s="10">
        <v>1937</v>
      </c>
      <c r="Y1171" s="10">
        <f t="shared" si="18"/>
        <v>1326</v>
      </c>
      <c r="Z1171" s="10" t="str">
        <f>IFERROR(VLOOKUP(H1171,'[1]MW-NIFTY-50-12-Apr-2020'!$A:$A,1,FALSE),"No")</f>
        <v>No</v>
      </c>
      <c r="AA1171" s="10" t="str">
        <f>IFERROR(VLOOKUP(AB1171,'[2]ind_nifty500list 12th Apr20'!$F:$F,1,FALSE),"No")</f>
        <v>No</v>
      </c>
      <c r="AB1171" s="9">
        <v>1326</v>
      </c>
    </row>
    <row r="1172" spans="1:28" ht="15.75" customHeight="1" x14ac:dyDescent="0.3">
      <c r="A1172" s="9">
        <v>1174</v>
      </c>
      <c r="B1172" s="10">
        <v>3039233</v>
      </c>
      <c r="C1172" s="10">
        <v>11872</v>
      </c>
      <c r="D1172" s="10">
        <v>136315396</v>
      </c>
      <c r="E1172" s="10">
        <v>532482</v>
      </c>
      <c r="F1172" s="10">
        <v>532482</v>
      </c>
      <c r="G1172" s="10" t="s">
        <v>3737</v>
      </c>
      <c r="H1172" s="10" t="s">
        <v>3737</v>
      </c>
      <c r="I1172" s="10" t="s">
        <v>3738</v>
      </c>
      <c r="J1172" s="10" t="s">
        <v>3739</v>
      </c>
      <c r="K1172" s="13">
        <v>2739.6842499999998</v>
      </c>
      <c r="L1172" s="19" t="s">
        <v>13179</v>
      </c>
      <c r="M1172" s="11" t="s">
        <v>95</v>
      </c>
      <c r="N1172" s="10" t="s">
        <v>96</v>
      </c>
      <c r="O1172" s="10" t="s">
        <v>97</v>
      </c>
      <c r="P1172" s="10"/>
      <c r="Q1172" s="12"/>
      <c r="R1172" s="12"/>
      <c r="S1172" s="10" t="s">
        <v>98</v>
      </c>
      <c r="T1172" s="10" t="s">
        <v>27</v>
      </c>
      <c r="U1172" s="10">
        <v>3572</v>
      </c>
      <c r="V1172" s="10">
        <v>3331</v>
      </c>
      <c r="W1172" s="10">
        <v>295</v>
      </c>
      <c r="X1172" s="10">
        <v>978</v>
      </c>
      <c r="Y1172" s="10">
        <f t="shared" si="18"/>
        <v>1174</v>
      </c>
      <c r="Z1172" s="10" t="str">
        <f>IFERROR(VLOOKUP(H1172,'[1]MW-NIFTY-50-12-Apr-2020'!$A:$A,1,FALSE),"No")</f>
        <v>No</v>
      </c>
      <c r="AA1172" s="10" t="s">
        <v>44</v>
      </c>
      <c r="AB1172" s="9">
        <v>1174</v>
      </c>
    </row>
    <row r="1173" spans="1:28" ht="15.75" customHeight="1" x14ac:dyDescent="0.3">
      <c r="A1173" s="9">
        <v>980</v>
      </c>
      <c r="B1173" s="10">
        <v>261889</v>
      </c>
      <c r="C1173" s="10">
        <v>1023</v>
      </c>
      <c r="D1173" s="10">
        <v>128120068</v>
      </c>
      <c r="E1173" s="10">
        <v>500469</v>
      </c>
      <c r="F1173" s="10">
        <v>500469</v>
      </c>
      <c r="G1173" s="10" t="s">
        <v>3740</v>
      </c>
      <c r="H1173" s="10" t="s">
        <v>3740</v>
      </c>
      <c r="I1173" s="10" t="s">
        <v>3741</v>
      </c>
      <c r="J1173" s="10" t="s">
        <v>3742</v>
      </c>
      <c r="K1173" s="13">
        <v>18518.715799999998</v>
      </c>
      <c r="L1173" s="16" t="s">
        <v>13177</v>
      </c>
      <c r="M1173" s="11" t="s">
        <v>55</v>
      </c>
      <c r="N1173" s="10" t="s">
        <v>524</v>
      </c>
      <c r="O1173" s="10" t="s">
        <v>678</v>
      </c>
      <c r="P1173" s="10"/>
      <c r="Q1173" s="10"/>
      <c r="R1173" s="12"/>
      <c r="S1173" s="10" t="s">
        <v>526</v>
      </c>
      <c r="T1173" s="10" t="s">
        <v>130</v>
      </c>
      <c r="U1173" s="10">
        <v>3890</v>
      </c>
      <c r="V1173" s="10">
        <v>3918</v>
      </c>
      <c r="W1173" s="10">
        <v>1454</v>
      </c>
      <c r="X1173" s="10">
        <v>333</v>
      </c>
      <c r="Y1173" s="10">
        <f t="shared" si="18"/>
        <v>980</v>
      </c>
      <c r="Z1173" s="10" t="str">
        <f>IFERROR(VLOOKUP(H1173,'[1]MW-NIFTY-50-12-Apr-2020'!$A:$A,1,FALSE),"No")</f>
        <v>No</v>
      </c>
      <c r="AA1173" s="10" t="s">
        <v>44</v>
      </c>
      <c r="AB1173" s="9">
        <v>980</v>
      </c>
    </row>
    <row r="1174" spans="1:28" ht="15.75" customHeight="1" x14ac:dyDescent="0.3">
      <c r="A1174" s="9">
        <v>1176</v>
      </c>
      <c r="B1174" s="10">
        <v>315393</v>
      </c>
      <c r="C1174" s="10">
        <v>1232</v>
      </c>
      <c r="D1174" s="10">
        <v>128076804</v>
      </c>
      <c r="E1174" s="10">
        <v>500300</v>
      </c>
      <c r="F1174" s="10">
        <v>500300</v>
      </c>
      <c r="G1174" s="10" t="s">
        <v>3743</v>
      </c>
      <c r="H1174" s="10" t="s">
        <v>3743</v>
      </c>
      <c r="I1174" s="10" t="s">
        <v>3744</v>
      </c>
      <c r="J1174" s="10" t="s">
        <v>3745</v>
      </c>
      <c r="K1174" s="13">
        <v>72360.934050000011</v>
      </c>
      <c r="L1174" s="16" t="s">
        <v>13178</v>
      </c>
      <c r="M1174" s="11" t="s">
        <v>249</v>
      </c>
      <c r="N1174" s="10" t="s">
        <v>250</v>
      </c>
      <c r="O1174" s="10" t="s">
        <v>251</v>
      </c>
      <c r="P1174" s="10"/>
      <c r="Q1174" s="12"/>
      <c r="R1174" s="12"/>
      <c r="S1174" s="17" t="s">
        <v>26</v>
      </c>
      <c r="T1174" s="10" t="s">
        <v>130</v>
      </c>
      <c r="U1174" s="10">
        <v>157</v>
      </c>
      <c r="V1174" s="10">
        <v>34</v>
      </c>
      <c r="W1174" s="10">
        <v>3002</v>
      </c>
      <c r="X1174" s="10">
        <v>3569</v>
      </c>
      <c r="Y1174" s="10">
        <f t="shared" si="18"/>
        <v>1176</v>
      </c>
      <c r="Z1174" s="10" t="s">
        <v>44</v>
      </c>
      <c r="AA1174" s="10" t="s">
        <v>44</v>
      </c>
      <c r="AB1174" s="9">
        <v>1176</v>
      </c>
    </row>
    <row r="1175" spans="1:28" ht="15.75" customHeight="1" x14ac:dyDescent="0.3">
      <c r="A1175" s="9">
        <v>683</v>
      </c>
      <c r="B1175" s="10">
        <v>1025793</v>
      </c>
      <c r="C1175" s="10">
        <v>4007</v>
      </c>
      <c r="D1175" s="10">
        <v>136078340</v>
      </c>
      <c r="E1175" s="10">
        <v>531556</v>
      </c>
      <c r="F1175" s="10">
        <v>531556</v>
      </c>
      <c r="G1175" s="10" t="s">
        <v>2241</v>
      </c>
      <c r="H1175" s="10" t="s">
        <v>2241</v>
      </c>
      <c r="I1175" s="10" t="s">
        <v>2242</v>
      </c>
      <c r="J1175" s="10" t="s">
        <v>2243</v>
      </c>
      <c r="K1175" s="13">
        <v>169.80439999999999</v>
      </c>
      <c r="L1175" s="19" t="s">
        <v>13176</v>
      </c>
      <c r="M1175" s="11" t="s">
        <v>55</v>
      </c>
      <c r="N1175" s="10" t="s">
        <v>56</v>
      </c>
      <c r="O1175" s="10" t="s">
        <v>215</v>
      </c>
      <c r="P1175" s="10" t="s">
        <v>454</v>
      </c>
      <c r="Q1175" s="12"/>
      <c r="R1175" s="12"/>
      <c r="S1175" s="18" t="s">
        <v>58</v>
      </c>
      <c r="T1175" s="10" t="s">
        <v>27</v>
      </c>
      <c r="U1175" s="10">
        <v>3306</v>
      </c>
      <c r="V1175" s="10">
        <v>2837</v>
      </c>
      <c r="W1175" s="10">
        <v>109</v>
      </c>
      <c r="X1175" s="10">
        <v>2364</v>
      </c>
      <c r="Y1175" s="10">
        <f t="shared" si="18"/>
        <v>683</v>
      </c>
      <c r="Z1175" s="10" t="str">
        <f>IFERROR(VLOOKUP(H1175,'[1]MW-NIFTY-50-12-Apr-2020'!$A:$A,1,FALSE),"No")</f>
        <v>No</v>
      </c>
      <c r="AA1175" s="10" t="str">
        <f>IFERROR(VLOOKUP(AB1175,'[2]ind_nifty500list 12th Apr20'!$F:$F,1,FALSE),"No")</f>
        <v>No</v>
      </c>
      <c r="AB1175" s="9">
        <v>683</v>
      </c>
    </row>
    <row r="1176" spans="1:28" ht="15.75" customHeight="1" x14ac:dyDescent="0.3">
      <c r="A1176" s="9">
        <v>1257</v>
      </c>
      <c r="B1176" s="10">
        <v>336129</v>
      </c>
      <c r="C1176" s="10">
        <v>1313</v>
      </c>
      <c r="D1176" s="10">
        <v>128119556</v>
      </c>
      <c r="E1176" s="10">
        <v>500467</v>
      </c>
      <c r="F1176" s="10">
        <v>500467</v>
      </c>
      <c r="G1176" s="10" t="s">
        <v>3991</v>
      </c>
      <c r="H1176" s="10" t="s">
        <v>3991</v>
      </c>
      <c r="I1176" s="10" t="s">
        <v>3992</v>
      </c>
      <c r="J1176" s="10" t="s">
        <v>3993</v>
      </c>
      <c r="K1176" s="13">
        <v>169.5215</v>
      </c>
      <c r="L1176" s="19" t="s">
        <v>13176</v>
      </c>
      <c r="M1176" s="11" t="s">
        <v>275</v>
      </c>
      <c r="N1176" s="10" t="s">
        <v>357</v>
      </c>
      <c r="O1176" s="10" t="s">
        <v>358</v>
      </c>
      <c r="P1176" s="10" t="s">
        <v>3994</v>
      </c>
      <c r="Q1176" s="11" t="s">
        <v>3995</v>
      </c>
      <c r="R1176" s="12"/>
      <c r="S1176" s="10" t="s">
        <v>279</v>
      </c>
      <c r="T1176" s="10" t="s">
        <v>27</v>
      </c>
      <c r="U1176" s="10">
        <v>1300</v>
      </c>
      <c r="V1176" s="10">
        <v>1793</v>
      </c>
      <c r="W1176" s="10">
        <v>1005</v>
      </c>
      <c r="X1176" s="10">
        <v>1700</v>
      </c>
      <c r="Y1176" s="10">
        <f t="shared" si="18"/>
        <v>1257</v>
      </c>
      <c r="Z1176" s="10" t="str">
        <f>IFERROR(VLOOKUP(H1176,'[1]MW-NIFTY-50-12-Apr-2020'!$A:$A,1,FALSE),"No")</f>
        <v>No</v>
      </c>
      <c r="AA1176" s="10" t="str">
        <f>IFERROR(VLOOKUP(AB1176,'[2]ind_nifty500list 12th Apr20'!$F:$F,1,FALSE),"No")</f>
        <v>No</v>
      </c>
      <c r="AB1176" s="9">
        <v>1257</v>
      </c>
    </row>
    <row r="1177" spans="1:28" ht="15.75" customHeight="1" x14ac:dyDescent="0.3">
      <c r="A1177" s="9">
        <v>2318</v>
      </c>
      <c r="B1177" s="10"/>
      <c r="C1177" s="10"/>
      <c r="D1177" s="10">
        <v>134762244</v>
      </c>
      <c r="E1177" s="10">
        <v>526415</v>
      </c>
      <c r="F1177" s="10">
        <v>526415</v>
      </c>
      <c r="G1177" s="10" t="s">
        <v>7204</v>
      </c>
      <c r="H1177" s="10" t="str">
        <f>G1177</f>
        <v>OKPLA</v>
      </c>
      <c r="I1177" s="10" t="s">
        <v>7205</v>
      </c>
      <c r="J1177" s="10" t="s">
        <v>7206</v>
      </c>
      <c r="K1177" s="13">
        <v>168.42</v>
      </c>
      <c r="L1177" s="19" t="s">
        <v>13176</v>
      </c>
      <c r="M1177" s="10" t="s">
        <v>23</v>
      </c>
      <c r="N1177" s="10" t="s">
        <v>24</v>
      </c>
      <c r="O1177" s="10"/>
      <c r="P1177" s="10"/>
      <c r="Q1177" s="12"/>
      <c r="R1177" s="12"/>
      <c r="S1177" s="17" t="s">
        <v>26</v>
      </c>
      <c r="T1177" s="10" t="s">
        <v>27</v>
      </c>
      <c r="U1177" s="10">
        <v>2078</v>
      </c>
      <c r="V1177" s="10">
        <v>49</v>
      </c>
      <c r="W1177" s="10">
        <v>734</v>
      </c>
      <c r="X1177" s="10">
        <v>607</v>
      </c>
      <c r="Y1177" s="10">
        <f t="shared" si="18"/>
        <v>2318</v>
      </c>
      <c r="Z1177" s="10" t="str">
        <f>IFERROR(VLOOKUP(H1177,'[1]MW-NIFTY-50-12-Apr-2020'!$A:$A,1,FALSE),"No")</f>
        <v>No</v>
      </c>
      <c r="AA1177" s="10" t="str">
        <f>IFERROR(VLOOKUP(AB1177,'[2]ind_nifty500list 12th Apr20'!$F:$F,1,FALSE),"No")</f>
        <v>No</v>
      </c>
      <c r="AB1177" s="9">
        <v>2318</v>
      </c>
    </row>
    <row r="1178" spans="1:28" ht="15.75" customHeight="1" x14ac:dyDescent="0.3">
      <c r="A1178" s="9">
        <v>352</v>
      </c>
      <c r="B1178" s="10"/>
      <c r="C1178" s="10"/>
      <c r="D1178" s="10">
        <v>131001348</v>
      </c>
      <c r="E1178" s="10">
        <v>511724</v>
      </c>
      <c r="F1178" s="10">
        <v>511724</v>
      </c>
      <c r="G1178" s="10" t="s">
        <v>1227</v>
      </c>
      <c r="H1178" s="10" t="str">
        <f>G1178</f>
        <v>BALFC</v>
      </c>
      <c r="I1178" s="10" t="s">
        <v>1228</v>
      </c>
      <c r="J1178" s="10" t="s">
        <v>1229</v>
      </c>
      <c r="K1178" s="13">
        <v>168.35</v>
      </c>
      <c r="L1178" s="19" t="s">
        <v>13176</v>
      </c>
      <c r="M1178" s="11" t="s">
        <v>55</v>
      </c>
      <c r="N1178" s="10" t="s">
        <v>56</v>
      </c>
      <c r="O1178" s="10" t="s">
        <v>62</v>
      </c>
      <c r="P1178" s="10" t="s">
        <v>293</v>
      </c>
      <c r="Q1178" s="12"/>
      <c r="R1178" s="12"/>
      <c r="S1178" s="18" t="s">
        <v>58</v>
      </c>
      <c r="T1178" s="10" t="s">
        <v>27</v>
      </c>
      <c r="U1178" s="10">
        <v>2558</v>
      </c>
      <c r="V1178" s="10">
        <v>829</v>
      </c>
      <c r="W1178" s="10">
        <v>1426</v>
      </c>
      <c r="X1178" s="10">
        <v>1084</v>
      </c>
      <c r="Y1178" s="10">
        <f t="shared" si="18"/>
        <v>352</v>
      </c>
      <c r="Z1178" s="10" t="str">
        <f>IFERROR(VLOOKUP(H1178,'[1]MW-NIFTY-50-12-Apr-2020'!$A:$A,1,FALSE),"No")</f>
        <v>No</v>
      </c>
      <c r="AA1178" s="10" t="str">
        <f>IFERROR(VLOOKUP(AB1178,'[2]ind_nifty500list 12th Apr20'!$F:$F,1,FALSE),"No")</f>
        <v>No</v>
      </c>
      <c r="AB1178" s="9">
        <v>352</v>
      </c>
    </row>
    <row r="1179" spans="1:28" ht="15.75" customHeight="1" x14ac:dyDescent="0.3">
      <c r="A1179" s="9">
        <v>2567</v>
      </c>
      <c r="B1179" s="10"/>
      <c r="C1179" s="10"/>
      <c r="D1179" s="10">
        <v>130958596</v>
      </c>
      <c r="E1179" s="10">
        <v>511557</v>
      </c>
      <c r="F1179" s="10">
        <v>511557</v>
      </c>
      <c r="G1179" s="10" t="s">
        <v>7945</v>
      </c>
      <c r="H1179" s="10" t="str">
        <f>G1179</f>
        <v>PROFINC</v>
      </c>
      <c r="I1179" s="10" t="s">
        <v>7946</v>
      </c>
      <c r="J1179" s="10" t="s">
        <v>7947</v>
      </c>
      <c r="K1179" s="13">
        <v>167.77</v>
      </c>
      <c r="L1179" s="19" t="s">
        <v>13176</v>
      </c>
      <c r="M1179" s="11" t="s">
        <v>55</v>
      </c>
      <c r="N1179" s="10" t="s">
        <v>56</v>
      </c>
      <c r="O1179" s="10" t="s">
        <v>62</v>
      </c>
      <c r="P1179" s="10" t="s">
        <v>63</v>
      </c>
      <c r="Q1179" s="12"/>
      <c r="R1179" s="12"/>
      <c r="S1179" s="18" t="s">
        <v>58</v>
      </c>
      <c r="T1179" s="10" t="s">
        <v>27</v>
      </c>
      <c r="U1179" s="10">
        <v>789</v>
      </c>
      <c r="V1179" s="10">
        <v>1752</v>
      </c>
      <c r="W1179" s="10">
        <v>3960</v>
      </c>
      <c r="X1179" s="10">
        <v>173</v>
      </c>
      <c r="Y1179" s="10">
        <f t="shared" si="18"/>
        <v>2567</v>
      </c>
      <c r="Z1179" s="10" t="str">
        <f>IFERROR(VLOOKUP(H1179,'[1]MW-NIFTY-50-12-Apr-2020'!$A:$A,1,FALSE),"No")</f>
        <v>No</v>
      </c>
      <c r="AA1179" s="10" t="str">
        <f>IFERROR(VLOOKUP(AB1179,'[2]ind_nifty500list 12th Apr20'!$F:$F,1,FALSE),"No")</f>
        <v>No</v>
      </c>
      <c r="AB1179" s="9">
        <v>2567</v>
      </c>
    </row>
    <row r="1180" spans="1:28" ht="15.75" customHeight="1" x14ac:dyDescent="0.3">
      <c r="A1180" s="9">
        <v>1182</v>
      </c>
      <c r="B1180" s="10">
        <v>3526657</v>
      </c>
      <c r="C1180" s="10">
        <v>13776</v>
      </c>
      <c r="D1180" s="10">
        <v>128158724</v>
      </c>
      <c r="E1180" s="10">
        <v>500620</v>
      </c>
      <c r="F1180" s="10">
        <v>500620</v>
      </c>
      <c r="G1180" s="10" t="s">
        <v>3762</v>
      </c>
      <c r="H1180" s="10" t="s">
        <v>3762</v>
      </c>
      <c r="I1180" s="10" t="s">
        <v>3763</v>
      </c>
      <c r="J1180" s="10" t="s">
        <v>3764</v>
      </c>
      <c r="K1180" s="13">
        <v>5473.0099</v>
      </c>
      <c r="L1180" s="19" t="s">
        <v>13179</v>
      </c>
      <c r="M1180" s="11" t="s">
        <v>39</v>
      </c>
      <c r="N1180" s="10" t="s">
        <v>145</v>
      </c>
      <c r="O1180" s="10" t="s">
        <v>530</v>
      </c>
      <c r="P1180" s="10" t="s">
        <v>2064</v>
      </c>
      <c r="Q1180" s="12"/>
      <c r="R1180" s="12"/>
      <c r="S1180" s="15" t="s">
        <v>42</v>
      </c>
      <c r="T1180" s="10" t="s">
        <v>43</v>
      </c>
      <c r="U1180" s="10">
        <v>2988</v>
      </c>
      <c r="V1180" s="10">
        <v>3036</v>
      </c>
      <c r="W1180" s="10">
        <v>2344</v>
      </c>
      <c r="X1180" s="10">
        <v>944</v>
      </c>
      <c r="Y1180" s="10">
        <f t="shared" si="18"/>
        <v>1182</v>
      </c>
      <c r="Z1180" s="10" t="str">
        <f>IFERROR(VLOOKUP(H1180,'[1]MW-NIFTY-50-12-Apr-2020'!$A:$A,1,FALSE),"No")</f>
        <v>No</v>
      </c>
      <c r="AA1180" s="10" t="s">
        <v>44</v>
      </c>
      <c r="AB1180" s="9">
        <v>1182</v>
      </c>
    </row>
    <row r="1181" spans="1:28" ht="15.75" customHeight="1" x14ac:dyDescent="0.3">
      <c r="A1181" s="9">
        <v>1183</v>
      </c>
      <c r="B1181" s="10">
        <v>316161</v>
      </c>
      <c r="C1181" s="10">
        <v>1235</v>
      </c>
      <c r="D1181" s="10">
        <v>128372484</v>
      </c>
      <c r="E1181" s="10">
        <v>501455</v>
      </c>
      <c r="F1181" s="10">
        <v>501455</v>
      </c>
      <c r="G1181" s="10" t="s">
        <v>3765</v>
      </c>
      <c r="H1181" s="10" t="s">
        <v>3765</v>
      </c>
      <c r="I1181" s="10" t="s">
        <v>3766</v>
      </c>
      <c r="J1181" s="10" t="s">
        <v>3767</v>
      </c>
      <c r="K1181" s="13">
        <v>3166.6799000000001</v>
      </c>
      <c r="L1181" s="19" t="s">
        <v>13179</v>
      </c>
      <c r="M1181" s="11" t="s">
        <v>39</v>
      </c>
      <c r="N1181" s="10" t="s">
        <v>40</v>
      </c>
      <c r="O1181" s="10" t="s">
        <v>137</v>
      </c>
      <c r="P1181" s="10" t="s">
        <v>138</v>
      </c>
      <c r="Q1181" s="12"/>
      <c r="R1181" s="12"/>
      <c r="S1181" s="17" t="s">
        <v>42</v>
      </c>
      <c r="T1181" s="10" t="s">
        <v>27</v>
      </c>
      <c r="U1181" s="10">
        <v>1466</v>
      </c>
      <c r="V1181" s="10">
        <v>3689</v>
      </c>
      <c r="W1181" s="10">
        <v>1809</v>
      </c>
      <c r="X1181" s="10">
        <v>895</v>
      </c>
      <c r="Y1181" s="10">
        <f t="shared" si="18"/>
        <v>1183</v>
      </c>
      <c r="Z1181" s="10" t="str">
        <f>IFERROR(VLOOKUP(H1181,'[1]MW-NIFTY-50-12-Apr-2020'!$A:$A,1,FALSE),"No")</f>
        <v>No</v>
      </c>
      <c r="AA1181" s="10" t="s">
        <v>44</v>
      </c>
      <c r="AB1181" s="9">
        <v>1183</v>
      </c>
    </row>
    <row r="1182" spans="1:28" ht="15.75" customHeight="1" x14ac:dyDescent="0.3">
      <c r="A1182" s="9">
        <v>604</v>
      </c>
      <c r="B1182" s="10"/>
      <c r="C1182" s="10"/>
      <c r="D1182" s="10">
        <v>136186116</v>
      </c>
      <c r="E1182" s="10">
        <v>531977</v>
      </c>
      <c r="F1182" s="10">
        <v>531977</v>
      </c>
      <c r="G1182" s="10" t="s">
        <v>2003</v>
      </c>
      <c r="H1182" s="10" t="str">
        <f>G1182</f>
        <v>CHLOGIST</v>
      </c>
      <c r="I1182" s="10" t="s">
        <v>2004</v>
      </c>
      <c r="J1182" s="10" t="s">
        <v>2005</v>
      </c>
      <c r="K1182" s="13">
        <v>167.74</v>
      </c>
      <c r="L1182" s="19" t="s">
        <v>13176</v>
      </c>
      <c r="M1182" s="11" t="s">
        <v>39</v>
      </c>
      <c r="N1182" s="10" t="s">
        <v>145</v>
      </c>
      <c r="O1182" s="10"/>
      <c r="P1182" s="10"/>
      <c r="Q1182" s="12"/>
      <c r="R1182" s="12"/>
      <c r="S1182" s="15" t="s">
        <v>42</v>
      </c>
      <c r="T1182" s="10" t="s">
        <v>27</v>
      </c>
      <c r="U1182" s="10">
        <v>1425</v>
      </c>
      <c r="V1182" s="10">
        <v>2251</v>
      </c>
      <c r="W1182" s="10">
        <v>3462</v>
      </c>
      <c r="X1182" s="10">
        <v>2090</v>
      </c>
      <c r="Y1182" s="10">
        <f t="shared" si="18"/>
        <v>604</v>
      </c>
      <c r="Z1182" s="10" t="str">
        <f>IFERROR(VLOOKUP(H1182,'[1]MW-NIFTY-50-12-Apr-2020'!$A:$A,1,FALSE),"No")</f>
        <v>No</v>
      </c>
      <c r="AA1182" s="10" t="str">
        <f>IFERROR(VLOOKUP(AB1182,'[2]ind_nifty500list 12th Apr20'!$F:$F,1,FALSE),"No")</f>
        <v>No</v>
      </c>
      <c r="AB1182" s="9">
        <v>604</v>
      </c>
    </row>
    <row r="1183" spans="1:28" ht="15.75" customHeight="1" x14ac:dyDescent="0.3">
      <c r="A1183" s="9">
        <v>688</v>
      </c>
      <c r="B1183" s="10"/>
      <c r="C1183" s="10"/>
      <c r="D1183" s="10">
        <v>136490756</v>
      </c>
      <c r="E1183" s="10">
        <v>533167</v>
      </c>
      <c r="F1183" s="10">
        <v>533167</v>
      </c>
      <c r="G1183" s="10" t="s">
        <v>2255</v>
      </c>
      <c r="H1183" s="10" t="str">
        <f>G1183</f>
        <v>COROENGG</v>
      </c>
      <c r="I1183" s="10" t="s">
        <v>2256</v>
      </c>
      <c r="J1183" s="10" t="s">
        <v>2257</v>
      </c>
      <c r="K1183" s="13">
        <v>167.23</v>
      </c>
      <c r="L1183" s="19" t="s">
        <v>13176</v>
      </c>
      <c r="M1183" s="11" t="s">
        <v>39</v>
      </c>
      <c r="N1183" s="10" t="s">
        <v>67</v>
      </c>
      <c r="O1183" s="10"/>
      <c r="P1183" s="10"/>
      <c r="Q1183" s="12"/>
      <c r="R1183" s="12"/>
      <c r="S1183" s="15" t="s">
        <v>69</v>
      </c>
      <c r="T1183" s="10" t="s">
        <v>27</v>
      </c>
      <c r="U1183" s="10">
        <v>1635</v>
      </c>
      <c r="V1183" s="10">
        <v>516</v>
      </c>
      <c r="W1183" s="10">
        <v>2575</v>
      </c>
      <c r="X1183" s="10">
        <v>3052</v>
      </c>
      <c r="Y1183" s="10">
        <f t="shared" si="18"/>
        <v>688</v>
      </c>
      <c r="Z1183" s="10" t="str">
        <f>IFERROR(VLOOKUP(H1183,'[1]MW-NIFTY-50-12-Apr-2020'!$A:$A,1,FALSE),"No")</f>
        <v>No</v>
      </c>
      <c r="AA1183" s="10" t="str">
        <f>IFERROR(VLOOKUP(AB1183,'[2]ind_nifty500list 12th Apr20'!$F:$F,1,FALSE),"No")</f>
        <v>No</v>
      </c>
      <c r="AB1183" s="9">
        <v>688</v>
      </c>
    </row>
    <row r="1184" spans="1:28" ht="15.75" customHeight="1" x14ac:dyDescent="0.3">
      <c r="A1184" s="9">
        <v>2309</v>
      </c>
      <c r="B1184" s="10"/>
      <c r="C1184" s="10"/>
      <c r="D1184" s="10">
        <v>137732868</v>
      </c>
      <c r="E1184" s="10">
        <v>538019</v>
      </c>
      <c r="F1184" s="10">
        <v>538019</v>
      </c>
      <c r="G1184" s="10" t="s">
        <v>7177</v>
      </c>
      <c r="H1184" s="10" t="str">
        <f>G1184</f>
        <v>OBIL</v>
      </c>
      <c r="I1184" s="10" t="s">
        <v>7178</v>
      </c>
      <c r="J1184" s="10" t="s">
        <v>7179</v>
      </c>
      <c r="K1184" s="13">
        <v>166.88</v>
      </c>
      <c r="L1184" s="19" t="s">
        <v>13176</v>
      </c>
      <c r="M1184" s="11" t="s">
        <v>95</v>
      </c>
      <c r="N1184" s="10" t="s">
        <v>96</v>
      </c>
      <c r="O1184" s="10" t="s">
        <v>1591</v>
      </c>
      <c r="P1184" s="10"/>
      <c r="Q1184" s="12"/>
      <c r="R1184" s="12"/>
      <c r="S1184" s="10" t="s">
        <v>98</v>
      </c>
      <c r="T1184" s="10" t="s">
        <v>27</v>
      </c>
      <c r="U1184" s="10">
        <v>2389</v>
      </c>
      <c r="V1184" s="10">
        <v>468</v>
      </c>
      <c r="W1184" s="10">
        <v>2011</v>
      </c>
      <c r="X1184" s="10">
        <v>1287</v>
      </c>
      <c r="Y1184" s="10">
        <f t="shared" si="18"/>
        <v>2309</v>
      </c>
      <c r="Z1184" s="10" t="str">
        <f>IFERROR(VLOOKUP(H1184,'[1]MW-NIFTY-50-12-Apr-2020'!$A:$A,1,FALSE),"No")</f>
        <v>No</v>
      </c>
      <c r="AA1184" s="10" t="str">
        <f>IFERROR(VLOOKUP(AB1184,'[2]ind_nifty500list 12th Apr20'!$F:$F,1,FALSE),"No")</f>
        <v>No</v>
      </c>
      <c r="AB1184" s="9">
        <v>2309</v>
      </c>
    </row>
    <row r="1185" spans="1:28" ht="15.75" customHeight="1" x14ac:dyDescent="0.3">
      <c r="A1185" s="9">
        <v>3019</v>
      </c>
      <c r="B1185" s="10"/>
      <c r="C1185" s="10"/>
      <c r="D1185" s="10">
        <v>128820484</v>
      </c>
      <c r="E1185" s="10">
        <v>503205</v>
      </c>
      <c r="F1185" s="10">
        <v>503205</v>
      </c>
      <c r="G1185" s="10" t="s">
        <v>9297</v>
      </c>
      <c r="H1185" s="10" t="str">
        <f>G1185</f>
        <v>SHREERAM</v>
      </c>
      <c r="I1185" s="10" t="s">
        <v>9298</v>
      </c>
      <c r="J1185" s="10" t="s">
        <v>9299</v>
      </c>
      <c r="K1185" s="13">
        <v>166.81</v>
      </c>
      <c r="L1185" s="19" t="s">
        <v>13176</v>
      </c>
      <c r="M1185" s="11" t="s">
        <v>249</v>
      </c>
      <c r="N1185" s="10" t="s">
        <v>383</v>
      </c>
      <c r="O1185" s="10"/>
      <c r="P1185" s="10"/>
      <c r="Q1185" s="12"/>
      <c r="R1185" s="12"/>
      <c r="S1185" s="18" t="s">
        <v>384</v>
      </c>
      <c r="T1185" s="10" t="s">
        <v>27</v>
      </c>
      <c r="U1185" s="10">
        <v>3419</v>
      </c>
      <c r="V1185" s="10">
        <v>2250</v>
      </c>
      <c r="W1185" s="10">
        <v>897</v>
      </c>
      <c r="X1185" s="10">
        <v>1088</v>
      </c>
      <c r="Y1185" s="10">
        <f t="shared" si="18"/>
        <v>3019</v>
      </c>
      <c r="Z1185" s="10" t="str">
        <f>IFERROR(VLOOKUP(H1185,'[1]MW-NIFTY-50-12-Apr-2020'!$A:$A,1,FALSE),"No")</f>
        <v>No</v>
      </c>
      <c r="AA1185" s="10" t="str">
        <f>IFERROR(VLOOKUP(AB1185,'[2]ind_nifty500list 12th Apr20'!$F:$F,1,FALSE),"No")</f>
        <v>No</v>
      </c>
      <c r="AB1185" s="9">
        <v>3019</v>
      </c>
    </row>
    <row r="1186" spans="1:28" ht="15.75" customHeight="1" x14ac:dyDescent="0.3">
      <c r="A1186" s="9">
        <v>2073</v>
      </c>
      <c r="B1186" s="10"/>
      <c r="C1186" s="10"/>
      <c r="D1186" s="10">
        <v>128771844</v>
      </c>
      <c r="E1186" s="10">
        <v>503015</v>
      </c>
      <c r="F1186" s="10">
        <v>503015</v>
      </c>
      <c r="G1186" s="10" t="s">
        <v>6460</v>
      </c>
      <c r="H1186" s="10" t="str">
        <f>G1186</f>
        <v>MODERN</v>
      </c>
      <c r="I1186" s="10" t="s">
        <v>6461</v>
      </c>
      <c r="J1186" s="10" t="s">
        <v>6462</v>
      </c>
      <c r="K1186" s="13">
        <v>166.25</v>
      </c>
      <c r="L1186" s="19" t="s">
        <v>13176</v>
      </c>
      <c r="M1186" s="11" t="s">
        <v>39</v>
      </c>
      <c r="N1186" s="10" t="s">
        <v>40</v>
      </c>
      <c r="O1186" s="11" t="s">
        <v>76</v>
      </c>
      <c r="P1186" s="10"/>
      <c r="Q1186" s="12"/>
      <c r="R1186" s="12"/>
      <c r="S1186" s="17" t="s">
        <v>42</v>
      </c>
      <c r="T1186" s="10" t="s">
        <v>27</v>
      </c>
      <c r="U1186" s="10">
        <v>71</v>
      </c>
      <c r="V1186" s="10">
        <v>3060</v>
      </c>
      <c r="W1186" s="10">
        <v>2906</v>
      </c>
      <c r="X1186" s="10">
        <v>3747</v>
      </c>
      <c r="Y1186" s="10">
        <f t="shared" si="18"/>
        <v>2073</v>
      </c>
      <c r="Z1186" s="10" t="str">
        <f>IFERROR(VLOOKUP(H1186,'[1]MW-NIFTY-50-12-Apr-2020'!$A:$A,1,FALSE),"No")</f>
        <v>No</v>
      </c>
      <c r="AA1186" s="10" t="str">
        <f>IFERROR(VLOOKUP(AB1186,'[2]ind_nifty500list 12th Apr20'!$F:$F,1,FALSE),"No")</f>
        <v>No</v>
      </c>
      <c r="AB1186" s="9">
        <v>2073</v>
      </c>
    </row>
    <row r="1187" spans="1:28" ht="15.75" customHeight="1" x14ac:dyDescent="0.3">
      <c r="A1187" s="9">
        <v>1189</v>
      </c>
      <c r="B1187" s="10">
        <v>3471361</v>
      </c>
      <c r="C1187" s="10">
        <v>13560</v>
      </c>
      <c r="D1187" s="10">
        <v>129555460</v>
      </c>
      <c r="E1187" s="10">
        <v>506076</v>
      </c>
      <c r="F1187" s="10">
        <v>506076</v>
      </c>
      <c r="G1187" s="10" t="s">
        <v>3784</v>
      </c>
      <c r="H1187" s="10" t="s">
        <v>3784</v>
      </c>
      <c r="I1187" s="10" t="s">
        <v>3785</v>
      </c>
      <c r="J1187" s="10" t="s">
        <v>3786</v>
      </c>
      <c r="K1187" s="13">
        <v>5709.6443999999992</v>
      </c>
      <c r="L1187" s="19" t="s">
        <v>13179</v>
      </c>
      <c r="M1187" s="11" t="s">
        <v>39</v>
      </c>
      <c r="N1187" s="10" t="s">
        <v>40</v>
      </c>
      <c r="O1187" s="10" t="s">
        <v>137</v>
      </c>
      <c r="P1187" s="10" t="s">
        <v>138</v>
      </c>
      <c r="Q1187" s="12"/>
      <c r="R1187" s="12"/>
      <c r="S1187" s="15" t="s">
        <v>42</v>
      </c>
      <c r="T1187" s="10" t="s">
        <v>43</v>
      </c>
      <c r="U1187" s="10">
        <v>3470</v>
      </c>
      <c r="V1187" s="10">
        <v>1520</v>
      </c>
      <c r="W1187" s="10">
        <v>1835</v>
      </c>
      <c r="X1187" s="10">
        <v>563</v>
      </c>
      <c r="Y1187" s="10">
        <f t="shared" si="18"/>
        <v>1189</v>
      </c>
      <c r="Z1187" s="10" t="str">
        <f>IFERROR(VLOOKUP(H1187,'[1]MW-NIFTY-50-12-Apr-2020'!$A:$A,1,FALSE),"No")</f>
        <v>No</v>
      </c>
      <c r="AA1187" s="10" t="s">
        <v>44</v>
      </c>
      <c r="AB1187" s="9">
        <v>1189</v>
      </c>
    </row>
    <row r="1188" spans="1:28" ht="15.75" customHeight="1" x14ac:dyDescent="0.3">
      <c r="A1188" s="9">
        <v>1314</v>
      </c>
      <c r="B1188" s="10"/>
      <c r="C1188" s="10"/>
      <c r="D1188" s="10">
        <v>129090052</v>
      </c>
      <c r="E1188" s="10">
        <v>504258</v>
      </c>
      <c r="F1188" s="10">
        <v>504258</v>
      </c>
      <c r="G1188" s="10" t="s">
        <v>4165</v>
      </c>
      <c r="H1188" s="10" t="str">
        <f>G1188</f>
        <v>LAKSELECON</v>
      </c>
      <c r="I1188" s="10" t="s">
        <v>4166</v>
      </c>
      <c r="J1188" s="10" t="s">
        <v>4167</v>
      </c>
      <c r="K1188" s="13">
        <v>166.18</v>
      </c>
      <c r="L1188" s="19" t="s">
        <v>13176</v>
      </c>
      <c r="M1188" s="11" t="s">
        <v>39</v>
      </c>
      <c r="N1188" s="10" t="s">
        <v>40</v>
      </c>
      <c r="O1188" s="10" t="s">
        <v>128</v>
      </c>
      <c r="P1188" s="10"/>
      <c r="Q1188" s="12"/>
      <c r="R1188" s="12"/>
      <c r="S1188" s="15" t="s">
        <v>42</v>
      </c>
      <c r="T1188" s="10" t="s">
        <v>27</v>
      </c>
      <c r="U1188" s="10">
        <v>5020</v>
      </c>
      <c r="V1188" s="10">
        <v>3567</v>
      </c>
      <c r="W1188" s="10">
        <v>3945</v>
      </c>
      <c r="X1188" s="10">
        <v>2080</v>
      </c>
      <c r="Y1188" s="10">
        <f t="shared" si="18"/>
        <v>1314</v>
      </c>
      <c r="Z1188" s="10" t="str">
        <f>IFERROR(VLOOKUP(H1188,'[1]MW-NIFTY-50-12-Apr-2020'!$A:$A,1,FALSE),"No")</f>
        <v>No</v>
      </c>
      <c r="AA1188" s="10" t="str">
        <f>IFERROR(VLOOKUP(AB1188,'[2]ind_nifty500list 12th Apr20'!$F:$F,1,FALSE),"No")</f>
        <v>No</v>
      </c>
      <c r="AB1188" s="9">
        <v>1314</v>
      </c>
    </row>
    <row r="1189" spans="1:28" ht="15.75" customHeight="1" x14ac:dyDescent="0.3">
      <c r="A1189" s="9">
        <v>2846</v>
      </c>
      <c r="B1189" s="10">
        <v>4974593</v>
      </c>
      <c r="C1189" s="10">
        <v>19432</v>
      </c>
      <c r="D1189" s="10">
        <v>130832900</v>
      </c>
      <c r="E1189" s="10">
        <v>511066</v>
      </c>
      <c r="F1189" s="10">
        <v>511066</v>
      </c>
      <c r="G1189" s="10" t="s">
        <v>8779</v>
      </c>
      <c r="H1189" s="10" t="s">
        <v>8779</v>
      </c>
      <c r="I1189" s="10" t="s">
        <v>8780</v>
      </c>
      <c r="J1189" s="10" t="s">
        <v>8781</v>
      </c>
      <c r="K1189" s="13">
        <v>166.1</v>
      </c>
      <c r="L1189" s="19" t="s">
        <v>13176</v>
      </c>
      <c r="M1189" s="11" t="s">
        <v>55</v>
      </c>
      <c r="N1189" s="10" t="s">
        <v>56</v>
      </c>
      <c r="O1189" s="10" t="s">
        <v>215</v>
      </c>
      <c r="P1189" s="10" t="s">
        <v>216</v>
      </c>
      <c r="Q1189" s="12"/>
      <c r="R1189" s="12"/>
      <c r="S1189" s="18" t="s">
        <v>58</v>
      </c>
      <c r="T1189" s="10" t="s">
        <v>27</v>
      </c>
      <c r="U1189" s="10">
        <v>2105</v>
      </c>
      <c r="V1189" s="10">
        <v>3969</v>
      </c>
      <c r="W1189" s="10">
        <v>146</v>
      </c>
      <c r="X1189" s="10">
        <v>997</v>
      </c>
      <c r="Y1189" s="10">
        <f t="shared" si="18"/>
        <v>2846</v>
      </c>
      <c r="Z1189" s="10" t="str">
        <f>IFERROR(VLOOKUP(H1189,'[1]MW-NIFTY-50-12-Apr-2020'!$A:$A,1,FALSE),"No")</f>
        <v>No</v>
      </c>
      <c r="AA1189" s="10" t="str">
        <f>IFERROR(VLOOKUP(AB1189,'[2]ind_nifty500list 12th Apr20'!$F:$F,1,FALSE),"No")</f>
        <v>No</v>
      </c>
      <c r="AB1189" s="9">
        <v>2846</v>
      </c>
    </row>
    <row r="1190" spans="1:28" ht="15.75" customHeight="1" x14ac:dyDescent="0.3">
      <c r="A1190" s="9">
        <v>998</v>
      </c>
      <c r="B1190" s="10">
        <v>265729</v>
      </c>
      <c r="C1190" s="10">
        <v>1038</v>
      </c>
      <c r="D1190" s="10">
        <v>128036868</v>
      </c>
      <c r="E1190" s="10">
        <v>500144</v>
      </c>
      <c r="F1190" s="10">
        <v>500144</v>
      </c>
      <c r="G1190" s="10" t="s">
        <v>3793</v>
      </c>
      <c r="H1190" s="10" t="s">
        <v>3793</v>
      </c>
      <c r="I1190" s="10" t="s">
        <v>3794</v>
      </c>
      <c r="J1190" s="10" t="s">
        <v>3795</v>
      </c>
      <c r="K1190" s="13">
        <v>10486.20695</v>
      </c>
      <c r="L1190" s="16" t="s">
        <v>13179</v>
      </c>
      <c r="M1190" s="11" t="s">
        <v>39</v>
      </c>
      <c r="N1190" s="10" t="s">
        <v>40</v>
      </c>
      <c r="O1190" s="10" t="s">
        <v>128</v>
      </c>
      <c r="P1190" s="10" t="s">
        <v>2150</v>
      </c>
      <c r="Q1190" s="10" t="s">
        <v>2150</v>
      </c>
      <c r="R1190" s="12"/>
      <c r="S1190" s="15" t="s">
        <v>42</v>
      </c>
      <c r="T1190" s="10" t="s">
        <v>43</v>
      </c>
      <c r="U1190" s="10">
        <v>1718</v>
      </c>
      <c r="V1190" s="10">
        <v>3600</v>
      </c>
      <c r="W1190" s="10">
        <v>652</v>
      </c>
      <c r="X1190" s="10">
        <v>685</v>
      </c>
      <c r="Y1190" s="10">
        <f t="shared" si="18"/>
        <v>998</v>
      </c>
      <c r="Z1190" s="10" t="str">
        <f>IFERROR(VLOOKUP(H1190,'[1]MW-NIFTY-50-12-Apr-2020'!$A:$A,1,FALSE),"No")</f>
        <v>No</v>
      </c>
      <c r="AA1190" s="10" t="s">
        <v>44</v>
      </c>
      <c r="AB1190" s="9">
        <v>998</v>
      </c>
    </row>
    <row r="1191" spans="1:28" ht="15.75" customHeight="1" x14ac:dyDescent="0.3">
      <c r="A1191" s="9">
        <v>3725</v>
      </c>
      <c r="B1191" s="10">
        <v>3403521</v>
      </c>
      <c r="C1191" s="10">
        <v>13295</v>
      </c>
      <c r="D1191" s="10">
        <v>136376580</v>
      </c>
      <c r="E1191" s="10">
        <v>532721</v>
      </c>
      <c r="F1191" s="10">
        <v>532721</v>
      </c>
      <c r="G1191" s="10" t="s">
        <v>11405</v>
      </c>
      <c r="H1191" s="10" t="s">
        <v>11405</v>
      </c>
      <c r="I1191" s="10" t="s">
        <v>11406</v>
      </c>
      <c r="J1191" s="10" t="s">
        <v>11407</v>
      </c>
      <c r="K1191" s="13">
        <v>166.08074999999999</v>
      </c>
      <c r="L1191" s="19" t="s">
        <v>13176</v>
      </c>
      <c r="M1191" s="11" t="s">
        <v>23</v>
      </c>
      <c r="N1191" s="10" t="s">
        <v>90</v>
      </c>
      <c r="O1191" s="10" t="s">
        <v>283</v>
      </c>
      <c r="P1191" s="10" t="e">
        <v>#REF!</v>
      </c>
      <c r="Q1191" s="12"/>
      <c r="R1191" s="12"/>
      <c r="S1191" s="18" t="s">
        <v>91</v>
      </c>
      <c r="T1191" s="10" t="s">
        <v>27</v>
      </c>
      <c r="U1191" s="10">
        <v>1941</v>
      </c>
      <c r="V1191" s="10">
        <v>1671</v>
      </c>
      <c r="W1191" s="10">
        <v>3408</v>
      </c>
      <c r="X1191" s="10">
        <v>2525</v>
      </c>
      <c r="Y1191" s="10">
        <f t="shared" si="18"/>
        <v>3725</v>
      </c>
      <c r="Z1191" s="10" t="str">
        <f>IFERROR(VLOOKUP(H1191,'[1]MW-NIFTY-50-12-Apr-2020'!$A:$A,1,FALSE),"No")</f>
        <v>No</v>
      </c>
      <c r="AA1191" s="10" t="str">
        <f>IFERROR(VLOOKUP(AB1191,'[2]ind_nifty500list 12th Apr20'!$F:$F,1,FALSE),"No")</f>
        <v>No</v>
      </c>
      <c r="AB1191" s="9">
        <v>3725</v>
      </c>
    </row>
    <row r="1192" spans="1:28" ht="15.75" customHeight="1" x14ac:dyDescent="0.3">
      <c r="A1192" s="9">
        <v>1426</v>
      </c>
      <c r="B1192" s="10"/>
      <c r="C1192" s="10"/>
      <c r="D1192" s="10">
        <v>136382724</v>
      </c>
      <c r="E1192" s="10">
        <v>532745</v>
      </c>
      <c r="F1192" s="10">
        <v>532745</v>
      </c>
      <c r="G1192" s="10" t="s">
        <v>4508</v>
      </c>
      <c r="H1192" s="10" t="str">
        <f>G1192</f>
        <v>INDICAP</v>
      </c>
      <c r="I1192" s="10" t="s">
        <v>4509</v>
      </c>
      <c r="J1192" s="10" t="s">
        <v>4510</v>
      </c>
      <c r="K1192" s="13">
        <v>166.07</v>
      </c>
      <c r="L1192" s="19" t="s">
        <v>13176</v>
      </c>
      <c r="M1192" s="11" t="s">
        <v>55</v>
      </c>
      <c r="N1192" s="10" t="s">
        <v>56</v>
      </c>
      <c r="O1192" s="10" t="s">
        <v>62</v>
      </c>
      <c r="P1192" s="10" t="s">
        <v>293</v>
      </c>
      <c r="Q1192" s="12"/>
      <c r="R1192" s="12"/>
      <c r="S1192" s="18" t="s">
        <v>58</v>
      </c>
      <c r="T1192" s="10" t="s">
        <v>27</v>
      </c>
      <c r="U1192" s="10">
        <v>352</v>
      </c>
      <c r="V1192" s="10">
        <v>2558</v>
      </c>
      <c r="W1192" s="10">
        <v>1084</v>
      </c>
      <c r="X1192" s="10">
        <v>5042</v>
      </c>
      <c r="Y1192" s="10">
        <f t="shared" si="18"/>
        <v>1426</v>
      </c>
      <c r="Z1192" s="10" t="str">
        <f>IFERROR(VLOOKUP(H1192,'[1]MW-NIFTY-50-12-Apr-2020'!$A:$A,1,FALSE),"No")</f>
        <v>No</v>
      </c>
      <c r="AA1192" s="10" t="str">
        <f>IFERROR(VLOOKUP(AB1192,'[2]ind_nifty500list 12th Apr20'!$F:$F,1,FALSE),"No")</f>
        <v>No</v>
      </c>
      <c r="AB1192" s="9">
        <v>1426</v>
      </c>
    </row>
    <row r="1193" spans="1:28" ht="15.75" customHeight="1" x14ac:dyDescent="0.3">
      <c r="A1193" s="9">
        <v>2856</v>
      </c>
      <c r="B1193" s="10">
        <v>1056513</v>
      </c>
      <c r="C1193" s="10">
        <v>4127</v>
      </c>
      <c r="D1193" s="10">
        <v>130977284</v>
      </c>
      <c r="E1193" s="10">
        <v>511630</v>
      </c>
      <c r="F1193" s="10">
        <v>511630</v>
      </c>
      <c r="G1193" s="10" t="s">
        <v>8809</v>
      </c>
      <c r="H1193" s="10" t="s">
        <v>8809</v>
      </c>
      <c r="I1193" s="10" t="s">
        <v>8810</v>
      </c>
      <c r="J1193" s="10" t="s">
        <v>8811</v>
      </c>
      <c r="K1193" s="13">
        <v>165.49684999999999</v>
      </c>
      <c r="L1193" s="19" t="s">
        <v>13176</v>
      </c>
      <c r="M1193" s="11" t="s">
        <v>83</v>
      </c>
      <c r="N1193" s="10" t="s">
        <v>181</v>
      </c>
      <c r="O1193" s="10" t="s">
        <v>311</v>
      </c>
      <c r="P1193" s="10" t="s">
        <v>2370</v>
      </c>
      <c r="Q1193" s="12"/>
      <c r="R1193" s="12"/>
      <c r="S1193" s="17" t="s">
        <v>313</v>
      </c>
      <c r="T1193" s="10" t="s">
        <v>27</v>
      </c>
      <c r="U1193" s="10">
        <v>724</v>
      </c>
      <c r="V1193" s="10">
        <v>1461</v>
      </c>
      <c r="W1193" s="10">
        <v>2869</v>
      </c>
      <c r="X1193" s="10">
        <v>2110</v>
      </c>
      <c r="Y1193" s="10">
        <f t="shared" si="18"/>
        <v>2856</v>
      </c>
      <c r="Z1193" s="10" t="str">
        <f>IFERROR(VLOOKUP(H1193,'[1]MW-NIFTY-50-12-Apr-2020'!$A:$A,1,FALSE),"No")</f>
        <v>No</v>
      </c>
      <c r="AA1193" s="10" t="str">
        <f>IFERROR(VLOOKUP(AB1193,'[2]ind_nifty500list 12th Apr20'!$F:$F,1,FALSE),"No")</f>
        <v>No</v>
      </c>
      <c r="AB1193" s="9">
        <v>2856</v>
      </c>
    </row>
    <row r="1194" spans="1:28" ht="15.75" customHeight="1" x14ac:dyDescent="0.3">
      <c r="A1194" s="9">
        <v>35</v>
      </c>
      <c r="B1194" s="10">
        <v>3514881</v>
      </c>
      <c r="C1194" s="10">
        <v>13730</v>
      </c>
      <c r="D1194" s="10">
        <v>136390148</v>
      </c>
      <c r="E1194" s="10">
        <v>532774</v>
      </c>
      <c r="F1194" s="10">
        <v>532774</v>
      </c>
      <c r="G1194" s="10" t="s">
        <v>184</v>
      </c>
      <c r="H1194" s="10" t="s">
        <v>184</v>
      </c>
      <c r="I1194" s="10" t="s">
        <v>185</v>
      </c>
      <c r="J1194" s="10" t="s">
        <v>186</v>
      </c>
      <c r="K1194" s="13">
        <v>165.29939999999999</v>
      </c>
      <c r="L1194" s="19" t="s">
        <v>13176</v>
      </c>
      <c r="M1194" s="11" t="s">
        <v>32</v>
      </c>
      <c r="N1194" s="11" t="s">
        <v>33</v>
      </c>
      <c r="O1194" s="10" t="s">
        <v>34</v>
      </c>
      <c r="P1194" s="10"/>
      <c r="Q1194" s="12"/>
      <c r="R1194" s="12"/>
      <c r="S1194" s="18" t="s">
        <v>35</v>
      </c>
      <c r="T1194" s="10" t="s">
        <v>27</v>
      </c>
      <c r="U1194" s="10">
        <v>2215</v>
      </c>
      <c r="V1194" s="10">
        <v>3435</v>
      </c>
      <c r="W1194" s="10">
        <v>135</v>
      </c>
      <c r="X1194" s="10">
        <v>3430</v>
      </c>
      <c r="Y1194" s="10">
        <f t="shared" si="18"/>
        <v>35</v>
      </c>
      <c r="Z1194" s="10" t="str">
        <f>IFERROR(VLOOKUP(H1194,'[1]MW-NIFTY-50-12-Apr-2020'!$A:$A,1,FALSE),"No")</f>
        <v>No</v>
      </c>
      <c r="AA1194" s="10" t="str">
        <f>IFERROR(VLOOKUP(AB1194,'[2]ind_nifty500list 12th Apr20'!$F:$F,1,FALSE),"No")</f>
        <v>No</v>
      </c>
      <c r="AB1194" s="9">
        <v>35</v>
      </c>
    </row>
    <row r="1195" spans="1:28" ht="15.75" customHeight="1" x14ac:dyDescent="0.3">
      <c r="A1195" s="9">
        <v>1635</v>
      </c>
      <c r="B1195" s="10"/>
      <c r="C1195" s="10"/>
      <c r="D1195" s="10">
        <v>136857604</v>
      </c>
      <c r="E1195" s="10">
        <v>534600</v>
      </c>
      <c r="F1195" s="10">
        <v>534600</v>
      </c>
      <c r="G1195" s="10" t="s">
        <v>5141</v>
      </c>
      <c r="H1195" s="10" t="str">
        <f>G1195</f>
        <v>JTLINFRA</v>
      </c>
      <c r="I1195" s="10" t="s">
        <v>5142</v>
      </c>
      <c r="J1195" s="10" t="s">
        <v>5143</v>
      </c>
      <c r="K1195" s="13">
        <v>164.41697670342748</v>
      </c>
      <c r="L1195" s="19" t="s">
        <v>13176</v>
      </c>
      <c r="M1195" s="11" t="s">
        <v>39</v>
      </c>
      <c r="N1195" s="10" t="s">
        <v>67</v>
      </c>
      <c r="O1195" s="10"/>
      <c r="P1195" s="10"/>
      <c r="Q1195" s="12"/>
      <c r="R1195" s="12"/>
      <c r="S1195" s="15" t="s">
        <v>69</v>
      </c>
      <c r="T1195" s="10" t="s">
        <v>27</v>
      </c>
      <c r="U1195" s="10">
        <v>516</v>
      </c>
      <c r="V1195" s="10">
        <v>1291</v>
      </c>
      <c r="W1195" s="10">
        <v>688</v>
      </c>
      <c r="X1195" s="10">
        <v>2575</v>
      </c>
      <c r="Y1195" s="10">
        <f t="shared" si="18"/>
        <v>1635</v>
      </c>
      <c r="Z1195" s="10" t="str">
        <f>IFERROR(VLOOKUP(H1195,'[1]MW-NIFTY-50-12-Apr-2020'!$A:$A,1,FALSE),"No")</f>
        <v>No</v>
      </c>
      <c r="AA1195" s="10" t="str">
        <f>IFERROR(VLOOKUP(AB1195,'[2]ind_nifty500list 12th Apr20'!$F:$F,1,FALSE),"No")</f>
        <v>No</v>
      </c>
      <c r="AB1195" s="9">
        <v>1635</v>
      </c>
    </row>
    <row r="1196" spans="1:28" ht="15.75" customHeight="1" x14ac:dyDescent="0.3">
      <c r="A1196" s="9">
        <v>3379</v>
      </c>
      <c r="B1196" s="10"/>
      <c r="C1196" s="10"/>
      <c r="D1196" s="10">
        <v>137980676</v>
      </c>
      <c r="E1196" s="10">
        <v>538987</v>
      </c>
      <c r="F1196" s="10">
        <v>538987</v>
      </c>
      <c r="G1196" s="10" t="s">
        <v>10373</v>
      </c>
      <c r="H1196" s="10" t="str">
        <f>G1196</f>
        <v>TALBROSENG</v>
      </c>
      <c r="I1196" s="10" t="s">
        <v>10374</v>
      </c>
      <c r="J1196" s="10" t="s">
        <v>10375</v>
      </c>
      <c r="K1196" s="13">
        <v>164.39</v>
      </c>
      <c r="L1196" s="19" t="s">
        <v>13176</v>
      </c>
      <c r="M1196" s="11" t="s">
        <v>83</v>
      </c>
      <c r="N1196" s="10" t="s">
        <v>621</v>
      </c>
      <c r="O1196" s="10" t="s">
        <v>622</v>
      </c>
      <c r="P1196" s="10"/>
      <c r="Q1196" s="12"/>
      <c r="R1196" s="12"/>
      <c r="S1196" s="18" t="s">
        <v>623</v>
      </c>
      <c r="T1196" s="10" t="s">
        <v>27</v>
      </c>
      <c r="U1196" s="10">
        <v>2719</v>
      </c>
      <c r="V1196" s="10">
        <v>319</v>
      </c>
      <c r="W1196" s="10">
        <v>3078</v>
      </c>
      <c r="X1196" s="10">
        <v>322</v>
      </c>
      <c r="Y1196" s="10">
        <f t="shared" si="18"/>
        <v>3379</v>
      </c>
      <c r="Z1196" s="10" t="str">
        <f>IFERROR(VLOOKUP(H1196,'[1]MW-NIFTY-50-12-Apr-2020'!$A:$A,1,FALSE),"No")</f>
        <v>No</v>
      </c>
      <c r="AA1196" s="10" t="str">
        <f>IFERROR(VLOOKUP(AB1196,'[2]ind_nifty500list 12th Apr20'!$F:$F,1,FALSE),"No")</f>
        <v>No</v>
      </c>
      <c r="AB1196" s="9">
        <v>3379</v>
      </c>
    </row>
    <row r="1197" spans="1:28" ht="15.75" customHeight="1" x14ac:dyDescent="0.3">
      <c r="A1197" s="9">
        <v>2519</v>
      </c>
      <c r="B1197" s="10"/>
      <c r="C1197" s="10"/>
      <c r="D1197" s="10">
        <v>131464196</v>
      </c>
      <c r="E1197" s="10">
        <v>513532</v>
      </c>
      <c r="F1197" s="10">
        <v>513532</v>
      </c>
      <c r="G1197" s="10" t="s">
        <v>7802</v>
      </c>
      <c r="H1197" s="10" t="str">
        <f>G1197</f>
        <v>PRADPME</v>
      </c>
      <c r="I1197" s="10" t="s">
        <v>7803</v>
      </c>
      <c r="J1197" s="10" t="s">
        <v>7804</v>
      </c>
      <c r="K1197" s="13">
        <v>163.75</v>
      </c>
      <c r="L1197" s="19" t="s">
        <v>13176</v>
      </c>
      <c r="M1197" s="11" t="s">
        <v>39</v>
      </c>
      <c r="N1197" s="10" t="s">
        <v>40</v>
      </c>
      <c r="O1197" s="10" t="s">
        <v>137</v>
      </c>
      <c r="P1197" s="10" t="s">
        <v>1499</v>
      </c>
      <c r="Q1197" s="12"/>
      <c r="R1197" s="12"/>
      <c r="S1197" s="17" t="s">
        <v>42</v>
      </c>
      <c r="T1197" s="10" t="s">
        <v>27</v>
      </c>
      <c r="U1197" s="10">
        <v>3948</v>
      </c>
      <c r="V1197" s="10">
        <v>2877</v>
      </c>
      <c r="W1197" s="10">
        <v>1895</v>
      </c>
      <c r="X1197" s="10">
        <v>2669</v>
      </c>
      <c r="Y1197" s="10">
        <f t="shared" si="18"/>
        <v>2519</v>
      </c>
      <c r="Z1197" s="10" t="str">
        <f>IFERROR(VLOOKUP(H1197,'[1]MW-NIFTY-50-12-Apr-2020'!$A:$A,1,FALSE),"No")</f>
        <v>No</v>
      </c>
      <c r="AA1197" s="10" t="str">
        <f>IFERROR(VLOOKUP(AB1197,'[2]ind_nifty500list 12th Apr20'!$F:$F,1,FALSE),"No")</f>
        <v>No</v>
      </c>
      <c r="AB1197" s="9">
        <v>2519</v>
      </c>
    </row>
    <row r="1198" spans="1:28" ht="15.75" customHeight="1" x14ac:dyDescent="0.3">
      <c r="A1198" s="9">
        <v>3301</v>
      </c>
      <c r="B1198" s="10">
        <v>5277697</v>
      </c>
      <c r="C1198" s="10">
        <v>20616</v>
      </c>
      <c r="D1198" s="10">
        <v>133960452</v>
      </c>
      <c r="E1198" s="10">
        <v>523283</v>
      </c>
      <c r="F1198" s="10">
        <v>523283</v>
      </c>
      <c r="G1198" s="10" t="s">
        <v>10139</v>
      </c>
      <c r="H1198" s="10" t="s">
        <v>10139</v>
      </c>
      <c r="I1198" s="10" t="s">
        <v>10140</v>
      </c>
      <c r="J1198" s="10" t="s">
        <v>10141</v>
      </c>
      <c r="K1198" s="13">
        <v>163.5608</v>
      </c>
      <c r="L1198" s="19" t="s">
        <v>13176</v>
      </c>
      <c r="M1198" s="11" t="s">
        <v>83</v>
      </c>
      <c r="N1198" s="10" t="s">
        <v>84</v>
      </c>
      <c r="O1198" s="10" t="s">
        <v>716</v>
      </c>
      <c r="P1198" s="10"/>
      <c r="Q1198" s="12"/>
      <c r="R1198" s="12"/>
      <c r="S1198" s="15" t="s">
        <v>86</v>
      </c>
      <c r="T1198" s="10" t="s">
        <v>27</v>
      </c>
      <c r="U1198" s="10">
        <v>1847</v>
      </c>
      <c r="V1198" s="10">
        <v>3299</v>
      </c>
      <c r="W1198" s="10">
        <v>1855</v>
      </c>
      <c r="X1198" s="10">
        <v>3182</v>
      </c>
      <c r="Y1198" s="10">
        <f t="shared" si="18"/>
        <v>3301</v>
      </c>
      <c r="Z1198" s="10" t="str">
        <f>IFERROR(VLOOKUP(H1198,'[1]MW-NIFTY-50-12-Apr-2020'!$A:$A,1,FALSE),"No")</f>
        <v>No</v>
      </c>
      <c r="AA1198" s="10" t="str">
        <f>IFERROR(VLOOKUP(AB1198,'[2]ind_nifty500list 12th Apr20'!$F:$F,1,FALSE),"No")</f>
        <v>No</v>
      </c>
      <c r="AB1198" s="9">
        <v>3301</v>
      </c>
    </row>
    <row r="1199" spans="1:28" ht="15.75" customHeight="1" x14ac:dyDescent="0.3">
      <c r="A1199" s="9">
        <v>2003</v>
      </c>
      <c r="B1199" s="10">
        <v>4829697</v>
      </c>
      <c r="C1199" s="10">
        <v>18866</v>
      </c>
      <c r="D1199" s="10">
        <v>134090756</v>
      </c>
      <c r="E1199" s="10">
        <v>523792</v>
      </c>
      <c r="F1199" s="10">
        <v>523792</v>
      </c>
      <c r="G1199" s="10" t="s">
        <v>6251</v>
      </c>
      <c r="H1199" s="10" t="s">
        <v>6251</v>
      </c>
      <c r="I1199" s="10" t="s">
        <v>6252</v>
      </c>
      <c r="J1199" s="10" t="s">
        <v>6253</v>
      </c>
      <c r="K1199" s="13">
        <v>163.53014999999999</v>
      </c>
      <c r="L1199" s="19" t="s">
        <v>13176</v>
      </c>
      <c r="M1199" s="11" t="s">
        <v>39</v>
      </c>
      <c r="N1199" s="10" t="s">
        <v>40</v>
      </c>
      <c r="O1199" s="10" t="s">
        <v>137</v>
      </c>
      <c r="P1199" s="10" t="s">
        <v>138</v>
      </c>
      <c r="Q1199" s="12"/>
      <c r="R1199" s="12"/>
      <c r="S1199" s="15" t="s">
        <v>42</v>
      </c>
      <c r="T1199" s="10" t="s">
        <v>27</v>
      </c>
      <c r="U1199" s="10">
        <v>799</v>
      </c>
      <c r="V1199" s="10">
        <v>1970</v>
      </c>
      <c r="W1199" s="10">
        <v>1481</v>
      </c>
      <c r="X1199" s="10">
        <v>2652</v>
      </c>
      <c r="Y1199" s="10">
        <f t="shared" si="18"/>
        <v>2003</v>
      </c>
      <c r="Z1199" s="10" t="str">
        <f>IFERROR(VLOOKUP(H1199,'[1]MW-NIFTY-50-12-Apr-2020'!$A:$A,1,FALSE),"No")</f>
        <v>No</v>
      </c>
      <c r="AA1199" s="10" t="str">
        <f>IFERROR(VLOOKUP(AB1199,'[2]ind_nifty500list 12th Apr20'!$F:$F,1,FALSE),"No")</f>
        <v>No</v>
      </c>
      <c r="AB1199" s="9">
        <v>2003</v>
      </c>
    </row>
    <row r="1200" spans="1:28" ht="15.75" customHeight="1" x14ac:dyDescent="0.3">
      <c r="A1200" s="9">
        <v>1202</v>
      </c>
      <c r="B1200" s="10">
        <v>324353</v>
      </c>
      <c r="C1200" s="10">
        <v>1267</v>
      </c>
      <c r="D1200" s="10">
        <v>135680260</v>
      </c>
      <c r="E1200" s="10">
        <v>530001</v>
      </c>
      <c r="F1200" s="10">
        <v>530001</v>
      </c>
      <c r="G1200" s="10" t="s">
        <v>3823</v>
      </c>
      <c r="H1200" s="10" t="s">
        <v>3823</v>
      </c>
      <c r="I1200" s="10" t="s">
        <v>3824</v>
      </c>
      <c r="J1200" s="10" t="s">
        <v>3825</v>
      </c>
      <c r="K1200" s="13">
        <v>5262.7919000000002</v>
      </c>
      <c r="L1200" s="19" t="s">
        <v>13179</v>
      </c>
      <c r="M1200" s="11" t="s">
        <v>23</v>
      </c>
      <c r="N1200" s="10" t="s">
        <v>24</v>
      </c>
      <c r="O1200" s="10" t="s">
        <v>376</v>
      </c>
      <c r="P1200" s="10"/>
      <c r="Q1200" s="12"/>
      <c r="R1200" s="12"/>
      <c r="S1200" s="15" t="s">
        <v>26</v>
      </c>
      <c r="T1200" s="10" t="s">
        <v>43</v>
      </c>
      <c r="U1200" s="10">
        <v>1864</v>
      </c>
      <c r="V1200" s="10">
        <v>2463</v>
      </c>
      <c r="W1200" s="10">
        <v>5031</v>
      </c>
      <c r="X1200" s="10">
        <v>3127</v>
      </c>
      <c r="Y1200" s="10">
        <f t="shared" si="18"/>
        <v>1202</v>
      </c>
      <c r="Z1200" s="10" t="str">
        <f>IFERROR(VLOOKUP(H1200,'[1]MW-NIFTY-50-12-Apr-2020'!$A:$A,1,FALSE),"No")</f>
        <v>No</v>
      </c>
      <c r="AA1200" s="10" t="s">
        <v>44</v>
      </c>
      <c r="AB1200" s="9">
        <v>1202</v>
      </c>
    </row>
    <row r="1201" spans="1:28" ht="15.75" customHeight="1" x14ac:dyDescent="0.3">
      <c r="A1201" s="9">
        <v>1942</v>
      </c>
      <c r="B1201" s="10">
        <v>536065</v>
      </c>
      <c r="C1201" s="10">
        <v>2094</v>
      </c>
      <c r="D1201" s="10">
        <v>128068356</v>
      </c>
      <c r="E1201" s="10">
        <v>500267</v>
      </c>
      <c r="F1201" s="10">
        <v>500267</v>
      </c>
      <c r="G1201" s="10" t="s">
        <v>6070</v>
      </c>
      <c r="H1201" s="10" t="s">
        <v>6070</v>
      </c>
      <c r="I1201" s="10" t="s">
        <v>6071</v>
      </c>
      <c r="J1201" s="10" t="s">
        <v>6072</v>
      </c>
      <c r="K1201" s="13">
        <v>163.53</v>
      </c>
      <c r="L1201" s="19" t="s">
        <v>13176</v>
      </c>
      <c r="M1201" s="11" t="s">
        <v>83</v>
      </c>
      <c r="N1201" s="10" t="s">
        <v>621</v>
      </c>
      <c r="O1201" s="10" t="s">
        <v>964</v>
      </c>
      <c r="P1201" s="10" t="s">
        <v>1081</v>
      </c>
      <c r="Q1201" s="12"/>
      <c r="R1201" s="12"/>
      <c r="S1201" s="18" t="s">
        <v>623</v>
      </c>
      <c r="T1201" s="10" t="s">
        <v>27</v>
      </c>
      <c r="U1201" s="10">
        <v>305</v>
      </c>
      <c r="V1201" s="10"/>
      <c r="W1201" s="10">
        <v>1758</v>
      </c>
      <c r="X1201" s="10">
        <v>2929</v>
      </c>
      <c r="Y1201" s="10">
        <f t="shared" si="18"/>
        <v>1942</v>
      </c>
      <c r="Z1201" s="10" t="str">
        <f>IFERROR(VLOOKUP(H1201,'[1]MW-NIFTY-50-12-Apr-2020'!$A:$A,1,FALSE),"No")</f>
        <v>No</v>
      </c>
      <c r="AA1201" s="10" t="str">
        <f>IFERROR(VLOOKUP(AB1201,'[2]ind_nifty500list 12th Apr20'!$F:$F,1,FALSE),"No")</f>
        <v>No</v>
      </c>
      <c r="AB1201" s="9">
        <v>1942</v>
      </c>
    </row>
    <row r="1202" spans="1:28" ht="15.75" customHeight="1" x14ac:dyDescent="0.3">
      <c r="A1202" s="9">
        <v>983</v>
      </c>
      <c r="B1202" s="10"/>
      <c r="C1202" s="10"/>
      <c r="D1202" s="10">
        <v>128036100</v>
      </c>
      <c r="E1202" s="10">
        <v>500141</v>
      </c>
      <c r="F1202" s="10">
        <v>500141</v>
      </c>
      <c r="G1202" s="10" t="s">
        <v>3152</v>
      </c>
      <c r="H1202" s="10" t="str">
        <f>G1202</f>
        <v>FERROALLOY</v>
      </c>
      <c r="I1202" s="10" t="s">
        <v>3153</v>
      </c>
      <c r="J1202" s="10" t="s">
        <v>3154</v>
      </c>
      <c r="K1202" s="13">
        <v>163.47</v>
      </c>
      <c r="L1202" s="19" t="s">
        <v>13176</v>
      </c>
      <c r="M1202" s="11" t="s">
        <v>23</v>
      </c>
      <c r="N1202" s="10" t="s">
        <v>90</v>
      </c>
      <c r="O1202" s="10"/>
      <c r="P1202" s="10"/>
      <c r="Q1202" s="12"/>
      <c r="R1202" s="12"/>
      <c r="S1202" s="18" t="s">
        <v>91</v>
      </c>
      <c r="T1202" s="10" t="s">
        <v>27</v>
      </c>
      <c r="U1202" s="10">
        <v>2240</v>
      </c>
      <c r="V1202" s="10">
        <v>2702</v>
      </c>
      <c r="W1202" s="10">
        <v>291</v>
      </c>
      <c r="X1202" s="10">
        <v>3931</v>
      </c>
      <c r="Y1202" s="10">
        <f t="shared" si="18"/>
        <v>983</v>
      </c>
      <c r="Z1202" s="10" t="str">
        <f>IFERROR(VLOOKUP(H1202,'[1]MW-NIFTY-50-12-Apr-2020'!$A:$A,1,FALSE),"No")</f>
        <v>No</v>
      </c>
      <c r="AA1202" s="10" t="str">
        <f>IFERROR(VLOOKUP(AB1202,'[2]ind_nifty500list 12th Apr20'!$F:$F,1,FALSE),"No")</f>
        <v>No</v>
      </c>
      <c r="AB1202" s="9">
        <v>983</v>
      </c>
    </row>
    <row r="1203" spans="1:28" ht="15.75" customHeight="1" x14ac:dyDescent="0.3">
      <c r="A1203" s="9">
        <v>1151</v>
      </c>
      <c r="B1203" s="10"/>
      <c r="C1203" s="10"/>
      <c r="D1203" s="10">
        <v>130310148</v>
      </c>
      <c r="E1203" s="10">
        <v>509024</v>
      </c>
      <c r="F1203" s="10">
        <v>509024</v>
      </c>
      <c r="G1203" s="10" t="s">
        <v>3666</v>
      </c>
      <c r="H1203" s="10" t="str">
        <f>G1203</f>
        <v>GOLDLEG</v>
      </c>
      <c r="I1203" s="10" t="s">
        <v>3667</v>
      </c>
      <c r="J1203" s="10" t="s">
        <v>3668</v>
      </c>
      <c r="K1203" s="13">
        <v>163.27000000000001</v>
      </c>
      <c r="L1203" s="19" t="s">
        <v>13176</v>
      </c>
      <c r="M1203" s="10" t="s">
        <v>55</v>
      </c>
      <c r="N1203" s="10" t="s">
        <v>56</v>
      </c>
      <c r="O1203" s="10" t="s">
        <v>158</v>
      </c>
      <c r="P1203" s="10" t="s">
        <v>159</v>
      </c>
      <c r="Q1203" s="12"/>
      <c r="R1203" s="12"/>
      <c r="S1203" s="10" t="s">
        <v>58</v>
      </c>
      <c r="T1203" s="10" t="s">
        <v>27</v>
      </c>
      <c r="U1203" s="10">
        <v>1580</v>
      </c>
      <c r="V1203" s="10">
        <v>3437</v>
      </c>
      <c r="W1203" s="10">
        <v>597</v>
      </c>
      <c r="X1203" s="10">
        <v>556</v>
      </c>
      <c r="Y1203" s="10">
        <f t="shared" si="18"/>
        <v>1151</v>
      </c>
      <c r="Z1203" s="10" t="str">
        <f>IFERROR(VLOOKUP(H1203,'[1]MW-NIFTY-50-12-Apr-2020'!$A:$A,1,FALSE),"No")</f>
        <v>No</v>
      </c>
      <c r="AA1203" s="10" t="str">
        <f>IFERROR(VLOOKUP(AB1203,'[2]ind_nifty500list 12th Apr20'!$F:$F,1,FALSE),"No")</f>
        <v>No</v>
      </c>
      <c r="AB1203" s="9">
        <v>1151</v>
      </c>
    </row>
    <row r="1204" spans="1:28" ht="15.75" customHeight="1" x14ac:dyDescent="0.3">
      <c r="A1204" s="9">
        <v>3060</v>
      </c>
      <c r="B1204" s="10">
        <v>4320001</v>
      </c>
      <c r="C1204" s="10">
        <v>16875</v>
      </c>
      <c r="D1204" s="10">
        <v>136451588</v>
      </c>
      <c r="E1204" s="10">
        <v>533014</v>
      </c>
      <c r="F1204" s="10">
        <v>533014</v>
      </c>
      <c r="G1204" s="10" t="s">
        <v>9419</v>
      </c>
      <c r="H1204" s="10" t="s">
        <v>9419</v>
      </c>
      <c r="I1204" s="10" t="s">
        <v>9420</v>
      </c>
      <c r="J1204" s="10" t="s">
        <v>9421</v>
      </c>
      <c r="K1204" s="13">
        <v>163.18945000000002</v>
      </c>
      <c r="L1204" s="19" t="s">
        <v>13176</v>
      </c>
      <c r="M1204" s="11" t="s">
        <v>39</v>
      </c>
      <c r="N1204" s="10" t="s">
        <v>40</v>
      </c>
      <c r="O1204" s="10" t="s">
        <v>76</v>
      </c>
      <c r="P1204" s="10"/>
      <c r="Q1204" s="11" t="s">
        <v>763</v>
      </c>
      <c r="R1204" s="12"/>
      <c r="S1204" s="15" t="s">
        <v>42</v>
      </c>
      <c r="T1204" s="10" t="s">
        <v>27</v>
      </c>
      <c r="U1204" s="10">
        <v>3618</v>
      </c>
      <c r="V1204" s="10">
        <v>667</v>
      </c>
      <c r="W1204" s="10">
        <v>71</v>
      </c>
      <c r="X1204" s="10">
        <v>2073</v>
      </c>
      <c r="Y1204" s="10">
        <f t="shared" si="18"/>
        <v>3060</v>
      </c>
      <c r="Z1204" s="10" t="str">
        <f>IFERROR(VLOOKUP(H1204,'[1]MW-NIFTY-50-12-Apr-2020'!$A:$A,1,FALSE),"No")</f>
        <v>No</v>
      </c>
      <c r="AA1204" s="10" t="str">
        <f>IFERROR(VLOOKUP(AB1204,'[2]ind_nifty500list 12th Apr20'!$F:$F,1,FALSE),"No")</f>
        <v>No</v>
      </c>
      <c r="AB1204" s="9">
        <v>3060</v>
      </c>
    </row>
    <row r="1205" spans="1:28" ht="15.75" customHeight="1" x14ac:dyDescent="0.3">
      <c r="A1205" s="9">
        <v>1477</v>
      </c>
      <c r="B1205" s="10">
        <v>411137</v>
      </c>
      <c r="C1205" s="10">
        <v>1606</v>
      </c>
      <c r="D1205" s="10">
        <v>128054020</v>
      </c>
      <c r="E1205" s="10">
        <v>500211</v>
      </c>
      <c r="F1205" s="10">
        <v>500211</v>
      </c>
      <c r="G1205" s="10" t="s">
        <v>4667</v>
      </c>
      <c r="H1205" s="10" t="s">
        <v>4667</v>
      </c>
      <c r="I1205" s="10" t="s">
        <v>4668</v>
      </c>
      <c r="J1205" s="10" t="s">
        <v>4669</v>
      </c>
      <c r="K1205" s="13">
        <v>161.96</v>
      </c>
      <c r="L1205" s="19" t="s">
        <v>13176</v>
      </c>
      <c r="M1205" s="11" t="s">
        <v>23</v>
      </c>
      <c r="N1205" s="10" t="s">
        <v>24</v>
      </c>
      <c r="O1205" s="10"/>
      <c r="P1205" s="10"/>
      <c r="Q1205" s="12"/>
      <c r="R1205" s="12"/>
      <c r="S1205" s="15" t="s">
        <v>26</v>
      </c>
      <c r="T1205" s="10" t="s">
        <v>27</v>
      </c>
      <c r="U1205" s="10">
        <v>2253</v>
      </c>
      <c r="V1205" s="10">
        <v>2997</v>
      </c>
      <c r="W1205" s="10">
        <v>99</v>
      </c>
      <c r="X1205" s="10">
        <v>2485</v>
      </c>
      <c r="Y1205" s="10">
        <f t="shared" si="18"/>
        <v>1477</v>
      </c>
      <c r="Z1205" s="10" t="str">
        <f>IFERROR(VLOOKUP(H1205,'[1]MW-NIFTY-50-12-Apr-2020'!$A:$A,1,FALSE),"No")</f>
        <v>No</v>
      </c>
      <c r="AA1205" s="10" t="str">
        <f>IFERROR(VLOOKUP(AB1205,'[2]ind_nifty500list 12th Apr20'!$F:$F,1,FALSE),"No")</f>
        <v>No</v>
      </c>
      <c r="AB1205" s="9">
        <v>1477</v>
      </c>
    </row>
    <row r="1206" spans="1:28" ht="15.75" customHeight="1" x14ac:dyDescent="0.3">
      <c r="A1206" s="9">
        <v>2781</v>
      </c>
      <c r="B1206" s="10"/>
      <c r="C1206" s="10"/>
      <c r="D1206" s="10">
        <v>132480004</v>
      </c>
      <c r="E1206" s="10">
        <v>517500</v>
      </c>
      <c r="F1206" s="10">
        <v>517500</v>
      </c>
      <c r="G1206" s="10" t="s">
        <v>8584</v>
      </c>
      <c r="H1206" s="10" t="str">
        <f>G1206</f>
        <v>ROTO</v>
      </c>
      <c r="I1206" s="10" t="s">
        <v>8585</v>
      </c>
      <c r="J1206" s="10" t="s">
        <v>8586</v>
      </c>
      <c r="K1206" s="13">
        <v>161.66</v>
      </c>
      <c r="L1206" s="19" t="s">
        <v>13176</v>
      </c>
      <c r="M1206" s="11" t="s">
        <v>39</v>
      </c>
      <c r="N1206" s="10" t="s">
        <v>40</v>
      </c>
      <c r="O1206" s="10" t="s">
        <v>137</v>
      </c>
      <c r="P1206" s="10" t="s">
        <v>138</v>
      </c>
      <c r="Q1206" s="12"/>
      <c r="R1206" s="12"/>
      <c r="S1206" s="15" t="s">
        <v>42</v>
      </c>
      <c r="T1206" s="10" t="s">
        <v>27</v>
      </c>
      <c r="U1206" s="10">
        <v>2426</v>
      </c>
      <c r="V1206" s="10">
        <v>2541</v>
      </c>
      <c r="W1206" s="10">
        <v>3354</v>
      </c>
      <c r="X1206" s="10">
        <v>1872</v>
      </c>
      <c r="Y1206" s="10">
        <f t="shared" si="18"/>
        <v>2781</v>
      </c>
      <c r="Z1206" s="10" t="str">
        <f>IFERROR(VLOOKUP(H1206,'[1]MW-NIFTY-50-12-Apr-2020'!$A:$A,1,FALSE),"No")</f>
        <v>No</v>
      </c>
      <c r="AA1206" s="10" t="str">
        <f>IFERROR(VLOOKUP(AB1206,'[2]ind_nifty500list 12th Apr20'!$F:$F,1,FALSE),"No")</f>
        <v>No</v>
      </c>
      <c r="AB1206" s="9">
        <v>2781</v>
      </c>
    </row>
    <row r="1207" spans="1:28" ht="15.75" customHeight="1" x14ac:dyDescent="0.3">
      <c r="A1207" s="9">
        <v>1056</v>
      </c>
      <c r="B1207" s="10">
        <v>1166849</v>
      </c>
      <c r="C1207" s="10">
        <v>4558</v>
      </c>
      <c r="D1207" s="10">
        <v>130444804</v>
      </c>
      <c r="E1207" s="10">
        <v>509550</v>
      </c>
      <c r="F1207" s="10">
        <v>509550</v>
      </c>
      <c r="G1207" s="10" t="s">
        <v>3374</v>
      </c>
      <c r="H1207" s="10" t="s">
        <v>3374</v>
      </c>
      <c r="I1207" s="10" t="s">
        <v>3375</v>
      </c>
      <c r="J1207" s="10" t="s">
        <v>3376</v>
      </c>
      <c r="K1207" s="13">
        <v>161.58000000000001</v>
      </c>
      <c r="L1207" s="19" t="s">
        <v>13176</v>
      </c>
      <c r="M1207" s="11" t="s">
        <v>39</v>
      </c>
      <c r="N1207" s="10" t="s">
        <v>67</v>
      </c>
      <c r="O1207" s="10" t="s">
        <v>68</v>
      </c>
      <c r="P1207" s="10"/>
      <c r="Q1207" s="12"/>
      <c r="R1207" s="12"/>
      <c r="S1207" s="15" t="s">
        <v>69</v>
      </c>
      <c r="T1207" s="10" t="s">
        <v>27</v>
      </c>
      <c r="U1207" s="10">
        <v>3308</v>
      </c>
      <c r="V1207" s="10">
        <v>1904</v>
      </c>
      <c r="W1207" s="10">
        <v>3429</v>
      </c>
      <c r="X1207" s="10">
        <v>536</v>
      </c>
      <c r="Y1207" s="10">
        <f t="shared" si="18"/>
        <v>1056</v>
      </c>
      <c r="Z1207" s="10" t="str">
        <f>IFERROR(VLOOKUP(H1207,'[1]MW-NIFTY-50-12-Apr-2020'!$A:$A,1,FALSE),"No")</f>
        <v>No</v>
      </c>
      <c r="AA1207" s="10" t="str">
        <f>IFERROR(VLOOKUP(AB1207,'[2]ind_nifty500list 12th Apr20'!$F:$F,1,FALSE),"No")</f>
        <v>No</v>
      </c>
      <c r="AB1207" s="9">
        <v>1056</v>
      </c>
    </row>
    <row r="1208" spans="1:28" ht="15.75" customHeight="1" x14ac:dyDescent="0.3">
      <c r="A1208" s="9">
        <v>2057</v>
      </c>
      <c r="B1208" s="10">
        <v>4620545</v>
      </c>
      <c r="C1208" s="10">
        <v>18049</v>
      </c>
      <c r="D1208" s="10">
        <v>132440068</v>
      </c>
      <c r="E1208" s="10">
        <v>517344</v>
      </c>
      <c r="F1208" s="10">
        <v>517344</v>
      </c>
      <c r="G1208" s="10" t="s">
        <v>6412</v>
      </c>
      <c r="H1208" s="10" t="s">
        <v>6412</v>
      </c>
      <c r="I1208" s="10" t="s">
        <v>6413</v>
      </c>
      <c r="J1208" s="10" t="s">
        <v>6414</v>
      </c>
      <c r="K1208" s="13">
        <v>161.47305</v>
      </c>
      <c r="L1208" s="19" t="s">
        <v>13176</v>
      </c>
      <c r="M1208" s="11" t="s">
        <v>32</v>
      </c>
      <c r="N1208" s="10" t="s">
        <v>33</v>
      </c>
      <c r="O1208" s="10" t="s">
        <v>48</v>
      </c>
      <c r="P1208" s="10"/>
      <c r="Q1208" s="12"/>
      <c r="R1208" s="12"/>
      <c r="S1208" s="18" t="s">
        <v>35</v>
      </c>
      <c r="T1208" s="10" t="s">
        <v>27</v>
      </c>
      <c r="U1208" s="10">
        <v>2612</v>
      </c>
      <c r="V1208" s="10">
        <v>1494</v>
      </c>
      <c r="W1208" s="10">
        <v>727</v>
      </c>
      <c r="X1208" s="10">
        <v>33</v>
      </c>
      <c r="Y1208" s="10">
        <f t="shared" si="18"/>
        <v>2057</v>
      </c>
      <c r="Z1208" s="10" t="str">
        <f>IFERROR(VLOOKUP(H1208,'[1]MW-NIFTY-50-12-Apr-2020'!$A:$A,1,FALSE),"No")</f>
        <v>No</v>
      </c>
      <c r="AA1208" s="10" t="str">
        <f>IFERROR(VLOOKUP(AB1208,'[2]ind_nifty500list 12th Apr20'!$F:$F,1,FALSE),"No")</f>
        <v>No</v>
      </c>
      <c r="AB1208" s="9">
        <v>2057</v>
      </c>
    </row>
    <row r="1209" spans="1:28" ht="15.75" customHeight="1" x14ac:dyDescent="0.3">
      <c r="A1209" s="9">
        <v>318</v>
      </c>
      <c r="B1209" s="10">
        <v>3611137</v>
      </c>
      <c r="C1209" s="10">
        <v>14106</v>
      </c>
      <c r="D1209" s="10">
        <v>136396036</v>
      </c>
      <c r="E1209" s="10">
        <v>532797</v>
      </c>
      <c r="F1209" s="10">
        <v>532797</v>
      </c>
      <c r="G1209" s="10" t="s">
        <v>1120</v>
      </c>
      <c r="H1209" s="10" t="s">
        <v>1120</v>
      </c>
      <c r="I1209" s="10" t="s">
        <v>1121</v>
      </c>
      <c r="J1209" s="10" t="s">
        <v>1122</v>
      </c>
      <c r="K1209" s="13">
        <v>161.279</v>
      </c>
      <c r="L1209" s="19" t="s">
        <v>13176</v>
      </c>
      <c r="M1209" s="11" t="s">
        <v>83</v>
      </c>
      <c r="N1209" s="10" t="s">
        <v>621</v>
      </c>
      <c r="O1209" s="10" t="s">
        <v>622</v>
      </c>
      <c r="P1209" s="10" t="s">
        <v>1123</v>
      </c>
      <c r="Q1209" s="12"/>
      <c r="R1209" s="12"/>
      <c r="S1209" s="18" t="s">
        <v>623</v>
      </c>
      <c r="T1209" s="10" t="s">
        <v>27</v>
      </c>
      <c r="U1209" s="10">
        <v>440</v>
      </c>
      <c r="V1209" s="10">
        <v>322</v>
      </c>
      <c r="W1209" s="10">
        <v>2324</v>
      </c>
      <c r="X1209" s="10">
        <v>2029</v>
      </c>
      <c r="Y1209" s="10">
        <f t="shared" si="18"/>
        <v>318</v>
      </c>
      <c r="Z1209" s="10" t="str">
        <f>IFERROR(VLOOKUP(H1209,'[1]MW-NIFTY-50-12-Apr-2020'!$A:$A,1,FALSE),"No")</f>
        <v>No</v>
      </c>
      <c r="AA1209" s="10" t="str">
        <f>IFERROR(VLOOKUP(AB1209,'[2]ind_nifty500list 12th Apr20'!$F:$F,1,FALSE),"No")</f>
        <v>No</v>
      </c>
      <c r="AB1209" s="9">
        <v>318</v>
      </c>
    </row>
    <row r="1210" spans="1:28" ht="15.75" customHeight="1" x14ac:dyDescent="0.3">
      <c r="A1210" s="9">
        <v>3559</v>
      </c>
      <c r="B1210" s="10"/>
      <c r="C1210" s="10"/>
      <c r="D1210" s="10">
        <v>130549764</v>
      </c>
      <c r="E1210" s="10">
        <v>509960</v>
      </c>
      <c r="F1210" s="10">
        <v>509960</v>
      </c>
      <c r="G1210" s="10" t="s">
        <v>10910</v>
      </c>
      <c r="H1210" s="10" t="str">
        <f>G1210</f>
        <v>UPHOT</v>
      </c>
      <c r="I1210" s="10" t="s">
        <v>10911</v>
      </c>
      <c r="J1210" s="10" t="s">
        <v>10912</v>
      </c>
      <c r="K1210" s="13">
        <v>160.76</v>
      </c>
      <c r="L1210" s="19" t="s">
        <v>13176</v>
      </c>
      <c r="M1210" s="11" t="s">
        <v>83</v>
      </c>
      <c r="N1210" s="10" t="s">
        <v>181</v>
      </c>
      <c r="O1210" s="10" t="s">
        <v>210</v>
      </c>
      <c r="P1210" s="23" t="s">
        <v>354</v>
      </c>
      <c r="Q1210" s="12"/>
      <c r="R1210" s="12"/>
      <c r="S1210" s="15" t="s">
        <v>86</v>
      </c>
      <c r="T1210" s="10" t="s">
        <v>27</v>
      </c>
      <c r="U1210" s="10">
        <v>1848</v>
      </c>
      <c r="V1210" s="10">
        <v>4021</v>
      </c>
      <c r="W1210" s="10">
        <v>3287</v>
      </c>
      <c r="X1210" s="10">
        <v>2836</v>
      </c>
      <c r="Y1210" s="10">
        <f t="shared" si="18"/>
        <v>3559</v>
      </c>
      <c r="Z1210" s="10" t="str">
        <f>IFERROR(VLOOKUP(H1210,'[1]MW-NIFTY-50-12-Apr-2020'!$A:$A,1,FALSE),"No")</f>
        <v>No</v>
      </c>
      <c r="AA1210" s="10" t="str">
        <f>IFERROR(VLOOKUP(AB1210,'[2]ind_nifty500list 12th Apr20'!$F:$F,1,FALSE),"No")</f>
        <v>No</v>
      </c>
      <c r="AB1210" s="9">
        <v>3559</v>
      </c>
    </row>
    <row r="1211" spans="1:28" ht="15.75" customHeight="1" x14ac:dyDescent="0.3">
      <c r="A1211" s="9">
        <v>3473</v>
      </c>
      <c r="B1211" s="10">
        <v>2333953</v>
      </c>
      <c r="C1211" s="10">
        <v>9117</v>
      </c>
      <c r="D1211" s="10">
        <v>136288004</v>
      </c>
      <c r="E1211" s="10">
        <v>532375</v>
      </c>
      <c r="F1211" s="10">
        <v>532375</v>
      </c>
      <c r="G1211" s="10" t="s">
        <v>10654</v>
      </c>
      <c r="H1211" s="10" t="s">
        <v>10654</v>
      </c>
      <c r="I1211" s="10" t="s">
        <v>10655</v>
      </c>
      <c r="J1211" s="10" t="s">
        <v>10656</v>
      </c>
      <c r="K1211" s="13">
        <v>160.69999999999999</v>
      </c>
      <c r="L1211" s="19" t="s">
        <v>13176</v>
      </c>
      <c r="M1211" s="11" t="s">
        <v>83</v>
      </c>
      <c r="N1211" s="10" t="s">
        <v>181</v>
      </c>
      <c r="O1211" s="10" t="s">
        <v>311</v>
      </c>
      <c r="P1211" s="10" t="s">
        <v>1199</v>
      </c>
      <c r="Q1211" s="12"/>
      <c r="R1211" s="12"/>
      <c r="S1211" s="15" t="s">
        <v>313</v>
      </c>
      <c r="T1211" s="10" t="s">
        <v>27</v>
      </c>
      <c r="U1211" s="10">
        <v>2838</v>
      </c>
      <c r="V1211" s="10">
        <v>342</v>
      </c>
      <c r="W1211" s="10">
        <v>2125</v>
      </c>
      <c r="X1211" s="10">
        <v>2009</v>
      </c>
      <c r="Y1211" s="10">
        <f t="shared" si="18"/>
        <v>3473</v>
      </c>
      <c r="Z1211" s="10" t="str">
        <f>IFERROR(VLOOKUP(H1211,'[1]MW-NIFTY-50-12-Apr-2020'!$A:$A,1,FALSE),"No")</f>
        <v>No</v>
      </c>
      <c r="AA1211" s="10" t="str">
        <f>IFERROR(VLOOKUP(AB1211,'[2]ind_nifty500list 12th Apr20'!$F:$F,1,FALSE),"No")</f>
        <v>No</v>
      </c>
      <c r="AB1211" s="9">
        <v>3473</v>
      </c>
    </row>
    <row r="1212" spans="1:28" ht="15.75" customHeight="1" x14ac:dyDescent="0.3">
      <c r="A1212" s="9">
        <v>408</v>
      </c>
      <c r="B1212" s="10"/>
      <c r="C1212" s="10"/>
      <c r="D1212" s="10">
        <v>130416132</v>
      </c>
      <c r="E1212" s="10">
        <v>509438</v>
      </c>
      <c r="F1212" s="10">
        <v>509438</v>
      </c>
      <c r="G1212" s="10" t="s">
        <v>1401</v>
      </c>
      <c r="H1212" s="10" t="str">
        <f>G1212</f>
        <v>BENARAS</v>
      </c>
      <c r="I1212" s="10" t="s">
        <v>1402</v>
      </c>
      <c r="J1212" s="10" t="s">
        <v>1403</v>
      </c>
      <c r="K1212" s="13">
        <v>160.5</v>
      </c>
      <c r="L1212" s="19" t="s">
        <v>13176</v>
      </c>
      <c r="M1212" s="11" t="s">
        <v>83</v>
      </c>
      <c r="N1212" s="10" t="s">
        <v>181</v>
      </c>
      <c r="O1212" s="10" t="s">
        <v>210</v>
      </c>
      <c r="P1212" s="10" t="s">
        <v>354</v>
      </c>
      <c r="Q1212" s="12"/>
      <c r="R1212" s="12"/>
      <c r="S1212" s="15" t="s">
        <v>86</v>
      </c>
      <c r="T1212" s="10" t="s">
        <v>27</v>
      </c>
      <c r="U1212" s="10">
        <v>416</v>
      </c>
      <c r="V1212" s="10">
        <v>617</v>
      </c>
      <c r="W1212" s="10">
        <v>3443</v>
      </c>
      <c r="X1212" s="10">
        <v>1179</v>
      </c>
      <c r="Y1212" s="10">
        <f t="shared" si="18"/>
        <v>408</v>
      </c>
      <c r="Z1212" s="10" t="str">
        <f>IFERROR(VLOOKUP(H1212,'[1]MW-NIFTY-50-12-Apr-2020'!$A:$A,1,FALSE),"No")</f>
        <v>No</v>
      </c>
      <c r="AA1212" s="10" t="str">
        <f>IFERROR(VLOOKUP(AB1212,'[2]ind_nifty500list 12th Apr20'!$F:$F,1,FALSE),"No")</f>
        <v>No</v>
      </c>
      <c r="AB1212" s="9">
        <v>408</v>
      </c>
    </row>
    <row r="1213" spans="1:28" ht="15.75" customHeight="1" x14ac:dyDescent="0.3">
      <c r="A1213" s="9">
        <v>3945</v>
      </c>
      <c r="B1213" s="10"/>
      <c r="C1213" s="10"/>
      <c r="D1213" s="10">
        <v>138235908</v>
      </c>
      <c r="E1213" s="10">
        <v>539984</v>
      </c>
      <c r="F1213" s="10">
        <v>539984</v>
      </c>
      <c r="G1213" s="10" t="s">
        <v>12134</v>
      </c>
      <c r="H1213" s="10" t="str">
        <f>G1213</f>
        <v>HUIL</v>
      </c>
      <c r="I1213" s="10" t="s">
        <v>12135</v>
      </c>
      <c r="J1213" s="10" t="s">
        <v>12136</v>
      </c>
      <c r="K1213" s="13">
        <v>158.77000000000001</v>
      </c>
      <c r="L1213" s="19" t="s">
        <v>13176</v>
      </c>
      <c r="M1213" s="11" t="s">
        <v>39</v>
      </c>
      <c r="N1213" s="10" t="s">
        <v>40</v>
      </c>
      <c r="O1213" s="10" t="s">
        <v>128</v>
      </c>
      <c r="P1213" s="10" t="e">
        <v>#REF!</v>
      </c>
      <c r="Q1213" s="12"/>
      <c r="R1213" s="12"/>
      <c r="S1213" s="15" t="s">
        <v>42</v>
      </c>
      <c r="T1213" s="10" t="s">
        <v>27</v>
      </c>
      <c r="U1213" s="10">
        <v>1314</v>
      </c>
      <c r="V1213" s="10">
        <v>5020</v>
      </c>
      <c r="W1213" s="10">
        <v>2080</v>
      </c>
      <c r="X1213" s="10">
        <v>5025</v>
      </c>
      <c r="Y1213" s="10">
        <f t="shared" si="18"/>
        <v>3945</v>
      </c>
      <c r="Z1213" s="10" t="str">
        <f>IFERROR(VLOOKUP(H1213,'[1]MW-NIFTY-50-12-Apr-2020'!$A:$A,1,FALSE),"No")</f>
        <v>No</v>
      </c>
      <c r="AA1213" s="10" t="str">
        <f>IFERROR(VLOOKUP(AB1213,'[2]ind_nifty500list 12th Apr20'!$F:$F,1,FALSE),"No")</f>
        <v>No</v>
      </c>
      <c r="AB1213" s="9">
        <v>3945</v>
      </c>
    </row>
    <row r="1214" spans="1:28" ht="15.75" customHeight="1" x14ac:dyDescent="0.3">
      <c r="A1214" s="9">
        <v>1471</v>
      </c>
      <c r="B1214" s="10"/>
      <c r="C1214" s="10"/>
      <c r="D1214" s="10">
        <v>134103044</v>
      </c>
      <c r="E1214" s="10">
        <v>523840</v>
      </c>
      <c r="F1214" s="10">
        <v>523840</v>
      </c>
      <c r="G1214" s="10" t="s">
        <v>4648</v>
      </c>
      <c r="H1214" s="10" t="str">
        <f>G1214</f>
        <v>INNOVTEC</v>
      </c>
      <c r="I1214" s="10" t="s">
        <v>4649</v>
      </c>
      <c r="J1214" s="10" t="s">
        <v>4650</v>
      </c>
      <c r="K1214" s="13">
        <v>158.6</v>
      </c>
      <c r="L1214" s="19" t="s">
        <v>13176</v>
      </c>
      <c r="M1214" s="11" t="s">
        <v>23</v>
      </c>
      <c r="N1214" s="10" t="s">
        <v>196</v>
      </c>
      <c r="O1214" s="10"/>
      <c r="P1214" s="10"/>
      <c r="Q1214" s="12"/>
      <c r="R1214" s="12"/>
      <c r="S1214" s="17" t="s">
        <v>26</v>
      </c>
      <c r="T1214" s="10" t="s">
        <v>27</v>
      </c>
      <c r="U1214" s="10">
        <v>1660</v>
      </c>
      <c r="V1214" s="10">
        <v>1330</v>
      </c>
      <c r="W1214" s="10">
        <v>5033</v>
      </c>
      <c r="X1214" s="10">
        <v>2147</v>
      </c>
      <c r="Y1214" s="10">
        <f t="shared" si="18"/>
        <v>1471</v>
      </c>
      <c r="Z1214" s="10" t="str">
        <f>IFERROR(VLOOKUP(H1214,'[1]MW-NIFTY-50-12-Apr-2020'!$A:$A,1,FALSE),"No")</f>
        <v>No</v>
      </c>
      <c r="AA1214" s="10" t="str">
        <f>IFERROR(VLOOKUP(AB1214,'[2]ind_nifty500list 12th Apr20'!$F:$F,1,FALSE),"No")</f>
        <v>No</v>
      </c>
      <c r="AB1214" s="9">
        <v>1471</v>
      </c>
    </row>
    <row r="1215" spans="1:28" ht="15.75" customHeight="1" x14ac:dyDescent="0.3">
      <c r="A1215" s="9">
        <v>2364</v>
      </c>
      <c r="B1215" s="10">
        <v>643585</v>
      </c>
      <c r="C1215" s="10">
        <v>2514</v>
      </c>
      <c r="D1215" s="10">
        <v>128081156</v>
      </c>
      <c r="E1215" s="10">
        <v>500317</v>
      </c>
      <c r="F1215" s="10">
        <v>500317</v>
      </c>
      <c r="G1215" s="10" t="s">
        <v>7343</v>
      </c>
      <c r="H1215" s="10" t="s">
        <v>7343</v>
      </c>
      <c r="I1215" s="10" t="s">
        <v>7344</v>
      </c>
      <c r="J1215" s="10" t="s">
        <v>7345</v>
      </c>
      <c r="K1215" s="13">
        <v>158.5823</v>
      </c>
      <c r="L1215" s="19" t="s">
        <v>13176</v>
      </c>
      <c r="M1215" s="11" t="s">
        <v>55</v>
      </c>
      <c r="N1215" s="10" t="s">
        <v>56</v>
      </c>
      <c r="O1215" s="10" t="s">
        <v>215</v>
      </c>
      <c r="P1215" s="10" t="s">
        <v>454</v>
      </c>
      <c r="Q1215" s="12"/>
      <c r="R1215" s="12"/>
      <c r="S1215" s="18" t="s">
        <v>58</v>
      </c>
      <c r="T1215" s="10" t="s">
        <v>27</v>
      </c>
      <c r="U1215" s="10">
        <v>109</v>
      </c>
      <c r="V1215" s="10">
        <v>683</v>
      </c>
      <c r="W1215" s="10">
        <v>1400</v>
      </c>
      <c r="X1215" s="10">
        <v>1455</v>
      </c>
      <c r="Y1215" s="10">
        <f t="shared" si="18"/>
        <v>2364</v>
      </c>
      <c r="Z1215" s="10" t="str">
        <f>IFERROR(VLOOKUP(H1215,'[1]MW-NIFTY-50-12-Apr-2020'!$A:$A,1,FALSE),"No")</f>
        <v>No</v>
      </c>
      <c r="AA1215" s="10" t="str">
        <f>IFERROR(VLOOKUP(AB1215,'[2]ind_nifty500list 12th Apr20'!$F:$F,1,FALSE),"No")</f>
        <v>No</v>
      </c>
      <c r="AB1215" s="9">
        <v>2364</v>
      </c>
    </row>
    <row r="1216" spans="1:28" ht="15.75" customHeight="1" x14ac:dyDescent="0.3">
      <c r="A1216" s="9">
        <v>2125</v>
      </c>
      <c r="B1216" s="10">
        <v>2223873</v>
      </c>
      <c r="C1216" s="10">
        <v>8687</v>
      </c>
      <c r="D1216" s="10">
        <v>136283396</v>
      </c>
      <c r="E1216" s="10">
        <v>532357</v>
      </c>
      <c r="F1216" s="10">
        <v>532357</v>
      </c>
      <c r="G1216" s="10" t="s">
        <v>6620</v>
      </c>
      <c r="H1216" s="10" t="s">
        <v>6620</v>
      </c>
      <c r="I1216" s="10" t="s">
        <v>6621</v>
      </c>
      <c r="J1216" s="10" t="s">
        <v>6622</v>
      </c>
      <c r="K1216" s="13">
        <v>158.2106</v>
      </c>
      <c r="L1216" s="19" t="s">
        <v>13176</v>
      </c>
      <c r="M1216" s="11" t="s">
        <v>83</v>
      </c>
      <c r="N1216" s="10" t="s">
        <v>181</v>
      </c>
      <c r="O1216" s="10" t="s">
        <v>311</v>
      </c>
      <c r="P1216" s="10" t="s">
        <v>1199</v>
      </c>
      <c r="Q1216" s="12"/>
      <c r="R1216" s="12"/>
      <c r="S1216" s="17" t="s">
        <v>313</v>
      </c>
      <c r="T1216" s="10" t="s">
        <v>27</v>
      </c>
      <c r="U1216" s="10">
        <v>3473</v>
      </c>
      <c r="V1216" s="10">
        <v>2838</v>
      </c>
      <c r="W1216" s="10">
        <v>2009</v>
      </c>
      <c r="X1216" s="10">
        <v>3929</v>
      </c>
      <c r="Y1216" s="10">
        <f t="shared" si="18"/>
        <v>2125</v>
      </c>
      <c r="Z1216" s="10" t="str">
        <f>IFERROR(VLOOKUP(H1216,'[1]MW-NIFTY-50-12-Apr-2020'!$A:$A,1,FALSE),"No")</f>
        <v>No</v>
      </c>
      <c r="AA1216" s="10" t="str">
        <f>IFERROR(VLOOKUP(AB1216,'[2]ind_nifty500list 12th Apr20'!$F:$F,1,FALSE),"No")</f>
        <v>No</v>
      </c>
      <c r="AB1216" s="9">
        <v>2125</v>
      </c>
    </row>
    <row r="1217" spans="1:28" ht="15.75" customHeight="1" x14ac:dyDescent="0.3">
      <c r="A1217" s="9">
        <v>99</v>
      </c>
      <c r="B1217" s="10"/>
      <c r="C1217" s="10"/>
      <c r="D1217" s="10">
        <v>134217732</v>
      </c>
      <c r="E1217" s="10">
        <v>524288</v>
      </c>
      <c r="F1217" s="10">
        <v>524288</v>
      </c>
      <c r="G1217" s="10" t="s">
        <v>420</v>
      </c>
      <c r="H1217" s="10" t="str">
        <f>G1217</f>
        <v>AIMCOPEST</v>
      </c>
      <c r="I1217" s="10" t="s">
        <v>421</v>
      </c>
      <c r="J1217" s="10" t="s">
        <v>422</v>
      </c>
      <c r="K1217" s="13">
        <v>157.97</v>
      </c>
      <c r="L1217" s="19" t="s">
        <v>13176</v>
      </c>
      <c r="M1217" s="11" t="s">
        <v>23</v>
      </c>
      <c r="N1217" s="10" t="s">
        <v>24</v>
      </c>
      <c r="O1217" s="10"/>
      <c r="P1217" s="10"/>
      <c r="Q1217" s="12"/>
      <c r="R1217" s="12"/>
      <c r="S1217" s="15" t="s">
        <v>26</v>
      </c>
      <c r="T1217" s="10" t="s">
        <v>27</v>
      </c>
      <c r="U1217" s="10">
        <v>1477</v>
      </c>
      <c r="V1217" s="10">
        <v>2253</v>
      </c>
      <c r="W1217" s="10">
        <v>2485</v>
      </c>
      <c r="X1217" s="10">
        <v>1741</v>
      </c>
      <c r="Y1217" s="10">
        <f t="shared" si="18"/>
        <v>99</v>
      </c>
      <c r="Z1217" s="10" t="str">
        <f>IFERROR(VLOOKUP(H1217,'[1]MW-NIFTY-50-12-Apr-2020'!$A:$A,1,FALSE),"No")</f>
        <v>No</v>
      </c>
      <c r="AA1217" s="10" t="str">
        <f>IFERROR(VLOOKUP(AB1217,'[2]ind_nifty500list 12th Apr20'!$F:$F,1,FALSE),"No")</f>
        <v>No</v>
      </c>
      <c r="AB1217" s="9">
        <v>99</v>
      </c>
    </row>
    <row r="1218" spans="1:28" ht="15.75" customHeight="1" x14ac:dyDescent="0.3">
      <c r="A1218" s="9">
        <v>562</v>
      </c>
      <c r="B1218" s="10"/>
      <c r="C1218" s="10"/>
      <c r="D1218" s="10">
        <v>137465348</v>
      </c>
      <c r="E1218" s="10">
        <v>536974</v>
      </c>
      <c r="F1218" s="10">
        <v>536974</v>
      </c>
      <c r="G1218" s="10" t="s">
        <v>1873</v>
      </c>
      <c r="H1218" s="10" t="str">
        <f>G1218</f>
        <v>CPL</v>
      </c>
      <c r="I1218" s="10" t="s">
        <v>1874</v>
      </c>
      <c r="J1218" s="10" t="s">
        <v>1875</v>
      </c>
      <c r="K1218" s="13">
        <v>157.63</v>
      </c>
      <c r="L1218" s="19" t="s">
        <v>13176</v>
      </c>
      <c r="M1218" s="11" t="s">
        <v>23</v>
      </c>
      <c r="N1218" s="10" t="s">
        <v>24</v>
      </c>
      <c r="O1218" s="10"/>
      <c r="P1218" s="10"/>
      <c r="Q1218" s="12"/>
      <c r="R1218" s="12"/>
      <c r="S1218" s="15" t="s">
        <v>26</v>
      </c>
      <c r="T1218" s="10" t="s">
        <v>27</v>
      </c>
      <c r="U1218" s="10">
        <v>424</v>
      </c>
      <c r="V1218" s="10">
        <v>559</v>
      </c>
      <c r="W1218" s="10">
        <v>781</v>
      </c>
      <c r="X1218" s="10">
        <v>2498</v>
      </c>
      <c r="Y1218" s="10">
        <f t="shared" ref="Y1218:Y1281" si="19">A1218</f>
        <v>562</v>
      </c>
      <c r="Z1218" s="10" t="str">
        <f>IFERROR(VLOOKUP(H1218,'[1]MW-NIFTY-50-12-Apr-2020'!$A:$A,1,FALSE),"No")</f>
        <v>No</v>
      </c>
      <c r="AA1218" s="10" t="str">
        <f>IFERROR(VLOOKUP(AB1218,'[2]ind_nifty500list 12th Apr20'!$F:$F,1,FALSE),"No")</f>
        <v>No</v>
      </c>
      <c r="AB1218" s="9">
        <v>562</v>
      </c>
    </row>
    <row r="1219" spans="1:28" ht="15.75" customHeight="1" x14ac:dyDescent="0.3">
      <c r="A1219" s="9">
        <v>1221</v>
      </c>
      <c r="B1219" s="10">
        <v>1332225</v>
      </c>
      <c r="C1219" s="10">
        <v>5204</v>
      </c>
      <c r="D1219" s="10">
        <v>136238340</v>
      </c>
      <c r="E1219" s="10">
        <v>532181</v>
      </c>
      <c r="F1219" s="10">
        <v>532181</v>
      </c>
      <c r="G1219" s="10" t="s">
        <v>3881</v>
      </c>
      <c r="H1219" s="10" t="s">
        <v>3881</v>
      </c>
      <c r="I1219" s="10" t="s">
        <v>3882</v>
      </c>
      <c r="J1219" s="10" t="s">
        <v>3883</v>
      </c>
      <c r="K1219" s="13">
        <v>4287.92065</v>
      </c>
      <c r="L1219" s="19" t="s">
        <v>13179</v>
      </c>
      <c r="M1219" s="11" t="s">
        <v>121</v>
      </c>
      <c r="N1219" s="10" t="s">
        <v>1107</v>
      </c>
      <c r="O1219" s="10"/>
      <c r="P1219" s="10"/>
      <c r="Q1219" s="12"/>
      <c r="R1219" s="12"/>
      <c r="S1219" s="15" t="s">
        <v>565</v>
      </c>
      <c r="T1219" s="10" t="s">
        <v>43</v>
      </c>
      <c r="U1219" s="10">
        <v>1131</v>
      </c>
      <c r="V1219" s="10">
        <v>1226</v>
      </c>
      <c r="W1219" s="10">
        <v>5043</v>
      </c>
      <c r="X1219" s="10">
        <v>654</v>
      </c>
      <c r="Y1219" s="10">
        <f t="shared" si="19"/>
        <v>1221</v>
      </c>
      <c r="Z1219" s="10" t="str">
        <f>IFERROR(VLOOKUP(H1219,'[1]MW-NIFTY-50-12-Apr-2020'!$A:$A,1,FALSE),"No")</f>
        <v>No</v>
      </c>
      <c r="AA1219" s="10" t="s">
        <v>44</v>
      </c>
      <c r="AB1219" s="9">
        <v>1221</v>
      </c>
    </row>
    <row r="1220" spans="1:28" ht="15.75" customHeight="1" x14ac:dyDescent="0.3">
      <c r="A1220" s="9">
        <v>1425</v>
      </c>
      <c r="B1220" s="10"/>
      <c r="C1220" s="10"/>
      <c r="D1220" s="10">
        <v>128435204</v>
      </c>
      <c r="E1220" s="10">
        <v>501700</v>
      </c>
      <c r="F1220" s="10">
        <v>501700</v>
      </c>
      <c r="G1220" s="10" t="s">
        <v>4505</v>
      </c>
      <c r="H1220" s="10" t="str">
        <f>G1220</f>
        <v>INDIANVSH</v>
      </c>
      <c r="I1220" s="10" t="s">
        <v>4506</v>
      </c>
      <c r="J1220" s="10" t="s">
        <v>4507</v>
      </c>
      <c r="K1220" s="13">
        <v>157.59</v>
      </c>
      <c r="L1220" s="19" t="s">
        <v>13176</v>
      </c>
      <c r="M1220" s="11" t="s">
        <v>39</v>
      </c>
      <c r="N1220" s="10" t="s">
        <v>145</v>
      </c>
      <c r="O1220" s="10"/>
      <c r="P1220" s="10"/>
      <c r="Q1220" s="12"/>
      <c r="R1220" s="12"/>
      <c r="S1220" s="15" t="s">
        <v>42</v>
      </c>
      <c r="T1220" s="10" t="s">
        <v>27</v>
      </c>
      <c r="U1220" s="10">
        <v>2251</v>
      </c>
      <c r="V1220" s="10">
        <v>3088</v>
      </c>
      <c r="W1220" s="10">
        <v>604</v>
      </c>
      <c r="X1220" s="10">
        <v>3462</v>
      </c>
      <c r="Y1220" s="10">
        <f t="shared" si="19"/>
        <v>1425</v>
      </c>
      <c r="Z1220" s="10" t="str">
        <f>IFERROR(VLOOKUP(H1220,'[1]MW-NIFTY-50-12-Apr-2020'!$A:$A,1,FALSE),"No")</f>
        <v>No</v>
      </c>
      <c r="AA1220" s="10" t="str">
        <f>IFERROR(VLOOKUP(AB1220,'[2]ind_nifty500list 12th Apr20'!$F:$F,1,FALSE),"No")</f>
        <v>No</v>
      </c>
      <c r="AB1220" s="9">
        <v>1425</v>
      </c>
    </row>
    <row r="1221" spans="1:28" ht="15.75" customHeight="1" x14ac:dyDescent="0.3">
      <c r="A1221" s="9">
        <v>1223</v>
      </c>
      <c r="B1221" s="10">
        <v>300545</v>
      </c>
      <c r="C1221" s="10">
        <v>1174</v>
      </c>
      <c r="D1221" s="10">
        <v>128171524</v>
      </c>
      <c r="E1221" s="10">
        <v>500670</v>
      </c>
      <c r="F1221" s="10">
        <v>500670</v>
      </c>
      <c r="G1221" s="10" t="s">
        <v>3887</v>
      </c>
      <c r="H1221" s="10" t="s">
        <v>3887</v>
      </c>
      <c r="I1221" s="10" t="s">
        <v>3888</v>
      </c>
      <c r="J1221" s="10" t="s">
        <v>3889</v>
      </c>
      <c r="K1221" s="13">
        <v>7021.8562500000007</v>
      </c>
      <c r="L1221" s="19" t="s">
        <v>13179</v>
      </c>
      <c r="M1221" s="11" t="s">
        <v>23</v>
      </c>
      <c r="N1221" s="10" t="s">
        <v>24</v>
      </c>
      <c r="O1221" s="10" t="s">
        <v>838</v>
      </c>
      <c r="P1221" s="10"/>
      <c r="Q1221" s="12"/>
      <c r="R1221" s="12"/>
      <c r="S1221" s="17" t="s">
        <v>26</v>
      </c>
      <c r="T1221" s="10" t="s">
        <v>43</v>
      </c>
      <c r="U1221" s="10">
        <v>596</v>
      </c>
      <c r="V1221" s="10">
        <v>1231</v>
      </c>
      <c r="W1221" s="10">
        <v>398</v>
      </c>
      <c r="X1221" s="10">
        <v>689</v>
      </c>
      <c r="Y1221" s="10">
        <f t="shared" si="19"/>
        <v>1223</v>
      </c>
      <c r="Z1221" s="10" t="str">
        <f>IFERROR(VLOOKUP(H1221,'[1]MW-NIFTY-50-12-Apr-2020'!$A:$A,1,FALSE),"No")</f>
        <v>No</v>
      </c>
      <c r="AA1221" s="10" t="s">
        <v>44</v>
      </c>
      <c r="AB1221" s="9">
        <v>1223</v>
      </c>
    </row>
    <row r="1222" spans="1:28" ht="15.75" customHeight="1" x14ac:dyDescent="0.3">
      <c r="A1222" s="9">
        <v>1525</v>
      </c>
      <c r="B1222" s="10">
        <v>3822593</v>
      </c>
      <c r="C1222" s="10">
        <v>14932</v>
      </c>
      <c r="D1222" s="10">
        <v>136314628</v>
      </c>
      <c r="E1222" s="10">
        <v>532479</v>
      </c>
      <c r="F1222" s="10">
        <v>532479</v>
      </c>
      <c r="G1222" s="10" t="s">
        <v>4810</v>
      </c>
      <c r="H1222" s="10" t="s">
        <v>4810</v>
      </c>
      <c r="I1222" s="10" t="s">
        <v>4811</v>
      </c>
      <c r="J1222" s="10" t="s">
        <v>4812</v>
      </c>
      <c r="K1222" s="13">
        <v>157.23500000000001</v>
      </c>
      <c r="L1222" s="19" t="s">
        <v>13176</v>
      </c>
      <c r="M1222" s="11" t="s">
        <v>23</v>
      </c>
      <c r="N1222" s="10" t="s">
        <v>90</v>
      </c>
      <c r="O1222" s="10" t="s">
        <v>283</v>
      </c>
      <c r="P1222" s="10" t="e">
        <v>#REF!</v>
      </c>
      <c r="Q1222" s="12"/>
      <c r="R1222" s="12"/>
      <c r="S1222" s="18" t="s">
        <v>91</v>
      </c>
      <c r="T1222" s="10" t="s">
        <v>27</v>
      </c>
      <c r="U1222" s="10">
        <v>2114</v>
      </c>
      <c r="V1222" s="10">
        <v>1551</v>
      </c>
      <c r="W1222" s="10">
        <v>2908</v>
      </c>
      <c r="X1222" s="10">
        <v>893</v>
      </c>
      <c r="Y1222" s="10">
        <f t="shared" si="19"/>
        <v>1525</v>
      </c>
      <c r="Z1222" s="10" t="str">
        <f>IFERROR(VLOOKUP(H1222,'[1]MW-NIFTY-50-12-Apr-2020'!$A:$A,1,FALSE),"No")</f>
        <v>No</v>
      </c>
      <c r="AA1222" s="10" t="str">
        <f>IFERROR(VLOOKUP(AB1222,'[2]ind_nifty500list 12th Apr20'!$F:$F,1,FALSE),"No")</f>
        <v>No</v>
      </c>
      <c r="AB1222" s="9">
        <v>1525</v>
      </c>
    </row>
    <row r="1223" spans="1:28" ht="15.75" customHeight="1" x14ac:dyDescent="0.3">
      <c r="A1223" s="9">
        <v>1505</v>
      </c>
      <c r="B1223" s="10">
        <v>413441</v>
      </c>
      <c r="C1223" s="10">
        <v>1615</v>
      </c>
      <c r="D1223" s="10">
        <v>128054532</v>
      </c>
      <c r="E1223" s="10">
        <v>500213</v>
      </c>
      <c r="F1223" s="10">
        <v>500213</v>
      </c>
      <c r="G1223" s="10" t="s">
        <v>4749</v>
      </c>
      <c r="H1223" s="10" t="s">
        <v>4749</v>
      </c>
      <c r="I1223" s="10" t="s">
        <v>4750</v>
      </c>
      <c r="J1223" s="10" t="s">
        <v>4751</v>
      </c>
      <c r="K1223" s="13">
        <v>156.75</v>
      </c>
      <c r="L1223" s="19" t="s">
        <v>13176</v>
      </c>
      <c r="M1223" s="11" t="s">
        <v>83</v>
      </c>
      <c r="N1223" s="10" t="s">
        <v>181</v>
      </c>
      <c r="O1223" s="10" t="s">
        <v>210</v>
      </c>
      <c r="P1223" s="23" t="s">
        <v>211</v>
      </c>
      <c r="Q1223" s="12"/>
      <c r="R1223" s="12"/>
      <c r="S1223" s="15" t="s">
        <v>86</v>
      </c>
      <c r="T1223" s="10" t="s">
        <v>27</v>
      </c>
      <c r="U1223" s="10">
        <v>3496</v>
      </c>
      <c r="V1223" s="10">
        <v>3022</v>
      </c>
      <c r="W1223" s="10">
        <v>1406</v>
      </c>
      <c r="X1223" s="10">
        <v>700</v>
      </c>
      <c r="Y1223" s="10">
        <f t="shared" si="19"/>
        <v>1505</v>
      </c>
      <c r="Z1223" s="10" t="str">
        <f>IFERROR(VLOOKUP(H1223,'[1]MW-NIFTY-50-12-Apr-2020'!$A:$A,1,FALSE),"No")</f>
        <v>No</v>
      </c>
      <c r="AA1223" s="10" t="str">
        <f>IFERROR(VLOOKUP(AB1223,'[2]ind_nifty500list 12th Apr20'!$F:$F,1,FALSE),"No")</f>
        <v>No</v>
      </c>
      <c r="AB1223" s="9">
        <v>1505</v>
      </c>
    </row>
    <row r="1224" spans="1:28" ht="15.75" customHeight="1" x14ac:dyDescent="0.3">
      <c r="A1224" s="9">
        <v>2096</v>
      </c>
      <c r="B1224" s="10">
        <v>7392513</v>
      </c>
      <c r="C1224" s="10">
        <v>28877</v>
      </c>
      <c r="D1224" s="10">
        <v>136350980</v>
      </c>
      <c r="E1224" s="10">
        <v>532621</v>
      </c>
      <c r="F1224" s="10">
        <v>532621</v>
      </c>
      <c r="G1224" s="10" t="s">
        <v>6531</v>
      </c>
      <c r="H1224" s="10" t="s">
        <v>6531</v>
      </c>
      <c r="I1224" s="10" t="s">
        <v>6532</v>
      </c>
      <c r="J1224" s="10" t="s">
        <v>6533</v>
      </c>
      <c r="K1224" s="13">
        <v>156.69405</v>
      </c>
      <c r="L1224" s="19" t="s">
        <v>13176</v>
      </c>
      <c r="M1224" s="11" t="s">
        <v>83</v>
      </c>
      <c r="N1224" s="10" t="s">
        <v>84</v>
      </c>
      <c r="O1224" s="10" t="s">
        <v>85</v>
      </c>
      <c r="P1224" s="10"/>
      <c r="Q1224" s="12"/>
      <c r="R1224" s="12"/>
      <c r="S1224" s="15" t="s">
        <v>86</v>
      </c>
      <c r="T1224" s="10" t="s">
        <v>27</v>
      </c>
      <c r="U1224" s="10">
        <v>1973</v>
      </c>
      <c r="V1224" s="10">
        <v>1108</v>
      </c>
      <c r="W1224" s="10">
        <v>3264</v>
      </c>
      <c r="X1224" s="10">
        <v>1836</v>
      </c>
      <c r="Y1224" s="10">
        <f t="shared" si="19"/>
        <v>2096</v>
      </c>
      <c r="Z1224" s="10" t="str">
        <f>IFERROR(VLOOKUP(H1224,'[1]MW-NIFTY-50-12-Apr-2020'!$A:$A,1,FALSE),"No")</f>
        <v>No</v>
      </c>
      <c r="AA1224" s="10" t="str">
        <f>IFERROR(VLOOKUP(AB1224,'[2]ind_nifty500list 12th Apr20'!$F:$F,1,FALSE),"No")</f>
        <v>No</v>
      </c>
      <c r="AB1224" s="9">
        <v>2096</v>
      </c>
    </row>
    <row r="1225" spans="1:28" ht="15.75" customHeight="1" x14ac:dyDescent="0.3">
      <c r="A1225" s="9">
        <v>832</v>
      </c>
      <c r="B1225" s="10">
        <v>3501569</v>
      </c>
      <c r="C1225" s="10">
        <v>13678</v>
      </c>
      <c r="D1225" s="10">
        <v>133698820</v>
      </c>
      <c r="E1225" s="10">
        <v>522261</v>
      </c>
      <c r="F1225" s="10">
        <v>522261</v>
      </c>
      <c r="G1225" s="10" t="s">
        <v>2691</v>
      </c>
      <c r="H1225" s="10" t="s">
        <v>2691</v>
      </c>
      <c r="I1225" s="10" t="s">
        <v>2692</v>
      </c>
      <c r="J1225" s="10" t="s">
        <v>2693</v>
      </c>
      <c r="K1225" s="13">
        <v>156.15825000000001</v>
      </c>
      <c r="L1225" s="19" t="s">
        <v>13176</v>
      </c>
      <c r="M1225" s="11" t="s">
        <v>121</v>
      </c>
      <c r="N1225" s="10" t="s">
        <v>122</v>
      </c>
      <c r="O1225" s="10" t="s">
        <v>123</v>
      </c>
      <c r="P1225" s="10"/>
      <c r="Q1225" s="12"/>
      <c r="R1225" s="12"/>
      <c r="S1225" s="15" t="s">
        <v>124</v>
      </c>
      <c r="T1225" s="10" t="s">
        <v>27</v>
      </c>
      <c r="U1225" s="10">
        <v>1122</v>
      </c>
      <c r="V1225" s="10">
        <v>1144</v>
      </c>
      <c r="W1225" s="10">
        <v>2316</v>
      </c>
      <c r="X1225" s="10">
        <v>1606</v>
      </c>
      <c r="Y1225" s="10">
        <f t="shared" si="19"/>
        <v>832</v>
      </c>
      <c r="Z1225" s="10" t="str">
        <f>IFERROR(VLOOKUP(H1225,'[1]MW-NIFTY-50-12-Apr-2020'!$A:$A,1,FALSE),"No")</f>
        <v>No</v>
      </c>
      <c r="AA1225" s="10" t="str">
        <f>IFERROR(VLOOKUP(AB1225,'[2]ind_nifty500list 12th Apr20'!$F:$F,1,FALSE),"No")</f>
        <v>No</v>
      </c>
      <c r="AB1225" s="9">
        <v>832</v>
      </c>
    </row>
    <row r="1226" spans="1:28" ht="15.75" customHeight="1" x14ac:dyDescent="0.3">
      <c r="A1226" s="9">
        <v>1228</v>
      </c>
      <c r="B1226" s="10">
        <v>5051137</v>
      </c>
      <c r="C1226" s="10">
        <v>19731</v>
      </c>
      <c r="D1226" s="10">
        <v>136511492</v>
      </c>
      <c r="E1226" s="10">
        <v>533248</v>
      </c>
      <c r="F1226" s="10">
        <v>533248</v>
      </c>
      <c r="G1226" s="10" t="s">
        <v>3901</v>
      </c>
      <c r="H1226" s="10" t="s">
        <v>3901</v>
      </c>
      <c r="I1226" s="10" t="s">
        <v>3902</v>
      </c>
      <c r="J1226" s="10" t="s">
        <v>3903</v>
      </c>
      <c r="K1226" s="13">
        <v>6595.0742499999997</v>
      </c>
      <c r="L1226" s="19" t="s">
        <v>13179</v>
      </c>
      <c r="M1226" s="11" t="s">
        <v>39</v>
      </c>
      <c r="N1226" s="10" t="s">
        <v>67</v>
      </c>
      <c r="O1226" s="10" t="s">
        <v>149</v>
      </c>
      <c r="P1226" s="10"/>
      <c r="Q1226" s="12"/>
      <c r="R1226" s="12"/>
      <c r="S1226" s="15" t="s">
        <v>69</v>
      </c>
      <c r="T1226" s="10" t="s">
        <v>43</v>
      </c>
      <c r="U1226" s="10">
        <v>26</v>
      </c>
      <c r="V1226" s="10">
        <v>5019</v>
      </c>
      <c r="W1226" s="10">
        <v>53</v>
      </c>
      <c r="X1226" s="10">
        <v>4116</v>
      </c>
      <c r="Y1226" s="10">
        <f t="shared" si="19"/>
        <v>1228</v>
      </c>
      <c r="Z1226" s="10" t="str">
        <f>IFERROR(VLOOKUP(H1226,'[1]MW-NIFTY-50-12-Apr-2020'!$A:$A,1,FALSE),"No")</f>
        <v>No</v>
      </c>
      <c r="AA1226" s="10" t="s">
        <v>44</v>
      </c>
      <c r="AB1226" s="9">
        <v>1228</v>
      </c>
    </row>
    <row r="1227" spans="1:28" ht="15.75" customHeight="1" x14ac:dyDescent="0.3">
      <c r="A1227" s="9">
        <v>2316</v>
      </c>
      <c r="B1227" s="10">
        <v>632833</v>
      </c>
      <c r="C1227" s="10">
        <v>2472</v>
      </c>
      <c r="D1227" s="10">
        <v>128080132</v>
      </c>
      <c r="E1227" s="10">
        <v>500313</v>
      </c>
      <c r="F1227" s="10">
        <v>500313</v>
      </c>
      <c r="G1227" s="10" t="s">
        <v>7198</v>
      </c>
      <c r="H1227" s="10" t="s">
        <v>7198</v>
      </c>
      <c r="I1227" s="10" t="s">
        <v>7199</v>
      </c>
      <c r="J1227" s="10" t="s">
        <v>7200</v>
      </c>
      <c r="K1227" s="13">
        <v>155.80099999999999</v>
      </c>
      <c r="L1227" s="19" t="s">
        <v>13176</v>
      </c>
      <c r="M1227" s="11" t="s">
        <v>121</v>
      </c>
      <c r="N1227" s="10" t="s">
        <v>122</v>
      </c>
      <c r="O1227" s="10" t="s">
        <v>123</v>
      </c>
      <c r="P1227" s="10"/>
      <c r="Q1227" s="12"/>
      <c r="R1227" s="12"/>
      <c r="S1227" s="15" t="s">
        <v>124</v>
      </c>
      <c r="T1227" s="10" t="s">
        <v>27</v>
      </c>
      <c r="U1227" s="10">
        <v>832</v>
      </c>
      <c r="V1227" s="10">
        <v>1122</v>
      </c>
      <c r="W1227" s="10">
        <v>1606</v>
      </c>
      <c r="X1227" s="10">
        <v>2933</v>
      </c>
      <c r="Y1227" s="10">
        <f t="shared" si="19"/>
        <v>2316</v>
      </c>
      <c r="Z1227" s="10" t="str">
        <f>IFERROR(VLOOKUP(H1227,'[1]MW-NIFTY-50-12-Apr-2020'!$A:$A,1,FALSE),"No")</f>
        <v>No</v>
      </c>
      <c r="AA1227" s="10" t="str">
        <f>IFERROR(VLOOKUP(AB1227,'[2]ind_nifty500list 12th Apr20'!$F:$F,1,FALSE),"No")</f>
        <v>No</v>
      </c>
      <c r="AB1227" s="9">
        <v>2316</v>
      </c>
    </row>
    <row r="1228" spans="1:28" ht="15.75" customHeight="1" x14ac:dyDescent="0.3">
      <c r="A1228" s="9">
        <v>2662</v>
      </c>
      <c r="B1228" s="10"/>
      <c r="C1228" s="10"/>
      <c r="D1228" s="10">
        <v>134153476</v>
      </c>
      <c r="E1228" s="10">
        <v>524037</v>
      </c>
      <c r="F1228" s="10">
        <v>524037</v>
      </c>
      <c r="G1228" s="10" t="s">
        <v>8225</v>
      </c>
      <c r="H1228" s="10" t="str">
        <f>G1228</f>
        <v>RAMAPHOSP</v>
      </c>
      <c r="I1228" s="10" t="s">
        <v>8226</v>
      </c>
      <c r="J1228" s="10" t="s">
        <v>8227</v>
      </c>
      <c r="K1228" s="13">
        <v>155.31</v>
      </c>
      <c r="L1228" s="19" t="s">
        <v>13176</v>
      </c>
      <c r="M1228" s="11" t="s">
        <v>23</v>
      </c>
      <c r="N1228" s="10" t="s">
        <v>24</v>
      </c>
      <c r="O1228" s="10"/>
      <c r="P1228" s="10"/>
      <c r="Q1228" s="12"/>
      <c r="R1228" s="12"/>
      <c r="S1228" s="15" t="s">
        <v>26</v>
      </c>
      <c r="T1228" s="10" t="s">
        <v>27</v>
      </c>
      <c r="U1228" s="10">
        <v>2498</v>
      </c>
      <c r="V1228" s="10">
        <v>781</v>
      </c>
      <c r="W1228" s="10">
        <v>2997</v>
      </c>
      <c r="X1228" s="10">
        <v>2253</v>
      </c>
      <c r="Y1228" s="10">
        <f t="shared" si="19"/>
        <v>2662</v>
      </c>
      <c r="Z1228" s="10" t="str">
        <f>IFERROR(VLOOKUP(H1228,'[1]MW-NIFTY-50-12-Apr-2020'!$A:$A,1,FALSE),"No")</f>
        <v>No</v>
      </c>
      <c r="AA1228" s="10" t="str">
        <f>IFERROR(VLOOKUP(AB1228,'[2]ind_nifty500list 12th Apr20'!$F:$F,1,FALSE),"No")</f>
        <v>No</v>
      </c>
      <c r="AB1228" s="9">
        <v>2662</v>
      </c>
    </row>
    <row r="1229" spans="1:28" ht="15.75" customHeight="1" x14ac:dyDescent="0.3">
      <c r="A1229" s="9">
        <v>1231</v>
      </c>
      <c r="B1229" s="10">
        <v>319233</v>
      </c>
      <c r="C1229" s="10">
        <v>1247</v>
      </c>
      <c r="D1229" s="10">
        <v>128176644</v>
      </c>
      <c r="E1229" s="10">
        <v>500690</v>
      </c>
      <c r="F1229" s="10">
        <v>500690</v>
      </c>
      <c r="G1229" s="10" t="s">
        <v>3910</v>
      </c>
      <c r="H1229" s="10" t="s">
        <v>3910</v>
      </c>
      <c r="I1229" s="10" t="s">
        <v>3911</v>
      </c>
      <c r="J1229" s="10" t="s">
        <v>3912</v>
      </c>
      <c r="K1229" s="13">
        <v>5111.3395999999993</v>
      </c>
      <c r="L1229" s="19" t="s">
        <v>13179</v>
      </c>
      <c r="M1229" s="11" t="s">
        <v>23</v>
      </c>
      <c r="N1229" s="10" t="s">
        <v>24</v>
      </c>
      <c r="O1229" s="10" t="s">
        <v>838</v>
      </c>
      <c r="P1229" s="10"/>
      <c r="Q1229" s="12"/>
      <c r="R1229" s="12"/>
      <c r="S1229" s="15" t="s">
        <v>26</v>
      </c>
      <c r="T1229" s="10" t="s">
        <v>43</v>
      </c>
      <c r="U1229" s="10">
        <v>2686</v>
      </c>
      <c r="V1229" s="10">
        <v>2658</v>
      </c>
      <c r="W1229" s="10">
        <v>596</v>
      </c>
      <c r="X1229" s="10">
        <v>1223</v>
      </c>
      <c r="Y1229" s="10">
        <f t="shared" si="19"/>
        <v>1231</v>
      </c>
      <c r="Z1229" s="10" t="str">
        <f>IFERROR(VLOOKUP(H1229,'[1]MW-NIFTY-50-12-Apr-2020'!$A:$A,1,FALSE),"No")</f>
        <v>No</v>
      </c>
      <c r="AA1229" s="10" t="s">
        <v>44</v>
      </c>
      <c r="AB1229" s="9">
        <v>1231</v>
      </c>
    </row>
    <row r="1230" spans="1:28" ht="15.75" customHeight="1" x14ac:dyDescent="0.3">
      <c r="A1230" s="9">
        <v>528</v>
      </c>
      <c r="B1230" s="10">
        <v>6434817</v>
      </c>
      <c r="C1230" s="10">
        <v>25136</v>
      </c>
      <c r="D1230" s="10">
        <v>136587012</v>
      </c>
      <c r="E1230" s="10">
        <v>533543</v>
      </c>
      <c r="F1230" s="10">
        <v>533543</v>
      </c>
      <c r="G1230" s="10" t="s">
        <v>1769</v>
      </c>
      <c r="H1230" s="10" t="s">
        <v>1769</v>
      </c>
      <c r="I1230" s="10" t="s">
        <v>1770</v>
      </c>
      <c r="J1230" s="10" t="s">
        <v>1771</v>
      </c>
      <c r="K1230" s="13">
        <v>155.23455000000001</v>
      </c>
      <c r="L1230" s="19" t="s">
        <v>13176</v>
      </c>
      <c r="M1230" s="11" t="s">
        <v>95</v>
      </c>
      <c r="N1230" s="10" t="s">
        <v>96</v>
      </c>
      <c r="O1230" s="10" t="s">
        <v>1772</v>
      </c>
      <c r="P1230" s="10"/>
      <c r="Q1230" s="12"/>
      <c r="R1230" s="12"/>
      <c r="S1230" s="10" t="s">
        <v>98</v>
      </c>
      <c r="T1230" s="10" t="s">
        <v>27</v>
      </c>
      <c r="U1230" s="10">
        <v>1726</v>
      </c>
      <c r="V1230" s="10">
        <v>575</v>
      </c>
      <c r="W1230" s="10">
        <v>3709</v>
      </c>
      <c r="X1230" s="10">
        <v>3867</v>
      </c>
      <c r="Y1230" s="10">
        <f t="shared" si="19"/>
        <v>528</v>
      </c>
      <c r="Z1230" s="10" t="str">
        <f>IFERROR(VLOOKUP(H1230,'[1]MW-NIFTY-50-12-Apr-2020'!$A:$A,1,FALSE),"No")</f>
        <v>No</v>
      </c>
      <c r="AA1230" s="10" t="str">
        <f>IFERROR(VLOOKUP(AB1230,'[2]ind_nifty500list 12th Apr20'!$F:$F,1,FALSE),"No")</f>
        <v>No</v>
      </c>
      <c r="AB1230" s="9">
        <v>528</v>
      </c>
    </row>
    <row r="1231" spans="1:28" ht="15.75" customHeight="1" x14ac:dyDescent="0.3">
      <c r="A1231" s="9">
        <v>3917</v>
      </c>
      <c r="B1231" s="10">
        <v>4704769</v>
      </c>
      <c r="C1231" s="10">
        <v>18378</v>
      </c>
      <c r="D1231" s="10">
        <v>138256388</v>
      </c>
      <c r="E1231" s="10">
        <v>540064</v>
      </c>
      <c r="F1231" s="10">
        <v>540064</v>
      </c>
      <c r="G1231" s="10" t="s">
        <v>3916</v>
      </c>
      <c r="H1231" s="10" t="s">
        <v>3916</v>
      </c>
      <c r="I1231" s="10" t="s">
        <v>3917</v>
      </c>
      <c r="J1231" s="10" t="s">
        <v>3918</v>
      </c>
      <c r="K1231" s="13">
        <v>27904.600400000003</v>
      </c>
      <c r="L1231" s="16" t="s">
        <v>13177</v>
      </c>
      <c r="M1231" s="11" t="s">
        <v>83</v>
      </c>
      <c r="N1231" s="10" t="s">
        <v>181</v>
      </c>
      <c r="O1231" s="10" t="s">
        <v>182</v>
      </c>
      <c r="P1231" s="10" t="s">
        <v>3919</v>
      </c>
      <c r="Q1231" s="12"/>
      <c r="R1231" s="12"/>
      <c r="S1231" s="15" t="s">
        <v>86</v>
      </c>
      <c r="T1231" s="10" t="s">
        <v>130</v>
      </c>
      <c r="U1231" s="10">
        <v>2999</v>
      </c>
      <c r="V1231" s="10">
        <v>2704</v>
      </c>
      <c r="W1231" s="10">
        <v>3881</v>
      </c>
      <c r="X1231" s="10">
        <v>5046</v>
      </c>
      <c r="Y1231" s="10">
        <f t="shared" si="19"/>
        <v>3917</v>
      </c>
      <c r="Z1231" s="10" t="str">
        <f>IFERROR(VLOOKUP(H1231,'[1]MW-NIFTY-50-12-Apr-2020'!$A:$A,1,FALSE),"No")</f>
        <v>No</v>
      </c>
      <c r="AA1231" s="10" t="s">
        <v>44</v>
      </c>
      <c r="AB1231" s="9">
        <v>3917</v>
      </c>
    </row>
    <row r="1232" spans="1:28" ht="15.75" customHeight="1" x14ac:dyDescent="0.3">
      <c r="A1232" s="9">
        <v>1730</v>
      </c>
      <c r="B1232" s="10">
        <v>5350401</v>
      </c>
      <c r="C1232" s="10">
        <v>20900</v>
      </c>
      <c r="D1232" s="10">
        <v>136521988</v>
      </c>
      <c r="E1232" s="10">
        <v>533289</v>
      </c>
      <c r="F1232" s="10">
        <v>533289</v>
      </c>
      <c r="G1232" s="10" t="s">
        <v>5427</v>
      </c>
      <c r="H1232" s="10" t="s">
        <v>5427</v>
      </c>
      <c r="I1232" s="10" t="s">
        <v>5428</v>
      </c>
      <c r="J1232" s="10" t="s">
        <v>5429</v>
      </c>
      <c r="K1232" s="13">
        <v>154.81639999999999</v>
      </c>
      <c r="L1232" s="19" t="s">
        <v>13176</v>
      </c>
      <c r="M1232" s="11" t="s">
        <v>121</v>
      </c>
      <c r="N1232" s="10" t="s">
        <v>122</v>
      </c>
      <c r="O1232" s="10" t="s">
        <v>369</v>
      </c>
      <c r="P1232" s="10"/>
      <c r="Q1232" s="12"/>
      <c r="R1232" s="12"/>
      <c r="S1232" s="15" t="s">
        <v>124</v>
      </c>
      <c r="T1232" s="10" t="s">
        <v>27</v>
      </c>
      <c r="U1232" s="10">
        <v>861</v>
      </c>
      <c r="V1232" s="10">
        <v>2640</v>
      </c>
      <c r="W1232" s="10">
        <v>956</v>
      </c>
      <c r="X1232" s="10">
        <v>674</v>
      </c>
      <c r="Y1232" s="10">
        <f t="shared" si="19"/>
        <v>1730</v>
      </c>
      <c r="Z1232" s="10" t="str">
        <f>IFERROR(VLOOKUP(H1232,'[1]MW-NIFTY-50-12-Apr-2020'!$A:$A,1,FALSE),"No")</f>
        <v>No</v>
      </c>
      <c r="AA1232" s="10" t="str">
        <f>IFERROR(VLOOKUP(AB1232,'[2]ind_nifty500list 12th Apr20'!$F:$F,1,FALSE),"No")</f>
        <v>No</v>
      </c>
      <c r="AB1232" s="9">
        <v>1730</v>
      </c>
    </row>
    <row r="1233" spans="1:28" ht="15.75" customHeight="1" x14ac:dyDescent="0.3">
      <c r="A1233" s="9">
        <v>5017</v>
      </c>
      <c r="B1233" s="10">
        <v>3043329</v>
      </c>
      <c r="C1233" s="10">
        <v>11888</v>
      </c>
      <c r="D1233" s="10">
        <v>136264196</v>
      </c>
      <c r="E1233" s="10">
        <v>532282</v>
      </c>
      <c r="F1233" s="10">
        <v>532282</v>
      </c>
      <c r="G1233" s="10" t="s">
        <v>12756</v>
      </c>
      <c r="H1233" s="10" t="s">
        <v>12756</v>
      </c>
      <c r="I1233" s="10" t="s">
        <v>12757</v>
      </c>
      <c r="J1233" s="10" t="s">
        <v>12758</v>
      </c>
      <c r="K1233" s="13">
        <v>154.75810000000001</v>
      </c>
      <c r="L1233" s="19" t="s">
        <v>13176</v>
      </c>
      <c r="M1233" s="11" t="s">
        <v>23</v>
      </c>
      <c r="N1233" s="10" t="s">
        <v>90</v>
      </c>
      <c r="O1233" s="10"/>
      <c r="P1233" s="10"/>
      <c r="Q1233" s="12"/>
      <c r="R1233" s="12"/>
      <c r="S1233" s="18" t="s">
        <v>91</v>
      </c>
      <c r="T1233" s="10" t="s">
        <v>27</v>
      </c>
      <c r="U1233" s="10">
        <v>133</v>
      </c>
      <c r="V1233" s="10">
        <v>2579</v>
      </c>
      <c r="W1233" s="10">
        <v>1447</v>
      </c>
      <c r="X1233" s="10">
        <v>2702</v>
      </c>
      <c r="Y1233" s="10">
        <f t="shared" si="19"/>
        <v>5017</v>
      </c>
      <c r="Z1233" s="10" t="str">
        <f>IFERROR(VLOOKUP(H1233,'[1]MW-NIFTY-50-12-Apr-2020'!$A:$A,1,FALSE),"No")</f>
        <v>No</v>
      </c>
      <c r="AA1233" s="10" t="str">
        <f>IFERROR(VLOOKUP(AB1233,'[2]ind_nifty500list 12th Apr20'!$F:$F,1,FALSE),"No")</f>
        <v>No</v>
      </c>
      <c r="AB1233" s="9">
        <v>5017</v>
      </c>
    </row>
    <row r="1234" spans="1:28" ht="15.75" customHeight="1" x14ac:dyDescent="0.3">
      <c r="A1234" s="9">
        <v>2262</v>
      </c>
      <c r="B1234" s="10">
        <v>1176065</v>
      </c>
      <c r="C1234" s="10">
        <v>4594</v>
      </c>
      <c r="D1234" s="10"/>
      <c r="E1234" s="10"/>
      <c r="F1234" s="10">
        <v>532096</v>
      </c>
      <c r="G1234" s="10" t="s">
        <v>7035</v>
      </c>
      <c r="H1234" s="10" t="s">
        <v>7035</v>
      </c>
      <c r="I1234" s="10" t="s">
        <v>7036</v>
      </c>
      <c r="J1234" s="10" t="s">
        <v>7037</v>
      </c>
      <c r="K1234" s="13">
        <v>154.6687</v>
      </c>
      <c r="L1234" s="19" t="s">
        <v>13176</v>
      </c>
      <c r="M1234" s="11" t="s">
        <v>23</v>
      </c>
      <c r="N1234" s="10" t="s">
        <v>24</v>
      </c>
      <c r="O1234" s="10"/>
      <c r="P1234" s="10"/>
      <c r="Q1234" s="12"/>
      <c r="R1234" s="12"/>
      <c r="S1234" s="15" t="s">
        <v>26</v>
      </c>
      <c r="T1234" s="10" t="s">
        <v>27</v>
      </c>
      <c r="U1234" s="10">
        <v>2379</v>
      </c>
      <c r="V1234" s="10">
        <v>2792</v>
      </c>
      <c r="W1234" s="10">
        <v>2258</v>
      </c>
      <c r="X1234" s="10">
        <v>2181</v>
      </c>
      <c r="Y1234" s="10">
        <f t="shared" si="19"/>
        <v>2262</v>
      </c>
      <c r="Z1234" s="10" t="str">
        <f>IFERROR(VLOOKUP(H1234,'[1]MW-NIFTY-50-12-Apr-2020'!$A:$A,1,FALSE),"No")</f>
        <v>No</v>
      </c>
      <c r="AA1234" s="10" t="str">
        <f>IFERROR(VLOOKUP(AB1234,'[2]ind_nifty500list 12th Apr20'!$F:$F,1,FALSE),"No")</f>
        <v>No</v>
      </c>
      <c r="AB1234" s="9">
        <v>2262</v>
      </c>
    </row>
    <row r="1235" spans="1:28" ht="15.75" customHeight="1" x14ac:dyDescent="0.3">
      <c r="A1235" s="9">
        <v>3292</v>
      </c>
      <c r="B1235" s="10"/>
      <c r="C1235" s="10"/>
      <c r="D1235" s="10">
        <v>136996100</v>
      </c>
      <c r="E1235" s="10">
        <v>535141</v>
      </c>
      <c r="F1235" s="10">
        <v>535141</v>
      </c>
      <c r="G1235" s="10" t="s">
        <v>10112</v>
      </c>
      <c r="H1235" s="10" t="str">
        <f>G1235</f>
        <v>SRDL</v>
      </c>
      <c r="I1235" s="10" t="s">
        <v>10113</v>
      </c>
      <c r="J1235" s="10" t="s">
        <v>10114</v>
      </c>
      <c r="K1235" s="13">
        <v>154.49</v>
      </c>
      <c r="L1235" s="19" t="s">
        <v>13176</v>
      </c>
      <c r="M1235" s="11" t="s">
        <v>249</v>
      </c>
      <c r="N1235" s="10" t="s">
        <v>383</v>
      </c>
      <c r="O1235" s="10"/>
      <c r="P1235" s="10"/>
      <c r="Q1235" s="12"/>
      <c r="R1235" s="12"/>
      <c r="S1235" s="18" t="s">
        <v>384</v>
      </c>
      <c r="T1235" s="10" t="s">
        <v>27</v>
      </c>
      <c r="U1235" s="10">
        <v>2811</v>
      </c>
      <c r="V1235" s="10">
        <v>1088</v>
      </c>
      <c r="W1235" s="10">
        <v>197</v>
      </c>
      <c r="X1235" s="10">
        <v>3198</v>
      </c>
      <c r="Y1235" s="10">
        <f t="shared" si="19"/>
        <v>3292</v>
      </c>
      <c r="Z1235" s="10" t="str">
        <f>IFERROR(VLOOKUP(H1235,'[1]MW-NIFTY-50-12-Apr-2020'!$A:$A,1,FALSE),"No")</f>
        <v>No</v>
      </c>
      <c r="AA1235" s="10" t="str">
        <f>IFERROR(VLOOKUP(AB1235,'[2]ind_nifty500list 12th Apr20'!$F:$F,1,FALSE),"No")</f>
        <v>No</v>
      </c>
      <c r="AB1235" s="9">
        <v>3292</v>
      </c>
    </row>
    <row r="1236" spans="1:28" ht="15.75" customHeight="1" x14ac:dyDescent="0.3">
      <c r="A1236" s="9">
        <v>1238</v>
      </c>
      <c r="B1236" s="10">
        <v>1124097</v>
      </c>
      <c r="C1236" s="10">
        <v>4391</v>
      </c>
      <c r="D1236" s="10">
        <v>137873156</v>
      </c>
      <c r="E1236" s="10">
        <v>538567</v>
      </c>
      <c r="F1236" s="10">
        <v>538567</v>
      </c>
      <c r="G1236" s="10" t="s">
        <v>3932</v>
      </c>
      <c r="H1236" s="10" t="s">
        <v>3932</v>
      </c>
      <c r="I1236" s="10" t="s">
        <v>3933</v>
      </c>
      <c r="J1236" s="10" t="s">
        <v>3934</v>
      </c>
      <c r="K1236" s="13">
        <v>4571.3227999999999</v>
      </c>
      <c r="L1236" s="19" t="s">
        <v>13179</v>
      </c>
      <c r="M1236" s="11" t="s">
        <v>121</v>
      </c>
      <c r="N1236" s="10" t="s">
        <v>122</v>
      </c>
      <c r="O1236" s="10" t="s">
        <v>1512</v>
      </c>
      <c r="P1236" s="10"/>
      <c r="Q1236" s="12"/>
      <c r="R1236" s="12"/>
      <c r="S1236" s="15" t="s">
        <v>124</v>
      </c>
      <c r="T1236" s="10" t="s">
        <v>27</v>
      </c>
      <c r="U1236" s="10">
        <v>2152</v>
      </c>
      <c r="V1236" s="10">
        <v>1329</v>
      </c>
      <c r="W1236" s="10">
        <v>613</v>
      </c>
      <c r="X1236" s="10">
        <v>1964</v>
      </c>
      <c r="Y1236" s="10">
        <f t="shared" si="19"/>
        <v>1238</v>
      </c>
      <c r="Z1236" s="10" t="str">
        <f>IFERROR(VLOOKUP(H1236,'[1]MW-NIFTY-50-12-Apr-2020'!$A:$A,1,FALSE),"No")</f>
        <v>No</v>
      </c>
      <c r="AA1236" s="10" t="s">
        <v>44</v>
      </c>
      <c r="AB1236" s="9">
        <v>1238</v>
      </c>
    </row>
    <row r="1237" spans="1:28" ht="15.75" customHeight="1" x14ac:dyDescent="0.3">
      <c r="A1237" s="9">
        <v>799</v>
      </c>
      <c r="B1237" s="10"/>
      <c r="C1237" s="10"/>
      <c r="D1237" s="10">
        <v>136014340</v>
      </c>
      <c r="E1237" s="10">
        <v>531306</v>
      </c>
      <c r="F1237" s="10">
        <v>531306</v>
      </c>
      <c r="G1237" s="10" t="s">
        <v>2593</v>
      </c>
      <c r="H1237" s="10" t="str">
        <f>G1237</f>
        <v>DHPIND</v>
      </c>
      <c r="I1237" s="10" t="s">
        <v>2594</v>
      </c>
      <c r="J1237" s="10" t="s">
        <v>2595</v>
      </c>
      <c r="K1237" s="13">
        <v>154.35</v>
      </c>
      <c r="L1237" s="19" t="s">
        <v>13176</v>
      </c>
      <c r="M1237" s="11" t="s">
        <v>39</v>
      </c>
      <c r="N1237" s="10" t="s">
        <v>40</v>
      </c>
      <c r="O1237" s="11" t="s">
        <v>137</v>
      </c>
      <c r="P1237" s="10" t="s">
        <v>138</v>
      </c>
      <c r="Q1237" s="12"/>
      <c r="R1237" s="12"/>
      <c r="S1237" s="15" t="s">
        <v>42</v>
      </c>
      <c r="T1237" s="10" t="s">
        <v>27</v>
      </c>
      <c r="U1237" s="10">
        <v>1970</v>
      </c>
      <c r="V1237" s="10">
        <v>335</v>
      </c>
      <c r="W1237" s="10">
        <v>2003</v>
      </c>
      <c r="X1237" s="10">
        <v>1481</v>
      </c>
      <c r="Y1237" s="10">
        <f t="shared" si="19"/>
        <v>799</v>
      </c>
      <c r="Z1237" s="10" t="str">
        <f>IFERROR(VLOOKUP(H1237,'[1]MW-NIFTY-50-12-Apr-2020'!$A:$A,1,FALSE),"No")</f>
        <v>No</v>
      </c>
      <c r="AA1237" s="10" t="str">
        <f>IFERROR(VLOOKUP(AB1237,'[2]ind_nifty500list 12th Apr20'!$F:$F,1,FALSE),"No")</f>
        <v>No</v>
      </c>
      <c r="AB1237" s="9">
        <v>799</v>
      </c>
    </row>
    <row r="1238" spans="1:28" ht="15.75" customHeight="1" x14ac:dyDescent="0.3">
      <c r="A1238" s="9">
        <v>1006</v>
      </c>
      <c r="B1238" s="10">
        <v>6531073</v>
      </c>
      <c r="C1238" s="10">
        <v>25512</v>
      </c>
      <c r="D1238" s="10">
        <v>136611332</v>
      </c>
      <c r="E1238" s="10">
        <v>533638</v>
      </c>
      <c r="F1238" s="10">
        <v>533638</v>
      </c>
      <c r="G1238" s="10" t="s">
        <v>3222</v>
      </c>
      <c r="H1238" s="10" t="s">
        <v>3222</v>
      </c>
      <c r="I1238" s="10" t="s">
        <v>3223</v>
      </c>
      <c r="J1238" s="10" t="s">
        <v>3224</v>
      </c>
      <c r="K1238" s="13">
        <v>154.24054999999998</v>
      </c>
      <c r="L1238" s="19" t="s">
        <v>13176</v>
      </c>
      <c r="M1238" s="11" t="s">
        <v>23</v>
      </c>
      <c r="N1238" s="10" t="s">
        <v>196</v>
      </c>
      <c r="O1238" s="10" t="s">
        <v>617</v>
      </c>
      <c r="P1238" s="10"/>
      <c r="Q1238" s="12"/>
      <c r="R1238" s="12"/>
      <c r="S1238" s="15" t="s">
        <v>26</v>
      </c>
      <c r="T1238" s="10" t="s">
        <v>27</v>
      </c>
      <c r="U1238" s="10">
        <v>2773</v>
      </c>
      <c r="V1238" s="10">
        <v>941</v>
      </c>
      <c r="W1238" s="10">
        <v>1951</v>
      </c>
      <c r="X1238" s="10">
        <v>907</v>
      </c>
      <c r="Y1238" s="10">
        <f t="shared" si="19"/>
        <v>1006</v>
      </c>
      <c r="Z1238" s="10" t="str">
        <f>IFERROR(VLOOKUP(H1238,'[1]MW-NIFTY-50-12-Apr-2020'!$A:$A,1,FALSE),"No")</f>
        <v>No</v>
      </c>
      <c r="AA1238" s="10" t="str">
        <f>IFERROR(VLOOKUP(AB1238,'[2]ind_nifty500list 12th Apr20'!$F:$F,1,FALSE),"No")</f>
        <v>No</v>
      </c>
      <c r="AB1238" s="9">
        <v>1006</v>
      </c>
    </row>
    <row r="1239" spans="1:28" ht="15.75" customHeight="1" x14ac:dyDescent="0.3">
      <c r="A1239" s="9">
        <v>781</v>
      </c>
      <c r="B1239" s="10"/>
      <c r="C1239" s="10"/>
      <c r="D1239" s="10">
        <v>137911044</v>
      </c>
      <c r="E1239" s="10">
        <v>538715</v>
      </c>
      <c r="F1239" s="10">
        <v>538715</v>
      </c>
      <c r="G1239" s="10" t="s">
        <v>2539</v>
      </c>
      <c r="H1239" s="10" t="str">
        <f>G1239</f>
        <v>DHABRIYA</v>
      </c>
      <c r="I1239" s="10" t="s">
        <v>2540</v>
      </c>
      <c r="J1239" s="10" t="s">
        <v>2541</v>
      </c>
      <c r="K1239" s="13">
        <v>154.15</v>
      </c>
      <c r="L1239" s="19" t="s">
        <v>13176</v>
      </c>
      <c r="M1239" s="11" t="s">
        <v>23</v>
      </c>
      <c r="N1239" s="10" t="s">
        <v>24</v>
      </c>
      <c r="O1239" s="10"/>
      <c r="P1239" s="10"/>
      <c r="Q1239" s="12"/>
      <c r="R1239" s="12"/>
      <c r="S1239" s="17" t="s">
        <v>26</v>
      </c>
      <c r="T1239" s="10" t="s">
        <v>27</v>
      </c>
      <c r="U1239" s="10">
        <v>562</v>
      </c>
      <c r="V1239" s="10">
        <v>424</v>
      </c>
      <c r="W1239" s="10">
        <v>2498</v>
      </c>
      <c r="X1239" s="10">
        <v>2662</v>
      </c>
      <c r="Y1239" s="10">
        <f t="shared" si="19"/>
        <v>781</v>
      </c>
      <c r="Z1239" s="10" t="str">
        <f>IFERROR(VLOOKUP(H1239,'[1]MW-NIFTY-50-12-Apr-2020'!$A:$A,1,FALSE),"No")</f>
        <v>No</v>
      </c>
      <c r="AA1239" s="10" t="str">
        <f>IFERROR(VLOOKUP(AB1239,'[2]ind_nifty500list 12th Apr20'!$F:$F,1,FALSE),"No")</f>
        <v>No</v>
      </c>
      <c r="AB1239" s="9">
        <v>781</v>
      </c>
    </row>
    <row r="1240" spans="1:28" ht="15.75" customHeight="1" x14ac:dyDescent="0.3">
      <c r="A1240" s="9">
        <v>3198</v>
      </c>
      <c r="B1240" s="10"/>
      <c r="C1240" s="10"/>
      <c r="D1240" s="10">
        <v>136526084</v>
      </c>
      <c r="E1240" s="10">
        <v>533305</v>
      </c>
      <c r="F1240" s="10">
        <v>533305</v>
      </c>
      <c r="G1240" s="10" t="s">
        <v>9830</v>
      </c>
      <c r="H1240" s="10" t="str">
        <f>G1240</f>
        <v>SRSREAL</v>
      </c>
      <c r="I1240" s="10" t="s">
        <v>9831</v>
      </c>
      <c r="J1240" s="10" t="s">
        <v>9832</v>
      </c>
      <c r="K1240" s="13">
        <v>153.71</v>
      </c>
      <c r="L1240" s="19" t="s">
        <v>13176</v>
      </c>
      <c r="M1240" s="11" t="s">
        <v>249</v>
      </c>
      <c r="N1240" s="10" t="s">
        <v>383</v>
      </c>
      <c r="O1240" s="10"/>
      <c r="P1240" s="10"/>
      <c r="Q1240" s="12"/>
      <c r="R1240" s="12"/>
      <c r="S1240" s="18" t="s">
        <v>384</v>
      </c>
      <c r="T1240" s="10" t="s">
        <v>27</v>
      </c>
      <c r="U1240" s="10">
        <v>197</v>
      </c>
      <c r="V1240" s="10">
        <v>3292</v>
      </c>
      <c r="W1240" s="10">
        <v>886</v>
      </c>
      <c r="X1240" s="10">
        <v>899</v>
      </c>
      <c r="Y1240" s="10">
        <f t="shared" si="19"/>
        <v>3198</v>
      </c>
      <c r="Z1240" s="10" t="str">
        <f>IFERROR(VLOOKUP(H1240,'[1]MW-NIFTY-50-12-Apr-2020'!$A:$A,1,FALSE),"No")</f>
        <v>No</v>
      </c>
      <c r="AA1240" s="10" t="str">
        <f>IFERROR(VLOOKUP(AB1240,'[2]ind_nifty500list 12th Apr20'!$F:$F,1,FALSE),"No")</f>
        <v>No</v>
      </c>
      <c r="AB1240" s="9">
        <v>3198</v>
      </c>
    </row>
    <row r="1241" spans="1:28" ht="15.75" customHeight="1" x14ac:dyDescent="0.3">
      <c r="A1241" s="9">
        <v>4474</v>
      </c>
      <c r="B1241" s="10">
        <v>4702977</v>
      </c>
      <c r="C1241" s="10">
        <v>18371</v>
      </c>
      <c r="D1241" s="10"/>
      <c r="E1241" s="10"/>
      <c r="F1241" s="10"/>
      <c r="G1241" s="10" t="s">
        <v>7022</v>
      </c>
      <c r="H1241" s="10" t="s">
        <v>12494</v>
      </c>
      <c r="I1241" s="10" t="s">
        <v>12495</v>
      </c>
      <c r="J1241" s="10" t="s">
        <v>12496</v>
      </c>
      <c r="K1241" s="13">
        <v>153.22470000000001</v>
      </c>
      <c r="L1241" s="19" t="s">
        <v>13176</v>
      </c>
      <c r="M1241" s="11" t="s">
        <v>55</v>
      </c>
      <c r="N1241" s="10" t="s">
        <v>56</v>
      </c>
      <c r="O1241" s="10" t="s">
        <v>62</v>
      </c>
      <c r="P1241" s="10" t="s">
        <v>293</v>
      </c>
      <c r="Q1241" s="12"/>
      <c r="R1241" s="12"/>
      <c r="S1241" s="18" t="s">
        <v>58</v>
      </c>
      <c r="T1241" s="10" t="s">
        <v>27</v>
      </c>
      <c r="U1241" s="10">
        <v>4388</v>
      </c>
      <c r="V1241" s="10">
        <v>3608</v>
      </c>
      <c r="W1241" s="10">
        <v>4434</v>
      </c>
      <c r="X1241" s="10">
        <v>4423</v>
      </c>
      <c r="Y1241" s="10">
        <f t="shared" si="19"/>
        <v>4474</v>
      </c>
      <c r="Z1241" s="10" t="str">
        <f>IFERROR(VLOOKUP(H1241,'[1]MW-NIFTY-50-12-Apr-2020'!$A:$A,1,FALSE),"No")</f>
        <v>No</v>
      </c>
      <c r="AA1241" s="10" t="str">
        <f>IFERROR(VLOOKUP(AB1241,'[2]ind_nifty500list 12th Apr20'!$F:$F,1,FALSE),"No")</f>
        <v>No</v>
      </c>
      <c r="AB1241" s="9">
        <v>4474</v>
      </c>
    </row>
    <row r="1242" spans="1:28" ht="15.75" customHeight="1" x14ac:dyDescent="0.3">
      <c r="A1242" s="9">
        <v>3943</v>
      </c>
      <c r="B1242" s="10">
        <v>4557057</v>
      </c>
      <c r="C1242" s="10">
        <v>17801</v>
      </c>
      <c r="D1242" s="10">
        <v>138237956</v>
      </c>
      <c r="E1242" s="10">
        <v>539992</v>
      </c>
      <c r="F1242" s="10">
        <v>539992</v>
      </c>
      <c r="G1242" s="10" t="s">
        <v>12128</v>
      </c>
      <c r="H1242" s="10" t="s">
        <v>12128</v>
      </c>
      <c r="I1242" s="10" t="s">
        <v>12129</v>
      </c>
      <c r="J1242" s="10" t="s">
        <v>12130</v>
      </c>
      <c r="K1242" s="13">
        <v>152.61104999999998</v>
      </c>
      <c r="L1242" s="19" t="s">
        <v>13176</v>
      </c>
      <c r="M1242" s="11" t="s">
        <v>39</v>
      </c>
      <c r="N1242" s="10" t="s">
        <v>40</v>
      </c>
      <c r="O1242" s="10" t="s">
        <v>128</v>
      </c>
      <c r="P1242" s="10" t="s">
        <v>129</v>
      </c>
      <c r="Q1242" s="12"/>
      <c r="R1242" s="12"/>
      <c r="S1242" s="15" t="s">
        <v>42</v>
      </c>
      <c r="T1242" s="10" t="s">
        <v>27</v>
      </c>
      <c r="U1242" s="10">
        <v>902</v>
      </c>
      <c r="V1242" s="10">
        <v>1384</v>
      </c>
      <c r="W1242" s="10">
        <v>1435</v>
      </c>
      <c r="X1242" s="10">
        <v>1766</v>
      </c>
      <c r="Y1242" s="10">
        <f t="shared" si="19"/>
        <v>3943</v>
      </c>
      <c r="Z1242" s="10" t="str">
        <f>IFERROR(VLOOKUP(H1242,'[1]MW-NIFTY-50-12-Apr-2020'!$A:$A,1,FALSE),"No")</f>
        <v>No</v>
      </c>
      <c r="AA1242" s="10" t="str">
        <f>IFERROR(VLOOKUP(AB1242,'[2]ind_nifty500list 12th Apr20'!$F:$F,1,FALSE),"No")</f>
        <v>No</v>
      </c>
      <c r="AB1242" s="9">
        <v>3943</v>
      </c>
    </row>
    <row r="1243" spans="1:28" ht="15.75" customHeight="1" x14ac:dyDescent="0.3">
      <c r="A1243" s="9">
        <v>3960</v>
      </c>
      <c r="B1243" s="10"/>
      <c r="C1243" s="10"/>
      <c r="D1243" s="10">
        <v>138289156</v>
      </c>
      <c r="E1243" s="10">
        <v>540192</v>
      </c>
      <c r="F1243" s="10">
        <v>540192</v>
      </c>
      <c r="G1243" s="10" t="s">
        <v>12180</v>
      </c>
      <c r="H1243" s="10" t="str">
        <f>G1243</f>
        <v>LKPSEC</v>
      </c>
      <c r="I1243" s="10" t="s">
        <v>12181</v>
      </c>
      <c r="J1243" s="10" t="s">
        <v>12182</v>
      </c>
      <c r="K1243" s="13">
        <v>152.30000000000001</v>
      </c>
      <c r="L1243" s="19" t="s">
        <v>13176</v>
      </c>
      <c r="M1243" s="11" t="s">
        <v>55</v>
      </c>
      <c r="N1243" s="10" t="s">
        <v>56</v>
      </c>
      <c r="O1243" s="10" t="s">
        <v>62</v>
      </c>
      <c r="P1243" s="10" t="s">
        <v>63</v>
      </c>
      <c r="Q1243" s="12"/>
      <c r="R1243" s="12"/>
      <c r="S1243" s="18" t="s">
        <v>58</v>
      </c>
      <c r="T1243" s="10" t="s">
        <v>27</v>
      </c>
      <c r="U1243" s="10">
        <v>2567</v>
      </c>
      <c r="V1243" s="10">
        <v>789</v>
      </c>
      <c r="W1243" s="10">
        <v>173</v>
      </c>
      <c r="X1243" s="10">
        <v>3185</v>
      </c>
      <c r="Y1243" s="10">
        <f t="shared" si="19"/>
        <v>3960</v>
      </c>
      <c r="Z1243" s="10" t="str">
        <f>IFERROR(VLOOKUP(H1243,'[1]MW-NIFTY-50-12-Apr-2020'!$A:$A,1,FALSE),"No")</f>
        <v>No</v>
      </c>
      <c r="AA1243" s="10" t="str">
        <f>IFERROR(VLOOKUP(AB1243,'[2]ind_nifty500list 12th Apr20'!$F:$F,1,FALSE),"No")</f>
        <v>No</v>
      </c>
      <c r="AB1243" s="9">
        <v>3960</v>
      </c>
    </row>
    <row r="1244" spans="1:28" ht="15.75" customHeight="1" x14ac:dyDescent="0.3">
      <c r="A1244" s="9">
        <v>1741</v>
      </c>
      <c r="B1244" s="10"/>
      <c r="C1244" s="10"/>
      <c r="D1244" s="10">
        <v>129995268</v>
      </c>
      <c r="E1244" s="10">
        <v>507794</v>
      </c>
      <c r="F1244" s="10">
        <v>507794</v>
      </c>
      <c r="G1244" s="10" t="s">
        <v>5460</v>
      </c>
      <c r="H1244" s="10" t="str">
        <f>G1244</f>
        <v>KHAICHEM</v>
      </c>
      <c r="I1244" s="10" t="s">
        <v>5461</v>
      </c>
      <c r="J1244" s="10" t="s">
        <v>5462</v>
      </c>
      <c r="K1244" s="13">
        <v>151.44999999999999</v>
      </c>
      <c r="L1244" s="19" t="s">
        <v>13176</v>
      </c>
      <c r="M1244" s="11" t="s">
        <v>23</v>
      </c>
      <c r="N1244" s="10" t="s">
        <v>24</v>
      </c>
      <c r="O1244" s="10"/>
      <c r="P1244" s="10"/>
      <c r="Q1244" s="12"/>
      <c r="R1244" s="12"/>
      <c r="S1244" s="15" t="s">
        <v>26</v>
      </c>
      <c r="T1244" s="10" t="s">
        <v>27</v>
      </c>
      <c r="U1244" s="10">
        <v>2485</v>
      </c>
      <c r="V1244" s="10">
        <v>99</v>
      </c>
      <c r="W1244" s="10">
        <v>3291</v>
      </c>
      <c r="X1244" s="10">
        <v>2553</v>
      </c>
      <c r="Y1244" s="10">
        <f t="shared" si="19"/>
        <v>1741</v>
      </c>
      <c r="Z1244" s="10" t="str">
        <f>IFERROR(VLOOKUP(H1244,'[1]MW-NIFTY-50-12-Apr-2020'!$A:$A,1,FALSE),"No")</f>
        <v>No</v>
      </c>
      <c r="AA1244" s="10" t="str">
        <f>IFERROR(VLOOKUP(AB1244,'[2]ind_nifty500list 12th Apr20'!$F:$F,1,FALSE),"No")</f>
        <v>No</v>
      </c>
      <c r="AB1244" s="9">
        <v>1741</v>
      </c>
    </row>
    <row r="1245" spans="1:28" ht="15.75" customHeight="1" x14ac:dyDescent="0.3">
      <c r="A1245" s="9">
        <v>2597</v>
      </c>
      <c r="B1245" s="10">
        <v>1026561</v>
      </c>
      <c r="C1245" s="10">
        <v>4010</v>
      </c>
      <c r="D1245" s="10">
        <v>132494340</v>
      </c>
      <c r="E1245" s="10">
        <v>517556</v>
      </c>
      <c r="F1245" s="10">
        <v>517556</v>
      </c>
      <c r="G1245" s="10" t="s">
        <v>8030</v>
      </c>
      <c r="H1245" s="10" t="s">
        <v>8030</v>
      </c>
      <c r="I1245" s="10" t="s">
        <v>8031</v>
      </c>
      <c r="J1245" s="10" t="s">
        <v>8032</v>
      </c>
      <c r="K1245" s="13">
        <v>150.8897</v>
      </c>
      <c r="L1245" s="19" t="s">
        <v>13176</v>
      </c>
      <c r="M1245" s="11" t="s">
        <v>249</v>
      </c>
      <c r="N1245" s="10" t="s">
        <v>383</v>
      </c>
      <c r="O1245" s="10"/>
      <c r="P1245" s="10"/>
      <c r="Q1245" s="12"/>
      <c r="R1245" s="12"/>
      <c r="S1245" s="18" t="s">
        <v>384</v>
      </c>
      <c r="T1245" s="10" t="s">
        <v>27</v>
      </c>
      <c r="U1245" s="10">
        <v>2822</v>
      </c>
      <c r="V1245" s="10">
        <v>3952</v>
      </c>
      <c r="W1245" s="10">
        <v>2980</v>
      </c>
      <c r="X1245" s="10">
        <v>1842</v>
      </c>
      <c r="Y1245" s="10">
        <f t="shared" si="19"/>
        <v>2597</v>
      </c>
      <c r="Z1245" s="10" t="str">
        <f>IFERROR(VLOOKUP(H1245,'[1]MW-NIFTY-50-12-Apr-2020'!$A:$A,1,FALSE),"No")</f>
        <v>No</v>
      </c>
      <c r="AA1245" s="10" t="str">
        <f>IFERROR(VLOOKUP(AB1245,'[2]ind_nifty500list 12th Apr20'!$F:$F,1,FALSE),"No")</f>
        <v>No</v>
      </c>
      <c r="AB1245" s="9">
        <v>2597</v>
      </c>
    </row>
    <row r="1246" spans="1:28" ht="15.75" customHeight="1" x14ac:dyDescent="0.3">
      <c r="A1246" s="9">
        <v>3623</v>
      </c>
      <c r="B1246" s="10">
        <v>514305</v>
      </c>
      <c r="C1246" s="10">
        <v>2009</v>
      </c>
      <c r="D1246" s="10">
        <v>128065028</v>
      </c>
      <c r="E1246" s="10">
        <v>500254</v>
      </c>
      <c r="F1246" s="10">
        <v>500254</v>
      </c>
      <c r="G1246" s="10" t="s">
        <v>11102</v>
      </c>
      <c r="H1246" s="10" t="s">
        <v>11102</v>
      </c>
      <c r="I1246" s="10" t="s">
        <v>11103</v>
      </c>
      <c r="J1246" s="10" t="s">
        <v>11104</v>
      </c>
      <c r="K1246" s="13">
        <v>150.69799999999998</v>
      </c>
      <c r="L1246" s="19" t="s">
        <v>13176</v>
      </c>
      <c r="M1246" s="11" t="s">
        <v>23</v>
      </c>
      <c r="N1246" s="10" t="s">
        <v>90</v>
      </c>
      <c r="O1246" s="10" t="s">
        <v>283</v>
      </c>
      <c r="P1246" s="10" t="e">
        <v>#REF!</v>
      </c>
      <c r="Q1246" s="12"/>
      <c r="R1246" s="12"/>
      <c r="S1246" s="18" t="s">
        <v>91</v>
      </c>
      <c r="T1246" s="10" t="s">
        <v>27</v>
      </c>
      <c r="U1246" s="10">
        <v>60</v>
      </c>
      <c r="V1246" s="10">
        <v>1953</v>
      </c>
      <c r="W1246" s="10">
        <v>3939</v>
      </c>
      <c r="X1246" s="10">
        <v>3621</v>
      </c>
      <c r="Y1246" s="10">
        <f t="shared" si="19"/>
        <v>3623</v>
      </c>
      <c r="Z1246" s="10" t="str">
        <f>IFERROR(VLOOKUP(H1246,'[1]MW-NIFTY-50-12-Apr-2020'!$A:$A,1,FALSE),"No")</f>
        <v>No</v>
      </c>
      <c r="AA1246" s="10" t="str">
        <f>IFERROR(VLOOKUP(AB1246,'[2]ind_nifty500list 12th Apr20'!$F:$F,1,FALSE),"No")</f>
        <v>No</v>
      </c>
      <c r="AB1246" s="9">
        <v>3623</v>
      </c>
    </row>
    <row r="1247" spans="1:28" ht="15.75" customHeight="1" x14ac:dyDescent="0.3">
      <c r="A1247" s="9">
        <v>1973</v>
      </c>
      <c r="B1247" s="10">
        <v>540673</v>
      </c>
      <c r="C1247" s="10">
        <v>2112</v>
      </c>
      <c r="D1247" s="10">
        <v>133380612</v>
      </c>
      <c r="E1247" s="10">
        <v>521018</v>
      </c>
      <c r="F1247" s="10">
        <v>521018</v>
      </c>
      <c r="G1247" s="10" t="s">
        <v>6162</v>
      </c>
      <c r="H1247" s="10" t="s">
        <v>6162</v>
      </c>
      <c r="I1247" s="10" t="s">
        <v>6163</v>
      </c>
      <c r="J1247" s="10" t="s">
        <v>6164</v>
      </c>
      <c r="K1247" s="13">
        <v>150.50155000000001</v>
      </c>
      <c r="L1247" s="19" t="s">
        <v>13176</v>
      </c>
      <c r="M1247" s="11" t="s">
        <v>83</v>
      </c>
      <c r="N1247" s="10" t="s">
        <v>84</v>
      </c>
      <c r="O1247" s="10" t="s">
        <v>85</v>
      </c>
      <c r="P1247" s="10"/>
      <c r="Q1247" s="12"/>
      <c r="R1247" s="12"/>
      <c r="S1247" s="15" t="s">
        <v>86</v>
      </c>
      <c r="T1247" s="10" t="s">
        <v>27</v>
      </c>
      <c r="U1247" s="10">
        <v>1108</v>
      </c>
      <c r="V1247" s="10">
        <v>3206</v>
      </c>
      <c r="W1247" s="10">
        <v>2096</v>
      </c>
      <c r="X1247" s="10">
        <v>3264</v>
      </c>
      <c r="Y1247" s="10">
        <f t="shared" si="19"/>
        <v>1973</v>
      </c>
      <c r="Z1247" s="10" t="str">
        <f>IFERROR(VLOOKUP(H1247,'[1]MW-NIFTY-50-12-Apr-2020'!$A:$A,1,FALSE),"No")</f>
        <v>No</v>
      </c>
      <c r="AA1247" s="10" t="str">
        <f>IFERROR(VLOOKUP(AB1247,'[2]ind_nifty500list 12th Apr20'!$F:$F,1,FALSE),"No")</f>
        <v>No</v>
      </c>
      <c r="AB1247" s="9">
        <v>1973</v>
      </c>
    </row>
    <row r="1248" spans="1:28" ht="15.75" customHeight="1" x14ac:dyDescent="0.3">
      <c r="A1248" s="9">
        <v>2612</v>
      </c>
      <c r="B1248" s="10">
        <v>1645825</v>
      </c>
      <c r="C1248" s="10">
        <v>6429</v>
      </c>
      <c r="D1248" s="10">
        <v>132466436</v>
      </c>
      <c r="E1248" s="10">
        <v>517447</v>
      </c>
      <c r="F1248" s="10">
        <v>517447</v>
      </c>
      <c r="G1248" s="10" t="s">
        <v>8074</v>
      </c>
      <c r="H1248" s="10" t="s">
        <v>8074</v>
      </c>
      <c r="I1248" s="10" t="s">
        <v>8075</v>
      </c>
      <c r="J1248" s="10" t="s">
        <v>8076</v>
      </c>
      <c r="K1248" s="13">
        <v>150.46435</v>
      </c>
      <c r="L1248" s="19" t="s">
        <v>13176</v>
      </c>
      <c r="M1248" s="11" t="s">
        <v>32</v>
      </c>
      <c r="N1248" s="10" t="s">
        <v>33</v>
      </c>
      <c r="O1248" s="10" t="s">
        <v>48</v>
      </c>
      <c r="P1248" s="10"/>
      <c r="Q1248" s="12"/>
      <c r="R1248" s="12"/>
      <c r="S1248" s="18" t="s">
        <v>35</v>
      </c>
      <c r="T1248" s="10" t="s">
        <v>27</v>
      </c>
      <c r="U1248" s="10">
        <v>1494</v>
      </c>
      <c r="V1248" s="10">
        <v>3647</v>
      </c>
      <c r="W1248" s="10">
        <v>2057</v>
      </c>
      <c r="X1248" s="10">
        <v>727</v>
      </c>
      <c r="Y1248" s="10">
        <f t="shared" si="19"/>
        <v>2612</v>
      </c>
      <c r="Z1248" s="10" t="str">
        <f>IFERROR(VLOOKUP(H1248,'[1]MW-NIFTY-50-12-Apr-2020'!$A:$A,1,FALSE),"No")</f>
        <v>No</v>
      </c>
      <c r="AA1248" s="10" t="str">
        <f>IFERROR(VLOOKUP(AB1248,'[2]ind_nifty500list 12th Apr20'!$F:$F,1,FALSE),"No")</f>
        <v>No</v>
      </c>
      <c r="AB1248" s="9">
        <v>2612</v>
      </c>
    </row>
    <row r="1249" spans="1:28" ht="15.75" customHeight="1" x14ac:dyDescent="0.3">
      <c r="A1249" s="9">
        <v>1067</v>
      </c>
      <c r="B1249" s="10">
        <v>280833</v>
      </c>
      <c r="C1249" s="10">
        <v>1097</v>
      </c>
      <c r="D1249" s="10">
        <v>128039684</v>
      </c>
      <c r="E1249" s="10">
        <v>500155</v>
      </c>
      <c r="F1249" s="10">
        <v>500155</v>
      </c>
      <c r="G1249" s="10" t="s">
        <v>3409</v>
      </c>
      <c r="H1249" s="10" t="s">
        <v>3409</v>
      </c>
      <c r="I1249" s="10" t="s">
        <v>3410</v>
      </c>
      <c r="J1249" s="10" t="s">
        <v>3411</v>
      </c>
      <c r="K1249" s="13">
        <v>150.37720000000002</v>
      </c>
      <c r="L1249" s="19" t="s">
        <v>13176</v>
      </c>
      <c r="M1249" s="11" t="s">
        <v>83</v>
      </c>
      <c r="N1249" s="10" t="s">
        <v>84</v>
      </c>
      <c r="O1249" s="10" t="s">
        <v>85</v>
      </c>
      <c r="P1249" s="10"/>
      <c r="Q1249" s="12"/>
      <c r="R1249" s="12"/>
      <c r="S1249" s="17" t="s">
        <v>86</v>
      </c>
      <c r="T1249" s="10" t="s">
        <v>27</v>
      </c>
      <c r="U1249" s="10">
        <v>1813</v>
      </c>
      <c r="V1249" s="10">
        <v>3803</v>
      </c>
      <c r="W1249" s="10">
        <v>3325</v>
      </c>
      <c r="X1249" s="10">
        <v>3371</v>
      </c>
      <c r="Y1249" s="10">
        <f t="shared" si="19"/>
        <v>1067</v>
      </c>
      <c r="Z1249" s="10" t="str">
        <f>IFERROR(VLOOKUP(H1249,'[1]MW-NIFTY-50-12-Apr-2020'!$A:$A,1,FALSE),"No")</f>
        <v>No</v>
      </c>
      <c r="AA1249" s="10" t="str">
        <f>IFERROR(VLOOKUP(AB1249,'[2]ind_nifty500list 12th Apr20'!$F:$F,1,FALSE),"No")</f>
        <v>No</v>
      </c>
      <c r="AB1249" s="9">
        <v>1067</v>
      </c>
    </row>
    <row r="1250" spans="1:28" ht="15.75" customHeight="1" x14ac:dyDescent="0.3">
      <c r="A1250" s="9">
        <v>2984</v>
      </c>
      <c r="B1250" s="10"/>
      <c r="C1250" s="10"/>
      <c r="D1250" s="10">
        <v>135987460</v>
      </c>
      <c r="E1250" s="10">
        <v>531201</v>
      </c>
      <c r="F1250" s="10">
        <v>531201</v>
      </c>
      <c r="G1250" s="10" t="s">
        <v>9190</v>
      </c>
      <c r="H1250" s="10" t="str">
        <f>G1250</f>
        <v>SHILCTECH</v>
      </c>
      <c r="I1250" s="10" t="s">
        <v>9191</v>
      </c>
      <c r="J1250" s="10" t="s">
        <v>9192</v>
      </c>
      <c r="K1250" s="13">
        <v>150.03</v>
      </c>
      <c r="L1250" s="19" t="s">
        <v>13176</v>
      </c>
      <c r="M1250" s="11" t="s">
        <v>335</v>
      </c>
      <c r="N1250" s="10" t="s">
        <v>336</v>
      </c>
      <c r="O1250" s="10" t="s">
        <v>337</v>
      </c>
      <c r="P1250" s="10" t="s">
        <v>9193</v>
      </c>
      <c r="Q1250" s="12"/>
      <c r="R1250" s="12"/>
      <c r="S1250" s="15" t="s">
        <v>339</v>
      </c>
      <c r="T1250" s="10" t="s">
        <v>27</v>
      </c>
      <c r="U1250" s="10">
        <v>76</v>
      </c>
      <c r="V1250" s="10">
        <v>865</v>
      </c>
      <c r="W1250" s="10">
        <v>5015</v>
      </c>
      <c r="X1250" s="10">
        <v>5016</v>
      </c>
      <c r="Y1250" s="10">
        <f t="shared" si="19"/>
        <v>2984</v>
      </c>
      <c r="Z1250" s="10" t="str">
        <f>IFERROR(VLOOKUP(H1250,'[1]MW-NIFTY-50-12-Apr-2020'!$A:$A,1,FALSE),"No")</f>
        <v>No</v>
      </c>
      <c r="AA1250" s="10" t="str">
        <f>IFERROR(VLOOKUP(AB1250,'[2]ind_nifty500list 12th Apr20'!$F:$F,1,FALSE),"No")</f>
        <v>No</v>
      </c>
      <c r="AB1250" s="9">
        <v>2984</v>
      </c>
    </row>
    <row r="1251" spans="1:28" ht="15.75" customHeight="1" x14ac:dyDescent="0.3">
      <c r="A1251" s="9">
        <v>440</v>
      </c>
      <c r="B1251" s="10">
        <v>109057</v>
      </c>
      <c r="C1251" s="10">
        <v>426</v>
      </c>
      <c r="D1251" s="10">
        <v>129456132</v>
      </c>
      <c r="E1251" s="10">
        <v>505688</v>
      </c>
      <c r="F1251" s="10">
        <v>505688</v>
      </c>
      <c r="G1251" s="10" t="s">
        <v>1500</v>
      </c>
      <c r="H1251" s="10" t="s">
        <v>1500</v>
      </c>
      <c r="I1251" s="10" t="s">
        <v>1501</v>
      </c>
      <c r="J1251" s="10" t="s">
        <v>1502</v>
      </c>
      <c r="K1251" s="13">
        <v>149.90205</v>
      </c>
      <c r="L1251" s="19" t="s">
        <v>13176</v>
      </c>
      <c r="M1251" s="11" t="s">
        <v>83</v>
      </c>
      <c r="N1251" s="10" t="s">
        <v>621</v>
      </c>
      <c r="O1251" s="10" t="s">
        <v>622</v>
      </c>
      <c r="P1251" s="10" t="s">
        <v>856</v>
      </c>
      <c r="Q1251" s="12"/>
      <c r="R1251" s="12"/>
      <c r="S1251" s="18" t="s">
        <v>623</v>
      </c>
      <c r="T1251" s="10" t="s">
        <v>27</v>
      </c>
      <c r="U1251" s="10">
        <v>322</v>
      </c>
      <c r="V1251" s="10">
        <v>3078</v>
      </c>
      <c r="W1251" s="10">
        <v>318</v>
      </c>
      <c r="X1251" s="10">
        <v>2324</v>
      </c>
      <c r="Y1251" s="10">
        <f t="shared" si="19"/>
        <v>440</v>
      </c>
      <c r="Z1251" s="10" t="str">
        <f>IFERROR(VLOOKUP(H1251,'[1]MW-NIFTY-50-12-Apr-2020'!$A:$A,1,FALSE),"No")</f>
        <v>No</v>
      </c>
      <c r="AA1251" s="10" t="str">
        <f>IFERROR(VLOOKUP(AB1251,'[2]ind_nifty500list 12th Apr20'!$F:$F,1,FALSE),"No")</f>
        <v>No</v>
      </c>
      <c r="AB1251" s="9">
        <v>440</v>
      </c>
    </row>
    <row r="1252" spans="1:28" ht="15.75" customHeight="1" x14ac:dyDescent="0.3">
      <c r="A1252" s="9">
        <v>2085</v>
      </c>
      <c r="B1252" s="10">
        <v>4512001</v>
      </c>
      <c r="C1252" s="10">
        <v>17625</v>
      </c>
      <c r="D1252" s="10">
        <v>134723332</v>
      </c>
      <c r="E1252" s="10">
        <v>134723332</v>
      </c>
      <c r="F1252" s="10">
        <v>526263</v>
      </c>
      <c r="G1252" s="10" t="s">
        <v>6498</v>
      </c>
      <c r="H1252" s="10" t="s">
        <v>6498</v>
      </c>
      <c r="I1252" s="10" t="s">
        <v>6499</v>
      </c>
      <c r="J1252" s="10" t="s">
        <v>6500</v>
      </c>
      <c r="K1252" s="13">
        <v>149.22114999999999</v>
      </c>
      <c r="L1252" s="19" t="s">
        <v>13176</v>
      </c>
      <c r="M1252" s="11" t="s">
        <v>39</v>
      </c>
      <c r="N1252" s="10" t="s">
        <v>67</v>
      </c>
      <c r="O1252" s="10" t="s">
        <v>68</v>
      </c>
      <c r="P1252" s="10"/>
      <c r="Q1252" s="12"/>
      <c r="R1252" s="12"/>
      <c r="S1252" s="15" t="s">
        <v>69</v>
      </c>
      <c r="T1252" s="10" t="s">
        <v>27</v>
      </c>
      <c r="U1252" s="10">
        <v>2452</v>
      </c>
      <c r="V1252" s="10">
        <v>2004</v>
      </c>
      <c r="W1252" s="10">
        <v>2529</v>
      </c>
      <c r="X1252" s="10">
        <v>1904</v>
      </c>
      <c r="Y1252" s="10">
        <f t="shared" si="19"/>
        <v>2085</v>
      </c>
      <c r="Z1252" s="10" t="str">
        <f>IFERROR(VLOOKUP(H1252,'[1]MW-NIFTY-50-12-Apr-2020'!$A:$A,1,FALSE),"No")</f>
        <v>No</v>
      </c>
      <c r="AA1252" s="10" t="str">
        <f>IFERROR(VLOOKUP(AB1252,'[2]ind_nifty500list 12th Apr20'!$F:$F,1,FALSE),"No")</f>
        <v>No</v>
      </c>
      <c r="AB1252" s="9">
        <v>2085</v>
      </c>
    </row>
    <row r="1253" spans="1:28" ht="15.75" customHeight="1" x14ac:dyDescent="0.3">
      <c r="A1253" s="9">
        <v>2337</v>
      </c>
      <c r="B1253" s="10">
        <v>635137</v>
      </c>
      <c r="C1253" s="10">
        <v>2481</v>
      </c>
      <c r="D1253" s="10">
        <v>132489220</v>
      </c>
      <c r="E1253" s="10">
        <v>517536</v>
      </c>
      <c r="F1253" s="10">
        <v>517536</v>
      </c>
      <c r="G1253" s="10" t="s">
        <v>7261</v>
      </c>
      <c r="H1253" s="10" t="s">
        <v>7261</v>
      </c>
      <c r="I1253" s="10" t="s">
        <v>7262</v>
      </c>
      <c r="J1253" s="10" t="s">
        <v>7263</v>
      </c>
      <c r="K1253" s="13">
        <v>149.12094999999999</v>
      </c>
      <c r="L1253" s="19" t="s">
        <v>13176</v>
      </c>
      <c r="M1253" s="11" t="s">
        <v>32</v>
      </c>
      <c r="N1253" s="10" t="s">
        <v>33</v>
      </c>
      <c r="O1253" s="10" t="s">
        <v>34</v>
      </c>
      <c r="P1253" s="10"/>
      <c r="Q1253" s="12"/>
      <c r="R1253" s="12"/>
      <c r="S1253" s="18" t="s">
        <v>35</v>
      </c>
      <c r="T1253" s="10" t="s">
        <v>27</v>
      </c>
      <c r="U1253" s="10">
        <v>2385</v>
      </c>
      <c r="V1253" s="10">
        <v>500</v>
      </c>
      <c r="W1253" s="10">
        <v>87</v>
      </c>
      <c r="X1253" s="10">
        <v>1</v>
      </c>
      <c r="Y1253" s="10">
        <f t="shared" si="19"/>
        <v>2337</v>
      </c>
      <c r="Z1253" s="10" t="str">
        <f>IFERROR(VLOOKUP(H1253,'[1]MW-NIFTY-50-12-Apr-2020'!$A:$A,1,FALSE),"No")</f>
        <v>No</v>
      </c>
      <c r="AA1253" s="10" t="str">
        <f>IFERROR(VLOOKUP(AB1253,'[2]ind_nifty500list 12th Apr20'!$F:$F,1,FALSE),"No")</f>
        <v>No</v>
      </c>
      <c r="AB1253" s="9">
        <v>2337</v>
      </c>
    </row>
    <row r="1254" spans="1:28" ht="15.75" customHeight="1" x14ac:dyDescent="0.3">
      <c r="A1254" s="9">
        <v>1837</v>
      </c>
      <c r="B1254" s="10">
        <v>3629825</v>
      </c>
      <c r="C1254" s="10">
        <v>14179</v>
      </c>
      <c r="D1254" s="10">
        <v>133009924</v>
      </c>
      <c r="E1254" s="10">
        <v>519570</v>
      </c>
      <c r="F1254" s="10">
        <v>519570</v>
      </c>
      <c r="G1254" s="10" t="s">
        <v>5751</v>
      </c>
      <c r="H1254" s="10" t="s">
        <v>5751</v>
      </c>
      <c r="I1254" s="10" t="s">
        <v>5752</v>
      </c>
      <c r="J1254" s="10" t="s">
        <v>5753</v>
      </c>
      <c r="K1254" s="13">
        <v>148.48245</v>
      </c>
      <c r="L1254" s="19" t="s">
        <v>13176</v>
      </c>
      <c r="M1254" s="11" t="s">
        <v>275</v>
      </c>
      <c r="N1254" s="10" t="s">
        <v>357</v>
      </c>
      <c r="O1254" s="10" t="s">
        <v>358</v>
      </c>
      <c r="P1254" s="10" t="s">
        <v>5754</v>
      </c>
      <c r="Q1254" s="12"/>
      <c r="R1254" s="12"/>
      <c r="S1254" s="18" t="s">
        <v>279</v>
      </c>
      <c r="T1254" s="10" t="s">
        <v>27</v>
      </c>
      <c r="U1254" s="10">
        <v>1023</v>
      </c>
      <c r="V1254" s="10">
        <v>1700</v>
      </c>
      <c r="W1254" s="10">
        <v>3262</v>
      </c>
      <c r="X1254" s="10">
        <v>331</v>
      </c>
      <c r="Y1254" s="10">
        <f t="shared" si="19"/>
        <v>1837</v>
      </c>
      <c r="Z1254" s="10" t="str">
        <f>IFERROR(VLOOKUP(H1254,'[1]MW-NIFTY-50-12-Apr-2020'!$A:$A,1,FALSE),"No")</f>
        <v>No</v>
      </c>
      <c r="AA1254" s="10" t="str">
        <f>IFERROR(VLOOKUP(AB1254,'[2]ind_nifty500list 12th Apr20'!$F:$F,1,FALSE),"No")</f>
        <v>No</v>
      </c>
      <c r="AB1254" s="9">
        <v>1837</v>
      </c>
    </row>
    <row r="1255" spans="1:28" ht="15.75" customHeight="1" x14ac:dyDescent="0.3">
      <c r="A1255" s="9">
        <v>1106</v>
      </c>
      <c r="B1255" s="10">
        <v>4566785</v>
      </c>
      <c r="C1255" s="10">
        <v>17839</v>
      </c>
      <c r="D1255" s="10">
        <v>136375300</v>
      </c>
      <c r="E1255" s="10">
        <v>532716</v>
      </c>
      <c r="F1255" s="10">
        <v>532716</v>
      </c>
      <c r="G1255" s="10" t="s">
        <v>3528</v>
      </c>
      <c r="H1255" s="10" t="s">
        <v>3528</v>
      </c>
      <c r="I1255" s="10" t="s">
        <v>3529</v>
      </c>
      <c r="J1255" s="10" t="s">
        <v>3530</v>
      </c>
      <c r="K1255" s="13">
        <v>148.07145</v>
      </c>
      <c r="L1255" s="19" t="s">
        <v>13176</v>
      </c>
      <c r="M1255" s="11" t="s">
        <v>83</v>
      </c>
      <c r="N1255" s="10" t="s">
        <v>84</v>
      </c>
      <c r="O1255" s="10" t="s">
        <v>85</v>
      </c>
      <c r="P1255" s="10"/>
      <c r="Q1255" s="10"/>
      <c r="R1255" s="12"/>
      <c r="S1255" s="15" t="s">
        <v>86</v>
      </c>
      <c r="T1255" s="10" t="s">
        <v>27</v>
      </c>
      <c r="U1255" s="10">
        <v>627</v>
      </c>
      <c r="V1255" s="10">
        <v>2428</v>
      </c>
      <c r="W1255" s="10">
        <v>3803</v>
      </c>
      <c r="X1255" s="10">
        <v>1813</v>
      </c>
      <c r="Y1255" s="10">
        <f t="shared" si="19"/>
        <v>1106</v>
      </c>
      <c r="Z1255" s="10" t="str">
        <f>IFERROR(VLOOKUP(H1255,'[1]MW-NIFTY-50-12-Apr-2020'!$A:$A,1,FALSE),"No")</f>
        <v>No</v>
      </c>
      <c r="AA1255" s="10" t="str">
        <f>IFERROR(VLOOKUP(AB1255,'[2]ind_nifty500list 12th Apr20'!$F:$F,1,FALSE),"No")</f>
        <v>No</v>
      </c>
      <c r="AB1255" s="9">
        <v>1106</v>
      </c>
    </row>
    <row r="1256" spans="1:28" ht="15.75" customHeight="1" x14ac:dyDescent="0.3">
      <c r="A1256" s="9">
        <v>2256</v>
      </c>
      <c r="B1256" s="10">
        <v>4590849</v>
      </c>
      <c r="C1256" s="10">
        <v>17933</v>
      </c>
      <c r="D1256" s="10">
        <v>138098436</v>
      </c>
      <c r="E1256" s="10">
        <v>539447</v>
      </c>
      <c r="F1256" s="10">
        <v>539447</v>
      </c>
      <c r="G1256" s="10" t="s">
        <v>7016</v>
      </c>
      <c r="H1256" s="10" t="s">
        <v>7016</v>
      </c>
      <c r="I1256" s="10" t="s">
        <v>7017</v>
      </c>
      <c r="J1256" s="10" t="s">
        <v>7018</v>
      </c>
      <c r="K1256" s="13">
        <v>148.04085000000001</v>
      </c>
      <c r="L1256" s="19" t="s">
        <v>13176</v>
      </c>
      <c r="M1256" s="11" t="s">
        <v>249</v>
      </c>
      <c r="N1256" s="10" t="s">
        <v>250</v>
      </c>
      <c r="O1256" s="10" t="s">
        <v>762</v>
      </c>
      <c r="P1256" s="10" t="s">
        <v>3069</v>
      </c>
      <c r="Q1256" s="12"/>
      <c r="R1256" s="12"/>
      <c r="S1256" s="15" t="s">
        <v>26</v>
      </c>
      <c r="T1256" s="10" t="s">
        <v>27</v>
      </c>
      <c r="U1256" s="10">
        <v>3968</v>
      </c>
      <c r="V1256" s="10">
        <v>2952</v>
      </c>
      <c r="W1256" s="10">
        <v>2844</v>
      </c>
      <c r="X1256" s="10">
        <v>955</v>
      </c>
      <c r="Y1256" s="10">
        <f t="shared" si="19"/>
        <v>2256</v>
      </c>
      <c r="Z1256" s="10" t="str">
        <f>IFERROR(VLOOKUP(H1256,'[1]MW-NIFTY-50-12-Apr-2020'!$A:$A,1,FALSE),"No")</f>
        <v>No</v>
      </c>
      <c r="AA1256" s="10" t="str">
        <f>IFERROR(VLOOKUP(AB1256,'[2]ind_nifty500list 12th Apr20'!$F:$F,1,FALSE),"No")</f>
        <v>No</v>
      </c>
      <c r="AB1256" s="9">
        <v>2256</v>
      </c>
    </row>
    <row r="1257" spans="1:28" ht="15.75" customHeight="1" x14ac:dyDescent="0.3">
      <c r="A1257" s="9">
        <v>2251</v>
      </c>
      <c r="B1257" s="10">
        <v>3758593</v>
      </c>
      <c r="C1257" s="10">
        <v>14682</v>
      </c>
      <c r="D1257" s="10">
        <v>136410628</v>
      </c>
      <c r="E1257" s="10">
        <v>532854</v>
      </c>
      <c r="F1257" s="10">
        <v>532854</v>
      </c>
      <c r="G1257" s="10" t="s">
        <v>7000</v>
      </c>
      <c r="H1257" s="10" t="s">
        <v>7000</v>
      </c>
      <c r="I1257" s="10" t="s">
        <v>7001</v>
      </c>
      <c r="J1257" s="10" t="s">
        <v>7002</v>
      </c>
      <c r="K1257" s="13">
        <v>147.51085</v>
      </c>
      <c r="L1257" s="19" t="s">
        <v>13176</v>
      </c>
      <c r="M1257" s="11" t="s">
        <v>39</v>
      </c>
      <c r="N1257" s="10" t="s">
        <v>145</v>
      </c>
      <c r="O1257" s="10"/>
      <c r="P1257" s="10"/>
      <c r="Q1257" s="10" t="s">
        <v>7003</v>
      </c>
      <c r="R1257" s="12"/>
      <c r="S1257" s="15" t="s">
        <v>42</v>
      </c>
      <c r="T1257" s="10" t="s">
        <v>27</v>
      </c>
      <c r="U1257" s="10">
        <v>3088</v>
      </c>
      <c r="V1257" s="10">
        <v>3421</v>
      </c>
      <c r="W1257" s="10">
        <v>1425</v>
      </c>
      <c r="X1257" s="10">
        <v>604</v>
      </c>
      <c r="Y1257" s="10">
        <f t="shared" si="19"/>
        <v>2251</v>
      </c>
      <c r="Z1257" s="10" t="str">
        <f>IFERROR(VLOOKUP(H1257,'[1]MW-NIFTY-50-12-Apr-2020'!$A:$A,1,FALSE),"No")</f>
        <v>No</v>
      </c>
      <c r="AA1257" s="10" t="str">
        <f>IFERROR(VLOOKUP(AB1257,'[2]ind_nifty500list 12th Apr20'!$F:$F,1,FALSE),"No")</f>
        <v>No</v>
      </c>
      <c r="AB1257" s="9">
        <v>2251</v>
      </c>
    </row>
    <row r="1258" spans="1:28" ht="15.75" customHeight="1" x14ac:dyDescent="0.3">
      <c r="A1258" s="9">
        <v>1400</v>
      </c>
      <c r="B1258" s="10"/>
      <c r="C1258" s="10"/>
      <c r="D1258" s="10">
        <v>135930628</v>
      </c>
      <c r="E1258" s="10">
        <v>530979</v>
      </c>
      <c r="F1258" s="10">
        <v>530979</v>
      </c>
      <c r="G1258" s="10" t="s">
        <v>4428</v>
      </c>
      <c r="H1258" s="10" t="str">
        <f>G1258</f>
        <v>INDIAHOME</v>
      </c>
      <c r="I1258" s="10" t="s">
        <v>4429</v>
      </c>
      <c r="J1258" s="10" t="s">
        <v>4430</v>
      </c>
      <c r="K1258" s="13">
        <v>146.87</v>
      </c>
      <c r="L1258" s="19" t="s">
        <v>13176</v>
      </c>
      <c r="M1258" s="10" t="s">
        <v>55</v>
      </c>
      <c r="N1258" s="10" t="s">
        <v>56</v>
      </c>
      <c r="O1258" s="10" t="s">
        <v>215</v>
      </c>
      <c r="P1258" s="10" t="s">
        <v>454</v>
      </c>
      <c r="Q1258" s="12"/>
      <c r="R1258" s="12"/>
      <c r="S1258" s="18" t="s">
        <v>58</v>
      </c>
      <c r="T1258" s="10" t="s">
        <v>27</v>
      </c>
      <c r="U1258" s="10">
        <v>2364</v>
      </c>
      <c r="V1258" s="10">
        <v>109</v>
      </c>
      <c r="W1258" s="10">
        <v>1455</v>
      </c>
      <c r="X1258" s="10">
        <v>2271</v>
      </c>
      <c r="Y1258" s="10">
        <f t="shared" si="19"/>
        <v>1400</v>
      </c>
      <c r="Z1258" s="10" t="str">
        <f>IFERROR(VLOOKUP(H1258,'[1]MW-NIFTY-50-12-Apr-2020'!$A:$A,1,FALSE),"No")</f>
        <v>No</v>
      </c>
      <c r="AA1258" s="10" t="str">
        <f>IFERROR(VLOOKUP(AB1258,'[2]ind_nifty500list 12th Apr20'!$F:$F,1,FALSE),"No")</f>
        <v>No</v>
      </c>
      <c r="AB1258" s="9">
        <v>1400</v>
      </c>
    </row>
    <row r="1259" spans="1:28" ht="15.75" customHeight="1" x14ac:dyDescent="0.3">
      <c r="A1259" s="9">
        <v>1291</v>
      </c>
      <c r="B1259" s="10">
        <v>4894209</v>
      </c>
      <c r="C1259" s="10">
        <v>19118</v>
      </c>
      <c r="D1259" s="10">
        <v>132372484</v>
      </c>
      <c r="E1259" s="10">
        <v>517080</v>
      </c>
      <c r="F1259" s="10">
        <v>517080</v>
      </c>
      <c r="G1259" s="10" t="s">
        <v>4094</v>
      </c>
      <c r="H1259" s="10" t="s">
        <v>4094</v>
      </c>
      <c r="I1259" s="10" t="s">
        <v>4095</v>
      </c>
      <c r="J1259" s="10" t="s">
        <v>4096</v>
      </c>
      <c r="K1259" s="13">
        <v>146.77445</v>
      </c>
      <c r="L1259" s="19" t="s">
        <v>13176</v>
      </c>
      <c r="M1259" s="11" t="s">
        <v>39</v>
      </c>
      <c r="N1259" s="10" t="s">
        <v>67</v>
      </c>
      <c r="O1259" s="10"/>
      <c r="P1259" s="10"/>
      <c r="Q1259" s="12"/>
      <c r="R1259" s="12"/>
      <c r="S1259" s="15" t="s">
        <v>69</v>
      </c>
      <c r="T1259" s="10" t="s">
        <v>27</v>
      </c>
      <c r="U1259" s="10">
        <v>5012</v>
      </c>
      <c r="V1259" s="10">
        <v>3745</v>
      </c>
      <c r="W1259" s="10">
        <v>516</v>
      </c>
      <c r="X1259" s="10">
        <v>1635</v>
      </c>
      <c r="Y1259" s="10">
        <f t="shared" si="19"/>
        <v>1291</v>
      </c>
      <c r="Z1259" s="10" t="str">
        <f>IFERROR(VLOOKUP(H1259,'[1]MW-NIFTY-50-12-Apr-2020'!$A:$A,1,FALSE),"No")</f>
        <v>No</v>
      </c>
      <c r="AA1259" s="10" t="str">
        <f>IFERROR(VLOOKUP(AB1259,'[2]ind_nifty500list 12th Apr20'!$F:$F,1,FALSE),"No")</f>
        <v>No</v>
      </c>
      <c r="AB1259" s="9">
        <v>1291</v>
      </c>
    </row>
    <row r="1260" spans="1:28" ht="15.75" customHeight="1" x14ac:dyDescent="0.3">
      <c r="A1260" s="9">
        <v>3661</v>
      </c>
      <c r="B1260" s="10"/>
      <c r="C1260" s="10"/>
      <c r="D1260" s="10">
        <v>128119044</v>
      </c>
      <c r="E1260" s="10">
        <v>500465</v>
      </c>
      <c r="F1260" s="10">
        <v>500465</v>
      </c>
      <c r="G1260" s="10" t="s">
        <v>11216</v>
      </c>
      <c r="H1260" s="10" t="str">
        <f>G1260</f>
        <v>VARUNSHIP</v>
      </c>
      <c r="I1260" s="10"/>
      <c r="J1260" s="10" t="s">
        <v>11217</v>
      </c>
      <c r="K1260" s="13">
        <v>146.41</v>
      </c>
      <c r="L1260" s="19" t="s">
        <v>13176</v>
      </c>
      <c r="M1260" s="11" t="s">
        <v>39</v>
      </c>
      <c r="N1260" s="10" t="s">
        <v>40</v>
      </c>
      <c r="O1260" s="10"/>
      <c r="P1260" s="10"/>
      <c r="Q1260" s="12"/>
      <c r="R1260" s="12"/>
      <c r="S1260" s="15" t="s">
        <v>42</v>
      </c>
      <c r="T1260" s="10" t="s">
        <v>27</v>
      </c>
      <c r="U1260" s="10">
        <v>4029</v>
      </c>
      <c r="V1260" s="10">
        <v>4072</v>
      </c>
      <c r="W1260" s="10">
        <v>3432</v>
      </c>
      <c r="X1260" s="10">
        <v>2735</v>
      </c>
      <c r="Y1260" s="10">
        <f t="shared" si="19"/>
        <v>3661</v>
      </c>
      <c r="Z1260" s="10" t="str">
        <f>IFERROR(VLOOKUP(H1260,'[1]MW-NIFTY-50-12-Apr-2020'!$A:$A,1,FALSE),"No")</f>
        <v>No</v>
      </c>
      <c r="AA1260" s="10" t="str">
        <f>IFERROR(VLOOKUP(AB1260,'[2]ind_nifty500list 12th Apr20'!$F:$F,1,FALSE),"No")</f>
        <v>No</v>
      </c>
      <c r="AB1260" s="9">
        <v>3661</v>
      </c>
    </row>
    <row r="1261" spans="1:28" ht="15.75" customHeight="1" x14ac:dyDescent="0.3">
      <c r="A1261" s="9">
        <v>1150</v>
      </c>
      <c r="B1261" s="10"/>
      <c r="C1261" s="10"/>
      <c r="D1261" s="10">
        <v>135828228</v>
      </c>
      <c r="E1261" s="10">
        <v>530579</v>
      </c>
      <c r="F1261" s="10">
        <v>530579</v>
      </c>
      <c r="G1261" s="10" t="s">
        <v>3663</v>
      </c>
      <c r="H1261" s="10" t="str">
        <f>G1261</f>
        <v>GOLDENGOEN</v>
      </c>
      <c r="I1261" s="10" t="s">
        <v>3664</v>
      </c>
      <c r="J1261" s="10" t="s">
        <v>3665</v>
      </c>
      <c r="K1261" s="13">
        <v>146.36000000000001</v>
      </c>
      <c r="L1261" s="19" t="s">
        <v>13176</v>
      </c>
      <c r="M1261" s="11" t="s">
        <v>55</v>
      </c>
      <c r="N1261" s="10" t="s">
        <v>56</v>
      </c>
      <c r="O1261" s="10"/>
      <c r="P1261" s="10"/>
      <c r="Q1261" s="12"/>
      <c r="R1261" s="12"/>
      <c r="S1261" s="18" t="s">
        <v>58</v>
      </c>
      <c r="T1261" s="10" t="s">
        <v>27</v>
      </c>
      <c r="U1261" s="10">
        <v>1960</v>
      </c>
      <c r="V1261" s="10">
        <v>235</v>
      </c>
      <c r="W1261" s="10">
        <v>3337</v>
      </c>
      <c r="X1261" s="10">
        <v>3625</v>
      </c>
      <c r="Y1261" s="10">
        <f t="shared" si="19"/>
        <v>1150</v>
      </c>
      <c r="Z1261" s="10" t="str">
        <f>IFERROR(VLOOKUP(H1261,'[1]MW-NIFTY-50-12-Apr-2020'!$A:$A,1,FALSE),"No")</f>
        <v>No</v>
      </c>
      <c r="AA1261" s="10" t="str">
        <f>IFERROR(VLOOKUP(AB1261,'[2]ind_nifty500list 12th Apr20'!$F:$F,1,FALSE),"No")</f>
        <v>No</v>
      </c>
      <c r="AB1261" s="9">
        <v>1150</v>
      </c>
    </row>
    <row r="1262" spans="1:28" ht="15.75" customHeight="1" x14ac:dyDescent="0.3">
      <c r="A1262" s="9">
        <v>1107</v>
      </c>
      <c r="B1262" s="10">
        <v>403457</v>
      </c>
      <c r="C1262" s="10">
        <v>1576</v>
      </c>
      <c r="D1262" s="10">
        <v>130000644</v>
      </c>
      <c r="E1262" s="10">
        <v>507815</v>
      </c>
      <c r="F1262" s="10">
        <v>507815</v>
      </c>
      <c r="G1262" s="10" t="s">
        <v>4013</v>
      </c>
      <c r="H1262" s="10" t="s">
        <v>4013</v>
      </c>
      <c r="I1262" s="10" t="s">
        <v>4014</v>
      </c>
      <c r="J1262" s="10" t="s">
        <v>4015</v>
      </c>
      <c r="K1262" s="13">
        <v>21394.7065</v>
      </c>
      <c r="L1262" s="16" t="s">
        <v>13177</v>
      </c>
      <c r="M1262" s="11" t="s">
        <v>275</v>
      </c>
      <c r="N1262" s="10" t="s">
        <v>276</v>
      </c>
      <c r="O1262" s="10" t="s">
        <v>323</v>
      </c>
      <c r="P1262" s="10" t="s">
        <v>1237</v>
      </c>
      <c r="Q1262" s="10"/>
      <c r="R1262" s="12"/>
      <c r="S1262" s="18" t="s">
        <v>279</v>
      </c>
      <c r="T1262" s="10" t="s">
        <v>43</v>
      </c>
      <c r="U1262" s="10">
        <v>354</v>
      </c>
      <c r="V1262" s="10">
        <v>1602</v>
      </c>
      <c r="W1262" s="10">
        <v>659</v>
      </c>
      <c r="X1262" s="10">
        <v>900</v>
      </c>
      <c r="Y1262" s="10">
        <f t="shared" si="19"/>
        <v>1107</v>
      </c>
      <c r="Z1262" s="10" t="str">
        <f>IFERROR(VLOOKUP(H1262,'[1]MW-NIFTY-50-12-Apr-2020'!$A:$A,1,FALSE),"No")</f>
        <v>No</v>
      </c>
      <c r="AA1262" s="10" t="s">
        <v>44</v>
      </c>
      <c r="AB1262" s="9">
        <v>1107</v>
      </c>
    </row>
    <row r="1263" spans="1:28" ht="15.75" customHeight="1" x14ac:dyDescent="0.3">
      <c r="A1263" s="9">
        <v>1265</v>
      </c>
      <c r="B1263" s="10">
        <v>2513665</v>
      </c>
      <c r="C1263" s="10">
        <v>9819</v>
      </c>
      <c r="D1263" s="10">
        <v>132442628</v>
      </c>
      <c r="E1263" s="10">
        <v>517354</v>
      </c>
      <c r="F1263" s="10">
        <v>517354</v>
      </c>
      <c r="G1263" s="10" t="s">
        <v>4016</v>
      </c>
      <c r="H1263" s="10" t="s">
        <v>4016</v>
      </c>
      <c r="I1263" s="10" t="s">
        <v>4017</v>
      </c>
      <c r="J1263" s="10" t="s">
        <v>4018</v>
      </c>
      <c r="K1263" s="13">
        <v>33334.293100000003</v>
      </c>
      <c r="L1263" s="16" t="s">
        <v>13178</v>
      </c>
      <c r="M1263" s="11" t="s">
        <v>39</v>
      </c>
      <c r="N1263" s="10" t="s">
        <v>40</v>
      </c>
      <c r="O1263" s="10" t="s">
        <v>128</v>
      </c>
      <c r="P1263" s="10"/>
      <c r="Q1263" s="12"/>
      <c r="R1263" s="12"/>
      <c r="S1263" s="15" t="s">
        <v>42</v>
      </c>
      <c r="T1263" s="10" t="s">
        <v>130</v>
      </c>
      <c r="U1263" s="10">
        <v>1175</v>
      </c>
      <c r="V1263" s="10">
        <v>1279</v>
      </c>
      <c r="W1263" s="10">
        <v>203</v>
      </c>
      <c r="X1263" s="10">
        <v>3894</v>
      </c>
      <c r="Y1263" s="10">
        <f t="shared" si="19"/>
        <v>1265</v>
      </c>
      <c r="Z1263" s="10" t="str">
        <f>IFERROR(VLOOKUP(H1263,'[1]MW-NIFTY-50-12-Apr-2020'!$A:$A,1,FALSE),"No")</f>
        <v>No</v>
      </c>
      <c r="AA1263" s="10" t="s">
        <v>44</v>
      </c>
      <c r="AB1263" s="9">
        <v>1265</v>
      </c>
    </row>
    <row r="1264" spans="1:28" ht="15.75" customHeight="1" x14ac:dyDescent="0.3">
      <c r="A1264" s="9">
        <v>2258</v>
      </c>
      <c r="B1264" s="10">
        <v>4333313</v>
      </c>
      <c r="C1264" s="10">
        <v>16927</v>
      </c>
      <c r="D1264" s="10"/>
      <c r="E1264" s="10"/>
      <c r="F1264" s="10"/>
      <c r="G1264" s="10" t="s">
        <v>7022</v>
      </c>
      <c r="H1264" s="10" t="s">
        <v>7023</v>
      </c>
      <c r="I1264" s="10" t="s">
        <v>7024</v>
      </c>
      <c r="J1264" s="10" t="s">
        <v>7025</v>
      </c>
      <c r="K1264" s="13">
        <v>146.0763</v>
      </c>
      <c r="L1264" s="19" t="s">
        <v>13176</v>
      </c>
      <c r="M1264" s="11" t="s">
        <v>23</v>
      </c>
      <c r="N1264" s="10" t="s">
        <v>24</v>
      </c>
      <c r="O1264" s="10"/>
      <c r="P1264" s="10"/>
      <c r="Q1264" s="12"/>
      <c r="R1264" s="12"/>
      <c r="S1264" s="15" t="s">
        <v>26</v>
      </c>
      <c r="T1264" s="10" t="s">
        <v>27</v>
      </c>
      <c r="U1264" s="10">
        <v>2262</v>
      </c>
      <c r="V1264" s="10">
        <v>2379</v>
      </c>
      <c r="W1264" s="10">
        <v>2181</v>
      </c>
      <c r="X1264" s="10">
        <v>1222</v>
      </c>
      <c r="Y1264" s="10">
        <f t="shared" si="19"/>
        <v>2258</v>
      </c>
      <c r="Z1264" s="10" t="str">
        <f>IFERROR(VLOOKUP(H1264,'[1]MW-NIFTY-50-12-Apr-2020'!$A:$A,1,FALSE),"No")</f>
        <v>No</v>
      </c>
      <c r="AA1264" s="10" t="str">
        <f>IFERROR(VLOOKUP(AB1264,'[2]ind_nifty500list 12th Apr20'!$F:$F,1,FALSE),"No")</f>
        <v>No</v>
      </c>
      <c r="AB1264" s="9">
        <v>2258</v>
      </c>
    </row>
    <row r="1265" spans="1:28" ht="15.75" customHeight="1" x14ac:dyDescent="0.3">
      <c r="A1265" s="9">
        <v>1005</v>
      </c>
      <c r="B1265" s="10"/>
      <c r="C1265" s="10"/>
      <c r="D1265" s="10">
        <v>134060036</v>
      </c>
      <c r="E1265" s="10">
        <v>523672</v>
      </c>
      <c r="F1265" s="10">
        <v>523672</v>
      </c>
      <c r="G1265" s="10" t="s">
        <v>3219</v>
      </c>
      <c r="H1265" s="10" t="str">
        <f>G1265</f>
        <v>FLEXFO</v>
      </c>
      <c r="I1265" s="10" t="s">
        <v>3220</v>
      </c>
      <c r="J1265" s="10" t="s">
        <v>3221</v>
      </c>
      <c r="K1265" s="13">
        <v>145.86000000000001</v>
      </c>
      <c r="L1265" s="19" t="s">
        <v>13176</v>
      </c>
      <c r="M1265" s="11" t="s">
        <v>275</v>
      </c>
      <c r="N1265" s="10" t="s">
        <v>357</v>
      </c>
      <c r="O1265" s="10" t="s">
        <v>358</v>
      </c>
      <c r="P1265" s="10" t="s">
        <v>398</v>
      </c>
      <c r="Q1265" s="12"/>
      <c r="R1265" s="12"/>
      <c r="S1265" s="18" t="s">
        <v>279</v>
      </c>
      <c r="T1265" s="10" t="s">
        <v>27</v>
      </c>
      <c r="U1265" s="10">
        <v>1257</v>
      </c>
      <c r="V1265" s="10">
        <v>1300</v>
      </c>
      <c r="W1265" s="10">
        <v>1700</v>
      </c>
      <c r="X1265" s="10">
        <v>1023</v>
      </c>
      <c r="Y1265" s="10">
        <f t="shared" si="19"/>
        <v>1005</v>
      </c>
      <c r="Z1265" s="10" t="str">
        <f>IFERROR(VLOOKUP(H1265,'[1]MW-NIFTY-50-12-Apr-2020'!$A:$A,1,FALSE),"No")</f>
        <v>No</v>
      </c>
      <c r="AA1265" s="10" t="str">
        <f>IFERROR(VLOOKUP(AB1265,'[2]ind_nifty500list 12th Apr20'!$F:$F,1,FALSE),"No")</f>
        <v>No</v>
      </c>
      <c r="AB1265" s="9">
        <v>1005</v>
      </c>
    </row>
    <row r="1266" spans="1:28" ht="15.75" customHeight="1" x14ac:dyDescent="0.3">
      <c r="A1266" s="9">
        <v>2529</v>
      </c>
      <c r="B1266" s="10">
        <v>3399681</v>
      </c>
      <c r="C1266" s="10">
        <v>13280</v>
      </c>
      <c r="D1266" s="10">
        <v>136375812</v>
      </c>
      <c r="E1266" s="10">
        <v>532718</v>
      </c>
      <c r="F1266" s="10">
        <v>532718</v>
      </c>
      <c r="G1266" s="10" t="s">
        <v>7831</v>
      </c>
      <c r="H1266" s="10" t="s">
        <v>7831</v>
      </c>
      <c r="I1266" s="10" t="s">
        <v>7832</v>
      </c>
      <c r="J1266" s="10" t="s">
        <v>7833</v>
      </c>
      <c r="K1266" s="13">
        <v>145.80335000000002</v>
      </c>
      <c r="L1266" s="19" t="s">
        <v>13176</v>
      </c>
      <c r="M1266" s="11" t="s">
        <v>39</v>
      </c>
      <c r="N1266" s="10" t="s">
        <v>67</v>
      </c>
      <c r="O1266" s="10" t="s">
        <v>68</v>
      </c>
      <c r="P1266" s="10"/>
      <c r="Q1266" s="12"/>
      <c r="R1266" s="12"/>
      <c r="S1266" s="15" t="s">
        <v>69</v>
      </c>
      <c r="T1266" s="10" t="s">
        <v>27</v>
      </c>
      <c r="U1266" s="10">
        <v>2085</v>
      </c>
      <c r="V1266" s="10">
        <v>2452</v>
      </c>
      <c r="W1266" s="10">
        <v>1904</v>
      </c>
      <c r="X1266" s="10">
        <v>3308</v>
      </c>
      <c r="Y1266" s="10">
        <f t="shared" si="19"/>
        <v>2529</v>
      </c>
      <c r="Z1266" s="10" t="str">
        <f>IFERROR(VLOOKUP(H1266,'[1]MW-NIFTY-50-12-Apr-2020'!$A:$A,1,FALSE),"No")</f>
        <v>No</v>
      </c>
      <c r="AA1266" s="10" t="str">
        <f>IFERROR(VLOOKUP(AB1266,'[2]ind_nifty500list 12th Apr20'!$F:$F,1,FALSE),"No")</f>
        <v>No</v>
      </c>
      <c r="AB1266" s="9">
        <v>2529</v>
      </c>
    </row>
    <row r="1267" spans="1:28" ht="15.75" customHeight="1" x14ac:dyDescent="0.3">
      <c r="A1267" s="9">
        <v>3118</v>
      </c>
      <c r="B1267" s="10"/>
      <c r="C1267" s="10"/>
      <c r="D1267" s="10">
        <v>129491716</v>
      </c>
      <c r="E1267" s="10">
        <v>505827</v>
      </c>
      <c r="F1267" s="10">
        <v>505827</v>
      </c>
      <c r="G1267" s="10" t="s">
        <v>9590</v>
      </c>
      <c r="H1267" s="10" t="str">
        <f>G1267</f>
        <v>SNL</v>
      </c>
      <c r="I1267" s="10" t="s">
        <v>9591</v>
      </c>
      <c r="J1267" s="10" t="s">
        <v>9592</v>
      </c>
      <c r="K1267" s="13">
        <v>145.5</v>
      </c>
      <c r="L1267" s="19" t="s">
        <v>13176</v>
      </c>
      <c r="M1267" s="11" t="s">
        <v>39</v>
      </c>
      <c r="N1267" s="10" t="s">
        <v>40</v>
      </c>
      <c r="O1267" s="10"/>
      <c r="P1267" s="10"/>
      <c r="Q1267" s="12"/>
      <c r="R1267" s="12"/>
      <c r="S1267" s="15" t="s">
        <v>42</v>
      </c>
      <c r="T1267" s="10" t="s">
        <v>27</v>
      </c>
      <c r="U1267" s="10">
        <v>1754</v>
      </c>
      <c r="V1267" s="10">
        <v>1919</v>
      </c>
      <c r="W1267" s="10">
        <v>3953</v>
      </c>
      <c r="X1267" s="10">
        <v>2394</v>
      </c>
      <c r="Y1267" s="10">
        <f t="shared" si="19"/>
        <v>3118</v>
      </c>
      <c r="Z1267" s="10" t="str">
        <f>IFERROR(VLOOKUP(H1267,'[1]MW-NIFTY-50-12-Apr-2020'!$A:$A,1,FALSE),"No")</f>
        <v>No</v>
      </c>
      <c r="AA1267" s="10" t="str">
        <f>IFERROR(VLOOKUP(AB1267,'[2]ind_nifty500list 12th Apr20'!$F:$F,1,FALSE),"No")</f>
        <v>No</v>
      </c>
      <c r="AB1267" s="9">
        <v>3118</v>
      </c>
    </row>
    <row r="1268" spans="1:28" ht="15.75" customHeight="1" x14ac:dyDescent="0.3">
      <c r="A1268" s="9">
        <v>1875</v>
      </c>
      <c r="B1268" s="10"/>
      <c r="C1268" s="10"/>
      <c r="D1268" s="10">
        <v>128072708</v>
      </c>
      <c r="E1268" s="10">
        <v>500284</v>
      </c>
      <c r="F1268" s="10">
        <v>500284</v>
      </c>
      <c r="G1268" s="10" t="s">
        <v>5867</v>
      </c>
      <c r="H1268" s="10" t="str">
        <f>G1268</f>
        <v>MODIALKALI</v>
      </c>
      <c r="I1268" s="10" t="s">
        <v>5868</v>
      </c>
      <c r="J1268" s="10" t="s">
        <v>5869</v>
      </c>
      <c r="K1268" s="13">
        <v>145.49</v>
      </c>
      <c r="L1268" s="19" t="s">
        <v>13176</v>
      </c>
      <c r="M1268" s="11" t="s">
        <v>23</v>
      </c>
      <c r="N1268" s="10" t="s">
        <v>24</v>
      </c>
      <c r="O1268" s="10"/>
      <c r="P1268" s="10"/>
      <c r="Q1268" s="12"/>
      <c r="R1268" s="12"/>
      <c r="S1268" s="15" t="s">
        <v>26</v>
      </c>
      <c r="T1268" s="10" t="s">
        <v>27</v>
      </c>
      <c r="U1268" s="10">
        <v>1429</v>
      </c>
      <c r="V1268" s="10">
        <v>3388</v>
      </c>
      <c r="W1268" s="10">
        <v>1398</v>
      </c>
      <c r="X1268" s="10">
        <v>658</v>
      </c>
      <c r="Y1268" s="10">
        <f t="shared" si="19"/>
        <v>1875</v>
      </c>
      <c r="Z1268" s="10" t="str">
        <f>IFERROR(VLOOKUP(H1268,'[1]MW-NIFTY-50-12-Apr-2020'!$A:$A,1,FALSE),"No")</f>
        <v>No</v>
      </c>
      <c r="AA1268" s="10" t="str">
        <f>IFERROR(VLOOKUP(AB1268,'[2]ind_nifty500list 12th Apr20'!$F:$F,1,FALSE),"No")</f>
        <v>No</v>
      </c>
      <c r="AB1268" s="9">
        <v>1875</v>
      </c>
    </row>
    <row r="1269" spans="1:28" ht="15.75" customHeight="1" x14ac:dyDescent="0.3">
      <c r="A1269" s="9">
        <v>2152</v>
      </c>
      <c r="B1269" s="10">
        <v>8009217</v>
      </c>
      <c r="C1269" s="10">
        <v>31286</v>
      </c>
      <c r="D1269" s="10">
        <v>136751108</v>
      </c>
      <c r="E1269" s="10">
        <v>534184</v>
      </c>
      <c r="F1269" s="10">
        <v>534184</v>
      </c>
      <c r="G1269" s="10" t="s">
        <v>6703</v>
      </c>
      <c r="H1269" s="10" t="s">
        <v>6703</v>
      </c>
      <c r="I1269" s="10" t="s">
        <v>6704</v>
      </c>
      <c r="J1269" s="10" t="s">
        <v>6705</v>
      </c>
      <c r="K1269" s="13">
        <v>145.36099999999999</v>
      </c>
      <c r="L1269" s="19" t="s">
        <v>13176</v>
      </c>
      <c r="M1269" s="11" t="s">
        <v>121</v>
      </c>
      <c r="N1269" s="10" t="s">
        <v>122</v>
      </c>
      <c r="O1269" s="10" t="s">
        <v>1512</v>
      </c>
      <c r="P1269" s="10"/>
      <c r="Q1269" s="12"/>
      <c r="R1269" s="12"/>
      <c r="S1269" s="15" t="s">
        <v>124</v>
      </c>
      <c r="T1269" s="10" t="s">
        <v>27</v>
      </c>
      <c r="U1269" s="10">
        <v>1964</v>
      </c>
      <c r="V1269" s="10">
        <v>1329</v>
      </c>
      <c r="W1269" s="10">
        <v>1238</v>
      </c>
      <c r="X1269" s="10">
        <v>613</v>
      </c>
      <c r="Y1269" s="10">
        <f t="shared" si="19"/>
        <v>2152</v>
      </c>
      <c r="Z1269" s="10" t="str">
        <f>IFERROR(VLOOKUP(H1269,'[1]MW-NIFTY-50-12-Apr-2020'!$A:$A,1,FALSE),"No")</f>
        <v>No</v>
      </c>
      <c r="AA1269" s="10" t="str">
        <f>IFERROR(VLOOKUP(AB1269,'[2]ind_nifty500list 12th Apr20'!$F:$F,1,FALSE),"No")</f>
        <v>No</v>
      </c>
      <c r="AB1269" s="9">
        <v>2152</v>
      </c>
    </row>
    <row r="1270" spans="1:28" ht="15.75" customHeight="1" x14ac:dyDescent="0.3">
      <c r="A1270" s="9">
        <v>2158</v>
      </c>
      <c r="B1270" s="10">
        <v>3697921</v>
      </c>
      <c r="C1270" s="10">
        <v>14445</v>
      </c>
      <c r="D1270" s="10">
        <v>133988100</v>
      </c>
      <c r="E1270" s="10">
        <v>523391</v>
      </c>
      <c r="F1270" s="10">
        <v>523391</v>
      </c>
      <c r="G1270" s="10" t="s">
        <v>6721</v>
      </c>
      <c r="H1270" s="10" t="s">
        <v>6721</v>
      </c>
      <c r="I1270" s="10" t="s">
        <v>6722</v>
      </c>
      <c r="J1270" s="10" t="s">
        <v>6723</v>
      </c>
      <c r="K1270" s="13">
        <v>145.17770000000002</v>
      </c>
      <c r="L1270" s="19" t="s">
        <v>13176</v>
      </c>
      <c r="M1270" s="11" t="s">
        <v>23</v>
      </c>
      <c r="N1270" s="10" t="s">
        <v>24</v>
      </c>
      <c r="O1270" s="10"/>
      <c r="P1270" s="10"/>
      <c r="Q1270" s="12"/>
      <c r="R1270" s="12"/>
      <c r="S1270" s="15" t="s">
        <v>26</v>
      </c>
      <c r="T1270" s="10" t="s">
        <v>27</v>
      </c>
      <c r="U1270" s="10">
        <v>3716</v>
      </c>
      <c r="V1270" s="10">
        <v>1900</v>
      </c>
      <c r="W1270" s="10">
        <v>2996</v>
      </c>
      <c r="X1270" s="10">
        <v>559</v>
      </c>
      <c r="Y1270" s="10">
        <f t="shared" si="19"/>
        <v>2158</v>
      </c>
      <c r="Z1270" s="10" t="str">
        <f>IFERROR(VLOOKUP(H1270,'[1]MW-NIFTY-50-12-Apr-2020'!$A:$A,1,FALSE),"No")</f>
        <v>No</v>
      </c>
      <c r="AA1270" s="10" t="str">
        <f>IFERROR(VLOOKUP(AB1270,'[2]ind_nifty500list 12th Apr20'!$F:$F,1,FALSE),"No")</f>
        <v>No</v>
      </c>
      <c r="AB1270" s="9">
        <v>2158</v>
      </c>
    </row>
    <row r="1271" spans="1:28" ht="15.75" customHeight="1" x14ac:dyDescent="0.3">
      <c r="A1271" s="9">
        <v>2881</v>
      </c>
      <c r="B1271" s="10"/>
      <c r="C1271" s="10"/>
      <c r="D1271" s="10">
        <v>136440836</v>
      </c>
      <c r="E1271" s="10">
        <v>532972</v>
      </c>
      <c r="F1271" s="10">
        <v>532972</v>
      </c>
      <c r="G1271" s="10" t="s">
        <v>8885</v>
      </c>
      <c r="H1271" s="10" t="str">
        <f>G1271</f>
        <v>SANKHYAIN</v>
      </c>
      <c r="I1271" s="10" t="s">
        <v>8886</v>
      </c>
      <c r="J1271" s="10" t="s">
        <v>8887</v>
      </c>
      <c r="K1271" s="13">
        <v>144.63999999999999</v>
      </c>
      <c r="L1271" s="19" t="s">
        <v>13176</v>
      </c>
      <c r="M1271" s="11" t="s">
        <v>32</v>
      </c>
      <c r="N1271" s="10" t="s">
        <v>33</v>
      </c>
      <c r="O1271" s="10" t="s">
        <v>48</v>
      </c>
      <c r="P1271" s="10"/>
      <c r="Q1271" s="12"/>
      <c r="R1271" s="12"/>
      <c r="S1271" s="18" t="s">
        <v>35</v>
      </c>
      <c r="T1271" s="10" t="s">
        <v>27</v>
      </c>
      <c r="U1271" s="10">
        <v>913</v>
      </c>
      <c r="V1271" s="10">
        <v>3587</v>
      </c>
      <c r="W1271" s="10">
        <v>2399</v>
      </c>
      <c r="X1271" s="10">
        <v>288</v>
      </c>
      <c r="Y1271" s="10">
        <f t="shared" si="19"/>
        <v>2881</v>
      </c>
      <c r="Z1271" s="10" t="str">
        <f>IFERROR(VLOOKUP(H1271,'[1]MW-NIFTY-50-12-Apr-2020'!$A:$A,1,FALSE),"No")</f>
        <v>No</v>
      </c>
      <c r="AA1271" s="10" t="str">
        <f>IFERROR(VLOOKUP(AB1271,'[2]ind_nifty500list 12th Apr20'!$F:$F,1,FALSE),"No")</f>
        <v>No</v>
      </c>
      <c r="AB1271" s="9">
        <v>2881</v>
      </c>
    </row>
    <row r="1272" spans="1:28" ht="15.75" customHeight="1" x14ac:dyDescent="0.3">
      <c r="A1272" s="9">
        <v>1274</v>
      </c>
      <c r="B1272" s="10">
        <v>1850625</v>
      </c>
      <c r="C1272" s="10">
        <v>7229</v>
      </c>
      <c r="D1272" s="10">
        <v>136263940</v>
      </c>
      <c r="E1272" s="10">
        <v>532281</v>
      </c>
      <c r="F1272" s="10">
        <v>532281</v>
      </c>
      <c r="G1272" s="10" t="s">
        <v>4044</v>
      </c>
      <c r="H1272" s="10" t="s">
        <v>4044</v>
      </c>
      <c r="I1272" s="10" t="s">
        <v>4045</v>
      </c>
      <c r="J1272" s="10" t="s">
        <v>4046</v>
      </c>
      <c r="K1272" s="13">
        <v>131823.64129999999</v>
      </c>
      <c r="L1272" s="16" t="s">
        <v>13178</v>
      </c>
      <c r="M1272" s="11" t="s">
        <v>32</v>
      </c>
      <c r="N1272" s="10" t="s">
        <v>33</v>
      </c>
      <c r="O1272" s="10" t="s">
        <v>34</v>
      </c>
      <c r="P1272" s="10"/>
      <c r="Q1272" s="12"/>
      <c r="R1272" s="12"/>
      <c r="S1272" s="18" t="s">
        <v>35</v>
      </c>
      <c r="T1272" s="10" t="s">
        <v>130</v>
      </c>
      <c r="U1272" s="10">
        <v>3424</v>
      </c>
      <c r="V1272" s="10">
        <v>2340</v>
      </c>
      <c r="W1272" s="10">
        <v>3807</v>
      </c>
      <c r="X1272" s="10">
        <v>1463</v>
      </c>
      <c r="Y1272" s="10">
        <f t="shared" si="19"/>
        <v>1274</v>
      </c>
      <c r="Z1272" s="10" t="s">
        <v>44</v>
      </c>
      <c r="AA1272" s="10" t="s">
        <v>44</v>
      </c>
      <c r="AB1272" s="9">
        <v>1274</v>
      </c>
    </row>
    <row r="1273" spans="1:28" ht="15.75" customHeight="1" x14ac:dyDescent="0.3">
      <c r="A1273" s="9">
        <v>1275</v>
      </c>
      <c r="B1273" s="10">
        <v>341249</v>
      </c>
      <c r="C1273" s="10">
        <v>1333</v>
      </c>
      <c r="D1273" s="10">
        <v>128046084</v>
      </c>
      <c r="E1273" s="10">
        <v>500180</v>
      </c>
      <c r="F1273" s="10">
        <v>500180</v>
      </c>
      <c r="G1273" s="10" t="s">
        <v>4047</v>
      </c>
      <c r="H1273" s="10" t="s">
        <v>4047</v>
      </c>
      <c r="I1273" s="21" t="s">
        <v>13182</v>
      </c>
      <c r="J1273" s="10" t="s">
        <v>4048</v>
      </c>
      <c r="K1273" s="13">
        <v>504849.74969999999</v>
      </c>
      <c r="L1273" s="16" t="s">
        <v>13178</v>
      </c>
      <c r="M1273" s="10" t="s">
        <v>55</v>
      </c>
      <c r="N1273" s="10" t="s">
        <v>524</v>
      </c>
      <c r="O1273" s="10" t="s">
        <v>678</v>
      </c>
      <c r="P1273" s="10"/>
      <c r="Q1273" s="12"/>
      <c r="R1273" s="12"/>
      <c r="S1273" s="10" t="s">
        <v>526</v>
      </c>
      <c r="T1273" s="10" t="s">
        <v>130</v>
      </c>
      <c r="U1273" s="10">
        <v>1361</v>
      </c>
      <c r="V1273" s="10">
        <v>1792</v>
      </c>
      <c r="W1273" s="10">
        <v>333</v>
      </c>
      <c r="X1273" s="10">
        <v>1454</v>
      </c>
      <c r="Y1273" s="10">
        <f t="shared" si="19"/>
        <v>1275</v>
      </c>
      <c r="Z1273" s="10" t="s">
        <v>44</v>
      </c>
      <c r="AA1273" s="10" t="s">
        <v>44</v>
      </c>
      <c r="AB1273" s="9">
        <v>1275</v>
      </c>
    </row>
    <row r="1274" spans="1:28" ht="15.75" customHeight="1" x14ac:dyDescent="0.3">
      <c r="A1274" s="9">
        <v>88</v>
      </c>
      <c r="B1274" s="10"/>
      <c r="C1274" s="10"/>
      <c r="D1274" s="10">
        <v>137994756</v>
      </c>
      <c r="E1274" s="10">
        <v>137994756</v>
      </c>
      <c r="F1274" s="10">
        <v>539042</v>
      </c>
      <c r="G1274" s="10" t="s">
        <v>380</v>
      </c>
      <c r="H1274" s="10" t="str">
        <f>G1274</f>
        <v>AGIIL</v>
      </c>
      <c r="I1274" s="10" t="s">
        <v>381</v>
      </c>
      <c r="J1274" s="10" t="s">
        <v>382</v>
      </c>
      <c r="K1274" s="13">
        <v>144.04</v>
      </c>
      <c r="L1274" s="19" t="s">
        <v>13176</v>
      </c>
      <c r="M1274" s="11" t="s">
        <v>249</v>
      </c>
      <c r="N1274" s="10" t="s">
        <v>383</v>
      </c>
      <c r="O1274" s="10"/>
      <c r="P1274" s="10"/>
      <c r="Q1274" s="12"/>
      <c r="R1274" s="12"/>
      <c r="S1274" s="18" t="s">
        <v>384</v>
      </c>
      <c r="T1274" s="10" t="s">
        <v>27</v>
      </c>
      <c r="U1274" s="10">
        <v>2031</v>
      </c>
      <c r="V1274" s="10">
        <v>196</v>
      </c>
      <c r="W1274" s="10">
        <v>2250</v>
      </c>
      <c r="X1274" s="10">
        <v>3419</v>
      </c>
      <c r="Y1274" s="10">
        <f t="shared" si="19"/>
        <v>88</v>
      </c>
      <c r="Z1274" s="10" t="str">
        <f>IFERROR(VLOOKUP(H1274,'[1]MW-NIFTY-50-12-Apr-2020'!$A:$A,1,FALSE),"No")</f>
        <v>No</v>
      </c>
      <c r="AA1274" s="10" t="str">
        <f>IFERROR(VLOOKUP(AB1274,'[2]ind_nifty500list 12th Apr20'!$F:$F,1,FALSE),"No")</f>
        <v>No</v>
      </c>
      <c r="AB1274" s="9">
        <v>88</v>
      </c>
    </row>
    <row r="1275" spans="1:28" ht="15.75" customHeight="1" x14ac:dyDescent="0.3">
      <c r="A1275" s="9">
        <v>428</v>
      </c>
      <c r="B1275" s="10">
        <v>5318657</v>
      </c>
      <c r="C1275" s="10">
        <v>20776</v>
      </c>
      <c r="D1275" s="10">
        <v>131147780</v>
      </c>
      <c r="E1275" s="10">
        <v>512296</v>
      </c>
      <c r="F1275" s="10">
        <v>512296</v>
      </c>
      <c r="G1275" s="10" t="s">
        <v>1462</v>
      </c>
      <c r="H1275" s="10" t="s">
        <v>1462</v>
      </c>
      <c r="I1275" s="10" t="s">
        <v>1463</v>
      </c>
      <c r="J1275" s="10" t="s">
        <v>1464</v>
      </c>
      <c r="K1275" s="13">
        <v>143.57729999999998</v>
      </c>
      <c r="L1275" s="19" t="s">
        <v>13176</v>
      </c>
      <c r="M1275" s="11" t="s">
        <v>39</v>
      </c>
      <c r="N1275" s="10" t="s">
        <v>40</v>
      </c>
      <c r="O1275" s="10" t="s">
        <v>128</v>
      </c>
      <c r="P1275" s="10"/>
      <c r="Q1275" s="12"/>
      <c r="R1275" s="12"/>
      <c r="S1275" s="15" t="s">
        <v>42</v>
      </c>
      <c r="T1275" s="10" t="s">
        <v>27</v>
      </c>
      <c r="U1275" s="10">
        <v>461</v>
      </c>
      <c r="V1275" s="10">
        <v>2549</v>
      </c>
      <c r="W1275" s="10">
        <v>752</v>
      </c>
      <c r="X1275" s="10">
        <v>1305</v>
      </c>
      <c r="Y1275" s="10">
        <f t="shared" si="19"/>
        <v>428</v>
      </c>
      <c r="Z1275" s="10" t="str">
        <f>IFERROR(VLOOKUP(H1275,'[1]MW-NIFTY-50-12-Apr-2020'!$A:$A,1,FALSE),"No")</f>
        <v>No</v>
      </c>
      <c r="AA1275" s="10" t="str">
        <f>IFERROR(VLOOKUP(AB1275,'[2]ind_nifty500list 12th Apr20'!$F:$F,1,FALSE),"No")</f>
        <v>No</v>
      </c>
      <c r="AB1275" s="9">
        <v>428</v>
      </c>
    </row>
    <row r="1276" spans="1:28" ht="15.75" customHeight="1" x14ac:dyDescent="0.3">
      <c r="A1276" s="9">
        <v>2182</v>
      </c>
      <c r="B1276" s="10">
        <v>609025</v>
      </c>
      <c r="C1276" s="10">
        <v>2379</v>
      </c>
      <c r="D1276" s="10">
        <v>131373828</v>
      </c>
      <c r="E1276" s="10">
        <v>513179</v>
      </c>
      <c r="F1276" s="10">
        <v>513179</v>
      </c>
      <c r="G1276" s="10" t="s">
        <v>6794</v>
      </c>
      <c r="H1276" s="10" t="s">
        <v>6794</v>
      </c>
      <c r="I1276" s="10" t="s">
        <v>6795</v>
      </c>
      <c r="J1276" s="10" t="s">
        <v>6796</v>
      </c>
      <c r="K1276" s="13">
        <v>143.40769999999998</v>
      </c>
      <c r="L1276" s="19" t="s">
        <v>13176</v>
      </c>
      <c r="M1276" s="11" t="s">
        <v>23</v>
      </c>
      <c r="N1276" s="10" t="s">
        <v>90</v>
      </c>
      <c r="O1276" s="10"/>
      <c r="P1276" s="10"/>
      <c r="Q1276" s="12"/>
      <c r="R1276" s="12"/>
      <c r="S1276" s="18" t="s">
        <v>91</v>
      </c>
      <c r="T1276" s="10" t="s">
        <v>27</v>
      </c>
      <c r="U1276" s="10">
        <v>1159</v>
      </c>
      <c r="V1276" s="10">
        <v>227</v>
      </c>
      <c r="W1276" s="10">
        <v>2175</v>
      </c>
      <c r="X1276" s="10">
        <v>2579</v>
      </c>
      <c r="Y1276" s="10">
        <f t="shared" si="19"/>
        <v>2182</v>
      </c>
      <c r="Z1276" s="10" t="str">
        <f>IFERROR(VLOOKUP(H1276,'[1]MW-NIFTY-50-12-Apr-2020'!$A:$A,1,FALSE),"No")</f>
        <v>No</v>
      </c>
      <c r="AA1276" s="10" t="str">
        <f>IFERROR(VLOOKUP(AB1276,'[2]ind_nifty500list 12th Apr20'!$F:$F,1,FALSE),"No")</f>
        <v>No</v>
      </c>
      <c r="AB1276" s="9">
        <v>2182</v>
      </c>
    </row>
    <row r="1277" spans="1:28" ht="15.75" customHeight="1" x14ac:dyDescent="0.3">
      <c r="A1277" s="9">
        <v>1116</v>
      </c>
      <c r="B1277" s="10">
        <v>295169</v>
      </c>
      <c r="C1277" s="10">
        <v>1153</v>
      </c>
      <c r="D1277" s="10">
        <v>128168964</v>
      </c>
      <c r="E1277" s="10">
        <v>500660</v>
      </c>
      <c r="F1277" s="10">
        <v>500660</v>
      </c>
      <c r="G1277" s="10" t="s">
        <v>4058</v>
      </c>
      <c r="H1277" s="10" t="s">
        <v>4058</v>
      </c>
      <c r="I1277" s="10" t="s">
        <v>4059</v>
      </c>
      <c r="J1277" s="10" t="s">
        <v>4060</v>
      </c>
      <c r="K1277" s="13">
        <v>20595.619200000001</v>
      </c>
      <c r="L1277" s="16" t="s">
        <v>13177</v>
      </c>
      <c r="M1277" s="11" t="s">
        <v>95</v>
      </c>
      <c r="N1277" s="10" t="s">
        <v>96</v>
      </c>
      <c r="O1277" s="10" t="s">
        <v>97</v>
      </c>
      <c r="P1277" s="10"/>
      <c r="Q1277" s="12"/>
      <c r="R1277" s="12"/>
      <c r="S1277" s="10" t="s">
        <v>98</v>
      </c>
      <c r="T1277" s="10" t="s">
        <v>130</v>
      </c>
      <c r="U1277" s="10">
        <v>1117</v>
      </c>
      <c r="V1277" s="10">
        <v>2169</v>
      </c>
      <c r="W1277" s="10">
        <v>3490</v>
      </c>
      <c r="X1277" s="10">
        <v>3876</v>
      </c>
      <c r="Y1277" s="10">
        <f t="shared" si="19"/>
        <v>1116</v>
      </c>
      <c r="Z1277" s="10" t="str">
        <f>IFERROR(VLOOKUP(H1277,'[1]MW-NIFTY-50-12-Apr-2020'!$A:$A,1,FALSE),"No")</f>
        <v>No</v>
      </c>
      <c r="AA1277" s="10" t="s">
        <v>44</v>
      </c>
      <c r="AB1277" s="9">
        <v>1116</v>
      </c>
    </row>
    <row r="1278" spans="1:28" ht="15.75" customHeight="1" x14ac:dyDescent="0.3">
      <c r="A1278" s="9">
        <v>1280</v>
      </c>
      <c r="B1278" s="10">
        <v>592897</v>
      </c>
      <c r="C1278" s="10">
        <v>2316</v>
      </c>
      <c r="D1278" s="10">
        <v>128074756</v>
      </c>
      <c r="E1278" s="10">
        <v>500292</v>
      </c>
      <c r="F1278" s="10">
        <v>500292</v>
      </c>
      <c r="G1278" s="10" t="s">
        <v>4061</v>
      </c>
      <c r="H1278" s="10" t="s">
        <v>4061</v>
      </c>
      <c r="I1278" s="10" t="s">
        <v>4062</v>
      </c>
      <c r="J1278" s="10" t="s">
        <v>4063</v>
      </c>
      <c r="K1278" s="13">
        <v>3440.4198000000001</v>
      </c>
      <c r="L1278" s="19" t="s">
        <v>13179</v>
      </c>
      <c r="M1278" s="11" t="s">
        <v>249</v>
      </c>
      <c r="N1278" s="10" t="s">
        <v>250</v>
      </c>
      <c r="O1278" s="10" t="s">
        <v>251</v>
      </c>
      <c r="P1278" s="10"/>
      <c r="Q1278" s="12"/>
      <c r="R1278" s="12"/>
      <c r="S1278" s="17" t="s">
        <v>26</v>
      </c>
      <c r="T1278" s="10" t="s">
        <v>27</v>
      </c>
      <c r="U1278" s="10">
        <v>2348</v>
      </c>
      <c r="V1278" s="10">
        <v>2876</v>
      </c>
      <c r="W1278" s="10">
        <v>1616</v>
      </c>
      <c r="X1278" s="10">
        <v>1396</v>
      </c>
      <c r="Y1278" s="10">
        <f t="shared" si="19"/>
        <v>1280</v>
      </c>
      <c r="Z1278" s="10" t="str">
        <f>IFERROR(VLOOKUP(H1278,'[1]MW-NIFTY-50-12-Apr-2020'!$A:$A,1,FALSE),"No")</f>
        <v>No</v>
      </c>
      <c r="AA1278" s="10" t="s">
        <v>44</v>
      </c>
      <c r="AB1278" s="9">
        <v>1280</v>
      </c>
    </row>
    <row r="1279" spans="1:28" ht="15.75" customHeight="1" x14ac:dyDescent="0.3">
      <c r="A1279" s="9">
        <v>1900</v>
      </c>
      <c r="B1279" s="10"/>
      <c r="C1279" s="10"/>
      <c r="D1279" s="10">
        <v>133951492</v>
      </c>
      <c r="E1279" s="10">
        <v>523248</v>
      </c>
      <c r="F1279" s="10">
        <v>523248</v>
      </c>
      <c r="G1279" s="10" t="s">
        <v>5944</v>
      </c>
      <c r="H1279" s="10" t="str">
        <f>G1279</f>
        <v>MACPLASQ</v>
      </c>
      <c r="I1279" s="10" t="s">
        <v>5945</v>
      </c>
      <c r="J1279" s="10" t="s">
        <v>5946</v>
      </c>
      <c r="K1279" s="13">
        <v>143.38</v>
      </c>
      <c r="L1279" s="19" t="s">
        <v>13176</v>
      </c>
      <c r="M1279" s="11" t="s">
        <v>23</v>
      </c>
      <c r="N1279" s="10" t="s">
        <v>24</v>
      </c>
      <c r="O1279" s="10"/>
      <c r="P1279" s="10"/>
      <c r="Q1279" s="10"/>
      <c r="R1279" s="12"/>
      <c r="S1279" s="17" t="s">
        <v>26</v>
      </c>
      <c r="T1279" s="10" t="s">
        <v>27</v>
      </c>
      <c r="U1279" s="10">
        <v>1720</v>
      </c>
      <c r="V1279" s="10">
        <v>1961</v>
      </c>
      <c r="W1279" s="10">
        <v>3716</v>
      </c>
      <c r="X1279" s="10">
        <v>2158</v>
      </c>
      <c r="Y1279" s="10">
        <f t="shared" si="19"/>
        <v>1900</v>
      </c>
      <c r="Z1279" s="10" t="str">
        <f>IFERROR(VLOOKUP(H1279,'[1]MW-NIFTY-50-12-Apr-2020'!$A:$A,1,FALSE),"No")</f>
        <v>No</v>
      </c>
      <c r="AA1279" s="10" t="str">
        <f>IFERROR(VLOOKUP(AB1279,'[2]ind_nifty500list 12th Apr20'!$F:$F,1,FALSE),"No")</f>
        <v>No</v>
      </c>
      <c r="AB1279" s="9">
        <v>1900</v>
      </c>
    </row>
    <row r="1280" spans="1:28" ht="15.75" customHeight="1" x14ac:dyDescent="0.3">
      <c r="A1280" s="9">
        <v>2705</v>
      </c>
      <c r="B1280" s="10"/>
      <c r="C1280" s="10"/>
      <c r="D1280" s="10">
        <v>136603652</v>
      </c>
      <c r="E1280" s="10">
        <v>533608</v>
      </c>
      <c r="F1280" s="10">
        <v>533608</v>
      </c>
      <c r="G1280" s="10" t="s">
        <v>8357</v>
      </c>
      <c r="H1280" s="10" t="str">
        <f>G1280</f>
        <v>RDBRL</v>
      </c>
      <c r="I1280" s="10" t="s">
        <v>8358</v>
      </c>
      <c r="J1280" s="10" t="s">
        <v>8359</v>
      </c>
      <c r="K1280" s="13">
        <v>142.75</v>
      </c>
      <c r="L1280" s="19" t="s">
        <v>13176</v>
      </c>
      <c r="M1280" s="11" t="s">
        <v>23</v>
      </c>
      <c r="N1280" s="10" t="s">
        <v>24</v>
      </c>
      <c r="O1280" s="10"/>
      <c r="P1280" s="10"/>
      <c r="Q1280" s="12"/>
      <c r="R1280" s="12"/>
      <c r="S1280" s="15" t="s">
        <v>26</v>
      </c>
      <c r="T1280" s="10" t="s">
        <v>27</v>
      </c>
      <c r="U1280" s="10">
        <v>3375</v>
      </c>
      <c r="V1280" s="10">
        <v>147</v>
      </c>
      <c r="W1280" s="10">
        <v>807</v>
      </c>
      <c r="X1280" s="10">
        <v>2168</v>
      </c>
      <c r="Y1280" s="10">
        <f t="shared" si="19"/>
        <v>2705</v>
      </c>
      <c r="Z1280" s="10" t="str">
        <f>IFERROR(VLOOKUP(H1280,'[1]MW-NIFTY-50-12-Apr-2020'!$A:$A,1,FALSE),"No")</f>
        <v>No</v>
      </c>
      <c r="AA1280" s="10" t="str">
        <f>IFERROR(VLOOKUP(AB1280,'[2]ind_nifty500list 12th Apr20'!$F:$F,1,FALSE),"No")</f>
        <v>No</v>
      </c>
      <c r="AB1280" s="9">
        <v>2705</v>
      </c>
    </row>
    <row r="1281" spans="1:28" ht="15.75" customHeight="1" x14ac:dyDescent="0.3">
      <c r="A1281" s="9">
        <v>148</v>
      </c>
      <c r="B1281" s="10"/>
      <c r="C1281" s="10"/>
      <c r="D1281" s="10">
        <v>129688836</v>
      </c>
      <c r="E1281" s="10">
        <v>506597</v>
      </c>
      <c r="F1281" s="10">
        <v>506597</v>
      </c>
      <c r="G1281" s="10" t="s">
        <v>581</v>
      </c>
      <c r="H1281" s="10" t="str">
        <f>G1281</f>
        <v>AMAL</v>
      </c>
      <c r="I1281" s="10" t="s">
        <v>582</v>
      </c>
      <c r="J1281" s="10" t="s">
        <v>583</v>
      </c>
      <c r="K1281" s="13">
        <v>142.66</v>
      </c>
      <c r="L1281" s="19" t="s">
        <v>13176</v>
      </c>
      <c r="M1281" s="11" t="s">
        <v>23</v>
      </c>
      <c r="N1281" s="10" t="s">
        <v>24</v>
      </c>
      <c r="O1281" s="10"/>
      <c r="P1281" s="10"/>
      <c r="Q1281" s="12"/>
      <c r="R1281" s="12"/>
      <c r="S1281" s="17" t="s">
        <v>26</v>
      </c>
      <c r="T1281" s="10" t="s">
        <v>27</v>
      </c>
      <c r="U1281" s="10">
        <v>3295</v>
      </c>
      <c r="V1281" s="10">
        <v>460</v>
      </c>
      <c r="W1281" s="10">
        <v>1961</v>
      </c>
      <c r="X1281" s="10">
        <v>1720</v>
      </c>
      <c r="Y1281" s="10">
        <f t="shared" si="19"/>
        <v>148</v>
      </c>
      <c r="Z1281" s="10" t="str">
        <f>IFERROR(VLOOKUP(H1281,'[1]MW-NIFTY-50-12-Apr-2020'!$A:$A,1,FALSE),"No")</f>
        <v>No</v>
      </c>
      <c r="AA1281" s="10" t="str">
        <f>IFERROR(VLOOKUP(AB1281,'[2]ind_nifty500list 12th Apr20'!$F:$F,1,FALSE),"No")</f>
        <v>No</v>
      </c>
      <c r="AB1281" s="9">
        <v>148</v>
      </c>
    </row>
    <row r="1282" spans="1:28" ht="15.75" customHeight="1" x14ac:dyDescent="0.3">
      <c r="A1282" s="9">
        <v>2029</v>
      </c>
      <c r="B1282" s="10"/>
      <c r="C1282" s="10"/>
      <c r="D1282" s="10">
        <v>136122116</v>
      </c>
      <c r="E1282" s="10">
        <v>531727</v>
      </c>
      <c r="F1282" s="10">
        <v>531727</v>
      </c>
      <c r="G1282" s="10" t="s">
        <v>6328</v>
      </c>
      <c r="H1282" s="10" t="str">
        <f>G1282</f>
        <v>MENNPIS</v>
      </c>
      <c r="I1282" s="10" t="s">
        <v>6329</v>
      </c>
      <c r="J1282" s="10" t="s">
        <v>6330</v>
      </c>
      <c r="K1282" s="13">
        <v>141.5</v>
      </c>
      <c r="L1282" s="19" t="s">
        <v>13176</v>
      </c>
      <c r="M1282" s="11" t="s">
        <v>83</v>
      </c>
      <c r="N1282" s="10" t="s">
        <v>621</v>
      </c>
      <c r="O1282" s="10" t="s">
        <v>622</v>
      </c>
      <c r="P1282" s="10"/>
      <c r="Q1282" s="12"/>
      <c r="R1282" s="12"/>
      <c r="S1282" s="18" t="s">
        <v>623</v>
      </c>
      <c r="T1282" s="10" t="s">
        <v>27</v>
      </c>
      <c r="U1282" s="10">
        <v>2324</v>
      </c>
      <c r="V1282" s="10">
        <v>318</v>
      </c>
      <c r="W1282" s="10">
        <v>1577</v>
      </c>
      <c r="X1282" s="10">
        <v>3531</v>
      </c>
      <c r="Y1282" s="10">
        <f t="shared" ref="Y1282:Y1345" si="20">A1282</f>
        <v>2029</v>
      </c>
      <c r="Z1282" s="10" t="str">
        <f>IFERROR(VLOOKUP(H1282,'[1]MW-NIFTY-50-12-Apr-2020'!$A:$A,1,FALSE),"No")</f>
        <v>No</v>
      </c>
      <c r="AA1282" s="10" t="str">
        <f>IFERROR(VLOOKUP(AB1282,'[2]ind_nifty500list 12th Apr20'!$F:$F,1,FALSE),"No")</f>
        <v>No</v>
      </c>
      <c r="AB1282" s="9">
        <v>2029</v>
      </c>
    </row>
    <row r="1283" spans="1:28" ht="15.75" customHeight="1" x14ac:dyDescent="0.3">
      <c r="A1283" s="9">
        <v>1285</v>
      </c>
      <c r="B1283" s="10">
        <v>1177089</v>
      </c>
      <c r="C1283" s="10">
        <v>4598</v>
      </c>
      <c r="D1283" s="10">
        <v>133005316</v>
      </c>
      <c r="E1283" s="10">
        <v>519552</v>
      </c>
      <c r="F1283" s="10">
        <v>519552</v>
      </c>
      <c r="G1283" s="10" t="s">
        <v>4075</v>
      </c>
      <c r="H1283" s="10" t="s">
        <v>4075</v>
      </c>
      <c r="I1283" s="21" t="s">
        <v>13192</v>
      </c>
      <c r="J1283" s="10" t="s">
        <v>4076</v>
      </c>
      <c r="K1283" s="13">
        <v>3336.2698500000001</v>
      </c>
      <c r="L1283" s="19" t="s">
        <v>13179</v>
      </c>
      <c r="M1283" s="11" t="s">
        <v>275</v>
      </c>
      <c r="N1283" s="10" t="s">
        <v>276</v>
      </c>
      <c r="O1283" s="11" t="s">
        <v>277</v>
      </c>
      <c r="P1283" s="10" t="s">
        <v>4077</v>
      </c>
      <c r="Q1283" s="11" t="s">
        <v>4077</v>
      </c>
      <c r="R1283" s="12"/>
      <c r="S1283" s="18" t="s">
        <v>279</v>
      </c>
      <c r="T1283" s="10" t="s">
        <v>27</v>
      </c>
      <c r="U1283" s="10">
        <v>3873</v>
      </c>
      <c r="V1283" s="10">
        <v>3634</v>
      </c>
      <c r="W1283" s="10">
        <v>3866</v>
      </c>
      <c r="X1283" s="10">
        <v>1823</v>
      </c>
      <c r="Y1283" s="10">
        <f t="shared" si="20"/>
        <v>1285</v>
      </c>
      <c r="Z1283" s="10" t="str">
        <f>IFERROR(VLOOKUP(H1283,'[1]MW-NIFTY-50-12-Apr-2020'!$A:$A,1,FALSE),"No")</f>
        <v>No</v>
      </c>
      <c r="AA1283" s="10" t="s">
        <v>44</v>
      </c>
      <c r="AB1283" s="9">
        <v>1285</v>
      </c>
    </row>
    <row r="1284" spans="1:28" ht="15.75" customHeight="1" x14ac:dyDescent="0.3">
      <c r="A1284" s="9">
        <v>1286</v>
      </c>
      <c r="B1284" s="10">
        <v>345089</v>
      </c>
      <c r="C1284" s="10">
        <v>1348</v>
      </c>
      <c r="D1284" s="10">
        <v>128046596</v>
      </c>
      <c r="E1284" s="10">
        <v>500182</v>
      </c>
      <c r="F1284" s="10">
        <v>500182</v>
      </c>
      <c r="G1284" s="10" t="s">
        <v>4078</v>
      </c>
      <c r="H1284" s="10" t="s">
        <v>4078</v>
      </c>
      <c r="I1284" s="10" t="s">
        <v>4079</v>
      </c>
      <c r="J1284" s="10" t="s">
        <v>4080</v>
      </c>
      <c r="K1284" s="13">
        <v>72392.43535</v>
      </c>
      <c r="L1284" s="16" t="s">
        <v>13178</v>
      </c>
      <c r="M1284" s="11" t="s">
        <v>83</v>
      </c>
      <c r="N1284" s="10" t="s">
        <v>621</v>
      </c>
      <c r="O1284" s="10" t="s">
        <v>964</v>
      </c>
      <c r="P1284" s="10" t="s">
        <v>1233</v>
      </c>
      <c r="Q1284" s="12"/>
      <c r="R1284" s="12"/>
      <c r="S1284" s="18" t="s">
        <v>623</v>
      </c>
      <c r="T1284" s="10" t="s">
        <v>130</v>
      </c>
      <c r="U1284" s="10">
        <v>3551</v>
      </c>
      <c r="V1284" s="10">
        <v>1929</v>
      </c>
      <c r="W1284" s="10">
        <v>353</v>
      </c>
      <c r="X1284" s="10">
        <v>1869</v>
      </c>
      <c r="Y1284" s="10">
        <f t="shared" si="20"/>
        <v>1286</v>
      </c>
      <c r="Z1284" s="10" t="s">
        <v>44</v>
      </c>
      <c r="AA1284" s="10" t="s">
        <v>44</v>
      </c>
      <c r="AB1284" s="9">
        <v>1286</v>
      </c>
    </row>
    <row r="1285" spans="1:28" ht="15.75" customHeight="1" x14ac:dyDescent="0.3">
      <c r="A1285" s="9">
        <v>536</v>
      </c>
      <c r="B1285" s="10">
        <v>3666945</v>
      </c>
      <c r="C1285" s="10">
        <v>14324</v>
      </c>
      <c r="D1285" s="10">
        <v>136400132</v>
      </c>
      <c r="E1285" s="10">
        <v>532813</v>
      </c>
      <c r="F1285" s="10">
        <v>532813</v>
      </c>
      <c r="G1285" s="10" t="s">
        <v>1794</v>
      </c>
      <c r="H1285" s="10" t="s">
        <v>1794</v>
      </c>
      <c r="I1285" s="10" t="s">
        <v>1795</v>
      </c>
      <c r="J1285" s="10" t="s">
        <v>1796</v>
      </c>
      <c r="K1285" s="13">
        <v>141.41919999999999</v>
      </c>
      <c r="L1285" s="19" t="s">
        <v>13176</v>
      </c>
      <c r="M1285" s="11" t="s">
        <v>39</v>
      </c>
      <c r="N1285" s="10" t="s">
        <v>67</v>
      </c>
      <c r="O1285" s="10" t="s">
        <v>68</v>
      </c>
      <c r="P1285" s="10"/>
      <c r="Q1285" s="12"/>
      <c r="R1285" s="12"/>
      <c r="S1285" s="15" t="s">
        <v>69</v>
      </c>
      <c r="T1285" s="10" t="s">
        <v>27</v>
      </c>
      <c r="U1285" s="10">
        <v>3429</v>
      </c>
      <c r="V1285" s="10">
        <v>1056</v>
      </c>
      <c r="W1285" s="10">
        <v>1841</v>
      </c>
      <c r="X1285" s="10">
        <v>1170</v>
      </c>
      <c r="Y1285" s="10">
        <f t="shared" si="20"/>
        <v>536</v>
      </c>
      <c r="Z1285" s="10" t="str">
        <f>IFERROR(VLOOKUP(H1285,'[1]MW-NIFTY-50-12-Apr-2020'!$A:$A,1,FALSE),"No")</f>
        <v>No</v>
      </c>
      <c r="AA1285" s="10" t="str">
        <f>IFERROR(VLOOKUP(AB1285,'[2]ind_nifty500list 12th Apr20'!$F:$F,1,FALSE),"No")</f>
        <v>No</v>
      </c>
      <c r="AB1285" s="9">
        <v>536</v>
      </c>
    </row>
    <row r="1286" spans="1:28" ht="15.75" customHeight="1" x14ac:dyDescent="0.3">
      <c r="A1286" s="9">
        <v>739</v>
      </c>
      <c r="B1286" s="10">
        <v>4490497</v>
      </c>
      <c r="C1286" s="10">
        <v>17541</v>
      </c>
      <c r="D1286" s="10">
        <v>133432324</v>
      </c>
      <c r="E1286" s="10">
        <v>521220</v>
      </c>
      <c r="F1286" s="10">
        <v>521220</v>
      </c>
      <c r="G1286" s="10" t="s">
        <v>2413</v>
      </c>
      <c r="H1286" s="10" t="s">
        <v>2413</v>
      </c>
      <c r="I1286" s="10" t="s">
        <v>2414</v>
      </c>
      <c r="J1286" s="10" t="s">
        <v>2415</v>
      </c>
      <c r="K1286" s="13">
        <v>140.86810000000003</v>
      </c>
      <c r="L1286" s="19" t="s">
        <v>13176</v>
      </c>
      <c r="M1286" s="11" t="s">
        <v>83</v>
      </c>
      <c r="N1286" s="10" t="s">
        <v>84</v>
      </c>
      <c r="O1286" s="10" t="s">
        <v>85</v>
      </c>
      <c r="P1286" s="10"/>
      <c r="Q1286" s="12"/>
      <c r="R1286" s="12"/>
      <c r="S1286" s="15" t="s">
        <v>86</v>
      </c>
      <c r="T1286" s="10" t="s">
        <v>27</v>
      </c>
      <c r="U1286" s="10">
        <v>3758</v>
      </c>
      <c r="V1286" s="10">
        <v>2750</v>
      </c>
      <c r="W1286" s="10">
        <v>2428</v>
      </c>
      <c r="X1286" s="10">
        <v>627</v>
      </c>
      <c r="Y1286" s="10">
        <f t="shared" si="20"/>
        <v>739</v>
      </c>
      <c r="Z1286" s="10" t="str">
        <f>IFERROR(VLOOKUP(H1286,'[1]MW-NIFTY-50-12-Apr-2020'!$A:$A,1,FALSE),"No")</f>
        <v>No</v>
      </c>
      <c r="AA1286" s="10" t="str">
        <f>IFERROR(VLOOKUP(AB1286,'[2]ind_nifty500list 12th Apr20'!$F:$F,1,FALSE),"No")</f>
        <v>No</v>
      </c>
      <c r="AB1286" s="9">
        <v>739</v>
      </c>
    </row>
    <row r="1287" spans="1:28" ht="15.75" customHeight="1" x14ac:dyDescent="0.3">
      <c r="A1287" s="9">
        <v>1117</v>
      </c>
      <c r="B1287" s="10">
        <v>1895937</v>
      </c>
      <c r="C1287" s="10">
        <v>7406</v>
      </c>
      <c r="D1287" s="10">
        <v>136267780</v>
      </c>
      <c r="E1287" s="10">
        <v>532296</v>
      </c>
      <c r="F1287" s="10">
        <v>532296</v>
      </c>
      <c r="G1287" s="10" t="s">
        <v>4087</v>
      </c>
      <c r="H1287" s="10" t="s">
        <v>4087</v>
      </c>
      <c r="I1287" s="10" t="s">
        <v>4088</v>
      </c>
      <c r="J1287" s="10" t="s">
        <v>4089</v>
      </c>
      <c r="K1287" s="13">
        <v>15862.257750000001</v>
      </c>
      <c r="L1287" s="16" t="s">
        <v>13177</v>
      </c>
      <c r="M1287" s="11" t="s">
        <v>95</v>
      </c>
      <c r="N1287" s="10" t="s">
        <v>96</v>
      </c>
      <c r="O1287" s="10" t="s">
        <v>97</v>
      </c>
      <c r="P1287" s="10"/>
      <c r="Q1287" s="12"/>
      <c r="R1287" s="12"/>
      <c r="S1287" s="10" t="s">
        <v>98</v>
      </c>
      <c r="T1287" s="10" t="s">
        <v>43</v>
      </c>
      <c r="U1287" s="10">
        <v>2169</v>
      </c>
      <c r="V1287" s="10">
        <v>101</v>
      </c>
      <c r="W1287" s="10">
        <v>1116</v>
      </c>
      <c r="X1287" s="10">
        <v>3490</v>
      </c>
      <c r="Y1287" s="10">
        <f t="shared" si="20"/>
        <v>1117</v>
      </c>
      <c r="Z1287" s="10" t="str">
        <f>IFERROR(VLOOKUP(H1287,'[1]MW-NIFTY-50-12-Apr-2020'!$A:$A,1,FALSE),"No")</f>
        <v>No</v>
      </c>
      <c r="AA1287" s="10" t="s">
        <v>44</v>
      </c>
      <c r="AB1287" s="9">
        <v>1117</v>
      </c>
    </row>
    <row r="1288" spans="1:28" ht="15.75" customHeight="1" x14ac:dyDescent="0.3">
      <c r="A1288" s="9">
        <v>1970</v>
      </c>
      <c r="B1288" s="10">
        <v>3474433</v>
      </c>
      <c r="C1288" s="10">
        <v>13572</v>
      </c>
      <c r="D1288" s="10">
        <v>129362948</v>
      </c>
      <c r="E1288" s="10">
        <v>505324</v>
      </c>
      <c r="F1288" s="10">
        <v>505324</v>
      </c>
      <c r="G1288" s="10" t="s">
        <v>6153</v>
      </c>
      <c r="H1288" s="10" t="s">
        <v>6153</v>
      </c>
      <c r="I1288" s="10" t="s">
        <v>6154</v>
      </c>
      <c r="J1288" s="10" t="s">
        <v>6155</v>
      </c>
      <c r="K1288" s="13">
        <v>140.85230000000001</v>
      </c>
      <c r="L1288" s="19" t="s">
        <v>13176</v>
      </c>
      <c r="M1288" s="11" t="s">
        <v>39</v>
      </c>
      <c r="N1288" s="10" t="s">
        <v>40</v>
      </c>
      <c r="O1288" s="10" t="s">
        <v>137</v>
      </c>
      <c r="P1288" s="10" t="s">
        <v>138</v>
      </c>
      <c r="Q1288" s="11" t="e">
        <v>#REF!</v>
      </c>
      <c r="R1288" s="12"/>
      <c r="S1288" s="15" t="s">
        <v>42</v>
      </c>
      <c r="T1288" s="10" t="s">
        <v>27</v>
      </c>
      <c r="U1288" s="10">
        <v>335</v>
      </c>
      <c r="V1288" s="10">
        <v>1500</v>
      </c>
      <c r="W1288" s="10">
        <v>799</v>
      </c>
      <c r="X1288" s="10">
        <v>2003</v>
      </c>
      <c r="Y1288" s="10">
        <f t="shared" si="20"/>
        <v>1970</v>
      </c>
      <c r="Z1288" s="10" t="str">
        <f>IFERROR(VLOOKUP(H1288,'[1]MW-NIFTY-50-12-Apr-2020'!$A:$A,1,FALSE),"No")</f>
        <v>No</v>
      </c>
      <c r="AA1288" s="10" t="str">
        <f>IFERROR(VLOOKUP(AB1288,'[2]ind_nifty500list 12th Apr20'!$F:$F,1,FALSE),"No")</f>
        <v>No</v>
      </c>
      <c r="AB1288" s="9">
        <v>1970</v>
      </c>
    </row>
    <row r="1289" spans="1:28" ht="15.75" customHeight="1" x14ac:dyDescent="0.3">
      <c r="A1289" s="9">
        <v>3700</v>
      </c>
      <c r="B1289" s="10"/>
      <c r="C1289" s="10"/>
      <c r="D1289" s="10">
        <v>135953668</v>
      </c>
      <c r="E1289" s="10">
        <v>531069</v>
      </c>
      <c r="F1289" s="10">
        <v>531069</v>
      </c>
      <c r="G1289" s="10" t="s">
        <v>11331</v>
      </c>
      <c r="H1289" s="10" t="str">
        <f>G1289</f>
        <v>VIJSOLX</v>
      </c>
      <c r="I1289" s="10" t="s">
        <v>11332</v>
      </c>
      <c r="J1289" s="10" t="s">
        <v>11333</v>
      </c>
      <c r="K1289" s="13">
        <v>140.38999999999999</v>
      </c>
      <c r="L1289" s="19" t="s">
        <v>13176</v>
      </c>
      <c r="M1289" s="11" t="s">
        <v>275</v>
      </c>
      <c r="N1289" s="10" t="s">
        <v>357</v>
      </c>
      <c r="O1289" s="11" t="s">
        <v>358</v>
      </c>
      <c r="P1289" s="10" t="s">
        <v>359</v>
      </c>
      <c r="Q1289" s="11" t="s">
        <v>432</v>
      </c>
      <c r="R1289" s="12"/>
      <c r="S1289" s="18" t="s">
        <v>279</v>
      </c>
      <c r="T1289" s="10" t="s">
        <v>27</v>
      </c>
      <c r="U1289" s="10">
        <v>2512</v>
      </c>
      <c r="V1289" s="10">
        <v>3708</v>
      </c>
      <c r="W1289" s="10">
        <v>2305</v>
      </c>
      <c r="X1289" s="10">
        <v>102</v>
      </c>
      <c r="Y1289" s="10">
        <f t="shared" si="20"/>
        <v>3700</v>
      </c>
      <c r="Z1289" s="10" t="str">
        <f>IFERROR(VLOOKUP(H1289,'[1]MW-NIFTY-50-12-Apr-2020'!$A:$A,1,FALSE),"No")</f>
        <v>No</v>
      </c>
      <c r="AA1289" s="10" t="str">
        <f>IFERROR(VLOOKUP(AB1289,'[2]ind_nifty500list 12th Apr20'!$F:$F,1,FALSE),"No")</f>
        <v>No</v>
      </c>
      <c r="AB1289" s="9">
        <v>3700</v>
      </c>
    </row>
    <row r="1290" spans="1:28" ht="15.75" customHeight="1" x14ac:dyDescent="0.3">
      <c r="A1290" s="9">
        <v>1750</v>
      </c>
      <c r="B1290" s="10"/>
      <c r="C1290" s="10"/>
      <c r="D1290" s="10">
        <v>131505412</v>
      </c>
      <c r="E1290" s="10">
        <v>513693</v>
      </c>
      <c r="F1290" s="10">
        <v>513693</v>
      </c>
      <c r="G1290" s="10" t="s">
        <v>5487</v>
      </c>
      <c r="H1290" s="10" t="str">
        <f>G1290</f>
        <v>KAJARIR</v>
      </c>
      <c r="I1290" s="10" t="s">
        <v>5488</v>
      </c>
      <c r="J1290" s="10" t="s">
        <v>5489</v>
      </c>
      <c r="K1290" s="13">
        <v>140.21</v>
      </c>
      <c r="L1290" s="19" t="s">
        <v>13176</v>
      </c>
      <c r="M1290" s="11" t="s">
        <v>23</v>
      </c>
      <c r="N1290" s="10" t="s">
        <v>90</v>
      </c>
      <c r="O1290" s="10"/>
      <c r="P1290" s="10"/>
      <c r="Q1290" s="12"/>
      <c r="R1290" s="12"/>
      <c r="S1290" s="18" t="s">
        <v>91</v>
      </c>
      <c r="T1290" s="10" t="s">
        <v>27</v>
      </c>
      <c r="U1290" s="10">
        <v>1009</v>
      </c>
      <c r="V1290" s="10">
        <v>2825</v>
      </c>
      <c r="W1290" s="10">
        <v>2457</v>
      </c>
      <c r="X1290" s="10">
        <v>1224</v>
      </c>
      <c r="Y1290" s="10">
        <f t="shared" si="20"/>
        <v>1750</v>
      </c>
      <c r="Z1290" s="10" t="str">
        <f>IFERROR(VLOOKUP(H1290,'[1]MW-NIFTY-50-12-Apr-2020'!$A:$A,1,FALSE),"No")</f>
        <v>No</v>
      </c>
      <c r="AA1290" s="10" t="str">
        <f>IFERROR(VLOOKUP(AB1290,'[2]ind_nifty500list 12th Apr20'!$F:$F,1,FALSE),"No")</f>
        <v>No</v>
      </c>
      <c r="AB1290" s="9">
        <v>1750</v>
      </c>
    </row>
    <row r="1291" spans="1:28" ht="15.75" customHeight="1" x14ac:dyDescent="0.3">
      <c r="A1291" s="9">
        <v>3692</v>
      </c>
      <c r="B1291" s="10"/>
      <c r="C1291" s="10"/>
      <c r="D1291" s="10">
        <v>137915396</v>
      </c>
      <c r="E1291" s="10">
        <v>137915396</v>
      </c>
      <c r="F1291" s="10">
        <v>538732</v>
      </c>
      <c r="G1291" s="10" t="s">
        <v>11308</v>
      </c>
      <c r="H1291" s="10" t="str">
        <f>G1291</f>
        <v>VGCL</v>
      </c>
      <c r="I1291" s="10" t="s">
        <v>11309</v>
      </c>
      <c r="J1291" s="10" t="s">
        <v>11310</v>
      </c>
      <c r="K1291" s="13">
        <v>140</v>
      </c>
      <c r="L1291" s="19" t="s">
        <v>13176</v>
      </c>
      <c r="M1291" s="11" t="s">
        <v>55</v>
      </c>
      <c r="N1291" s="10" t="s">
        <v>56</v>
      </c>
      <c r="O1291" s="10" t="s">
        <v>62</v>
      </c>
      <c r="P1291" s="10" t="s">
        <v>63</v>
      </c>
      <c r="Q1291" s="12"/>
      <c r="R1291" s="12"/>
      <c r="S1291" s="18" t="s">
        <v>58</v>
      </c>
      <c r="T1291" s="10" t="s">
        <v>27</v>
      </c>
      <c r="U1291" s="10">
        <v>2479</v>
      </c>
      <c r="V1291" s="10">
        <v>2961</v>
      </c>
      <c r="W1291" s="10">
        <v>1752</v>
      </c>
      <c r="X1291" s="10">
        <v>789</v>
      </c>
      <c r="Y1291" s="10">
        <f t="shared" si="20"/>
        <v>3692</v>
      </c>
      <c r="Z1291" s="10" t="str">
        <f>IFERROR(VLOOKUP(H1291,'[1]MW-NIFTY-50-12-Apr-2020'!$A:$A,1,FALSE),"No")</f>
        <v>No</v>
      </c>
      <c r="AA1291" s="10" t="str">
        <f>IFERROR(VLOOKUP(AB1291,'[2]ind_nifty500list 12th Apr20'!$F:$F,1,FALSE),"No")</f>
        <v>No</v>
      </c>
      <c r="AB1291" s="9">
        <v>3692</v>
      </c>
    </row>
    <row r="1292" spans="1:28" ht="15.75" customHeight="1" x14ac:dyDescent="0.3">
      <c r="A1292" s="9">
        <v>2278</v>
      </c>
      <c r="B1292" s="10">
        <v>1819905</v>
      </c>
      <c r="C1292" s="10">
        <v>7109</v>
      </c>
      <c r="D1292" s="10"/>
      <c r="E1292" s="10"/>
      <c r="F1292" s="10"/>
      <c r="G1292" s="10" t="s">
        <v>7022</v>
      </c>
      <c r="H1292" s="10" t="s">
        <v>7083</v>
      </c>
      <c r="I1292" s="10" t="s">
        <v>7084</v>
      </c>
      <c r="J1292" s="10" t="s">
        <v>7085</v>
      </c>
      <c r="K1292" s="13">
        <v>139.9751</v>
      </c>
      <c r="L1292" s="19" t="s">
        <v>13176</v>
      </c>
      <c r="M1292" s="11" t="s">
        <v>39</v>
      </c>
      <c r="N1292" s="10" t="s">
        <v>145</v>
      </c>
      <c r="O1292" s="10"/>
      <c r="P1292" s="10"/>
      <c r="Q1292" s="12"/>
      <c r="R1292" s="12"/>
      <c r="S1292" s="15" t="s">
        <v>42</v>
      </c>
      <c r="T1292" s="10" t="s">
        <v>27</v>
      </c>
      <c r="U1292" s="10">
        <v>2400</v>
      </c>
      <c r="V1292" s="10">
        <v>2418</v>
      </c>
      <c r="W1292" s="10">
        <v>2266</v>
      </c>
      <c r="X1292" s="10">
        <v>2188</v>
      </c>
      <c r="Y1292" s="10">
        <f t="shared" si="20"/>
        <v>2278</v>
      </c>
      <c r="Z1292" s="10" t="str">
        <f>IFERROR(VLOOKUP(H1292,'[1]MW-NIFTY-50-12-Apr-2020'!$A:$A,1,FALSE),"No")</f>
        <v>No</v>
      </c>
      <c r="AA1292" s="10" t="str">
        <f>IFERROR(VLOOKUP(AB1292,'[2]ind_nifty500list 12th Apr20'!$F:$F,1,FALSE),"No")</f>
        <v>No</v>
      </c>
      <c r="AB1292" s="9">
        <v>2278</v>
      </c>
    </row>
    <row r="1293" spans="1:28" ht="15.75" customHeight="1" x14ac:dyDescent="0.3">
      <c r="A1293" s="9">
        <v>500</v>
      </c>
      <c r="B1293" s="10"/>
      <c r="C1293" s="10"/>
      <c r="D1293" s="10">
        <v>138015236</v>
      </c>
      <c r="E1293" s="10">
        <v>539122</v>
      </c>
      <c r="F1293" s="10">
        <v>539122</v>
      </c>
      <c r="G1293" s="10" t="s">
        <v>1686</v>
      </c>
      <c r="H1293" s="10" t="str">
        <f>G1293</f>
        <v>BODHTREE</v>
      </c>
      <c r="I1293" s="10" t="s">
        <v>1687</v>
      </c>
      <c r="J1293" s="10" t="s">
        <v>1688</v>
      </c>
      <c r="K1293" s="13">
        <v>139.68</v>
      </c>
      <c r="L1293" s="19" t="s">
        <v>13176</v>
      </c>
      <c r="M1293" s="11" t="s">
        <v>32</v>
      </c>
      <c r="N1293" s="10" t="s">
        <v>33</v>
      </c>
      <c r="O1293" s="10" t="s">
        <v>34</v>
      </c>
      <c r="P1293" s="10"/>
      <c r="Q1293" s="10"/>
      <c r="R1293" s="12"/>
      <c r="S1293" s="18" t="s">
        <v>35</v>
      </c>
      <c r="T1293" s="10" t="s">
        <v>27</v>
      </c>
      <c r="U1293" s="10">
        <v>544</v>
      </c>
      <c r="V1293" s="10">
        <v>299</v>
      </c>
      <c r="W1293" s="10">
        <v>2385</v>
      </c>
      <c r="X1293" s="10">
        <v>2337</v>
      </c>
      <c r="Y1293" s="10">
        <f t="shared" si="20"/>
        <v>500</v>
      </c>
      <c r="Z1293" s="10" t="str">
        <f>IFERROR(VLOOKUP(H1293,'[1]MW-NIFTY-50-12-Apr-2020'!$A:$A,1,FALSE),"No")</f>
        <v>No</v>
      </c>
      <c r="AA1293" s="10" t="str">
        <f>IFERROR(VLOOKUP(AB1293,'[2]ind_nifty500list 12th Apr20'!$F:$F,1,FALSE),"No")</f>
        <v>No</v>
      </c>
      <c r="AB1293" s="9">
        <v>500</v>
      </c>
    </row>
    <row r="1294" spans="1:28" ht="15.75" customHeight="1" x14ac:dyDescent="0.3">
      <c r="A1294" s="9">
        <v>3031</v>
      </c>
      <c r="B1294" s="10"/>
      <c r="C1294" s="10"/>
      <c r="D1294" s="10">
        <v>129431556</v>
      </c>
      <c r="E1294" s="10">
        <v>505592</v>
      </c>
      <c r="F1294" s="10">
        <v>505592</v>
      </c>
      <c r="G1294" s="10" t="s">
        <v>9332</v>
      </c>
      <c r="H1294" s="10" t="str">
        <f>G1294</f>
        <v>SHKRISHNAB</v>
      </c>
      <c r="I1294" s="10" t="s">
        <v>9333</v>
      </c>
      <c r="J1294" s="10" t="s">
        <v>9334</v>
      </c>
      <c r="K1294" s="13">
        <v>139.30000000000001</v>
      </c>
      <c r="L1294" s="19" t="s">
        <v>13176</v>
      </c>
      <c r="M1294" s="11" t="s">
        <v>55</v>
      </c>
      <c r="N1294" s="10" t="s">
        <v>56</v>
      </c>
      <c r="O1294" s="10" t="s">
        <v>62</v>
      </c>
      <c r="P1294" s="10" t="s">
        <v>293</v>
      </c>
      <c r="Q1294" s="12"/>
      <c r="R1294" s="12"/>
      <c r="S1294" s="18" t="s">
        <v>58</v>
      </c>
      <c r="T1294" s="10" t="s">
        <v>27</v>
      </c>
      <c r="U1294" s="10">
        <v>3085</v>
      </c>
      <c r="V1294" s="10">
        <v>3273</v>
      </c>
      <c r="W1294" s="10">
        <v>2994</v>
      </c>
      <c r="X1294" s="10">
        <v>2983</v>
      </c>
      <c r="Y1294" s="10">
        <f t="shared" si="20"/>
        <v>3031</v>
      </c>
      <c r="Z1294" s="10" t="str">
        <f>IFERROR(VLOOKUP(H1294,'[1]MW-NIFTY-50-12-Apr-2020'!$A:$A,1,FALSE),"No")</f>
        <v>No</v>
      </c>
      <c r="AA1294" s="10" t="str">
        <f>IFERROR(VLOOKUP(AB1294,'[2]ind_nifty500list 12th Apr20'!$F:$F,1,FALSE),"No")</f>
        <v>No</v>
      </c>
      <c r="AB1294" s="9">
        <v>3031</v>
      </c>
    </row>
    <row r="1295" spans="1:28" ht="15.75" customHeight="1" x14ac:dyDescent="0.3">
      <c r="A1295" s="9">
        <v>1297</v>
      </c>
      <c r="B1295" s="10">
        <v>5619457</v>
      </c>
      <c r="C1295" s="10">
        <v>21951</v>
      </c>
      <c r="D1295" s="10">
        <v>128046852</v>
      </c>
      <c r="E1295" s="10">
        <v>500183</v>
      </c>
      <c r="F1295" s="10">
        <v>500183</v>
      </c>
      <c r="G1295" s="10" t="s">
        <v>4112</v>
      </c>
      <c r="H1295" s="10" t="s">
        <v>4112</v>
      </c>
      <c r="I1295" s="10" t="s">
        <v>4113</v>
      </c>
      <c r="J1295" s="10" t="s">
        <v>4114</v>
      </c>
      <c r="K1295" s="13">
        <v>3557.9110000000001</v>
      </c>
      <c r="L1295" s="19" t="s">
        <v>13179</v>
      </c>
      <c r="M1295" s="11" t="s">
        <v>32</v>
      </c>
      <c r="N1295" s="10" t="s">
        <v>220</v>
      </c>
      <c r="O1295" s="10" t="s">
        <v>458</v>
      </c>
      <c r="P1295" s="10" t="s">
        <v>459</v>
      </c>
      <c r="Q1295" s="12"/>
      <c r="R1295" s="12"/>
      <c r="S1295" s="15" t="s">
        <v>222</v>
      </c>
      <c r="T1295" s="10" t="s">
        <v>27</v>
      </c>
      <c r="U1295" s="10">
        <v>3713</v>
      </c>
      <c r="V1295" s="10">
        <v>293</v>
      </c>
      <c r="W1295" s="10">
        <v>3912</v>
      </c>
      <c r="X1295" s="10">
        <v>1530</v>
      </c>
      <c r="Y1295" s="10">
        <f t="shared" si="20"/>
        <v>1297</v>
      </c>
      <c r="Z1295" s="10" t="str">
        <f>IFERROR(VLOOKUP(H1295,'[1]MW-NIFTY-50-12-Apr-2020'!$A:$A,1,FALSE),"No")</f>
        <v>No</v>
      </c>
      <c r="AA1295" s="10" t="s">
        <v>44</v>
      </c>
      <c r="AB1295" s="9">
        <v>1297</v>
      </c>
    </row>
    <row r="1296" spans="1:28" ht="15.75" customHeight="1" x14ac:dyDescent="0.3">
      <c r="A1296" s="9">
        <v>4237</v>
      </c>
      <c r="B1296" s="10">
        <v>4549121</v>
      </c>
      <c r="C1296" s="10">
        <v>17770</v>
      </c>
      <c r="D1296" s="10"/>
      <c r="E1296" s="10"/>
      <c r="F1296" s="10"/>
      <c r="G1296" s="10" t="s">
        <v>7022</v>
      </c>
      <c r="H1296" s="10" t="s">
        <v>12350</v>
      </c>
      <c r="I1296" s="10" t="s">
        <v>12351</v>
      </c>
      <c r="J1296" s="10" t="s">
        <v>12352</v>
      </c>
      <c r="K1296" s="13">
        <v>139.1568</v>
      </c>
      <c r="L1296" s="19" t="s">
        <v>13176</v>
      </c>
      <c r="M1296" s="11" t="s">
        <v>275</v>
      </c>
      <c r="N1296" s="10" t="s">
        <v>276</v>
      </c>
      <c r="O1296" s="10" t="s">
        <v>277</v>
      </c>
      <c r="P1296" s="10" t="s">
        <v>826</v>
      </c>
      <c r="Q1296" s="12"/>
      <c r="R1296" s="12"/>
      <c r="S1296" s="18" t="s">
        <v>279</v>
      </c>
      <c r="T1296" s="10" t="s">
        <v>27</v>
      </c>
      <c r="U1296" s="10">
        <v>4548</v>
      </c>
      <c r="V1296" s="10">
        <v>1873</v>
      </c>
      <c r="W1296" s="10">
        <v>4033</v>
      </c>
      <c r="X1296" s="10">
        <v>224</v>
      </c>
      <c r="Y1296" s="10">
        <f t="shared" si="20"/>
        <v>4237</v>
      </c>
      <c r="Z1296" s="10" t="str">
        <f>IFERROR(VLOOKUP(H1296,'[1]MW-NIFTY-50-12-Apr-2020'!$A:$A,1,FALSE),"No")</f>
        <v>No</v>
      </c>
      <c r="AA1296" s="10" t="str">
        <f>IFERROR(VLOOKUP(AB1296,'[2]ind_nifty500list 12th Apr20'!$F:$F,1,FALSE),"No")</f>
        <v>No</v>
      </c>
      <c r="AB1296" s="9">
        <v>4237</v>
      </c>
    </row>
    <row r="1297" spans="1:28" ht="15.75" customHeight="1" x14ac:dyDescent="0.3">
      <c r="A1297" s="9">
        <v>1705</v>
      </c>
      <c r="B1297" s="10"/>
      <c r="C1297" s="10"/>
      <c r="D1297" s="10">
        <v>134257668</v>
      </c>
      <c r="E1297" s="10">
        <v>524444</v>
      </c>
      <c r="F1297" s="10">
        <v>524444</v>
      </c>
      <c r="G1297" s="10" t="s">
        <v>5351</v>
      </c>
      <c r="H1297" s="10" t="str">
        <f>G1297</f>
        <v>KAVITIND</v>
      </c>
      <c r="I1297" s="10" t="s">
        <v>5352</v>
      </c>
      <c r="J1297" s="10" t="s">
        <v>5353</v>
      </c>
      <c r="K1297" s="13">
        <v>139.04</v>
      </c>
      <c r="L1297" s="19" t="s">
        <v>13176</v>
      </c>
      <c r="M1297" s="11" t="s">
        <v>275</v>
      </c>
      <c r="N1297" s="10" t="s">
        <v>357</v>
      </c>
      <c r="O1297" s="10" t="s">
        <v>358</v>
      </c>
      <c r="P1297" s="10" t="s">
        <v>359</v>
      </c>
      <c r="Q1297" s="12"/>
      <c r="R1297" s="12"/>
      <c r="S1297" s="18" t="s">
        <v>279</v>
      </c>
      <c r="T1297" s="10" t="s">
        <v>27</v>
      </c>
      <c r="U1297" s="10">
        <v>102</v>
      </c>
      <c r="V1297" s="10">
        <v>2305</v>
      </c>
      <c r="W1297" s="10">
        <v>1807</v>
      </c>
      <c r="X1297" s="10">
        <v>400</v>
      </c>
      <c r="Y1297" s="10">
        <f t="shared" si="20"/>
        <v>1705</v>
      </c>
      <c r="Z1297" s="10" t="str">
        <f>IFERROR(VLOOKUP(H1297,'[1]MW-NIFTY-50-12-Apr-2020'!$A:$A,1,FALSE),"No")</f>
        <v>No</v>
      </c>
      <c r="AA1297" s="10" t="str">
        <f>IFERROR(VLOOKUP(AB1297,'[2]ind_nifty500list 12th Apr20'!$F:$F,1,FALSE),"No")</f>
        <v>No</v>
      </c>
      <c r="AB1297" s="9">
        <v>1705</v>
      </c>
    </row>
    <row r="1298" spans="1:28" ht="15.75" customHeight="1" x14ac:dyDescent="0.3">
      <c r="A1298" s="9">
        <v>460</v>
      </c>
      <c r="B1298" s="10"/>
      <c r="C1298" s="10"/>
      <c r="D1298" s="10">
        <v>134874372</v>
      </c>
      <c r="E1298" s="10">
        <v>526853</v>
      </c>
      <c r="F1298" s="10">
        <v>526853</v>
      </c>
      <c r="G1298" s="10" t="s">
        <v>1564</v>
      </c>
      <c r="H1298" s="10" t="str">
        <f>G1298</f>
        <v>BI</v>
      </c>
      <c r="I1298" s="10" t="s">
        <v>1565</v>
      </c>
      <c r="J1298" s="10" t="s">
        <v>1566</v>
      </c>
      <c r="K1298" s="13">
        <v>139.03</v>
      </c>
      <c r="L1298" s="19" t="s">
        <v>13176</v>
      </c>
      <c r="M1298" s="11" t="s">
        <v>23</v>
      </c>
      <c r="N1298" s="10" t="s">
        <v>24</v>
      </c>
      <c r="O1298" s="10"/>
      <c r="P1298" s="10"/>
      <c r="Q1298" s="12"/>
      <c r="R1298" s="12"/>
      <c r="S1298" s="15" t="s">
        <v>26</v>
      </c>
      <c r="T1298" s="10" t="s">
        <v>27</v>
      </c>
      <c r="U1298" s="10">
        <v>658</v>
      </c>
      <c r="V1298" s="10">
        <v>1398</v>
      </c>
      <c r="W1298" s="10">
        <v>3295</v>
      </c>
      <c r="X1298" s="10">
        <v>148</v>
      </c>
      <c r="Y1298" s="10">
        <f t="shared" si="20"/>
        <v>460</v>
      </c>
      <c r="Z1298" s="10" t="str">
        <f>IFERROR(VLOOKUP(H1298,'[1]MW-NIFTY-50-12-Apr-2020'!$A:$A,1,FALSE),"No")</f>
        <v>No</v>
      </c>
      <c r="AA1298" s="10" t="str">
        <f>IFERROR(VLOOKUP(AB1298,'[2]ind_nifty500list 12th Apr20'!$F:$F,1,FALSE),"No")</f>
        <v>No</v>
      </c>
      <c r="AB1298" s="9">
        <v>460</v>
      </c>
    </row>
    <row r="1299" spans="1:28" ht="15.75" customHeight="1" x14ac:dyDescent="0.3">
      <c r="A1299" s="9">
        <v>1301</v>
      </c>
      <c r="B1299" s="10">
        <v>348161</v>
      </c>
      <c r="C1299" s="10">
        <v>1360</v>
      </c>
      <c r="D1299" s="10">
        <v>131595012</v>
      </c>
      <c r="E1299" s="10">
        <v>514043</v>
      </c>
      <c r="F1299" s="10">
        <v>514043</v>
      </c>
      <c r="G1299" s="10" t="s">
        <v>4124</v>
      </c>
      <c r="H1299" s="10" t="s">
        <v>4124</v>
      </c>
      <c r="I1299" s="10" t="s">
        <v>4125</v>
      </c>
      <c r="J1299" s="10" t="s">
        <v>4126</v>
      </c>
      <c r="K1299" s="13">
        <v>3551.8269</v>
      </c>
      <c r="L1299" s="19" t="s">
        <v>13179</v>
      </c>
      <c r="M1299" s="11" t="s">
        <v>83</v>
      </c>
      <c r="N1299" s="10" t="s">
        <v>84</v>
      </c>
      <c r="O1299" s="10" t="s">
        <v>85</v>
      </c>
      <c r="P1299" s="10"/>
      <c r="Q1299" s="12"/>
      <c r="R1299" s="12"/>
      <c r="S1299" s="15" t="s">
        <v>86</v>
      </c>
      <c r="T1299" s="10" t="s">
        <v>27</v>
      </c>
      <c r="U1299" s="10">
        <v>1431</v>
      </c>
      <c r="V1299" s="10">
        <v>1614</v>
      </c>
      <c r="W1299" s="10">
        <v>503</v>
      </c>
      <c r="X1299" s="10">
        <v>3345</v>
      </c>
      <c r="Y1299" s="10">
        <f t="shared" si="20"/>
        <v>1301</v>
      </c>
      <c r="Z1299" s="10" t="str">
        <f>IFERROR(VLOOKUP(H1299,'[1]MW-NIFTY-50-12-Apr-2020'!$A:$A,1,FALSE),"No")</f>
        <v>No</v>
      </c>
      <c r="AA1299" s="10" t="s">
        <v>44</v>
      </c>
      <c r="AB1299" s="9">
        <v>1301</v>
      </c>
    </row>
    <row r="1300" spans="1:28" ht="15.75" customHeight="1" x14ac:dyDescent="0.3">
      <c r="A1300" s="9">
        <v>2090</v>
      </c>
      <c r="B1300" s="10"/>
      <c r="C1300" s="10"/>
      <c r="D1300" s="10">
        <v>129367812</v>
      </c>
      <c r="E1300" s="10">
        <v>505343</v>
      </c>
      <c r="F1300" s="10">
        <v>505343</v>
      </c>
      <c r="G1300" s="10" t="s">
        <v>6513</v>
      </c>
      <c r="H1300" s="10" t="str">
        <f>G1300</f>
        <v>MONOT</v>
      </c>
      <c r="I1300" s="10" t="s">
        <v>6514</v>
      </c>
      <c r="J1300" s="10" t="s">
        <v>6515</v>
      </c>
      <c r="K1300" s="13">
        <v>138.99927589586696</v>
      </c>
      <c r="L1300" s="19" t="s">
        <v>13176</v>
      </c>
      <c r="M1300" s="11" t="s">
        <v>39</v>
      </c>
      <c r="N1300" s="10" t="s">
        <v>145</v>
      </c>
      <c r="O1300" s="10"/>
      <c r="P1300" s="10"/>
      <c r="Q1300" s="12"/>
      <c r="R1300" s="12"/>
      <c r="S1300" s="15" t="s">
        <v>42</v>
      </c>
      <c r="T1300" s="10" t="s">
        <v>27</v>
      </c>
      <c r="U1300" s="10">
        <v>3462</v>
      </c>
      <c r="V1300" s="10">
        <v>604</v>
      </c>
      <c r="W1300" s="10">
        <v>1425</v>
      </c>
      <c r="X1300" s="10">
        <v>2251</v>
      </c>
      <c r="Y1300" s="10">
        <f t="shared" si="20"/>
        <v>2090</v>
      </c>
      <c r="Z1300" s="10" t="str">
        <f>IFERROR(VLOOKUP(H1300,'[1]MW-NIFTY-50-12-Apr-2020'!$A:$A,1,FALSE),"No")</f>
        <v>No</v>
      </c>
      <c r="AA1300" s="10" t="str">
        <f>IFERROR(VLOOKUP(AB1300,'[2]ind_nifty500list 12th Apr20'!$F:$F,1,FALSE),"No")</f>
        <v>No</v>
      </c>
      <c r="AB1300" s="9">
        <v>2090</v>
      </c>
    </row>
    <row r="1301" spans="1:28" ht="15.75" customHeight="1" x14ac:dyDescent="0.3">
      <c r="A1301" s="9">
        <v>2031</v>
      </c>
      <c r="B1301" s="10"/>
      <c r="C1301" s="10"/>
      <c r="D1301" s="10">
        <v>137969156</v>
      </c>
      <c r="E1301" s="10">
        <v>538942</v>
      </c>
      <c r="F1301" s="10">
        <v>538942</v>
      </c>
      <c r="G1301" s="10" t="s">
        <v>6334</v>
      </c>
      <c r="H1301" s="10" t="str">
        <f>G1301</f>
        <v>MERCANTILE</v>
      </c>
      <c r="I1301" s="10" t="s">
        <v>6335</v>
      </c>
      <c r="J1301" s="10" t="s">
        <v>6336</v>
      </c>
      <c r="K1301" s="13">
        <v>138.74</v>
      </c>
      <c r="L1301" s="19" t="s">
        <v>13176</v>
      </c>
      <c r="M1301" s="11" t="s">
        <v>249</v>
      </c>
      <c r="N1301" s="10" t="s">
        <v>383</v>
      </c>
      <c r="O1301" s="10"/>
      <c r="P1301" s="10"/>
      <c r="Q1301" s="12"/>
      <c r="R1301" s="12"/>
      <c r="S1301" s="18" t="s">
        <v>384</v>
      </c>
      <c r="T1301" s="10" t="s">
        <v>27</v>
      </c>
      <c r="U1301" s="10">
        <v>196</v>
      </c>
      <c r="V1301" s="10">
        <v>1842</v>
      </c>
      <c r="W1301" s="10">
        <v>88</v>
      </c>
      <c r="X1301" s="10">
        <v>2250</v>
      </c>
      <c r="Y1301" s="10">
        <f t="shared" si="20"/>
        <v>2031</v>
      </c>
      <c r="Z1301" s="10" t="str">
        <f>IFERROR(VLOOKUP(H1301,'[1]MW-NIFTY-50-12-Apr-2020'!$A:$A,1,FALSE),"No")</f>
        <v>No</v>
      </c>
      <c r="AA1301" s="10" t="str">
        <f>IFERROR(VLOOKUP(AB1301,'[2]ind_nifty500list 12th Apr20'!$F:$F,1,FALSE),"No")</f>
        <v>No</v>
      </c>
      <c r="AB1301" s="9">
        <v>2031</v>
      </c>
    </row>
    <row r="1302" spans="1:28" ht="15.75" customHeight="1" x14ac:dyDescent="0.3">
      <c r="A1302" s="9">
        <v>926</v>
      </c>
      <c r="B1302" s="10">
        <v>6947073</v>
      </c>
      <c r="C1302" s="10">
        <v>27137</v>
      </c>
      <c r="D1302" s="10">
        <v>136360452</v>
      </c>
      <c r="E1302" s="10">
        <v>532658</v>
      </c>
      <c r="F1302" s="10">
        <v>532658</v>
      </c>
      <c r="G1302" s="10" t="s">
        <v>2978</v>
      </c>
      <c r="H1302" s="10" t="s">
        <v>2978</v>
      </c>
      <c r="I1302" s="10" t="s">
        <v>2979</v>
      </c>
      <c r="J1302" s="10" t="s">
        <v>2980</v>
      </c>
      <c r="K1302" s="13">
        <v>138.65325000000001</v>
      </c>
      <c r="L1302" s="19" t="s">
        <v>13176</v>
      </c>
      <c r="M1302" s="11" t="s">
        <v>39</v>
      </c>
      <c r="N1302" s="10" t="s">
        <v>40</v>
      </c>
      <c r="O1302" s="10" t="s">
        <v>128</v>
      </c>
      <c r="P1302" s="10"/>
      <c r="Q1302" s="12"/>
      <c r="R1302" s="12"/>
      <c r="S1302" s="15" t="s">
        <v>42</v>
      </c>
      <c r="T1302" s="10" t="s">
        <v>27</v>
      </c>
      <c r="U1302" s="10">
        <v>1305</v>
      </c>
      <c r="V1302" s="10">
        <v>752</v>
      </c>
      <c r="W1302" s="10">
        <v>2484</v>
      </c>
      <c r="X1302" s="10">
        <v>2043</v>
      </c>
      <c r="Y1302" s="10">
        <f t="shared" si="20"/>
        <v>926</v>
      </c>
      <c r="Z1302" s="10" t="str">
        <f>IFERROR(VLOOKUP(H1302,'[1]MW-NIFTY-50-12-Apr-2020'!$A:$A,1,FALSE),"No")</f>
        <v>No</v>
      </c>
      <c r="AA1302" s="10" t="str">
        <f>IFERROR(VLOOKUP(AB1302,'[2]ind_nifty500list 12th Apr20'!$F:$F,1,FALSE),"No")</f>
        <v>No</v>
      </c>
      <c r="AB1302" s="9">
        <v>926</v>
      </c>
    </row>
    <row r="1303" spans="1:28" ht="15.75" customHeight="1" x14ac:dyDescent="0.3">
      <c r="A1303" s="9">
        <v>1566</v>
      </c>
      <c r="B1303" s="10"/>
      <c r="C1303" s="10"/>
      <c r="D1303" s="10">
        <v>137872388</v>
      </c>
      <c r="E1303" s="10">
        <v>538564</v>
      </c>
      <c r="F1303" s="10">
        <v>538564</v>
      </c>
      <c r="G1303" s="10" t="s">
        <v>4934</v>
      </c>
      <c r="H1303" s="10" t="str">
        <f>G1303</f>
        <v>JAMESWARREN</v>
      </c>
      <c r="I1303" s="10" t="s">
        <v>4935</v>
      </c>
      <c r="J1303" s="10" t="s">
        <v>4936</v>
      </c>
      <c r="K1303" s="13">
        <v>138.65</v>
      </c>
      <c r="L1303" s="19" t="s">
        <v>13176</v>
      </c>
      <c r="M1303" s="11" t="s">
        <v>275</v>
      </c>
      <c r="N1303" s="10" t="s">
        <v>276</v>
      </c>
      <c r="O1303" s="10" t="s">
        <v>277</v>
      </c>
      <c r="P1303" s="10" t="s">
        <v>826</v>
      </c>
      <c r="Q1303" s="12"/>
      <c r="R1303" s="12"/>
      <c r="S1303" s="10" t="s">
        <v>279</v>
      </c>
      <c r="T1303" s="10" t="s">
        <v>27</v>
      </c>
      <c r="U1303" s="10">
        <v>3773</v>
      </c>
      <c r="V1303" s="10">
        <v>289</v>
      </c>
      <c r="W1303" s="10">
        <v>804</v>
      </c>
      <c r="X1303" s="10">
        <v>1576</v>
      </c>
      <c r="Y1303" s="10">
        <f t="shared" si="20"/>
        <v>1566</v>
      </c>
      <c r="Z1303" s="10" t="str">
        <f>IFERROR(VLOOKUP(H1303,'[1]MW-NIFTY-50-12-Apr-2020'!$A:$A,1,FALSE),"No")</f>
        <v>No</v>
      </c>
      <c r="AA1303" s="10" t="str">
        <f>IFERROR(VLOOKUP(AB1303,'[2]ind_nifty500list 12th Apr20'!$F:$F,1,FALSE),"No")</f>
        <v>No</v>
      </c>
      <c r="AB1303" s="9">
        <v>1566</v>
      </c>
    </row>
    <row r="1304" spans="1:28" ht="15.75" customHeight="1" x14ac:dyDescent="0.3">
      <c r="A1304" s="9">
        <v>146</v>
      </c>
      <c r="B1304" s="10"/>
      <c r="C1304" s="10"/>
      <c r="D1304" s="10">
        <v>137836292</v>
      </c>
      <c r="E1304" s="10">
        <v>538423</v>
      </c>
      <c r="F1304" s="10">
        <v>538423</v>
      </c>
      <c r="G1304" s="10" t="s">
        <v>575</v>
      </c>
      <c r="H1304" s="10" t="str">
        <f>G1304</f>
        <v>ALPSMOTOR</v>
      </c>
      <c r="I1304" s="10" t="s">
        <v>576</v>
      </c>
      <c r="J1304" s="10" t="s">
        <v>577</v>
      </c>
      <c r="K1304" s="13">
        <v>138.06</v>
      </c>
      <c r="L1304" s="19" t="s">
        <v>13176</v>
      </c>
      <c r="M1304" s="11" t="s">
        <v>55</v>
      </c>
      <c r="N1304" s="10" t="s">
        <v>56</v>
      </c>
      <c r="O1304" s="10" t="s">
        <v>215</v>
      </c>
      <c r="P1304" s="10" t="s">
        <v>216</v>
      </c>
      <c r="Q1304" s="12"/>
      <c r="R1304" s="12"/>
      <c r="S1304" s="10" t="s">
        <v>58</v>
      </c>
      <c r="T1304" s="10" t="s">
        <v>27</v>
      </c>
      <c r="U1304" s="10">
        <v>2846</v>
      </c>
      <c r="V1304" s="10">
        <v>2105</v>
      </c>
      <c r="W1304" s="10">
        <v>997</v>
      </c>
      <c r="X1304" s="10">
        <v>2138</v>
      </c>
      <c r="Y1304" s="10">
        <f t="shared" si="20"/>
        <v>146</v>
      </c>
      <c r="Z1304" s="10" t="str">
        <f>IFERROR(VLOOKUP(H1304,'[1]MW-NIFTY-50-12-Apr-2020'!$A:$A,1,FALSE),"No")</f>
        <v>No</v>
      </c>
      <c r="AA1304" s="10" t="str">
        <f>IFERROR(VLOOKUP(AB1304,'[2]ind_nifty500list 12th Apr20'!$F:$F,1,FALSE),"No")</f>
        <v>No</v>
      </c>
      <c r="AB1304" s="9">
        <v>146</v>
      </c>
    </row>
    <row r="1305" spans="1:28" ht="15.75" customHeight="1" x14ac:dyDescent="0.3">
      <c r="A1305" s="9">
        <v>3078</v>
      </c>
      <c r="B1305" s="10"/>
      <c r="C1305" s="10"/>
      <c r="D1305" s="10">
        <v>130047492</v>
      </c>
      <c r="E1305" s="10">
        <v>507998</v>
      </c>
      <c r="F1305" s="10">
        <v>507998</v>
      </c>
      <c r="G1305" s="10" t="s">
        <v>9473</v>
      </c>
      <c r="H1305" s="10" t="str">
        <f>G1305</f>
        <v>SIMMOND</v>
      </c>
      <c r="I1305" s="10" t="s">
        <v>9474</v>
      </c>
      <c r="J1305" s="10" t="s">
        <v>9475</v>
      </c>
      <c r="K1305" s="13">
        <v>137.96</v>
      </c>
      <c r="L1305" s="19" t="s">
        <v>13176</v>
      </c>
      <c r="M1305" s="11" t="s">
        <v>83</v>
      </c>
      <c r="N1305" s="10" t="s">
        <v>621</v>
      </c>
      <c r="O1305" s="10" t="s">
        <v>622</v>
      </c>
      <c r="P1305" s="10"/>
      <c r="Q1305" s="12"/>
      <c r="R1305" s="12"/>
      <c r="S1305" s="18" t="s">
        <v>623</v>
      </c>
      <c r="T1305" s="10" t="s">
        <v>27</v>
      </c>
      <c r="U1305" s="10">
        <v>3379</v>
      </c>
      <c r="V1305" s="10">
        <v>2719</v>
      </c>
      <c r="W1305" s="10">
        <v>322</v>
      </c>
      <c r="X1305" s="10">
        <v>440</v>
      </c>
      <c r="Y1305" s="10">
        <f t="shared" si="20"/>
        <v>3078</v>
      </c>
      <c r="Z1305" s="10" t="str">
        <f>IFERROR(VLOOKUP(H1305,'[1]MW-NIFTY-50-12-Apr-2020'!$A:$A,1,FALSE),"No")</f>
        <v>No</v>
      </c>
      <c r="AA1305" s="10" t="str">
        <f>IFERROR(VLOOKUP(AB1305,'[2]ind_nifty500list 12th Apr20'!$F:$F,1,FALSE),"No")</f>
        <v>No</v>
      </c>
      <c r="AB1305" s="9">
        <v>3078</v>
      </c>
    </row>
    <row r="1306" spans="1:28" ht="15.75" customHeight="1" x14ac:dyDescent="0.3">
      <c r="A1306" s="9">
        <v>1308</v>
      </c>
      <c r="B1306" s="10">
        <v>348929</v>
      </c>
      <c r="C1306" s="10">
        <v>1363</v>
      </c>
      <c r="D1306" s="10">
        <v>128112644</v>
      </c>
      <c r="E1306" s="10">
        <v>500440</v>
      </c>
      <c r="F1306" s="10">
        <v>500440</v>
      </c>
      <c r="G1306" s="10" t="s">
        <v>4147</v>
      </c>
      <c r="H1306" s="10" t="s">
        <v>4147</v>
      </c>
      <c r="I1306" s="10" t="s">
        <v>4148</v>
      </c>
      <c r="J1306" s="10" t="s">
        <v>4149</v>
      </c>
      <c r="K1306" s="13">
        <v>53809.864249999999</v>
      </c>
      <c r="L1306" s="16" t="s">
        <v>13178</v>
      </c>
      <c r="M1306" s="11" t="s">
        <v>23</v>
      </c>
      <c r="N1306" s="10" t="s">
        <v>90</v>
      </c>
      <c r="O1306" s="10" t="s">
        <v>821</v>
      </c>
      <c r="P1306" s="10" t="s">
        <v>1945</v>
      </c>
      <c r="Q1306" s="12"/>
      <c r="R1306" s="12"/>
      <c r="S1306" s="18" t="s">
        <v>91</v>
      </c>
      <c r="T1306" s="10" t="s">
        <v>130</v>
      </c>
      <c r="U1306" s="10">
        <v>2172</v>
      </c>
      <c r="V1306" s="10">
        <v>1180</v>
      </c>
      <c r="W1306" s="10">
        <v>2947</v>
      </c>
      <c r="X1306" s="10">
        <v>258</v>
      </c>
      <c r="Y1306" s="10">
        <f t="shared" si="20"/>
        <v>1308</v>
      </c>
      <c r="Z1306" s="10" t="s">
        <v>44</v>
      </c>
      <c r="AA1306" s="10" t="s">
        <v>44</v>
      </c>
      <c r="AB1306" s="9">
        <v>1308</v>
      </c>
    </row>
    <row r="1307" spans="1:28" ht="15.75" customHeight="1" x14ac:dyDescent="0.3">
      <c r="A1307" s="9">
        <v>693</v>
      </c>
      <c r="B1307" s="10"/>
      <c r="C1307" s="10"/>
      <c r="D1307" s="10">
        <v>135819524</v>
      </c>
      <c r="E1307" s="10">
        <v>530545</v>
      </c>
      <c r="F1307" s="10">
        <v>530545</v>
      </c>
      <c r="G1307" s="10" t="s">
        <v>2272</v>
      </c>
      <c r="H1307" s="10" t="str">
        <f>G1307</f>
        <v>COSCO</v>
      </c>
      <c r="I1307" s="10" t="s">
        <v>2273</v>
      </c>
      <c r="J1307" s="10" t="s">
        <v>2274</v>
      </c>
      <c r="K1307" s="13">
        <v>137.91</v>
      </c>
      <c r="L1307" s="19" t="s">
        <v>13176</v>
      </c>
      <c r="M1307" s="11" t="s">
        <v>39</v>
      </c>
      <c r="N1307" s="10" t="s">
        <v>40</v>
      </c>
      <c r="O1307" s="10" t="s">
        <v>41</v>
      </c>
      <c r="P1307" s="10"/>
      <c r="Q1307" s="10"/>
      <c r="R1307" s="12"/>
      <c r="S1307" s="15" t="s">
        <v>42</v>
      </c>
      <c r="T1307" s="10" t="s">
        <v>27</v>
      </c>
      <c r="U1307" s="10">
        <v>3363</v>
      </c>
      <c r="V1307" s="10">
        <v>3349</v>
      </c>
      <c r="W1307" s="10">
        <v>912</v>
      </c>
      <c r="X1307" s="10">
        <v>182</v>
      </c>
      <c r="Y1307" s="10">
        <f t="shared" si="20"/>
        <v>693</v>
      </c>
      <c r="Z1307" s="10" t="str">
        <f>IFERROR(VLOOKUP(H1307,'[1]MW-NIFTY-50-12-Apr-2020'!$A:$A,1,FALSE),"No")</f>
        <v>No</v>
      </c>
      <c r="AA1307" s="10" t="str">
        <f>IFERROR(VLOOKUP(AB1307,'[2]ind_nifty500list 12th Apr20'!$F:$F,1,FALSE),"No")</f>
        <v>No</v>
      </c>
      <c r="AB1307" s="9">
        <v>693</v>
      </c>
    </row>
    <row r="1308" spans="1:28" ht="15.75" customHeight="1" x14ac:dyDescent="0.3">
      <c r="A1308" s="9">
        <v>1508</v>
      </c>
      <c r="B1308" s="10">
        <v>6366721</v>
      </c>
      <c r="C1308" s="10">
        <v>24870</v>
      </c>
      <c r="D1308" s="10">
        <v>136577540</v>
      </c>
      <c r="E1308" s="10">
        <v>533506</v>
      </c>
      <c r="F1308" s="10">
        <v>533506</v>
      </c>
      <c r="G1308" s="10" t="s">
        <v>4758</v>
      </c>
      <c r="H1308" s="10" t="s">
        <v>4758</v>
      </c>
      <c r="I1308" s="10" t="s">
        <v>4759</v>
      </c>
      <c r="J1308" s="10" t="s">
        <v>4760</v>
      </c>
      <c r="K1308" s="13">
        <v>137.85657311827956</v>
      </c>
      <c r="L1308" s="19" t="s">
        <v>13176</v>
      </c>
      <c r="M1308" s="11" t="s">
        <v>55</v>
      </c>
      <c r="N1308" s="10" t="s">
        <v>56</v>
      </c>
      <c r="O1308" s="10" t="s">
        <v>62</v>
      </c>
      <c r="P1308" s="10" t="s">
        <v>293</v>
      </c>
      <c r="Q1308" s="12"/>
      <c r="R1308" s="12"/>
      <c r="S1308" s="18" t="s">
        <v>58</v>
      </c>
      <c r="T1308" s="10" t="s">
        <v>27</v>
      </c>
      <c r="U1308" s="10">
        <v>497</v>
      </c>
      <c r="V1308" s="10">
        <v>3770</v>
      </c>
      <c r="W1308" s="10">
        <v>3202</v>
      </c>
      <c r="X1308" s="10">
        <v>829</v>
      </c>
      <c r="Y1308" s="10">
        <f t="shared" si="20"/>
        <v>1508</v>
      </c>
      <c r="Z1308" s="10" t="str">
        <f>IFERROR(VLOOKUP(H1308,'[1]MW-NIFTY-50-12-Apr-2020'!$A:$A,1,FALSE),"No")</f>
        <v>No</v>
      </c>
      <c r="AA1308" s="10" t="str">
        <f>IFERROR(VLOOKUP(AB1308,'[2]ind_nifty500list 12th Apr20'!$F:$F,1,FALSE),"No")</f>
        <v>No</v>
      </c>
      <c r="AB1308" s="9">
        <v>1508</v>
      </c>
    </row>
    <row r="1309" spans="1:28" ht="15.75" customHeight="1" x14ac:dyDescent="0.3">
      <c r="A1309" s="9">
        <v>289</v>
      </c>
      <c r="B1309" s="10">
        <v>63489</v>
      </c>
      <c r="C1309" s="10">
        <v>248</v>
      </c>
      <c r="D1309" s="10">
        <v>128006148</v>
      </c>
      <c r="E1309" s="10">
        <v>500024</v>
      </c>
      <c r="F1309" s="10">
        <v>500024</v>
      </c>
      <c r="G1309" s="10" t="s">
        <v>1024</v>
      </c>
      <c r="H1309" s="10" t="s">
        <v>1024</v>
      </c>
      <c r="I1309" s="10" t="s">
        <v>1025</v>
      </c>
      <c r="J1309" s="10" t="s">
        <v>1026</v>
      </c>
      <c r="K1309" s="13">
        <v>137.81934999999999</v>
      </c>
      <c r="L1309" s="19" t="s">
        <v>13176</v>
      </c>
      <c r="M1309" s="11" t="s">
        <v>275</v>
      </c>
      <c r="N1309" s="10" t="s">
        <v>276</v>
      </c>
      <c r="O1309" s="10" t="s">
        <v>277</v>
      </c>
      <c r="P1309" s="10" t="s">
        <v>826</v>
      </c>
      <c r="Q1309" s="12"/>
      <c r="R1309" s="12"/>
      <c r="S1309" s="18" t="s">
        <v>279</v>
      </c>
      <c r="T1309" s="10" t="s">
        <v>27</v>
      </c>
      <c r="U1309" s="10">
        <v>1626</v>
      </c>
      <c r="V1309" s="10">
        <v>3436</v>
      </c>
      <c r="W1309" s="10">
        <v>3773</v>
      </c>
      <c r="X1309" s="10">
        <v>1566</v>
      </c>
      <c r="Y1309" s="10">
        <f t="shared" si="20"/>
        <v>289</v>
      </c>
      <c r="Z1309" s="10" t="str">
        <f>IFERROR(VLOOKUP(H1309,'[1]MW-NIFTY-50-12-Apr-2020'!$A:$A,1,FALSE),"No")</f>
        <v>No</v>
      </c>
      <c r="AA1309" s="10" t="str">
        <f>IFERROR(VLOOKUP(AB1309,'[2]ind_nifty500list 12th Apr20'!$F:$F,1,FALSE),"No")</f>
        <v>No</v>
      </c>
      <c r="AB1309" s="9">
        <v>289</v>
      </c>
    </row>
    <row r="1310" spans="1:28" ht="15.75" customHeight="1" x14ac:dyDescent="0.3">
      <c r="A1310" s="9">
        <v>3954</v>
      </c>
      <c r="B1310" s="10"/>
      <c r="C1310" s="10"/>
      <c r="D1310" s="10">
        <v>138292484</v>
      </c>
      <c r="E1310" s="10">
        <v>138292484</v>
      </c>
      <c r="F1310" s="10">
        <v>540205</v>
      </c>
      <c r="G1310" s="10" t="s">
        <v>12161</v>
      </c>
      <c r="H1310" s="10" t="str">
        <f>G1310</f>
        <v>AVL</v>
      </c>
      <c r="I1310" s="10" t="s">
        <v>12162</v>
      </c>
      <c r="J1310" s="10" t="s">
        <v>12163</v>
      </c>
      <c r="K1310" s="13">
        <v>137.34</v>
      </c>
      <c r="L1310" s="19" t="s">
        <v>13176</v>
      </c>
      <c r="M1310" s="11" t="s">
        <v>39</v>
      </c>
      <c r="N1310" s="10" t="s">
        <v>40</v>
      </c>
      <c r="O1310" s="11" t="s">
        <v>76</v>
      </c>
      <c r="P1310" s="10"/>
      <c r="Q1310" s="12"/>
      <c r="R1310" s="12"/>
      <c r="S1310" s="17" t="s">
        <v>42</v>
      </c>
      <c r="T1310" s="10" t="s">
        <v>27</v>
      </c>
      <c r="U1310" s="10">
        <v>466</v>
      </c>
      <c r="V1310" s="10">
        <v>1831</v>
      </c>
      <c r="W1310" s="10">
        <v>3368</v>
      </c>
      <c r="X1310" s="10">
        <v>3797</v>
      </c>
      <c r="Y1310" s="10">
        <f t="shared" si="20"/>
        <v>3954</v>
      </c>
      <c r="Z1310" s="10" t="str">
        <f>IFERROR(VLOOKUP(H1310,'[1]MW-NIFTY-50-12-Apr-2020'!$A:$A,1,FALSE),"No")</f>
        <v>No</v>
      </c>
      <c r="AA1310" s="10" t="str">
        <f>IFERROR(VLOOKUP(AB1310,'[2]ind_nifty500list 12th Apr20'!$F:$F,1,FALSE),"No")</f>
        <v>No</v>
      </c>
      <c r="AB1310" s="9">
        <v>3954</v>
      </c>
    </row>
    <row r="1311" spans="1:28" ht="15.75" customHeight="1" x14ac:dyDescent="0.3">
      <c r="A1311" s="9">
        <v>3206</v>
      </c>
      <c r="B1311" s="10">
        <v>2892033</v>
      </c>
      <c r="C1311" s="10">
        <v>11297</v>
      </c>
      <c r="D1311" s="10">
        <v>135684356</v>
      </c>
      <c r="E1311" s="10">
        <v>530017</v>
      </c>
      <c r="F1311" s="10">
        <v>530017</v>
      </c>
      <c r="G1311" s="10" t="s">
        <v>9854</v>
      </c>
      <c r="H1311" s="10" t="s">
        <v>9854</v>
      </c>
      <c r="I1311" s="10" t="s">
        <v>9855</v>
      </c>
      <c r="J1311" s="10" t="s">
        <v>9856</v>
      </c>
      <c r="K1311" s="13">
        <v>137.30539999999999</v>
      </c>
      <c r="L1311" s="19" t="s">
        <v>13176</v>
      </c>
      <c r="M1311" s="11" t="s">
        <v>83</v>
      </c>
      <c r="N1311" s="10" t="s">
        <v>84</v>
      </c>
      <c r="O1311" s="10" t="s">
        <v>85</v>
      </c>
      <c r="P1311" s="10"/>
      <c r="Q1311" s="12"/>
      <c r="R1311" s="12"/>
      <c r="S1311" s="15" t="s">
        <v>86</v>
      </c>
      <c r="T1311" s="10" t="s">
        <v>27</v>
      </c>
      <c r="U1311" s="10">
        <v>1736</v>
      </c>
      <c r="V1311" s="10">
        <v>3330</v>
      </c>
      <c r="W1311" s="10">
        <v>1108</v>
      </c>
      <c r="X1311" s="10">
        <v>1973</v>
      </c>
      <c r="Y1311" s="10">
        <f t="shared" si="20"/>
        <v>3206</v>
      </c>
      <c r="Z1311" s="10" t="str">
        <f>IFERROR(VLOOKUP(H1311,'[1]MW-NIFTY-50-12-Apr-2020'!$A:$A,1,FALSE),"No")</f>
        <v>No</v>
      </c>
      <c r="AA1311" s="10" t="str">
        <f>IFERROR(VLOOKUP(AB1311,'[2]ind_nifty500list 12th Apr20'!$F:$F,1,FALSE),"No")</f>
        <v>No</v>
      </c>
      <c r="AB1311" s="9">
        <v>3206</v>
      </c>
    </row>
    <row r="1312" spans="1:28" ht="15.75" customHeight="1" x14ac:dyDescent="0.3">
      <c r="A1312" s="9">
        <v>544</v>
      </c>
      <c r="B1312" s="10">
        <v>3639809</v>
      </c>
      <c r="C1312" s="10">
        <v>14218</v>
      </c>
      <c r="D1312" s="10">
        <v>136397060</v>
      </c>
      <c r="E1312" s="10">
        <v>532801</v>
      </c>
      <c r="F1312" s="10">
        <v>532801</v>
      </c>
      <c r="G1312" s="10" t="s">
        <v>1818</v>
      </c>
      <c r="H1312" s="10" t="s">
        <v>1818</v>
      </c>
      <c r="I1312" s="10" t="s">
        <v>1819</v>
      </c>
      <c r="J1312" s="10" t="s">
        <v>1820</v>
      </c>
      <c r="K1312" s="13">
        <v>136.83125000000001</v>
      </c>
      <c r="L1312" s="19" t="s">
        <v>13176</v>
      </c>
      <c r="M1312" s="11" t="s">
        <v>32</v>
      </c>
      <c r="N1312" s="10" t="s">
        <v>33</v>
      </c>
      <c r="O1312" s="10" t="s">
        <v>34</v>
      </c>
      <c r="P1312" s="10"/>
      <c r="Q1312" s="12"/>
      <c r="R1312" s="12"/>
      <c r="S1312" s="18" t="s">
        <v>35</v>
      </c>
      <c r="T1312" s="10" t="s">
        <v>27</v>
      </c>
      <c r="U1312" s="10">
        <v>299</v>
      </c>
      <c r="V1312" s="10">
        <v>3430</v>
      </c>
      <c r="W1312" s="10">
        <v>500</v>
      </c>
      <c r="X1312" s="10">
        <v>2385</v>
      </c>
      <c r="Y1312" s="10">
        <f t="shared" si="20"/>
        <v>544</v>
      </c>
      <c r="Z1312" s="10" t="str">
        <f>IFERROR(VLOOKUP(H1312,'[1]MW-NIFTY-50-12-Apr-2020'!$A:$A,1,FALSE),"No")</f>
        <v>No</v>
      </c>
      <c r="AA1312" s="10" t="str">
        <f>IFERROR(VLOOKUP(AB1312,'[2]ind_nifty500list 12th Apr20'!$F:$F,1,FALSE),"No")</f>
        <v>No</v>
      </c>
      <c r="AB1312" s="9">
        <v>544</v>
      </c>
    </row>
    <row r="1313" spans="1:28" ht="15.75" customHeight="1" x14ac:dyDescent="0.3">
      <c r="A1313" s="9">
        <v>491</v>
      </c>
      <c r="B1313" s="10">
        <v>1914881</v>
      </c>
      <c r="C1313" s="10">
        <v>7480</v>
      </c>
      <c r="D1313" s="10">
        <v>136062724</v>
      </c>
      <c r="E1313" s="10">
        <v>531495</v>
      </c>
      <c r="F1313" s="10">
        <v>531495</v>
      </c>
      <c r="G1313" s="10" t="s">
        <v>1659</v>
      </c>
      <c r="H1313" s="10" t="s">
        <v>1659</v>
      </c>
      <c r="I1313" s="10" t="s">
        <v>1660</v>
      </c>
      <c r="J1313" s="10" t="s">
        <v>1661</v>
      </c>
      <c r="K1313" s="13">
        <v>136.76104999999998</v>
      </c>
      <c r="L1313" s="19" t="s">
        <v>13176</v>
      </c>
      <c r="M1313" s="11" t="s">
        <v>83</v>
      </c>
      <c r="N1313" s="10" t="s">
        <v>181</v>
      </c>
      <c r="O1313" s="10" t="s">
        <v>210</v>
      </c>
      <c r="P1313" s="10" t="s">
        <v>354</v>
      </c>
      <c r="Q1313" s="12"/>
      <c r="R1313" s="12"/>
      <c r="S1313" s="15" t="s">
        <v>86</v>
      </c>
      <c r="T1313" s="10" t="s">
        <v>27</v>
      </c>
      <c r="U1313" s="10">
        <v>1179</v>
      </c>
      <c r="V1313" s="10">
        <v>3443</v>
      </c>
      <c r="W1313" s="10">
        <v>2231</v>
      </c>
      <c r="X1313" s="10">
        <v>696</v>
      </c>
      <c r="Y1313" s="10">
        <f t="shared" si="20"/>
        <v>491</v>
      </c>
      <c r="Z1313" s="10" t="str">
        <f>IFERROR(VLOOKUP(H1313,'[1]MW-NIFTY-50-12-Apr-2020'!$A:$A,1,FALSE),"No")</f>
        <v>No</v>
      </c>
      <c r="AA1313" s="10" t="str">
        <f>IFERROR(VLOOKUP(AB1313,'[2]ind_nifty500list 12th Apr20'!$F:$F,1,FALSE),"No")</f>
        <v>No</v>
      </c>
      <c r="AB1313" s="9">
        <v>491</v>
      </c>
    </row>
    <row r="1314" spans="1:28" ht="15.75" customHeight="1" x14ac:dyDescent="0.3">
      <c r="A1314" s="9">
        <v>1179</v>
      </c>
      <c r="B1314" s="10"/>
      <c r="C1314" s="10"/>
      <c r="D1314" s="10">
        <v>130443780</v>
      </c>
      <c r="E1314" s="10">
        <v>509546</v>
      </c>
      <c r="F1314" s="10">
        <v>509546</v>
      </c>
      <c r="G1314" s="10" t="s">
        <v>3752</v>
      </c>
      <c r="H1314" s="10" t="str">
        <f>G1314</f>
        <v>GRAVISSHO</v>
      </c>
      <c r="I1314" s="10" t="s">
        <v>3753</v>
      </c>
      <c r="J1314" s="10" t="s">
        <v>3754</v>
      </c>
      <c r="K1314" s="13">
        <v>135.97</v>
      </c>
      <c r="L1314" s="19" t="s">
        <v>13176</v>
      </c>
      <c r="M1314" s="11" t="s">
        <v>83</v>
      </c>
      <c r="N1314" s="10" t="s">
        <v>181</v>
      </c>
      <c r="O1314" s="10" t="s">
        <v>210</v>
      </c>
      <c r="P1314" s="10" t="s">
        <v>354</v>
      </c>
      <c r="Q1314" s="12"/>
      <c r="R1314" s="12"/>
      <c r="S1314" s="15" t="s">
        <v>86</v>
      </c>
      <c r="T1314" s="10" t="s">
        <v>27</v>
      </c>
      <c r="U1314" s="10">
        <v>3443</v>
      </c>
      <c r="V1314" s="10">
        <v>408</v>
      </c>
      <c r="W1314" s="10">
        <v>491</v>
      </c>
      <c r="X1314" s="10">
        <v>2231</v>
      </c>
      <c r="Y1314" s="10">
        <f t="shared" si="20"/>
        <v>1179</v>
      </c>
      <c r="Z1314" s="10" t="str">
        <f>IFERROR(VLOOKUP(H1314,'[1]MW-NIFTY-50-12-Apr-2020'!$A:$A,1,FALSE),"No")</f>
        <v>No</v>
      </c>
      <c r="AA1314" s="10" t="str">
        <f>IFERROR(VLOOKUP(AB1314,'[2]ind_nifty500list 12th Apr20'!$F:$F,1,FALSE),"No")</f>
        <v>No</v>
      </c>
      <c r="AB1314" s="9">
        <v>1179</v>
      </c>
    </row>
    <row r="1315" spans="1:28" ht="15.75" customHeight="1" x14ac:dyDescent="0.3">
      <c r="A1315" s="9">
        <v>1736</v>
      </c>
      <c r="B1315" s="10">
        <v>476673</v>
      </c>
      <c r="C1315" s="10">
        <v>1862</v>
      </c>
      <c r="D1315" s="10">
        <v>128061188</v>
      </c>
      <c r="E1315" s="10">
        <v>500239</v>
      </c>
      <c r="F1315" s="10">
        <v>500239</v>
      </c>
      <c r="G1315" s="10" t="s">
        <v>5445</v>
      </c>
      <c r="H1315" s="10" t="s">
        <v>5445</v>
      </c>
      <c r="I1315" s="10" t="s">
        <v>5446</v>
      </c>
      <c r="J1315" s="10" t="s">
        <v>5447</v>
      </c>
      <c r="K1315" s="13">
        <v>135.24</v>
      </c>
      <c r="L1315" s="19" t="s">
        <v>13176</v>
      </c>
      <c r="M1315" s="11" t="s">
        <v>83</v>
      </c>
      <c r="N1315" s="10" t="s">
        <v>84</v>
      </c>
      <c r="O1315" s="10" t="s">
        <v>85</v>
      </c>
      <c r="P1315" s="10"/>
      <c r="Q1315" s="12"/>
      <c r="R1315" s="12"/>
      <c r="S1315" s="15" t="s">
        <v>86</v>
      </c>
      <c r="T1315" s="10" t="s">
        <v>27</v>
      </c>
      <c r="U1315" s="10">
        <v>3330</v>
      </c>
      <c r="V1315" s="10">
        <v>2537</v>
      </c>
      <c r="W1315" s="10">
        <v>3206</v>
      </c>
      <c r="X1315" s="10">
        <v>1108</v>
      </c>
      <c r="Y1315" s="10">
        <f t="shared" si="20"/>
        <v>1736</v>
      </c>
      <c r="Z1315" s="10" t="str">
        <f>IFERROR(VLOOKUP(H1315,'[1]MW-NIFTY-50-12-Apr-2020'!$A:$A,1,FALSE),"No")</f>
        <v>No</v>
      </c>
      <c r="AA1315" s="10" t="str">
        <f>IFERROR(VLOOKUP(AB1315,'[2]ind_nifty500list 12th Apr20'!$F:$F,1,FALSE),"No")</f>
        <v>No</v>
      </c>
      <c r="AB1315" s="9">
        <v>1736</v>
      </c>
    </row>
    <row r="1316" spans="1:28" ht="15.75" customHeight="1" x14ac:dyDescent="0.3">
      <c r="A1316" s="9">
        <v>1318</v>
      </c>
      <c r="B1316" s="10">
        <v>4592385</v>
      </c>
      <c r="C1316" s="10">
        <v>17939</v>
      </c>
      <c r="D1316" s="10">
        <v>131481348</v>
      </c>
      <c r="E1316" s="10">
        <v>513599</v>
      </c>
      <c r="F1316" s="10">
        <v>513599</v>
      </c>
      <c r="G1316" s="10" t="s">
        <v>4177</v>
      </c>
      <c r="H1316" s="10" t="s">
        <v>4177</v>
      </c>
      <c r="I1316" s="10" t="s">
        <v>4178</v>
      </c>
      <c r="J1316" s="10" t="s">
        <v>4179</v>
      </c>
      <c r="K1316" s="13">
        <v>6912.4788499999995</v>
      </c>
      <c r="L1316" s="19" t="s">
        <v>13179</v>
      </c>
      <c r="M1316" s="11" t="s">
        <v>23</v>
      </c>
      <c r="N1316" s="10" t="s">
        <v>90</v>
      </c>
      <c r="O1316" s="10" t="s">
        <v>4180</v>
      </c>
      <c r="P1316" s="10" t="s">
        <v>2352</v>
      </c>
      <c r="Q1316" s="12"/>
      <c r="R1316" s="12"/>
      <c r="S1316" s="18" t="s">
        <v>91</v>
      </c>
      <c r="T1316" s="10" t="s">
        <v>43</v>
      </c>
      <c r="U1316" s="10">
        <v>2083</v>
      </c>
      <c r="V1316" s="10">
        <v>2358</v>
      </c>
      <c r="W1316" s="10">
        <v>1333</v>
      </c>
      <c r="X1316" s="10">
        <v>2989</v>
      </c>
      <c r="Y1316" s="10">
        <f t="shared" si="20"/>
        <v>1318</v>
      </c>
      <c r="Z1316" s="10" t="str">
        <f>IFERROR(VLOOKUP(H1316,'[1]MW-NIFTY-50-12-Apr-2020'!$A:$A,1,FALSE),"No")</f>
        <v>No</v>
      </c>
      <c r="AA1316" s="10" t="s">
        <v>44</v>
      </c>
      <c r="AB1316" s="9">
        <v>1318</v>
      </c>
    </row>
    <row r="1317" spans="1:28" ht="15.75" customHeight="1" x14ac:dyDescent="0.3">
      <c r="A1317" s="9">
        <v>2039</v>
      </c>
      <c r="B1317" s="10">
        <v>296705</v>
      </c>
      <c r="C1317" s="10">
        <v>1159</v>
      </c>
      <c r="D1317" s="10">
        <v>128040708</v>
      </c>
      <c r="E1317" s="10">
        <v>500159</v>
      </c>
      <c r="F1317" s="10">
        <v>500159</v>
      </c>
      <c r="G1317" s="10" t="s">
        <v>6358</v>
      </c>
      <c r="H1317" s="10" t="s">
        <v>6358</v>
      </c>
      <c r="I1317" s="10" t="s">
        <v>6359</v>
      </c>
      <c r="J1317" s="10" t="s">
        <v>6360</v>
      </c>
      <c r="K1317" s="13">
        <v>134.25</v>
      </c>
      <c r="L1317" s="19" t="s">
        <v>13176</v>
      </c>
      <c r="M1317" s="11" t="s">
        <v>83</v>
      </c>
      <c r="N1317" s="10" t="s">
        <v>181</v>
      </c>
      <c r="O1317" s="10"/>
      <c r="P1317" s="10"/>
      <c r="Q1317" s="12"/>
      <c r="R1317" s="12"/>
      <c r="S1317" s="15" t="s">
        <v>86</v>
      </c>
      <c r="T1317" s="10" t="s">
        <v>27</v>
      </c>
      <c r="U1317" s="10">
        <v>3966</v>
      </c>
      <c r="V1317" s="10">
        <v>1148</v>
      </c>
      <c r="W1317" s="10">
        <v>2756</v>
      </c>
      <c r="X1317" s="10">
        <v>3632</v>
      </c>
      <c r="Y1317" s="10">
        <f t="shared" si="20"/>
        <v>2039</v>
      </c>
      <c r="Z1317" s="10" t="str">
        <f>IFERROR(VLOOKUP(H1317,'[1]MW-NIFTY-50-12-Apr-2020'!$A:$A,1,FALSE),"No")</f>
        <v>No</v>
      </c>
      <c r="AA1317" s="10" t="str">
        <f>IFERROR(VLOOKUP(AB1317,'[2]ind_nifty500list 12th Apr20'!$F:$F,1,FALSE),"No")</f>
        <v>No</v>
      </c>
      <c r="AB1317" s="9">
        <v>2039</v>
      </c>
    </row>
    <row r="1318" spans="1:28" ht="15.75" customHeight="1" x14ac:dyDescent="0.3">
      <c r="A1318" s="9">
        <v>3773</v>
      </c>
      <c r="B1318" s="10">
        <v>957185</v>
      </c>
      <c r="C1318" s="10">
        <v>3739</v>
      </c>
      <c r="D1318" s="10">
        <v>130174468</v>
      </c>
      <c r="E1318" s="10">
        <v>508494</v>
      </c>
      <c r="F1318" s="10">
        <v>508494</v>
      </c>
      <c r="G1318" s="10" t="s">
        <v>11548</v>
      </c>
      <c r="H1318" s="10" t="s">
        <v>11548</v>
      </c>
      <c r="I1318" s="10" t="s">
        <v>11549</v>
      </c>
      <c r="J1318" s="10" t="s">
        <v>11550</v>
      </c>
      <c r="K1318" s="13">
        <v>134.07</v>
      </c>
      <c r="L1318" s="19" t="s">
        <v>13176</v>
      </c>
      <c r="M1318" s="10" t="s">
        <v>275</v>
      </c>
      <c r="N1318" s="10" t="s">
        <v>276</v>
      </c>
      <c r="O1318" s="10" t="s">
        <v>277</v>
      </c>
      <c r="P1318" s="10" t="s">
        <v>826</v>
      </c>
      <c r="Q1318" s="12"/>
      <c r="R1318" s="12"/>
      <c r="S1318" s="18" t="s">
        <v>279</v>
      </c>
      <c r="T1318" s="10" t="s">
        <v>27</v>
      </c>
      <c r="U1318" s="10">
        <v>289</v>
      </c>
      <c r="V1318" s="10">
        <v>1626</v>
      </c>
      <c r="W1318" s="10">
        <v>1566</v>
      </c>
      <c r="X1318" s="10">
        <v>804</v>
      </c>
      <c r="Y1318" s="10">
        <f t="shared" si="20"/>
        <v>3773</v>
      </c>
      <c r="Z1318" s="10" t="str">
        <f>IFERROR(VLOOKUP(H1318,'[1]MW-NIFTY-50-12-Apr-2020'!$A:$A,1,FALSE),"No")</f>
        <v>No</v>
      </c>
      <c r="AA1318" s="10" t="str">
        <f>IFERROR(VLOOKUP(AB1318,'[2]ind_nifty500list 12th Apr20'!$F:$F,1,FALSE),"No")</f>
        <v>No</v>
      </c>
      <c r="AB1318" s="9">
        <v>3773</v>
      </c>
    </row>
    <row r="1319" spans="1:28" ht="15.75" customHeight="1" x14ac:dyDescent="0.3">
      <c r="A1319" s="9">
        <v>416</v>
      </c>
      <c r="B1319" s="10"/>
      <c r="C1319" s="10"/>
      <c r="D1319" s="10">
        <v>130217988</v>
      </c>
      <c r="E1319" s="10">
        <v>508664</v>
      </c>
      <c r="F1319" s="10">
        <v>508664</v>
      </c>
      <c r="G1319" s="10" t="s">
        <v>1426</v>
      </c>
      <c r="H1319" s="10" t="str">
        <f>G1319</f>
        <v>BESTEAST</v>
      </c>
      <c r="I1319" s="10" t="s">
        <v>1427</v>
      </c>
      <c r="J1319" s="10" t="s">
        <v>1428</v>
      </c>
      <c r="K1319" s="13">
        <v>133.16999999999999</v>
      </c>
      <c r="L1319" s="19" t="s">
        <v>13176</v>
      </c>
      <c r="M1319" s="11" t="s">
        <v>83</v>
      </c>
      <c r="N1319" s="10" t="s">
        <v>181</v>
      </c>
      <c r="O1319" s="10" t="s">
        <v>210</v>
      </c>
      <c r="P1319" s="23" t="s">
        <v>354</v>
      </c>
      <c r="Q1319" s="12"/>
      <c r="R1319" s="12"/>
      <c r="S1319" s="15" t="s">
        <v>86</v>
      </c>
      <c r="T1319" s="10" t="s">
        <v>27</v>
      </c>
      <c r="U1319" s="10">
        <v>617</v>
      </c>
      <c r="V1319" s="10">
        <v>2919</v>
      </c>
      <c r="W1319" s="10">
        <v>408</v>
      </c>
      <c r="X1319" s="10">
        <v>3443</v>
      </c>
      <c r="Y1319" s="10">
        <f t="shared" si="20"/>
        <v>416</v>
      </c>
      <c r="Z1319" s="10" t="str">
        <f>IFERROR(VLOOKUP(H1319,'[1]MW-NIFTY-50-12-Apr-2020'!$A:$A,1,FALSE),"No")</f>
        <v>No</v>
      </c>
      <c r="AA1319" s="10" t="str">
        <f>IFERROR(VLOOKUP(AB1319,'[2]ind_nifty500list 12th Apr20'!$F:$F,1,FALSE),"No")</f>
        <v>No</v>
      </c>
      <c r="AB1319" s="9">
        <v>416</v>
      </c>
    </row>
    <row r="1320" spans="1:28" ht="15.75" customHeight="1" x14ac:dyDescent="0.3">
      <c r="A1320" s="9">
        <v>1720</v>
      </c>
      <c r="B1320" s="10"/>
      <c r="C1320" s="10"/>
      <c r="D1320" s="10">
        <v>129671172</v>
      </c>
      <c r="E1320" s="10">
        <v>506528</v>
      </c>
      <c r="F1320" s="10">
        <v>506528</v>
      </c>
      <c r="G1320" s="10" t="s">
        <v>5396</v>
      </c>
      <c r="H1320" s="10" t="str">
        <f>G1320</f>
        <v>KELENRG</v>
      </c>
      <c r="I1320" s="10" t="s">
        <v>5397</v>
      </c>
      <c r="J1320" s="10" t="s">
        <v>5398</v>
      </c>
      <c r="K1320" s="13">
        <v>132.77000000000001</v>
      </c>
      <c r="L1320" s="19" t="s">
        <v>13176</v>
      </c>
      <c r="M1320" s="11" t="s">
        <v>23</v>
      </c>
      <c r="N1320" s="10" t="s">
        <v>24</v>
      </c>
      <c r="O1320" s="10"/>
      <c r="P1320" s="10"/>
      <c r="Q1320" s="12"/>
      <c r="R1320" s="12"/>
      <c r="S1320" s="15" t="s">
        <v>26</v>
      </c>
      <c r="T1320" s="10" t="s">
        <v>27</v>
      </c>
      <c r="U1320" s="10">
        <v>1961</v>
      </c>
      <c r="V1320" s="10">
        <v>148</v>
      </c>
      <c r="W1320" s="10">
        <v>1900</v>
      </c>
      <c r="X1320" s="10">
        <v>3716</v>
      </c>
      <c r="Y1320" s="10">
        <f t="shared" si="20"/>
        <v>1720</v>
      </c>
      <c r="Z1320" s="10" t="str">
        <f>IFERROR(VLOOKUP(H1320,'[1]MW-NIFTY-50-12-Apr-2020'!$A:$A,1,FALSE),"No")</f>
        <v>No</v>
      </c>
      <c r="AA1320" s="10" t="str">
        <f>IFERROR(VLOOKUP(AB1320,'[2]ind_nifty500list 12th Apr20'!$F:$F,1,FALSE),"No")</f>
        <v>No</v>
      </c>
      <c r="AB1320" s="9">
        <v>1720</v>
      </c>
    </row>
    <row r="1321" spans="1:28" ht="15.75" customHeight="1" x14ac:dyDescent="0.3">
      <c r="A1321" s="9">
        <v>2043</v>
      </c>
      <c r="B1321" s="10">
        <v>3748865</v>
      </c>
      <c r="C1321" s="10">
        <v>14644</v>
      </c>
      <c r="D1321" s="10">
        <v>136409604</v>
      </c>
      <c r="E1321" s="10">
        <v>532850</v>
      </c>
      <c r="F1321" s="10">
        <v>532850</v>
      </c>
      <c r="G1321" s="10" t="s">
        <v>6370</v>
      </c>
      <c r="H1321" s="10" t="s">
        <v>6370</v>
      </c>
      <c r="I1321" s="10" t="s">
        <v>6371</v>
      </c>
      <c r="J1321" s="10" t="s">
        <v>6372</v>
      </c>
      <c r="K1321" s="13">
        <v>132.4829</v>
      </c>
      <c r="L1321" s="19" t="s">
        <v>13176</v>
      </c>
      <c r="M1321" s="11" t="s">
        <v>39</v>
      </c>
      <c r="N1321" s="10" t="s">
        <v>40</v>
      </c>
      <c r="O1321" s="10" t="s">
        <v>128</v>
      </c>
      <c r="P1321" s="10"/>
      <c r="Q1321" s="12"/>
      <c r="R1321" s="12"/>
      <c r="S1321" s="15" t="s">
        <v>42</v>
      </c>
      <c r="T1321" s="10" t="s">
        <v>27</v>
      </c>
      <c r="U1321" s="10">
        <v>2484</v>
      </c>
      <c r="V1321" s="10">
        <v>926</v>
      </c>
      <c r="W1321" s="10">
        <v>2852</v>
      </c>
      <c r="X1321" s="10">
        <v>2277</v>
      </c>
      <c r="Y1321" s="10">
        <f t="shared" si="20"/>
        <v>2043</v>
      </c>
      <c r="Z1321" s="10" t="str">
        <f>IFERROR(VLOOKUP(H1321,'[1]MW-NIFTY-50-12-Apr-2020'!$A:$A,1,FALSE),"No")</f>
        <v>No</v>
      </c>
      <c r="AA1321" s="10" t="str">
        <f>IFERROR(VLOOKUP(AB1321,'[2]ind_nifty500list 12th Apr20'!$F:$F,1,FALSE),"No")</f>
        <v>No</v>
      </c>
      <c r="AB1321" s="9">
        <v>2043</v>
      </c>
    </row>
    <row r="1322" spans="1:28" ht="15.75" customHeight="1" x14ac:dyDescent="0.3">
      <c r="A1322" s="9">
        <v>2510</v>
      </c>
      <c r="B1322" s="10">
        <v>2729217</v>
      </c>
      <c r="C1322" s="10">
        <v>10661</v>
      </c>
      <c r="D1322" s="10">
        <v>136309764</v>
      </c>
      <c r="E1322" s="10">
        <v>532460</v>
      </c>
      <c r="F1322" s="10">
        <v>532460</v>
      </c>
      <c r="G1322" s="10" t="s">
        <v>7775</v>
      </c>
      <c r="H1322" s="10" t="s">
        <v>7775</v>
      </c>
      <c r="I1322" s="10" t="s">
        <v>7776</v>
      </c>
      <c r="J1322" s="10" t="s">
        <v>7777</v>
      </c>
      <c r="K1322" s="13">
        <v>131.49259999999998</v>
      </c>
      <c r="L1322" s="19" t="s">
        <v>13176</v>
      </c>
      <c r="M1322" s="11" t="s">
        <v>275</v>
      </c>
      <c r="N1322" s="10" t="s">
        <v>357</v>
      </c>
      <c r="O1322" s="10" t="s">
        <v>358</v>
      </c>
      <c r="P1322" s="10" t="s">
        <v>1254</v>
      </c>
      <c r="Q1322" s="12"/>
      <c r="R1322" s="12"/>
      <c r="S1322" s="18" t="s">
        <v>279</v>
      </c>
      <c r="T1322" s="10" t="s">
        <v>27</v>
      </c>
      <c r="U1322" s="10">
        <v>848</v>
      </c>
      <c r="V1322" s="10">
        <v>2674</v>
      </c>
      <c r="W1322" s="10">
        <v>1652</v>
      </c>
      <c r="X1322" s="10">
        <v>2656</v>
      </c>
      <c r="Y1322" s="10">
        <f t="shared" si="20"/>
        <v>2510</v>
      </c>
      <c r="Z1322" s="10" t="str">
        <f>IFERROR(VLOOKUP(H1322,'[1]MW-NIFTY-50-12-Apr-2020'!$A:$A,1,FALSE),"No")</f>
        <v>No</v>
      </c>
      <c r="AA1322" s="10" t="str">
        <f>IFERROR(VLOOKUP(AB1322,'[2]ind_nifty500list 12th Apr20'!$F:$F,1,FALSE),"No")</f>
        <v>No</v>
      </c>
      <c r="AB1322" s="9">
        <v>2510</v>
      </c>
    </row>
    <row r="1323" spans="1:28" ht="15.75" customHeight="1" x14ac:dyDescent="0.3">
      <c r="A1323" s="9">
        <v>2457</v>
      </c>
      <c r="B1323" s="10"/>
      <c r="C1323" s="10"/>
      <c r="D1323" s="10">
        <v>134847236</v>
      </c>
      <c r="E1323" s="10">
        <v>526747</v>
      </c>
      <c r="F1323" s="10">
        <v>526747</v>
      </c>
      <c r="G1323" s="10" t="s">
        <v>7618</v>
      </c>
      <c r="H1323" s="10" t="str">
        <f>G1323</f>
        <v>PGFOILQ</v>
      </c>
      <c r="I1323" s="10" t="s">
        <v>7619</v>
      </c>
      <c r="J1323" s="10" t="s">
        <v>7620</v>
      </c>
      <c r="K1323" s="13">
        <v>131.25</v>
      </c>
      <c r="L1323" s="19" t="s">
        <v>13176</v>
      </c>
      <c r="M1323" s="11" t="s">
        <v>23</v>
      </c>
      <c r="N1323" s="10" t="s">
        <v>90</v>
      </c>
      <c r="O1323" s="10"/>
      <c r="P1323" s="10"/>
      <c r="Q1323" s="12"/>
      <c r="R1323" s="12"/>
      <c r="S1323" s="18" t="s">
        <v>91</v>
      </c>
      <c r="T1323" s="10" t="s">
        <v>27</v>
      </c>
      <c r="U1323" s="10">
        <v>1750</v>
      </c>
      <c r="V1323" s="10">
        <v>1009</v>
      </c>
      <c r="W1323" s="10">
        <v>1224</v>
      </c>
      <c r="X1323" s="10">
        <v>2924</v>
      </c>
      <c r="Y1323" s="10">
        <f t="shared" si="20"/>
        <v>2457</v>
      </c>
      <c r="Z1323" s="10" t="str">
        <f>IFERROR(VLOOKUP(H1323,'[1]MW-NIFTY-50-12-Apr-2020'!$A:$A,1,FALSE),"No")</f>
        <v>No</v>
      </c>
      <c r="AA1323" s="10" t="str">
        <f>IFERROR(VLOOKUP(AB1323,'[2]ind_nifty500list 12th Apr20'!$F:$F,1,FALSE),"No")</f>
        <v>No</v>
      </c>
      <c r="AB1323" s="9">
        <v>2457</v>
      </c>
    </row>
    <row r="1324" spans="1:28" ht="15.75" customHeight="1" x14ac:dyDescent="0.3">
      <c r="A1324" s="9">
        <v>2854</v>
      </c>
      <c r="B1324" s="10"/>
      <c r="C1324" s="10"/>
      <c r="D1324" s="10">
        <v>129112324</v>
      </c>
      <c r="E1324" s="10">
        <v>504345</v>
      </c>
      <c r="F1324" s="10">
        <v>504345</v>
      </c>
      <c r="G1324" s="10" t="s">
        <v>8803</v>
      </c>
      <c r="H1324" s="10" t="str">
        <f>G1324</f>
        <v>SAMLEPU</v>
      </c>
      <c r="I1324" s="10" t="s">
        <v>8804</v>
      </c>
      <c r="J1324" s="10" t="s">
        <v>8805</v>
      </c>
      <c r="K1324" s="13">
        <v>131.07</v>
      </c>
      <c r="L1324" s="19" t="s">
        <v>13176</v>
      </c>
      <c r="M1324" s="11" t="s">
        <v>55</v>
      </c>
      <c r="N1324" s="10" t="s">
        <v>56</v>
      </c>
      <c r="O1324" s="10"/>
      <c r="P1324" s="10"/>
      <c r="Q1324" s="12"/>
      <c r="R1324" s="12"/>
      <c r="S1324" s="10" t="s">
        <v>58</v>
      </c>
      <c r="T1324" s="10" t="s">
        <v>27</v>
      </c>
      <c r="U1324" s="10">
        <v>3233</v>
      </c>
      <c r="V1324" s="10">
        <v>2583</v>
      </c>
      <c r="W1324" s="10">
        <v>2842</v>
      </c>
      <c r="X1324" s="10">
        <v>2835</v>
      </c>
      <c r="Y1324" s="10">
        <f t="shared" si="20"/>
        <v>2854</v>
      </c>
      <c r="Z1324" s="10" t="str">
        <f>IFERROR(VLOOKUP(H1324,'[1]MW-NIFTY-50-12-Apr-2020'!$A:$A,1,FALSE),"No")</f>
        <v>No</v>
      </c>
      <c r="AA1324" s="10" t="str">
        <f>IFERROR(VLOOKUP(AB1324,'[2]ind_nifty500list 12th Apr20'!$F:$F,1,FALSE),"No")</f>
        <v>No</v>
      </c>
      <c r="AB1324" s="9">
        <v>2854</v>
      </c>
    </row>
    <row r="1325" spans="1:28" ht="15.75" customHeight="1" x14ac:dyDescent="0.3">
      <c r="A1325" s="9">
        <v>789</v>
      </c>
      <c r="B1325" s="10"/>
      <c r="C1325" s="10"/>
      <c r="D1325" s="10">
        <v>128931076</v>
      </c>
      <c r="E1325" s="10">
        <v>503637</v>
      </c>
      <c r="F1325" s="10">
        <v>503637</v>
      </c>
      <c r="G1325" s="10" t="s">
        <v>2563</v>
      </c>
      <c r="H1325" s="10" t="str">
        <f>G1325</f>
        <v>DHANLEELA</v>
      </c>
      <c r="I1325" s="10" t="s">
        <v>2564</v>
      </c>
      <c r="J1325" s="10" t="s">
        <v>2565</v>
      </c>
      <c r="K1325" s="13">
        <v>130.96</v>
      </c>
      <c r="L1325" s="19" t="s">
        <v>13176</v>
      </c>
      <c r="M1325" s="11" t="s">
        <v>55</v>
      </c>
      <c r="N1325" s="10" t="s">
        <v>56</v>
      </c>
      <c r="O1325" s="10" t="s">
        <v>62</v>
      </c>
      <c r="P1325" s="10" t="s">
        <v>63</v>
      </c>
      <c r="Q1325" s="12"/>
      <c r="R1325" s="12"/>
      <c r="S1325" s="18" t="s">
        <v>58</v>
      </c>
      <c r="T1325" s="10" t="s">
        <v>27</v>
      </c>
      <c r="U1325" s="10">
        <v>1752</v>
      </c>
      <c r="V1325" s="10">
        <v>3692</v>
      </c>
      <c r="W1325" s="10">
        <v>2567</v>
      </c>
      <c r="X1325" s="10">
        <v>3960</v>
      </c>
      <c r="Y1325" s="10">
        <f t="shared" si="20"/>
        <v>789</v>
      </c>
      <c r="Z1325" s="10" t="str">
        <f>IFERROR(VLOOKUP(H1325,'[1]MW-NIFTY-50-12-Apr-2020'!$A:$A,1,FALSE),"No")</f>
        <v>No</v>
      </c>
      <c r="AA1325" s="10" t="str">
        <f>IFERROR(VLOOKUP(AB1325,'[2]ind_nifty500list 12th Apr20'!$F:$F,1,FALSE),"No")</f>
        <v>No</v>
      </c>
      <c r="AB1325" s="9">
        <v>789</v>
      </c>
    </row>
    <row r="1326" spans="1:28" ht="15.75" customHeight="1" x14ac:dyDescent="0.3">
      <c r="A1326" s="9">
        <v>2773</v>
      </c>
      <c r="B1326" s="10">
        <v>4890625</v>
      </c>
      <c r="C1326" s="10">
        <v>19104</v>
      </c>
      <c r="D1326" s="10">
        <v>128626692</v>
      </c>
      <c r="E1326" s="10">
        <v>502448</v>
      </c>
      <c r="F1326" s="10">
        <v>502448</v>
      </c>
      <c r="G1326" s="10" t="s">
        <v>8560</v>
      </c>
      <c r="H1326" s="10" t="s">
        <v>8560</v>
      </c>
      <c r="I1326" s="10" t="s">
        <v>8561</v>
      </c>
      <c r="J1326" s="10" t="s">
        <v>8562</v>
      </c>
      <c r="K1326" s="13">
        <v>130.69155000000001</v>
      </c>
      <c r="L1326" s="19" t="s">
        <v>13176</v>
      </c>
      <c r="M1326" s="11" t="s">
        <v>23</v>
      </c>
      <c r="N1326" s="10" t="s">
        <v>196</v>
      </c>
      <c r="O1326" s="10" t="s">
        <v>617</v>
      </c>
      <c r="P1326" s="10"/>
      <c r="Q1326" s="12"/>
      <c r="R1326" s="12"/>
      <c r="S1326" s="15" t="s">
        <v>26</v>
      </c>
      <c r="T1326" s="10" t="s">
        <v>27</v>
      </c>
      <c r="U1326" s="10">
        <v>941</v>
      </c>
      <c r="V1326" s="10">
        <v>2351</v>
      </c>
      <c r="W1326" s="10">
        <v>1006</v>
      </c>
      <c r="X1326" s="10">
        <v>1951</v>
      </c>
      <c r="Y1326" s="10">
        <f t="shared" si="20"/>
        <v>2773</v>
      </c>
      <c r="Z1326" s="10" t="str">
        <f>IFERROR(VLOOKUP(H1326,'[1]MW-NIFTY-50-12-Apr-2020'!$A:$A,1,FALSE),"No")</f>
        <v>No</v>
      </c>
      <c r="AA1326" s="10" t="str">
        <f>IFERROR(VLOOKUP(AB1326,'[2]ind_nifty500list 12th Apr20'!$F:$F,1,FALSE),"No")</f>
        <v>No</v>
      </c>
      <c r="AB1326" s="9">
        <v>2773</v>
      </c>
    </row>
    <row r="1327" spans="1:28" ht="15.75" customHeight="1" x14ac:dyDescent="0.3">
      <c r="A1327" s="9">
        <v>1329</v>
      </c>
      <c r="B1327" s="10">
        <v>359937</v>
      </c>
      <c r="C1327" s="10">
        <v>1406</v>
      </c>
      <c r="D1327" s="10">
        <v>128026628</v>
      </c>
      <c r="E1327" s="10">
        <v>500104</v>
      </c>
      <c r="F1327" s="10">
        <v>500104</v>
      </c>
      <c r="G1327" s="10" t="s">
        <v>4211</v>
      </c>
      <c r="H1327" s="10" t="s">
        <v>4211</v>
      </c>
      <c r="I1327" s="10" t="s">
        <v>4212</v>
      </c>
      <c r="J1327" s="10" t="s">
        <v>4213</v>
      </c>
      <c r="K1327" s="13">
        <v>53083.007400000002</v>
      </c>
      <c r="L1327" s="16" t="s">
        <v>13178</v>
      </c>
      <c r="M1327" s="11" t="s">
        <v>121</v>
      </c>
      <c r="N1327" s="10" t="s">
        <v>122</v>
      </c>
      <c r="O1327" s="10" t="s">
        <v>1512</v>
      </c>
      <c r="P1327" s="10"/>
      <c r="Q1327" s="12"/>
      <c r="R1327" s="12"/>
      <c r="S1327" s="15" t="s">
        <v>124</v>
      </c>
      <c r="T1327" s="10" t="s">
        <v>130</v>
      </c>
      <c r="U1327" s="10">
        <v>1964</v>
      </c>
      <c r="V1327" s="10">
        <v>613</v>
      </c>
      <c r="W1327" s="10">
        <v>443</v>
      </c>
      <c r="X1327" s="10">
        <v>1420</v>
      </c>
      <c r="Y1327" s="10">
        <f t="shared" si="20"/>
        <v>1329</v>
      </c>
      <c r="Z1327" s="10" t="str">
        <f>IFERROR(VLOOKUP(H1327,'[1]MW-NIFTY-50-12-Apr-2020'!$A:$A,1,FALSE),"No")</f>
        <v>No</v>
      </c>
      <c r="AA1327" s="10" t="s">
        <v>44</v>
      </c>
      <c r="AB1327" s="9">
        <v>1329</v>
      </c>
    </row>
    <row r="1328" spans="1:28" ht="15.75" customHeight="1" x14ac:dyDescent="0.3">
      <c r="A1328" s="9">
        <v>1960</v>
      </c>
      <c r="B1328" s="10"/>
      <c r="C1328" s="10"/>
      <c r="D1328" s="10">
        <v>137676804</v>
      </c>
      <c r="E1328" s="10">
        <v>537800</v>
      </c>
      <c r="F1328" s="10">
        <v>537800</v>
      </c>
      <c r="G1328" s="10" t="s">
        <v>6124</v>
      </c>
      <c r="H1328" s="10" t="str">
        <f>G1328</f>
        <v>MANGIND</v>
      </c>
      <c r="I1328" s="10" t="s">
        <v>6125</v>
      </c>
      <c r="J1328" s="10" t="s">
        <v>6126</v>
      </c>
      <c r="K1328" s="13">
        <v>130.47</v>
      </c>
      <c r="L1328" s="19" t="s">
        <v>13176</v>
      </c>
      <c r="M1328" s="11" t="s">
        <v>55</v>
      </c>
      <c r="N1328" s="10" t="s">
        <v>56</v>
      </c>
      <c r="O1328" s="10"/>
      <c r="P1328" s="10"/>
      <c r="Q1328" s="12"/>
      <c r="R1328" s="12"/>
      <c r="S1328" s="10" t="s">
        <v>58</v>
      </c>
      <c r="T1328" s="10" t="s">
        <v>27</v>
      </c>
      <c r="U1328" s="10">
        <v>235</v>
      </c>
      <c r="V1328" s="10">
        <v>1479</v>
      </c>
      <c r="W1328" s="10">
        <v>1150</v>
      </c>
      <c r="X1328" s="10">
        <v>3337</v>
      </c>
      <c r="Y1328" s="10">
        <f t="shared" si="20"/>
        <v>1960</v>
      </c>
      <c r="Z1328" s="10" t="str">
        <f>IFERROR(VLOOKUP(H1328,'[1]MW-NIFTY-50-12-Apr-2020'!$A:$A,1,FALSE),"No")</f>
        <v>No</v>
      </c>
      <c r="AA1328" s="10" t="str">
        <f>IFERROR(VLOOKUP(AB1328,'[2]ind_nifty500list 12th Apr20'!$F:$F,1,FALSE),"No")</f>
        <v>No</v>
      </c>
      <c r="AB1328" s="9">
        <v>1960</v>
      </c>
    </row>
    <row r="1329" spans="1:28" ht="15.75" customHeight="1" x14ac:dyDescent="0.3">
      <c r="A1329" s="9">
        <v>1331</v>
      </c>
      <c r="B1329" s="10">
        <v>356865</v>
      </c>
      <c r="C1329" s="10">
        <v>1394</v>
      </c>
      <c r="D1329" s="10">
        <v>128178180</v>
      </c>
      <c r="E1329" s="10">
        <v>500696</v>
      </c>
      <c r="F1329" s="10">
        <v>500696</v>
      </c>
      <c r="G1329" s="10" t="s">
        <v>4217</v>
      </c>
      <c r="H1329" s="10" t="s">
        <v>4217</v>
      </c>
      <c r="I1329" s="10" t="s">
        <v>4218</v>
      </c>
      <c r="J1329" s="10" t="s">
        <v>4219</v>
      </c>
      <c r="K1329" s="13">
        <v>310473.37150000001</v>
      </c>
      <c r="L1329" s="16" t="s">
        <v>13178</v>
      </c>
      <c r="M1329" s="11" t="s">
        <v>275</v>
      </c>
      <c r="N1329" s="10" t="s">
        <v>276</v>
      </c>
      <c r="O1329" s="10" t="s">
        <v>323</v>
      </c>
      <c r="P1329" s="10" t="s">
        <v>4220</v>
      </c>
      <c r="Q1329" s="12"/>
      <c r="R1329" s="12"/>
      <c r="S1329" s="18" t="s">
        <v>279</v>
      </c>
      <c r="T1329" s="10" t="s">
        <v>130</v>
      </c>
      <c r="U1329" s="10">
        <v>1646</v>
      </c>
      <c r="V1329" s="10">
        <v>1336</v>
      </c>
      <c r="W1329" s="10">
        <v>1135</v>
      </c>
      <c r="X1329" s="10">
        <v>733</v>
      </c>
      <c r="Y1329" s="10">
        <f t="shared" si="20"/>
        <v>1331</v>
      </c>
      <c r="Z1329" s="10" t="s">
        <v>44</v>
      </c>
      <c r="AA1329" s="10" t="s">
        <v>44</v>
      </c>
      <c r="AB1329" s="9">
        <v>1331</v>
      </c>
    </row>
    <row r="1330" spans="1:28" ht="15.75" customHeight="1" x14ac:dyDescent="0.3">
      <c r="A1330" s="9">
        <v>3387</v>
      </c>
      <c r="B1330" s="10"/>
      <c r="C1330" s="10"/>
      <c r="D1330" s="10">
        <v>133690628</v>
      </c>
      <c r="E1330" s="10">
        <v>522229</v>
      </c>
      <c r="F1330" s="10">
        <v>522229</v>
      </c>
      <c r="G1330" s="10" t="s">
        <v>10397</v>
      </c>
      <c r="H1330" s="10" t="str">
        <f>G1330</f>
        <v>TANEJAERO</v>
      </c>
      <c r="I1330" s="10" t="s">
        <v>10398</v>
      </c>
      <c r="J1330" s="10" t="s">
        <v>10399</v>
      </c>
      <c r="K1330" s="13">
        <v>130.04</v>
      </c>
      <c r="L1330" s="19" t="s">
        <v>13176</v>
      </c>
      <c r="M1330" s="11" t="s">
        <v>39</v>
      </c>
      <c r="N1330" s="10" t="s">
        <v>67</v>
      </c>
      <c r="O1330" s="10" t="s">
        <v>149</v>
      </c>
      <c r="P1330" s="10" t="s">
        <v>10400</v>
      </c>
      <c r="Q1330" s="12"/>
      <c r="R1330" s="12"/>
      <c r="S1330" s="15" t="s">
        <v>69</v>
      </c>
      <c r="T1330" s="10" t="s">
        <v>27</v>
      </c>
      <c r="U1330" s="10">
        <v>3441</v>
      </c>
      <c r="V1330" s="10">
        <v>3480</v>
      </c>
      <c r="W1330" s="10">
        <v>1243</v>
      </c>
      <c r="X1330" s="10">
        <v>4899</v>
      </c>
      <c r="Y1330" s="10">
        <f t="shared" si="20"/>
        <v>3387</v>
      </c>
      <c r="Z1330" s="10" t="str">
        <f>IFERROR(VLOOKUP(H1330,'[1]MW-NIFTY-50-12-Apr-2020'!$A:$A,1,FALSE),"No")</f>
        <v>No</v>
      </c>
      <c r="AA1330" s="10" t="str">
        <f>IFERROR(VLOOKUP(AB1330,'[2]ind_nifty500list 12th Apr20'!$F:$F,1,FALSE),"No")</f>
        <v>No</v>
      </c>
      <c r="AB1330" s="9">
        <v>3387</v>
      </c>
    </row>
    <row r="1331" spans="1:28" ht="15.75" customHeight="1" x14ac:dyDescent="0.3">
      <c r="A1331" s="9">
        <v>1333</v>
      </c>
      <c r="B1331" s="10">
        <v>364545</v>
      </c>
      <c r="C1331" s="10">
        <v>1424</v>
      </c>
      <c r="D1331" s="10">
        <v>128048132</v>
      </c>
      <c r="E1331" s="10">
        <v>500188</v>
      </c>
      <c r="F1331" s="10">
        <v>500188</v>
      </c>
      <c r="G1331" s="10" t="s">
        <v>4224</v>
      </c>
      <c r="H1331" s="10" t="s">
        <v>4224</v>
      </c>
      <c r="I1331" s="10" t="s">
        <v>4225</v>
      </c>
      <c r="J1331" s="10" t="s">
        <v>4226</v>
      </c>
      <c r="K1331" s="13">
        <v>129335.73705</v>
      </c>
      <c r="L1331" s="16" t="s">
        <v>13178</v>
      </c>
      <c r="M1331" s="11" t="s">
        <v>23</v>
      </c>
      <c r="N1331" s="10" t="s">
        <v>90</v>
      </c>
      <c r="O1331" s="10" t="s">
        <v>4180</v>
      </c>
      <c r="P1331" s="10" t="s">
        <v>822</v>
      </c>
      <c r="Q1331" s="12"/>
      <c r="R1331" s="12"/>
      <c r="S1331" s="18" t="s">
        <v>91</v>
      </c>
      <c r="T1331" s="10" t="s">
        <v>130</v>
      </c>
      <c r="U1331" s="10">
        <v>1318</v>
      </c>
      <c r="V1331" s="10">
        <v>2083</v>
      </c>
      <c r="W1331" s="10">
        <v>2358</v>
      </c>
      <c r="X1331" s="10">
        <v>2989</v>
      </c>
      <c r="Y1331" s="10">
        <f t="shared" si="20"/>
        <v>1333</v>
      </c>
      <c r="Z1331" s="10" t="str">
        <f>IFERROR(VLOOKUP(H1331,'[1]MW-NIFTY-50-12-Apr-2020'!$A:$A,1,FALSE),"No")</f>
        <v>No</v>
      </c>
      <c r="AA1331" s="10" t="s">
        <v>44</v>
      </c>
      <c r="AB1331" s="9">
        <v>1333</v>
      </c>
    </row>
    <row r="1332" spans="1:28" ht="15.75" customHeight="1" x14ac:dyDescent="0.3">
      <c r="A1332" s="9">
        <v>2548</v>
      </c>
      <c r="B1332" s="10">
        <v>2987777</v>
      </c>
      <c r="C1332" s="10">
        <v>11671</v>
      </c>
      <c r="D1332" s="10">
        <v>130323716</v>
      </c>
      <c r="E1332" s="10">
        <v>509077</v>
      </c>
      <c r="F1332" s="10">
        <v>509077</v>
      </c>
      <c r="G1332" s="10" t="s">
        <v>7887</v>
      </c>
      <c r="H1332" s="10" t="s">
        <v>7887</v>
      </c>
      <c r="I1332" s="10" t="s">
        <v>7888</v>
      </c>
      <c r="J1332" s="10" t="s">
        <v>7889</v>
      </c>
      <c r="K1332" s="13">
        <v>129.25900000000001</v>
      </c>
      <c r="L1332" s="19" t="s">
        <v>13176</v>
      </c>
      <c r="M1332" s="11" t="s">
        <v>83</v>
      </c>
      <c r="N1332" s="10" t="s">
        <v>181</v>
      </c>
      <c r="O1332" s="10" t="s">
        <v>311</v>
      </c>
      <c r="P1332" s="10" t="s">
        <v>7890</v>
      </c>
      <c r="Q1332" s="12"/>
      <c r="R1332" s="12"/>
      <c r="S1332" s="15" t="s">
        <v>313</v>
      </c>
      <c r="T1332" s="10" t="s">
        <v>27</v>
      </c>
      <c r="U1332" s="10">
        <v>3586</v>
      </c>
      <c r="V1332" s="10">
        <v>1785</v>
      </c>
      <c r="W1332" s="10">
        <v>1518</v>
      </c>
      <c r="X1332" s="10">
        <v>835</v>
      </c>
      <c r="Y1332" s="10">
        <f t="shared" si="20"/>
        <v>2548</v>
      </c>
      <c r="Z1332" s="10" t="str">
        <f>IFERROR(VLOOKUP(H1332,'[1]MW-NIFTY-50-12-Apr-2020'!$A:$A,1,FALSE),"No")</f>
        <v>No</v>
      </c>
      <c r="AA1332" s="10" t="str">
        <f>IFERROR(VLOOKUP(AB1332,'[2]ind_nifty500list 12th Apr20'!$F:$F,1,FALSE),"No")</f>
        <v>No</v>
      </c>
      <c r="AB1332" s="9">
        <v>2548</v>
      </c>
    </row>
    <row r="1333" spans="1:28" ht="15.75" customHeight="1" x14ac:dyDescent="0.3">
      <c r="A1333" s="9">
        <v>322</v>
      </c>
      <c r="B1333" s="10">
        <v>2722305</v>
      </c>
      <c r="C1333" s="10">
        <v>10634</v>
      </c>
      <c r="D1333" s="10">
        <v>133150468</v>
      </c>
      <c r="E1333" s="10">
        <v>520119</v>
      </c>
      <c r="F1333" s="10">
        <v>520119</v>
      </c>
      <c r="G1333" s="10" t="s">
        <v>1134</v>
      </c>
      <c r="H1333" s="10" t="s">
        <v>1134</v>
      </c>
      <c r="I1333" s="10" t="s">
        <v>1135</v>
      </c>
      <c r="J1333" s="10" t="s">
        <v>1136</v>
      </c>
      <c r="K1333" s="13">
        <v>128.56270000000001</v>
      </c>
      <c r="L1333" s="19" t="s">
        <v>13176</v>
      </c>
      <c r="M1333" s="11" t="s">
        <v>83</v>
      </c>
      <c r="N1333" s="10" t="s">
        <v>621</v>
      </c>
      <c r="O1333" s="10" t="s">
        <v>622</v>
      </c>
      <c r="P1333" s="10" t="s">
        <v>1123</v>
      </c>
      <c r="Q1333" s="12"/>
      <c r="R1333" s="12"/>
      <c r="S1333" s="18" t="s">
        <v>623</v>
      </c>
      <c r="T1333" s="10" t="s">
        <v>27</v>
      </c>
      <c r="U1333" s="10">
        <v>3078</v>
      </c>
      <c r="V1333" s="10">
        <v>3379</v>
      </c>
      <c r="W1333" s="10">
        <v>440</v>
      </c>
      <c r="X1333" s="10">
        <v>318</v>
      </c>
      <c r="Y1333" s="10">
        <f t="shared" si="20"/>
        <v>322</v>
      </c>
      <c r="Z1333" s="10" t="str">
        <f>IFERROR(VLOOKUP(H1333,'[1]MW-NIFTY-50-12-Apr-2020'!$A:$A,1,FALSE),"No")</f>
        <v>No</v>
      </c>
      <c r="AA1333" s="10" t="str">
        <f>IFERROR(VLOOKUP(AB1333,'[2]ind_nifty500list 12th Apr20'!$F:$F,1,FALSE),"No")</f>
        <v>No</v>
      </c>
      <c r="AB1333" s="9">
        <v>322</v>
      </c>
    </row>
    <row r="1334" spans="1:28" ht="15.75" customHeight="1" x14ac:dyDescent="0.3">
      <c r="A1334" s="9">
        <v>1551</v>
      </c>
      <c r="B1334" s="10">
        <v>2881537</v>
      </c>
      <c r="C1334" s="10">
        <v>11256</v>
      </c>
      <c r="D1334" s="10">
        <v>136441860</v>
      </c>
      <c r="E1334" s="10">
        <v>532976</v>
      </c>
      <c r="F1334" s="10">
        <v>532976</v>
      </c>
      <c r="G1334" s="10" t="s">
        <v>4888</v>
      </c>
      <c r="H1334" s="10" t="s">
        <v>4888</v>
      </c>
      <c r="I1334" s="10" t="s">
        <v>4889</v>
      </c>
      <c r="J1334" s="10" t="s">
        <v>4890</v>
      </c>
      <c r="K1334" s="13">
        <v>128.41995</v>
      </c>
      <c r="L1334" s="19" t="s">
        <v>13176</v>
      </c>
      <c r="M1334" s="11" t="s">
        <v>23</v>
      </c>
      <c r="N1334" s="10" t="s">
        <v>90</v>
      </c>
      <c r="O1334" s="10" t="s">
        <v>283</v>
      </c>
      <c r="P1334" s="10" t="e">
        <v>#REF!</v>
      </c>
      <c r="Q1334" s="12"/>
      <c r="R1334" s="12"/>
      <c r="S1334" s="10" t="s">
        <v>91</v>
      </c>
      <c r="T1334" s="10" t="s">
        <v>27</v>
      </c>
      <c r="U1334" s="10">
        <v>1245</v>
      </c>
      <c r="V1334" s="10">
        <v>1923</v>
      </c>
      <c r="W1334" s="10">
        <v>2114</v>
      </c>
      <c r="X1334" s="10">
        <v>1525</v>
      </c>
      <c r="Y1334" s="10">
        <f t="shared" si="20"/>
        <v>1551</v>
      </c>
      <c r="Z1334" s="10" t="str">
        <f>IFERROR(VLOOKUP(H1334,'[1]MW-NIFTY-50-12-Apr-2020'!$A:$A,1,FALSE),"No")</f>
        <v>No</v>
      </c>
      <c r="AA1334" s="10" t="str">
        <f>IFERROR(VLOOKUP(AB1334,'[2]ind_nifty500list 12th Apr20'!$F:$F,1,FALSE),"No")</f>
        <v>No</v>
      </c>
      <c r="AB1334" s="9">
        <v>1551</v>
      </c>
    </row>
    <row r="1335" spans="1:28" ht="15.75" customHeight="1" x14ac:dyDescent="0.3">
      <c r="A1335" s="9">
        <v>1753</v>
      </c>
      <c r="B1335" s="10"/>
      <c r="C1335" s="10"/>
      <c r="D1335" s="10">
        <v>134322948</v>
      </c>
      <c r="E1335" s="10">
        <v>524699</v>
      </c>
      <c r="F1335" s="10">
        <v>524699</v>
      </c>
      <c r="G1335" s="10" t="s">
        <v>5496</v>
      </c>
      <c r="H1335" s="10" t="str">
        <f>G1335</f>
        <v>KILBURNC</v>
      </c>
      <c r="I1335" s="10" t="s">
        <v>5497</v>
      </c>
      <c r="J1335" s="10" t="s">
        <v>5498</v>
      </c>
      <c r="K1335" s="13">
        <v>127.94</v>
      </c>
      <c r="L1335" s="19" t="s">
        <v>13176</v>
      </c>
      <c r="M1335" s="11" t="s">
        <v>23</v>
      </c>
      <c r="N1335" s="10" t="s">
        <v>24</v>
      </c>
      <c r="O1335" s="10"/>
      <c r="P1335" s="10"/>
      <c r="Q1335" s="12"/>
      <c r="R1335" s="12"/>
      <c r="S1335" s="15" t="s">
        <v>26</v>
      </c>
      <c r="T1335" s="10" t="s">
        <v>27</v>
      </c>
      <c r="U1335" s="10">
        <v>2144</v>
      </c>
      <c r="V1335" s="10">
        <v>2587</v>
      </c>
      <c r="W1335" s="10">
        <v>1440</v>
      </c>
      <c r="X1335" s="10">
        <v>504</v>
      </c>
      <c r="Y1335" s="10">
        <f t="shared" si="20"/>
        <v>1753</v>
      </c>
      <c r="Z1335" s="10" t="str">
        <f>IFERROR(VLOOKUP(H1335,'[1]MW-NIFTY-50-12-Apr-2020'!$A:$A,1,FALSE),"No")</f>
        <v>No</v>
      </c>
      <c r="AA1335" s="10" t="str">
        <f>IFERROR(VLOOKUP(AB1335,'[2]ind_nifty500list 12th Apr20'!$F:$F,1,FALSE),"No")</f>
        <v>No</v>
      </c>
      <c r="AB1335" s="9">
        <v>1753</v>
      </c>
    </row>
    <row r="1336" spans="1:28" ht="15.75" customHeight="1" x14ac:dyDescent="0.3">
      <c r="A1336" s="9">
        <v>805</v>
      </c>
      <c r="B1336" s="10"/>
      <c r="C1336" s="10"/>
      <c r="D1336" s="10">
        <v>137843204</v>
      </c>
      <c r="E1336" s="10">
        <v>538450</v>
      </c>
      <c r="F1336" s="10">
        <v>538450</v>
      </c>
      <c r="G1336" s="10" t="s">
        <v>2612</v>
      </c>
      <c r="H1336" s="10" t="str">
        <f>G1336</f>
        <v>DHYANAFIN</v>
      </c>
      <c r="I1336" s="10" t="s">
        <v>2613</v>
      </c>
      <c r="J1336" s="10" t="s">
        <v>2614</v>
      </c>
      <c r="K1336" s="13">
        <v>127.54</v>
      </c>
      <c r="L1336" s="19" t="s">
        <v>13176</v>
      </c>
      <c r="M1336" s="11" t="s">
        <v>55</v>
      </c>
      <c r="N1336" s="10" t="s">
        <v>56</v>
      </c>
      <c r="O1336" s="10" t="s">
        <v>57</v>
      </c>
      <c r="P1336" s="10"/>
      <c r="Q1336" s="12"/>
      <c r="R1336" s="12"/>
      <c r="S1336" s="18" t="s">
        <v>58</v>
      </c>
      <c r="T1336" s="10" t="s">
        <v>27</v>
      </c>
      <c r="U1336" s="10">
        <v>922</v>
      </c>
      <c r="V1336" s="10">
        <v>933</v>
      </c>
      <c r="W1336" s="10">
        <v>411</v>
      </c>
      <c r="X1336" s="10">
        <v>358</v>
      </c>
      <c r="Y1336" s="10">
        <f t="shared" si="20"/>
        <v>805</v>
      </c>
      <c r="Z1336" s="10" t="str">
        <f>IFERROR(VLOOKUP(H1336,'[1]MW-NIFTY-50-12-Apr-2020'!$A:$A,1,FALSE),"No")</f>
        <v>No</v>
      </c>
      <c r="AA1336" s="10" t="str">
        <f>IFERROR(VLOOKUP(AB1336,'[2]ind_nifty500list 12th Apr20'!$F:$F,1,FALSE),"No")</f>
        <v>No</v>
      </c>
      <c r="AB1336" s="9">
        <v>805</v>
      </c>
    </row>
    <row r="1337" spans="1:28" ht="15.75" customHeight="1" x14ac:dyDescent="0.3">
      <c r="A1337" s="9">
        <v>3965</v>
      </c>
      <c r="B1337" s="10"/>
      <c r="C1337" s="10"/>
      <c r="D1337" s="10">
        <v>138041604</v>
      </c>
      <c r="E1337" s="10">
        <v>138041604</v>
      </c>
      <c r="F1337" s="10">
        <v>539225</v>
      </c>
      <c r="G1337" s="10" t="s">
        <v>12195</v>
      </c>
      <c r="H1337" s="10" t="str">
        <f>G1337</f>
        <v>JIYAECO</v>
      </c>
      <c r="I1337" s="10" t="s">
        <v>12196</v>
      </c>
      <c r="J1337" s="10" t="s">
        <v>12197</v>
      </c>
      <c r="K1337" s="13">
        <v>127.13</v>
      </c>
      <c r="L1337" s="19" t="s">
        <v>13176</v>
      </c>
      <c r="M1337" s="11" t="s">
        <v>83</v>
      </c>
      <c r="N1337" s="10" t="s">
        <v>181</v>
      </c>
      <c r="O1337" s="10"/>
      <c r="P1337" s="10"/>
      <c r="Q1337" s="12"/>
      <c r="R1337" s="12"/>
      <c r="S1337" s="17" t="s">
        <v>86</v>
      </c>
      <c r="T1337" s="10" t="s">
        <v>27</v>
      </c>
      <c r="U1337" s="10">
        <v>1034</v>
      </c>
      <c r="V1337" s="10">
        <v>2940</v>
      </c>
      <c r="W1337" s="10">
        <v>1148</v>
      </c>
      <c r="X1337" s="10">
        <v>3966</v>
      </c>
      <c r="Y1337" s="10">
        <f t="shared" si="20"/>
        <v>3965</v>
      </c>
      <c r="Z1337" s="10" t="str">
        <f>IFERROR(VLOOKUP(H1337,'[1]MW-NIFTY-50-12-Apr-2020'!$A:$A,1,FALSE),"No")</f>
        <v>No</v>
      </c>
      <c r="AA1337" s="10" t="str">
        <f>IFERROR(VLOOKUP(AB1337,'[2]ind_nifty500list 12th Apr20'!$F:$F,1,FALSE),"No")</f>
        <v>No</v>
      </c>
      <c r="AB1337" s="9">
        <v>3965</v>
      </c>
    </row>
    <row r="1338" spans="1:28" ht="15.75" customHeight="1" x14ac:dyDescent="0.3">
      <c r="A1338" s="9">
        <v>363</v>
      </c>
      <c r="B1338" s="10">
        <v>3440897</v>
      </c>
      <c r="C1338" s="10">
        <v>13441</v>
      </c>
      <c r="D1338" s="10">
        <v>134354948</v>
      </c>
      <c r="E1338" s="10">
        <v>524824</v>
      </c>
      <c r="F1338" s="10">
        <v>524824</v>
      </c>
      <c r="G1338" s="10" t="s">
        <v>1264</v>
      </c>
      <c r="H1338" s="10" t="s">
        <v>1264</v>
      </c>
      <c r="I1338" s="10" t="s">
        <v>1265</v>
      </c>
      <c r="J1338" s="10" t="s">
        <v>1266</v>
      </c>
      <c r="K1338" s="13">
        <v>127.0078</v>
      </c>
      <c r="L1338" s="19" t="s">
        <v>13176</v>
      </c>
      <c r="M1338" s="11" t="s">
        <v>95</v>
      </c>
      <c r="N1338" s="10" t="s">
        <v>96</v>
      </c>
      <c r="O1338" s="10" t="s">
        <v>97</v>
      </c>
      <c r="P1338" s="10"/>
      <c r="Q1338" s="12"/>
      <c r="R1338" s="12"/>
      <c r="S1338" s="10" t="s">
        <v>98</v>
      </c>
      <c r="T1338" s="10" t="s">
        <v>27</v>
      </c>
      <c r="U1338" s="10">
        <v>3360</v>
      </c>
      <c r="V1338" s="10">
        <v>1828</v>
      </c>
      <c r="W1338" s="10">
        <v>772</v>
      </c>
      <c r="X1338" s="10">
        <v>2481</v>
      </c>
      <c r="Y1338" s="10">
        <f t="shared" si="20"/>
        <v>363</v>
      </c>
      <c r="Z1338" s="10" t="str">
        <f>IFERROR(VLOOKUP(H1338,'[1]MW-NIFTY-50-12-Apr-2020'!$A:$A,1,FALSE),"No")</f>
        <v>No</v>
      </c>
      <c r="AA1338" s="10" t="str">
        <f>IFERROR(VLOOKUP(AB1338,'[2]ind_nifty500list 12th Apr20'!$F:$F,1,FALSE),"No")</f>
        <v>No</v>
      </c>
      <c r="AB1338" s="9">
        <v>363</v>
      </c>
    </row>
    <row r="1339" spans="1:28" ht="15.75" customHeight="1" x14ac:dyDescent="0.3">
      <c r="A1339" s="9">
        <v>196</v>
      </c>
      <c r="B1339" s="10">
        <v>3500289</v>
      </c>
      <c r="C1339" s="10">
        <v>13673</v>
      </c>
      <c r="D1339" s="10">
        <v>130003972</v>
      </c>
      <c r="E1339" s="10">
        <v>507828</v>
      </c>
      <c r="F1339" s="10">
        <v>507828</v>
      </c>
      <c r="G1339" s="10" t="s">
        <v>732</v>
      </c>
      <c r="H1339" s="10" t="s">
        <v>732</v>
      </c>
      <c r="I1339" s="10" t="s">
        <v>733</v>
      </c>
      <c r="J1339" s="10" t="s">
        <v>734</v>
      </c>
      <c r="K1339" s="13">
        <v>126.8651</v>
      </c>
      <c r="L1339" s="19" t="s">
        <v>13176</v>
      </c>
      <c r="M1339" s="11" t="s">
        <v>249</v>
      </c>
      <c r="N1339" s="10" t="s">
        <v>383</v>
      </c>
      <c r="O1339" s="10"/>
      <c r="P1339" s="10"/>
      <c r="Q1339" s="12"/>
      <c r="R1339" s="12"/>
      <c r="S1339" s="18" t="s">
        <v>384</v>
      </c>
      <c r="T1339" s="10" t="s">
        <v>27</v>
      </c>
      <c r="U1339" s="10">
        <v>1842</v>
      </c>
      <c r="V1339" s="10">
        <v>2980</v>
      </c>
      <c r="W1339" s="10">
        <v>2031</v>
      </c>
      <c r="X1339" s="10">
        <v>88</v>
      </c>
      <c r="Y1339" s="10">
        <f t="shared" si="20"/>
        <v>196</v>
      </c>
      <c r="Z1339" s="10" t="str">
        <f>IFERROR(VLOOKUP(H1339,'[1]MW-NIFTY-50-12-Apr-2020'!$A:$A,1,FALSE),"No")</f>
        <v>No</v>
      </c>
      <c r="AA1339" s="10" t="str">
        <f>IFERROR(VLOOKUP(AB1339,'[2]ind_nifty500list 12th Apr20'!$F:$F,1,FALSE),"No")</f>
        <v>No</v>
      </c>
      <c r="AB1339" s="9">
        <v>196</v>
      </c>
    </row>
    <row r="1340" spans="1:28" ht="15.75" customHeight="1" x14ac:dyDescent="0.3">
      <c r="A1340" s="9">
        <v>772</v>
      </c>
      <c r="B1340" s="10"/>
      <c r="C1340" s="10"/>
      <c r="D1340" s="10">
        <v>137609220</v>
      </c>
      <c r="E1340" s="10">
        <v>537536</v>
      </c>
      <c r="F1340" s="10">
        <v>537536</v>
      </c>
      <c r="G1340" s="10" t="s">
        <v>2513</v>
      </c>
      <c r="H1340" s="10" t="str">
        <f>G1340</f>
        <v>DENISCHEM</v>
      </c>
      <c r="I1340" s="10" t="s">
        <v>2514</v>
      </c>
      <c r="J1340" s="10" t="s">
        <v>2515</v>
      </c>
      <c r="K1340" s="13">
        <v>126.11</v>
      </c>
      <c r="L1340" s="19" t="s">
        <v>13176</v>
      </c>
      <c r="M1340" s="11" t="s">
        <v>95</v>
      </c>
      <c r="N1340" s="10" t="s">
        <v>96</v>
      </c>
      <c r="O1340" s="10" t="s">
        <v>97</v>
      </c>
      <c r="P1340" s="10"/>
      <c r="Q1340" s="12"/>
      <c r="R1340" s="12"/>
      <c r="S1340" s="10" t="s">
        <v>98</v>
      </c>
      <c r="T1340" s="10" t="s">
        <v>27</v>
      </c>
      <c r="U1340" s="10">
        <v>363</v>
      </c>
      <c r="V1340" s="10">
        <v>3360</v>
      </c>
      <c r="W1340" s="10">
        <v>2481</v>
      </c>
      <c r="X1340" s="10">
        <v>3848</v>
      </c>
      <c r="Y1340" s="10">
        <f t="shared" si="20"/>
        <v>772</v>
      </c>
      <c r="Z1340" s="10" t="str">
        <f>IFERROR(VLOOKUP(H1340,'[1]MW-NIFTY-50-12-Apr-2020'!$A:$A,1,FALSE),"No")</f>
        <v>No</v>
      </c>
      <c r="AA1340" s="10" t="str">
        <f>IFERROR(VLOOKUP(AB1340,'[2]ind_nifty500list 12th Apr20'!$F:$F,1,FALSE),"No")</f>
        <v>No</v>
      </c>
      <c r="AB1340" s="9">
        <v>772</v>
      </c>
    </row>
    <row r="1341" spans="1:28" ht="15.75" customHeight="1" x14ac:dyDescent="0.3">
      <c r="A1341" s="9">
        <v>2470</v>
      </c>
      <c r="B1341" s="10"/>
      <c r="C1341" s="10"/>
      <c r="D1341" s="10">
        <v>135758084</v>
      </c>
      <c r="E1341" s="10">
        <v>530305</v>
      </c>
      <c r="F1341" s="10">
        <v>530305</v>
      </c>
      <c r="G1341" s="10" t="s">
        <v>7655</v>
      </c>
      <c r="H1341" s="10" t="str">
        <f>G1341</f>
        <v>PICCADIL</v>
      </c>
      <c r="I1341" s="10" t="s">
        <v>7656</v>
      </c>
      <c r="J1341" s="10" t="s">
        <v>7657</v>
      </c>
      <c r="K1341" s="13">
        <v>125.76</v>
      </c>
      <c r="L1341" s="19" t="s">
        <v>13176</v>
      </c>
      <c r="M1341" s="11" t="s">
        <v>275</v>
      </c>
      <c r="N1341" s="10" t="s">
        <v>357</v>
      </c>
      <c r="O1341" s="10" t="s">
        <v>358</v>
      </c>
      <c r="P1341" s="10" t="s">
        <v>1254</v>
      </c>
      <c r="Q1341" s="12"/>
      <c r="R1341" s="12"/>
      <c r="S1341" s="18" t="s">
        <v>279</v>
      </c>
      <c r="T1341" s="10" t="s">
        <v>27</v>
      </c>
      <c r="U1341" s="10">
        <v>1422</v>
      </c>
      <c r="V1341" s="10">
        <v>3457</v>
      </c>
      <c r="W1341" s="10">
        <v>796</v>
      </c>
      <c r="X1341" s="10">
        <v>2674</v>
      </c>
      <c r="Y1341" s="10">
        <f t="shared" si="20"/>
        <v>2470</v>
      </c>
      <c r="Z1341" s="10" t="str">
        <f>IFERROR(VLOOKUP(H1341,'[1]MW-NIFTY-50-12-Apr-2020'!$A:$A,1,FALSE),"No")</f>
        <v>No</v>
      </c>
      <c r="AA1341" s="10" t="str">
        <f>IFERROR(VLOOKUP(AB1341,'[2]ind_nifty500list 12th Apr20'!$F:$F,1,FALSE),"No")</f>
        <v>No</v>
      </c>
      <c r="AB1341" s="9">
        <v>2470</v>
      </c>
    </row>
    <row r="1342" spans="1:28" ht="15.75" customHeight="1" x14ac:dyDescent="0.3">
      <c r="A1342" s="9">
        <v>1163</v>
      </c>
      <c r="B1342" s="10"/>
      <c r="C1342" s="10"/>
      <c r="D1342" s="10">
        <v>134839556</v>
      </c>
      <c r="E1342" s="10">
        <v>526717</v>
      </c>
      <c r="F1342" s="10">
        <v>526717</v>
      </c>
      <c r="G1342" s="10" t="s">
        <v>3702</v>
      </c>
      <c r="H1342" s="10" t="str">
        <f>G1342</f>
        <v>GOPALA</v>
      </c>
      <c r="I1342" s="10" t="s">
        <v>3703</v>
      </c>
      <c r="J1342" s="10" t="s">
        <v>3704</v>
      </c>
      <c r="K1342" s="13">
        <v>125.56</v>
      </c>
      <c r="L1342" s="19" t="s">
        <v>13176</v>
      </c>
      <c r="M1342" s="11" t="s">
        <v>23</v>
      </c>
      <c r="N1342" s="10" t="s">
        <v>196</v>
      </c>
      <c r="O1342" s="10" t="s">
        <v>1622</v>
      </c>
      <c r="P1342" s="10"/>
      <c r="Q1342" s="12"/>
      <c r="R1342" s="12"/>
      <c r="S1342" s="17" t="s">
        <v>26</v>
      </c>
      <c r="T1342" s="10" t="s">
        <v>27</v>
      </c>
      <c r="U1342" s="10">
        <v>3020</v>
      </c>
      <c r="V1342" s="10">
        <v>2438</v>
      </c>
      <c r="W1342" s="10">
        <v>1686</v>
      </c>
      <c r="X1342" s="10">
        <v>2084</v>
      </c>
      <c r="Y1342" s="10">
        <f t="shared" si="20"/>
        <v>1163</v>
      </c>
      <c r="Z1342" s="10" t="str">
        <f>IFERROR(VLOOKUP(H1342,'[1]MW-NIFTY-50-12-Apr-2020'!$A:$A,1,FALSE),"No")</f>
        <v>No</v>
      </c>
      <c r="AA1342" s="10" t="str">
        <f>IFERROR(VLOOKUP(AB1342,'[2]ind_nifty500list 12th Apr20'!$F:$F,1,FALSE),"No")</f>
        <v>No</v>
      </c>
      <c r="AB1342" s="9">
        <v>1163</v>
      </c>
    </row>
    <row r="1343" spans="1:28" ht="15.75" customHeight="1" x14ac:dyDescent="0.3">
      <c r="A1343" s="9">
        <v>1130</v>
      </c>
      <c r="B1343" s="10">
        <v>3463169</v>
      </c>
      <c r="C1343" s="10">
        <v>13528</v>
      </c>
      <c r="D1343" s="10">
        <v>136385028</v>
      </c>
      <c r="E1343" s="10">
        <v>532754</v>
      </c>
      <c r="F1343" s="10">
        <v>532754</v>
      </c>
      <c r="G1343" s="10" t="s">
        <v>4260</v>
      </c>
      <c r="H1343" s="10" t="s">
        <v>4260</v>
      </c>
      <c r="I1343" s="10" t="s">
        <v>4261</v>
      </c>
      <c r="J1343" s="10" t="s">
        <v>4262</v>
      </c>
      <c r="K1343" s="13">
        <v>11422.781350000001</v>
      </c>
      <c r="L1343" s="16" t="s">
        <v>13177</v>
      </c>
      <c r="M1343" s="11" t="s">
        <v>39</v>
      </c>
      <c r="N1343" s="10" t="s">
        <v>67</v>
      </c>
      <c r="O1343" s="10" t="s">
        <v>68</v>
      </c>
      <c r="P1343" s="10"/>
      <c r="Q1343" s="12"/>
      <c r="R1343" s="12"/>
      <c r="S1343" s="15" t="s">
        <v>69</v>
      </c>
      <c r="T1343" s="10" t="s">
        <v>43</v>
      </c>
      <c r="U1343" s="10">
        <v>3891</v>
      </c>
      <c r="V1343" s="10">
        <v>1517</v>
      </c>
      <c r="W1343" s="10">
        <v>3888</v>
      </c>
      <c r="X1343" s="10">
        <v>918</v>
      </c>
      <c r="Y1343" s="10">
        <f t="shared" si="20"/>
        <v>1130</v>
      </c>
      <c r="Z1343" s="10" t="str">
        <f>IFERROR(VLOOKUP(H1343,'[1]MW-NIFTY-50-12-Apr-2020'!$A:$A,1,FALSE),"No")</f>
        <v>No</v>
      </c>
      <c r="AA1343" s="10" t="s">
        <v>44</v>
      </c>
      <c r="AB1343" s="9">
        <v>1130</v>
      </c>
    </row>
    <row r="1344" spans="1:28" ht="15.75" customHeight="1" x14ac:dyDescent="0.3">
      <c r="A1344" s="9">
        <v>4966</v>
      </c>
      <c r="B1344" s="10">
        <v>5476353</v>
      </c>
      <c r="C1344" s="10">
        <v>21392</v>
      </c>
      <c r="D1344" s="10">
        <v>138406404</v>
      </c>
      <c r="E1344" s="10">
        <v>540650</v>
      </c>
      <c r="F1344" s="10">
        <v>540650</v>
      </c>
      <c r="G1344" s="10" t="s">
        <v>12723</v>
      </c>
      <c r="H1344" s="10" t="s">
        <v>12723</v>
      </c>
      <c r="I1344" s="10" t="s">
        <v>12724</v>
      </c>
      <c r="J1344" s="10" t="s">
        <v>12725</v>
      </c>
      <c r="K1344" s="13">
        <v>124.342</v>
      </c>
      <c r="L1344" s="19" t="s">
        <v>13176</v>
      </c>
      <c r="M1344" s="11" t="s">
        <v>275</v>
      </c>
      <c r="N1344" s="10" t="s">
        <v>357</v>
      </c>
      <c r="O1344" s="10" t="s">
        <v>358</v>
      </c>
      <c r="P1344" s="10" t="s">
        <v>1254</v>
      </c>
      <c r="Q1344" s="12"/>
      <c r="R1344" s="12"/>
      <c r="S1344" s="10" t="s">
        <v>279</v>
      </c>
      <c r="T1344" s="10" t="s">
        <v>27</v>
      </c>
      <c r="U1344" s="10">
        <v>4967</v>
      </c>
      <c r="V1344" s="10">
        <v>4570</v>
      </c>
      <c r="W1344" s="10">
        <v>4914</v>
      </c>
      <c r="X1344" s="10">
        <v>4836</v>
      </c>
      <c r="Y1344" s="10">
        <f t="shared" si="20"/>
        <v>4966</v>
      </c>
      <c r="Z1344" s="10" t="str">
        <f>IFERROR(VLOOKUP(H1344,'[1]MW-NIFTY-50-12-Apr-2020'!$A:$A,1,FALSE),"No")</f>
        <v>No</v>
      </c>
      <c r="AA1344" s="10" t="str">
        <f>IFERROR(VLOOKUP(AB1344,'[2]ind_nifty500list 12th Apr20'!$F:$F,1,FALSE),"No")</f>
        <v>No</v>
      </c>
      <c r="AB1344" s="9">
        <v>4966</v>
      </c>
    </row>
    <row r="1345" spans="1:28" ht="15.75" customHeight="1" x14ac:dyDescent="0.3">
      <c r="A1345" s="9">
        <v>5039</v>
      </c>
      <c r="B1345" s="10">
        <v>3628545</v>
      </c>
      <c r="C1345" s="10">
        <v>14174</v>
      </c>
      <c r="D1345" s="10">
        <v>136279300</v>
      </c>
      <c r="E1345" s="10">
        <v>532341</v>
      </c>
      <c r="F1345" s="10">
        <v>532341</v>
      </c>
      <c r="G1345" s="10" t="s">
        <v>12822</v>
      </c>
      <c r="H1345" s="10" t="s">
        <v>12822</v>
      </c>
      <c r="I1345" s="10" t="s">
        <v>12823</v>
      </c>
      <c r="J1345" s="10" t="s">
        <v>12824</v>
      </c>
      <c r="K1345" s="13">
        <v>123.13874999999999</v>
      </c>
      <c r="L1345" s="19" t="s">
        <v>13176</v>
      </c>
      <c r="M1345" s="11" t="s">
        <v>32</v>
      </c>
      <c r="N1345" s="10" t="s">
        <v>33</v>
      </c>
      <c r="O1345" s="10" t="s">
        <v>48</v>
      </c>
      <c r="P1345" s="10"/>
      <c r="Q1345" s="12"/>
      <c r="R1345" s="12"/>
      <c r="S1345" s="18" t="s">
        <v>35</v>
      </c>
      <c r="T1345" s="10" t="s">
        <v>27</v>
      </c>
      <c r="U1345" s="10">
        <v>3125</v>
      </c>
      <c r="V1345" s="10">
        <v>288</v>
      </c>
      <c r="W1345" s="10">
        <v>3671</v>
      </c>
      <c r="X1345" s="10">
        <v>1642</v>
      </c>
      <c r="Y1345" s="10">
        <f t="shared" si="20"/>
        <v>5039</v>
      </c>
      <c r="Z1345" s="10" t="str">
        <f>IFERROR(VLOOKUP(H1345,'[1]MW-NIFTY-50-12-Apr-2020'!$A:$A,1,FALSE),"No")</f>
        <v>No</v>
      </c>
      <c r="AA1345" s="10" t="str">
        <f>IFERROR(VLOOKUP(AB1345,'[2]ind_nifty500list 12th Apr20'!$F:$F,1,FALSE),"No")</f>
        <v>No</v>
      </c>
      <c r="AB1345" s="9">
        <v>5039</v>
      </c>
    </row>
    <row r="1346" spans="1:28" ht="15.75" customHeight="1" x14ac:dyDescent="0.3">
      <c r="A1346" s="9">
        <v>220</v>
      </c>
      <c r="B1346" s="10">
        <v>1456129</v>
      </c>
      <c r="C1346" s="10">
        <v>5688</v>
      </c>
      <c r="D1346" s="10">
        <v>136246276</v>
      </c>
      <c r="E1346" s="10">
        <v>532212</v>
      </c>
      <c r="F1346" s="10">
        <v>532212</v>
      </c>
      <c r="G1346" s="10" t="s">
        <v>808</v>
      </c>
      <c r="H1346" s="10" t="s">
        <v>808</v>
      </c>
      <c r="I1346" s="10" t="s">
        <v>809</v>
      </c>
      <c r="J1346" s="10" t="s">
        <v>810</v>
      </c>
      <c r="K1346" s="13">
        <v>122.97685</v>
      </c>
      <c r="L1346" s="19" t="s">
        <v>13176</v>
      </c>
      <c r="M1346" s="11" t="s">
        <v>83</v>
      </c>
      <c r="N1346" s="10" t="s">
        <v>181</v>
      </c>
      <c r="O1346" s="10" t="s">
        <v>182</v>
      </c>
      <c r="P1346" s="10" t="s">
        <v>811</v>
      </c>
      <c r="Q1346" s="12"/>
      <c r="R1346" s="12"/>
      <c r="S1346" s="15" t="s">
        <v>86</v>
      </c>
      <c r="T1346" s="10" t="s">
        <v>27</v>
      </c>
      <c r="U1346" s="10">
        <v>5028</v>
      </c>
      <c r="V1346" s="10">
        <v>519</v>
      </c>
      <c r="W1346" s="10">
        <v>3748</v>
      </c>
      <c r="X1346" s="10">
        <v>3630</v>
      </c>
      <c r="Y1346" s="10">
        <f t="shared" ref="Y1346:Y1409" si="21">A1346</f>
        <v>220</v>
      </c>
      <c r="Z1346" s="10" t="str">
        <f>IFERROR(VLOOKUP(H1346,'[1]MW-NIFTY-50-12-Apr-2020'!$A:$A,1,FALSE),"No")</f>
        <v>No</v>
      </c>
      <c r="AA1346" s="10" t="str">
        <f>IFERROR(VLOOKUP(AB1346,'[2]ind_nifty500list 12th Apr20'!$F:$F,1,FALSE),"No")</f>
        <v>No</v>
      </c>
      <c r="AB1346" s="9">
        <v>220</v>
      </c>
    </row>
    <row r="1347" spans="1:28" ht="15.75" customHeight="1" x14ac:dyDescent="0.3">
      <c r="A1347" s="9">
        <v>1349</v>
      </c>
      <c r="B1347" s="10">
        <v>340481</v>
      </c>
      <c r="C1347" s="10">
        <v>1330</v>
      </c>
      <c r="D1347" s="10">
        <v>128002564</v>
      </c>
      <c r="E1347" s="10">
        <v>500010</v>
      </c>
      <c r="F1347" s="10">
        <v>500010</v>
      </c>
      <c r="G1347" s="10" t="s">
        <v>4273</v>
      </c>
      <c r="H1347" s="10" t="s">
        <v>4273</v>
      </c>
      <c r="I1347" s="10" t="s">
        <v>4274</v>
      </c>
      <c r="J1347" s="10" t="s">
        <v>4275</v>
      </c>
      <c r="K1347" s="13">
        <v>302362.07325000002</v>
      </c>
      <c r="L1347" s="16" t="s">
        <v>13178</v>
      </c>
      <c r="M1347" s="11" t="s">
        <v>55</v>
      </c>
      <c r="N1347" s="10" t="s">
        <v>56</v>
      </c>
      <c r="O1347" s="10" t="s">
        <v>215</v>
      </c>
      <c r="P1347" s="10" t="s">
        <v>454</v>
      </c>
      <c r="Q1347" s="12"/>
      <c r="R1347" s="12"/>
      <c r="S1347" s="18" t="s">
        <v>58</v>
      </c>
      <c r="T1347" s="10" t="s">
        <v>130</v>
      </c>
      <c r="U1347" s="10">
        <v>1407</v>
      </c>
      <c r="V1347" s="10">
        <v>1858</v>
      </c>
      <c r="W1347" s="10">
        <v>3896</v>
      </c>
      <c r="X1347" s="10">
        <v>778</v>
      </c>
      <c r="Y1347" s="10">
        <f t="shared" si="21"/>
        <v>1349</v>
      </c>
      <c r="Z1347" s="10" t="s">
        <v>44</v>
      </c>
      <c r="AA1347" s="10" t="s">
        <v>44</v>
      </c>
      <c r="AB1347" s="9">
        <v>1349</v>
      </c>
    </row>
    <row r="1348" spans="1:28" ht="15.75" customHeight="1" x14ac:dyDescent="0.3">
      <c r="A1348" s="9">
        <v>1245</v>
      </c>
      <c r="B1348" s="10">
        <v>5195777</v>
      </c>
      <c r="C1348" s="10">
        <v>20296</v>
      </c>
      <c r="D1348" s="10">
        <v>136518404</v>
      </c>
      <c r="E1348" s="10">
        <v>533275</v>
      </c>
      <c r="F1348" s="10">
        <v>533275</v>
      </c>
      <c r="G1348" s="10" t="s">
        <v>3953</v>
      </c>
      <c r="H1348" s="10" t="s">
        <v>3953</v>
      </c>
      <c r="I1348" s="10" t="s">
        <v>3954</v>
      </c>
      <c r="J1348" s="10" t="s">
        <v>3955</v>
      </c>
      <c r="K1348" s="13">
        <v>122.8788</v>
      </c>
      <c r="L1348" s="19" t="s">
        <v>13176</v>
      </c>
      <c r="M1348" s="11" t="s">
        <v>23</v>
      </c>
      <c r="N1348" s="10" t="s">
        <v>90</v>
      </c>
      <c r="O1348" s="10" t="s">
        <v>283</v>
      </c>
      <c r="P1348" s="10"/>
      <c r="Q1348" s="12"/>
      <c r="R1348" s="12"/>
      <c r="S1348" s="18" t="s">
        <v>91</v>
      </c>
      <c r="T1348" s="10" t="s">
        <v>27</v>
      </c>
      <c r="U1348" s="10">
        <v>1923</v>
      </c>
      <c r="V1348" s="10">
        <v>403</v>
      </c>
      <c r="W1348" s="10">
        <v>1551</v>
      </c>
      <c r="X1348" s="10">
        <v>2114</v>
      </c>
      <c r="Y1348" s="10">
        <f t="shared" si="21"/>
        <v>1245</v>
      </c>
      <c r="Z1348" s="10" t="str">
        <f>IFERROR(VLOOKUP(H1348,'[1]MW-NIFTY-50-12-Apr-2020'!$A:$A,1,FALSE),"No")</f>
        <v>No</v>
      </c>
      <c r="AA1348" s="10" t="str">
        <f>IFERROR(VLOOKUP(AB1348,'[2]ind_nifty500list 12th Apr20'!$F:$F,1,FALSE),"No")</f>
        <v>No</v>
      </c>
      <c r="AB1348" s="9">
        <v>1245</v>
      </c>
    </row>
    <row r="1349" spans="1:28" ht="15.75" customHeight="1" x14ac:dyDescent="0.3">
      <c r="A1349" s="9">
        <v>2573</v>
      </c>
      <c r="B1349" s="10">
        <v>8005889</v>
      </c>
      <c r="C1349" s="10">
        <v>31273</v>
      </c>
      <c r="D1349" s="10">
        <v>136357636</v>
      </c>
      <c r="E1349" s="10">
        <v>532647</v>
      </c>
      <c r="F1349" s="10">
        <v>532647</v>
      </c>
      <c r="G1349" s="10" t="s">
        <v>7962</v>
      </c>
      <c r="H1349" s="10" t="s">
        <v>7962</v>
      </c>
      <c r="I1349" s="10" t="s">
        <v>7963</v>
      </c>
      <c r="J1349" s="10" t="s">
        <v>7964</v>
      </c>
      <c r="K1349" s="13">
        <v>122.67685</v>
      </c>
      <c r="L1349" s="19" t="s">
        <v>13176</v>
      </c>
      <c r="M1349" s="11" t="s">
        <v>83</v>
      </c>
      <c r="N1349" s="10" t="s">
        <v>84</v>
      </c>
      <c r="O1349" s="10" t="s">
        <v>108</v>
      </c>
      <c r="P1349" s="10"/>
      <c r="Q1349" s="12"/>
      <c r="R1349" s="12"/>
      <c r="S1349" s="17" t="s">
        <v>86</v>
      </c>
      <c r="T1349" s="10" t="s">
        <v>27</v>
      </c>
      <c r="U1349" s="10">
        <v>551</v>
      </c>
      <c r="V1349" s="10">
        <v>3257</v>
      </c>
      <c r="W1349" s="10">
        <v>3946</v>
      </c>
      <c r="X1349" s="10">
        <v>748</v>
      </c>
      <c r="Y1349" s="10">
        <f t="shared" si="21"/>
        <v>2573</v>
      </c>
      <c r="Z1349" s="10" t="str">
        <f>IFERROR(VLOOKUP(H1349,'[1]MW-NIFTY-50-12-Apr-2020'!$A:$A,1,FALSE),"No")</f>
        <v>No</v>
      </c>
      <c r="AA1349" s="10" t="str">
        <f>IFERROR(VLOOKUP(AB1349,'[2]ind_nifty500list 12th Apr20'!$F:$F,1,FALSE),"No")</f>
        <v>No</v>
      </c>
      <c r="AB1349" s="9">
        <v>2573</v>
      </c>
    </row>
    <row r="1350" spans="1:28" ht="15.75" customHeight="1" x14ac:dyDescent="0.3">
      <c r="A1350" s="9">
        <v>2558</v>
      </c>
      <c r="B1350" s="10">
        <v>3037185</v>
      </c>
      <c r="C1350" s="10">
        <v>11864</v>
      </c>
      <c r="D1350" s="10">
        <v>128086276</v>
      </c>
      <c r="E1350" s="10">
        <v>500337</v>
      </c>
      <c r="F1350" s="10">
        <v>500337</v>
      </c>
      <c r="G1350" s="10" t="s">
        <v>7918</v>
      </c>
      <c r="H1350" s="10" t="s">
        <v>7918</v>
      </c>
      <c r="I1350" s="10" t="s">
        <v>7919</v>
      </c>
      <c r="J1350" s="10" t="s">
        <v>7920</v>
      </c>
      <c r="K1350" s="13">
        <v>121.7765</v>
      </c>
      <c r="L1350" s="19" t="s">
        <v>13176</v>
      </c>
      <c r="M1350" s="11" t="s">
        <v>55</v>
      </c>
      <c r="N1350" s="10" t="s">
        <v>56</v>
      </c>
      <c r="O1350" s="10" t="s">
        <v>62</v>
      </c>
      <c r="P1350" s="10" t="s">
        <v>293</v>
      </c>
      <c r="Q1350" s="12"/>
      <c r="R1350" s="12"/>
      <c r="S1350" s="18" t="s">
        <v>58</v>
      </c>
      <c r="T1350" s="10" t="s">
        <v>27</v>
      </c>
      <c r="U1350" s="10">
        <v>829</v>
      </c>
      <c r="V1350" s="10">
        <v>3202</v>
      </c>
      <c r="W1350" s="10">
        <v>352</v>
      </c>
      <c r="X1350" s="10">
        <v>1426</v>
      </c>
      <c r="Y1350" s="10">
        <f t="shared" si="21"/>
        <v>2558</v>
      </c>
      <c r="Z1350" s="10" t="str">
        <f>IFERROR(VLOOKUP(H1350,'[1]MW-NIFTY-50-12-Apr-2020'!$A:$A,1,FALSE),"No")</f>
        <v>No</v>
      </c>
      <c r="AA1350" s="10" t="str">
        <f>IFERROR(VLOOKUP(AB1350,'[2]ind_nifty500list 12th Apr20'!$F:$F,1,FALSE),"No")</f>
        <v>No</v>
      </c>
      <c r="AB1350" s="9">
        <v>2558</v>
      </c>
    </row>
    <row r="1351" spans="1:28" ht="15.75" customHeight="1" x14ac:dyDescent="0.3">
      <c r="A1351" s="9">
        <v>685</v>
      </c>
      <c r="B1351" s="10">
        <v>3909377</v>
      </c>
      <c r="C1351" s="10">
        <v>15271</v>
      </c>
      <c r="D1351" s="10">
        <v>136432900</v>
      </c>
      <c r="E1351" s="10">
        <v>532941</v>
      </c>
      <c r="F1351" s="10">
        <v>532941</v>
      </c>
      <c r="G1351" s="10" t="s">
        <v>2247</v>
      </c>
      <c r="H1351" s="10" t="s">
        <v>2247</v>
      </c>
      <c r="I1351" s="10" t="s">
        <v>2248</v>
      </c>
      <c r="J1351" s="10" t="s">
        <v>2249</v>
      </c>
      <c r="K1351" s="13">
        <v>121.55029999999999</v>
      </c>
      <c r="L1351" s="19" t="s">
        <v>13176</v>
      </c>
      <c r="M1351" s="11" t="s">
        <v>39</v>
      </c>
      <c r="N1351" s="10" t="s">
        <v>40</v>
      </c>
      <c r="O1351" s="10" t="s">
        <v>128</v>
      </c>
      <c r="P1351" s="10" t="s">
        <v>2150</v>
      </c>
      <c r="Q1351" s="10" t="s">
        <v>2150</v>
      </c>
      <c r="R1351" s="12"/>
      <c r="S1351" s="15" t="s">
        <v>42</v>
      </c>
      <c r="T1351" s="10" t="s">
        <v>27</v>
      </c>
      <c r="U1351" s="10">
        <v>2405</v>
      </c>
      <c r="V1351" s="10">
        <v>3316</v>
      </c>
      <c r="W1351" s="10">
        <v>652</v>
      </c>
      <c r="X1351" s="10">
        <v>3600</v>
      </c>
      <c r="Y1351" s="10">
        <f t="shared" si="21"/>
        <v>685</v>
      </c>
      <c r="Z1351" s="10" t="str">
        <f>IFERROR(VLOOKUP(H1351,'[1]MW-NIFTY-50-12-Apr-2020'!$A:$A,1,FALSE),"No")</f>
        <v>No</v>
      </c>
      <c r="AA1351" s="10" t="str">
        <f>IFERROR(VLOOKUP(AB1351,'[2]ind_nifty500list 12th Apr20'!$F:$F,1,FALSE),"No")</f>
        <v>No</v>
      </c>
      <c r="AB1351" s="9">
        <v>685</v>
      </c>
    </row>
    <row r="1352" spans="1:28" ht="15.75" customHeight="1" x14ac:dyDescent="0.3">
      <c r="A1352" s="9">
        <v>3443</v>
      </c>
      <c r="B1352" s="10">
        <v>3739393</v>
      </c>
      <c r="C1352" s="10">
        <v>14607</v>
      </c>
      <c r="D1352" s="10">
        <v>136408324</v>
      </c>
      <c r="E1352" s="10">
        <v>532845</v>
      </c>
      <c r="F1352" s="10">
        <v>532845</v>
      </c>
      <c r="G1352" s="10" t="s">
        <v>10564</v>
      </c>
      <c r="H1352" s="10" t="s">
        <v>10564</v>
      </c>
      <c r="I1352" s="10" t="s">
        <v>10565</v>
      </c>
      <c r="J1352" s="10" t="s">
        <v>10566</v>
      </c>
      <c r="K1352" s="13">
        <v>121.3146</v>
      </c>
      <c r="L1352" s="19" t="s">
        <v>13176</v>
      </c>
      <c r="M1352" s="10" t="s">
        <v>83</v>
      </c>
      <c r="N1352" s="10" t="s">
        <v>181</v>
      </c>
      <c r="O1352" s="10" t="s">
        <v>210</v>
      </c>
      <c r="P1352" s="10" t="s">
        <v>354</v>
      </c>
      <c r="Q1352" s="12"/>
      <c r="R1352" s="12"/>
      <c r="S1352" s="15" t="s">
        <v>86</v>
      </c>
      <c r="T1352" s="10" t="s">
        <v>27</v>
      </c>
      <c r="U1352" s="10">
        <v>408</v>
      </c>
      <c r="V1352" s="10">
        <v>416</v>
      </c>
      <c r="W1352" s="10">
        <v>1179</v>
      </c>
      <c r="X1352" s="10">
        <v>491</v>
      </c>
      <c r="Y1352" s="10">
        <f t="shared" si="21"/>
        <v>3443</v>
      </c>
      <c r="Z1352" s="10" t="str">
        <f>IFERROR(VLOOKUP(H1352,'[1]MW-NIFTY-50-12-Apr-2020'!$A:$A,1,FALSE),"No")</f>
        <v>No</v>
      </c>
      <c r="AA1352" s="10" t="str">
        <f>IFERROR(VLOOKUP(AB1352,'[2]ind_nifty500list 12th Apr20'!$F:$F,1,FALSE),"No")</f>
        <v>No</v>
      </c>
      <c r="AB1352" s="9">
        <v>3443</v>
      </c>
    </row>
    <row r="1353" spans="1:28" ht="15.75" customHeight="1" x14ac:dyDescent="0.3">
      <c r="A1353" s="9">
        <v>109</v>
      </c>
      <c r="B1353" s="10"/>
      <c r="C1353" s="10"/>
      <c r="D1353" s="10">
        <v>137988356</v>
      </c>
      <c r="E1353" s="10">
        <v>539017</v>
      </c>
      <c r="F1353" s="10">
        <v>539017</v>
      </c>
      <c r="G1353" s="10" t="s">
        <v>451</v>
      </c>
      <c r="H1353" s="10" t="str">
        <f>G1353</f>
        <v>ASHFL</v>
      </c>
      <c r="I1353" s="10" t="s">
        <v>452</v>
      </c>
      <c r="J1353" s="10" t="s">
        <v>453</v>
      </c>
      <c r="K1353" s="13">
        <v>121.11</v>
      </c>
      <c r="L1353" s="19" t="s">
        <v>13176</v>
      </c>
      <c r="M1353" s="11" t="s">
        <v>55</v>
      </c>
      <c r="N1353" s="10" t="s">
        <v>56</v>
      </c>
      <c r="O1353" s="10" t="s">
        <v>215</v>
      </c>
      <c r="P1353" s="10" t="s">
        <v>454</v>
      </c>
      <c r="Q1353" s="12"/>
      <c r="R1353" s="12"/>
      <c r="S1353" s="18" t="s">
        <v>58</v>
      </c>
      <c r="T1353" s="10" t="s">
        <v>27</v>
      </c>
      <c r="U1353" s="10">
        <v>683</v>
      </c>
      <c r="V1353" s="10">
        <v>3306</v>
      </c>
      <c r="W1353" s="10">
        <v>2364</v>
      </c>
      <c r="X1353" s="10">
        <v>1400</v>
      </c>
      <c r="Y1353" s="10">
        <f t="shared" si="21"/>
        <v>109</v>
      </c>
      <c r="Z1353" s="10" t="str">
        <f>IFERROR(VLOOKUP(H1353,'[1]MW-NIFTY-50-12-Apr-2020'!$A:$A,1,FALSE),"No")</f>
        <v>No</v>
      </c>
      <c r="AA1353" s="10" t="str">
        <f>IFERROR(VLOOKUP(AB1353,'[2]ind_nifty500list 12th Apr20'!$F:$F,1,FALSE),"No")</f>
        <v>No</v>
      </c>
      <c r="AB1353" s="9">
        <v>109</v>
      </c>
    </row>
    <row r="1354" spans="1:28" ht="15.75" customHeight="1" x14ac:dyDescent="0.3">
      <c r="A1354" s="9">
        <v>1669</v>
      </c>
      <c r="B1354" s="10">
        <v>3879937</v>
      </c>
      <c r="C1354" s="10">
        <v>15156</v>
      </c>
      <c r="D1354" s="10">
        <v>131458308</v>
      </c>
      <c r="E1354" s="10">
        <v>513509</v>
      </c>
      <c r="F1354" s="10">
        <v>513509</v>
      </c>
      <c r="G1354" s="10" t="s">
        <v>5242</v>
      </c>
      <c r="H1354" s="10" t="s">
        <v>5242</v>
      </c>
      <c r="I1354" s="10" t="s">
        <v>5243</v>
      </c>
      <c r="J1354" s="10" t="s">
        <v>5244</v>
      </c>
      <c r="K1354" s="13">
        <v>120.8797</v>
      </c>
      <c r="L1354" s="19" t="s">
        <v>13176</v>
      </c>
      <c r="M1354" s="11" t="s">
        <v>83</v>
      </c>
      <c r="N1354" s="10" t="s">
        <v>621</v>
      </c>
      <c r="O1354" s="10" t="s">
        <v>622</v>
      </c>
      <c r="P1354" s="10" t="s">
        <v>4250</v>
      </c>
      <c r="Q1354" s="12"/>
      <c r="R1354" s="12"/>
      <c r="S1354" s="18" t="s">
        <v>623</v>
      </c>
      <c r="T1354" s="10" t="s">
        <v>27</v>
      </c>
      <c r="U1354" s="10">
        <v>1341</v>
      </c>
      <c r="V1354" s="10"/>
      <c r="W1354" s="10">
        <v>2950</v>
      </c>
      <c r="X1354" s="10">
        <v>2676</v>
      </c>
      <c r="Y1354" s="10">
        <f t="shared" si="21"/>
        <v>1669</v>
      </c>
      <c r="Z1354" s="10" t="str">
        <f>IFERROR(VLOOKUP(H1354,'[1]MW-NIFTY-50-12-Apr-2020'!$A:$A,1,FALSE),"No")</f>
        <v>No</v>
      </c>
      <c r="AA1354" s="10" t="str">
        <f>IFERROR(VLOOKUP(AB1354,'[2]ind_nifty500list 12th Apr20'!$F:$F,1,FALSE),"No")</f>
        <v>No</v>
      </c>
      <c r="AB1354" s="9">
        <v>1669</v>
      </c>
    </row>
    <row r="1355" spans="1:28" ht="15.75" customHeight="1" x14ac:dyDescent="0.3">
      <c r="A1355" s="9">
        <v>3325</v>
      </c>
      <c r="B1355" s="10">
        <v>3034113</v>
      </c>
      <c r="C1355" s="10">
        <v>11852</v>
      </c>
      <c r="D1355" s="10">
        <v>133427204</v>
      </c>
      <c r="E1355" s="10">
        <v>521200</v>
      </c>
      <c r="F1355" s="10">
        <v>521200</v>
      </c>
      <c r="G1355" s="10" t="s">
        <v>10211</v>
      </c>
      <c r="H1355" s="10" t="s">
        <v>10211</v>
      </c>
      <c r="I1355" s="10" t="s">
        <v>10212</v>
      </c>
      <c r="J1355" s="10" t="s">
        <v>10213</v>
      </c>
      <c r="K1355" s="13">
        <v>120.8751</v>
      </c>
      <c r="L1355" s="19" t="s">
        <v>13176</v>
      </c>
      <c r="M1355" s="11" t="s">
        <v>83</v>
      </c>
      <c r="N1355" s="10" t="s">
        <v>84</v>
      </c>
      <c r="O1355" s="10" t="s">
        <v>85</v>
      </c>
      <c r="P1355" s="10"/>
      <c r="Q1355" s="12"/>
      <c r="R1355" s="12"/>
      <c r="S1355" s="15" t="s">
        <v>86</v>
      </c>
      <c r="T1355" s="10" t="s">
        <v>27</v>
      </c>
      <c r="U1355" s="10">
        <v>1067</v>
      </c>
      <c r="V1355" s="10">
        <v>1813</v>
      </c>
      <c r="W1355" s="10">
        <v>3371</v>
      </c>
      <c r="X1355" s="10">
        <v>2537</v>
      </c>
      <c r="Y1355" s="10">
        <f t="shared" si="21"/>
        <v>3325</v>
      </c>
      <c r="Z1355" s="10" t="str">
        <f>IFERROR(VLOOKUP(H1355,'[1]MW-NIFTY-50-12-Apr-2020'!$A:$A,1,FALSE),"No")</f>
        <v>No</v>
      </c>
      <c r="AA1355" s="10" t="str">
        <f>IFERROR(VLOOKUP(AB1355,'[2]ind_nifty500list 12th Apr20'!$F:$F,1,FALSE),"No")</f>
        <v>No</v>
      </c>
      <c r="AB1355" s="9">
        <v>3325</v>
      </c>
    </row>
    <row r="1356" spans="1:28" ht="15.75" customHeight="1" x14ac:dyDescent="0.3">
      <c r="A1356" s="9">
        <v>559</v>
      </c>
      <c r="B1356" s="10">
        <v>150785</v>
      </c>
      <c r="C1356" s="10">
        <v>589</v>
      </c>
      <c r="D1356" s="10">
        <v>130428420</v>
      </c>
      <c r="E1356" s="10">
        <v>509486</v>
      </c>
      <c r="F1356" s="10">
        <v>509486</v>
      </c>
      <c r="G1356" s="10" t="s">
        <v>1864</v>
      </c>
      <c r="H1356" s="10" t="s">
        <v>1864</v>
      </c>
      <c r="I1356" s="10" t="s">
        <v>1865</v>
      </c>
      <c r="J1356" s="10" t="s">
        <v>1866</v>
      </c>
      <c r="K1356" s="13">
        <v>120.67</v>
      </c>
      <c r="L1356" s="19" t="s">
        <v>13176</v>
      </c>
      <c r="M1356" s="11" t="s">
        <v>23</v>
      </c>
      <c r="N1356" s="10" t="s">
        <v>24</v>
      </c>
      <c r="O1356" s="10"/>
      <c r="P1356" s="10"/>
      <c r="Q1356" s="12"/>
      <c r="R1356" s="12"/>
      <c r="S1356" s="17" t="s">
        <v>26</v>
      </c>
      <c r="T1356" s="10" t="s">
        <v>27</v>
      </c>
      <c r="U1356" s="10">
        <v>2996</v>
      </c>
      <c r="V1356" s="10">
        <v>2158</v>
      </c>
      <c r="W1356" s="10">
        <v>424</v>
      </c>
      <c r="X1356" s="10">
        <v>562</v>
      </c>
      <c r="Y1356" s="10">
        <f t="shared" si="21"/>
        <v>559</v>
      </c>
      <c r="Z1356" s="10" t="str">
        <f>IFERROR(VLOOKUP(H1356,'[1]MW-NIFTY-50-12-Apr-2020'!$A:$A,1,FALSE),"No")</f>
        <v>No</v>
      </c>
      <c r="AA1356" s="10" t="str">
        <f>IFERROR(VLOOKUP(AB1356,'[2]ind_nifty500list 12th Apr20'!$F:$F,1,FALSE),"No")</f>
        <v>No</v>
      </c>
      <c r="AB1356" s="9">
        <v>559</v>
      </c>
    </row>
    <row r="1357" spans="1:28" ht="15.75" customHeight="1" x14ac:dyDescent="0.3">
      <c r="A1357" s="9">
        <v>1666</v>
      </c>
      <c r="B1357" s="10"/>
      <c r="C1357" s="10"/>
      <c r="D1357" s="10">
        <v>135731460</v>
      </c>
      <c r="E1357" s="10">
        <v>530201</v>
      </c>
      <c r="F1357" s="10">
        <v>530201</v>
      </c>
      <c r="G1357" s="10" t="s">
        <v>5233</v>
      </c>
      <c r="H1357" s="10" t="str">
        <f>G1357</f>
        <v>KALLAM</v>
      </c>
      <c r="I1357" s="10" t="s">
        <v>5234</v>
      </c>
      <c r="J1357" s="10" t="s">
        <v>5235</v>
      </c>
      <c r="K1357" s="13">
        <v>120.48</v>
      </c>
      <c r="L1357" s="19" t="s">
        <v>13176</v>
      </c>
      <c r="M1357" s="11" t="s">
        <v>83</v>
      </c>
      <c r="N1357" s="10" t="s">
        <v>84</v>
      </c>
      <c r="O1357" s="10" t="s">
        <v>85</v>
      </c>
      <c r="P1357" s="10"/>
      <c r="Q1357" s="12"/>
      <c r="R1357" s="12"/>
      <c r="S1357" s="15" t="s">
        <v>86</v>
      </c>
      <c r="T1357" s="10" t="s">
        <v>27</v>
      </c>
      <c r="U1357" s="10">
        <v>96</v>
      </c>
      <c r="V1357" s="10">
        <v>2850</v>
      </c>
      <c r="W1357" s="10">
        <v>3657</v>
      </c>
      <c r="X1357" s="10">
        <v>1413</v>
      </c>
      <c r="Y1357" s="10">
        <f t="shared" si="21"/>
        <v>1666</v>
      </c>
      <c r="Z1357" s="10" t="str">
        <f>IFERROR(VLOOKUP(H1357,'[1]MW-NIFTY-50-12-Apr-2020'!$A:$A,1,FALSE),"No")</f>
        <v>No</v>
      </c>
      <c r="AA1357" s="10" t="str">
        <f>IFERROR(VLOOKUP(AB1357,'[2]ind_nifty500list 12th Apr20'!$F:$F,1,FALSE),"No")</f>
        <v>No</v>
      </c>
      <c r="AB1357" s="9">
        <v>1666</v>
      </c>
    </row>
    <row r="1358" spans="1:28" ht="15.75" customHeight="1" x14ac:dyDescent="0.3">
      <c r="A1358" s="9">
        <v>2077</v>
      </c>
      <c r="B1358" s="10"/>
      <c r="C1358" s="10"/>
      <c r="D1358" s="10">
        <v>132864772</v>
      </c>
      <c r="E1358" s="10">
        <v>519003</v>
      </c>
      <c r="F1358" s="10">
        <v>519003</v>
      </c>
      <c r="G1358" s="10" t="s">
        <v>6472</v>
      </c>
      <c r="H1358" s="10" t="str">
        <f>G1358</f>
        <v>MODINATUR</v>
      </c>
      <c r="I1358" s="10" t="s">
        <v>6473</v>
      </c>
      <c r="J1358" s="10" t="s">
        <v>6474</v>
      </c>
      <c r="K1358" s="13">
        <v>120.25</v>
      </c>
      <c r="L1358" s="19" t="s">
        <v>13176</v>
      </c>
      <c r="M1358" s="11" t="s">
        <v>275</v>
      </c>
      <c r="N1358" s="10" t="s">
        <v>357</v>
      </c>
      <c r="O1358" s="10" t="s">
        <v>358</v>
      </c>
      <c r="P1358" s="10" t="s">
        <v>6475</v>
      </c>
      <c r="Q1358" s="12"/>
      <c r="R1358" s="12"/>
      <c r="S1358" s="18" t="s">
        <v>279</v>
      </c>
      <c r="T1358" s="10" t="s">
        <v>27</v>
      </c>
      <c r="U1358" s="10">
        <v>1190</v>
      </c>
      <c r="V1358" s="10">
        <v>3098</v>
      </c>
      <c r="W1358" s="10">
        <v>1786</v>
      </c>
      <c r="X1358" s="10">
        <v>594</v>
      </c>
      <c r="Y1358" s="10">
        <f t="shared" si="21"/>
        <v>2077</v>
      </c>
      <c r="Z1358" s="10" t="str">
        <f>IFERROR(VLOOKUP(H1358,'[1]MW-NIFTY-50-12-Apr-2020'!$A:$A,1,FALSE),"No")</f>
        <v>No</v>
      </c>
      <c r="AA1358" s="10" t="str">
        <f>IFERROR(VLOOKUP(AB1358,'[2]ind_nifty500list 12th Apr20'!$F:$F,1,FALSE),"No")</f>
        <v>No</v>
      </c>
      <c r="AB1358" s="9">
        <v>2077</v>
      </c>
    </row>
    <row r="1359" spans="1:28" ht="15.75" customHeight="1" x14ac:dyDescent="0.3">
      <c r="A1359" s="9">
        <v>1361</v>
      </c>
      <c r="B1359" s="10">
        <v>1270529</v>
      </c>
      <c r="C1359" s="10">
        <v>4963</v>
      </c>
      <c r="D1359" s="10">
        <v>136236548</v>
      </c>
      <c r="E1359" s="10">
        <v>532174</v>
      </c>
      <c r="F1359" s="10">
        <v>532174</v>
      </c>
      <c r="G1359" s="10" t="s">
        <v>4309</v>
      </c>
      <c r="H1359" s="10" t="s">
        <v>4309</v>
      </c>
      <c r="I1359" s="10" t="s">
        <v>4310</v>
      </c>
      <c r="J1359" s="10" t="s">
        <v>4311</v>
      </c>
      <c r="K1359" s="13">
        <v>194456.69905</v>
      </c>
      <c r="L1359" s="16" t="s">
        <v>13178</v>
      </c>
      <c r="M1359" s="11" t="s">
        <v>55</v>
      </c>
      <c r="N1359" s="10" t="s">
        <v>524</v>
      </c>
      <c r="O1359" s="10" t="s">
        <v>678</v>
      </c>
      <c r="P1359" s="10"/>
      <c r="Q1359" s="12"/>
      <c r="R1359" s="12"/>
      <c r="S1359" s="10" t="s">
        <v>526</v>
      </c>
      <c r="T1359" s="10" t="s">
        <v>130</v>
      </c>
      <c r="U1359" s="10">
        <v>1792</v>
      </c>
      <c r="V1359" s="10">
        <v>333</v>
      </c>
      <c r="W1359" s="10">
        <v>1275</v>
      </c>
      <c r="X1359" s="10">
        <v>1454</v>
      </c>
      <c r="Y1359" s="10">
        <f t="shared" si="21"/>
        <v>1361</v>
      </c>
      <c r="Z1359" s="10" t="s">
        <v>44</v>
      </c>
      <c r="AA1359" s="10" t="s">
        <v>44</v>
      </c>
      <c r="AB1359" s="9">
        <v>1361</v>
      </c>
    </row>
    <row r="1360" spans="1:28" ht="15.75" customHeight="1" x14ac:dyDescent="0.3">
      <c r="A1360" s="9">
        <v>1362</v>
      </c>
      <c r="B1360" s="10">
        <v>3717889</v>
      </c>
      <c r="C1360" s="10">
        <v>14523</v>
      </c>
      <c r="D1360" s="10">
        <v>136405764</v>
      </c>
      <c r="E1360" s="10">
        <v>532835</v>
      </c>
      <c r="F1360" s="10">
        <v>532835</v>
      </c>
      <c r="G1360" s="10" t="s">
        <v>4312</v>
      </c>
      <c r="H1360" s="10" t="s">
        <v>4312</v>
      </c>
      <c r="I1360" s="10" t="s">
        <v>4313</v>
      </c>
      <c r="J1360" s="10" t="s">
        <v>4314</v>
      </c>
      <c r="K1360" s="13">
        <v>3665.9369999999999</v>
      </c>
      <c r="L1360" s="19" t="s">
        <v>13179</v>
      </c>
      <c r="M1360" s="11" t="s">
        <v>55</v>
      </c>
      <c r="N1360" s="10" t="s">
        <v>56</v>
      </c>
      <c r="O1360" s="10" t="s">
        <v>62</v>
      </c>
      <c r="P1360" s="10" t="s">
        <v>2323</v>
      </c>
      <c r="Q1360" s="12"/>
      <c r="R1360" s="12"/>
      <c r="S1360" s="10" t="s">
        <v>58</v>
      </c>
      <c r="T1360" s="10" t="s">
        <v>27</v>
      </c>
      <c r="U1360" s="10">
        <v>1980</v>
      </c>
      <c r="V1360" s="10"/>
      <c r="W1360" s="10">
        <v>709</v>
      </c>
      <c r="X1360" s="10">
        <v>715</v>
      </c>
      <c r="Y1360" s="10">
        <f t="shared" si="21"/>
        <v>1362</v>
      </c>
      <c r="Z1360" s="10" t="str">
        <f>IFERROR(VLOOKUP(H1360,'[1]MW-NIFTY-50-12-Apr-2020'!$A:$A,1,FALSE),"No")</f>
        <v>No</v>
      </c>
      <c r="AA1360" s="10" t="s">
        <v>44</v>
      </c>
      <c r="AB1360" s="9">
        <v>1362</v>
      </c>
    </row>
    <row r="1361" spans="1:28" ht="15.75" customHeight="1" x14ac:dyDescent="0.3">
      <c r="A1361" s="9">
        <v>3388</v>
      </c>
      <c r="B1361" s="10">
        <v>4656641</v>
      </c>
      <c r="C1361" s="10">
        <v>18190</v>
      </c>
      <c r="D1361" s="10">
        <v>129754628</v>
      </c>
      <c r="E1361" s="10">
        <v>506854</v>
      </c>
      <c r="F1361" s="10">
        <v>506854</v>
      </c>
      <c r="G1361" s="10" t="s">
        <v>10401</v>
      </c>
      <c r="H1361" s="10" t="s">
        <v>10401</v>
      </c>
      <c r="I1361" s="10" t="s">
        <v>10402</v>
      </c>
      <c r="J1361" s="10" t="s">
        <v>10403</v>
      </c>
      <c r="K1361" s="13">
        <v>119.46</v>
      </c>
      <c r="L1361" s="19" t="s">
        <v>13176</v>
      </c>
      <c r="M1361" s="11" t="s">
        <v>23</v>
      </c>
      <c r="N1361" s="10" t="s">
        <v>24</v>
      </c>
      <c r="O1361" s="10"/>
      <c r="P1361" s="10"/>
      <c r="Q1361" s="12"/>
      <c r="R1361" s="12"/>
      <c r="S1361" s="17" t="s">
        <v>26</v>
      </c>
      <c r="T1361" s="10" t="s">
        <v>27</v>
      </c>
      <c r="U1361" s="10">
        <v>2168</v>
      </c>
      <c r="V1361" s="10">
        <v>807</v>
      </c>
      <c r="W1361" s="10">
        <v>1429</v>
      </c>
      <c r="X1361" s="10">
        <v>1875</v>
      </c>
      <c r="Y1361" s="10">
        <f t="shared" si="21"/>
        <v>3388</v>
      </c>
      <c r="Z1361" s="10" t="str">
        <f>IFERROR(VLOOKUP(H1361,'[1]MW-NIFTY-50-12-Apr-2020'!$A:$A,1,FALSE),"No")</f>
        <v>No</v>
      </c>
      <c r="AA1361" s="10" t="str">
        <f>IFERROR(VLOOKUP(AB1361,'[2]ind_nifty500list 12th Apr20'!$F:$F,1,FALSE),"No")</f>
        <v>No</v>
      </c>
      <c r="AB1361" s="9">
        <v>3388</v>
      </c>
    </row>
    <row r="1362" spans="1:28" ht="15.75" customHeight="1" x14ac:dyDescent="0.3">
      <c r="A1362" s="10">
        <v>5083</v>
      </c>
      <c r="B1362" s="10">
        <v>138430212</v>
      </c>
      <c r="C1362" s="10">
        <v>540743</v>
      </c>
      <c r="D1362" s="10">
        <v>138430212</v>
      </c>
      <c r="E1362" s="10">
        <v>540743</v>
      </c>
      <c r="F1362" s="10">
        <v>540743</v>
      </c>
      <c r="G1362" s="10" t="s">
        <v>4318</v>
      </c>
      <c r="H1362" s="10" t="s">
        <v>4318</v>
      </c>
      <c r="I1362" s="10" t="s">
        <v>4319</v>
      </c>
      <c r="J1362" s="10" t="s">
        <v>4320</v>
      </c>
      <c r="K1362" s="13">
        <v>12288.60565</v>
      </c>
      <c r="L1362" s="16" t="s">
        <v>13177</v>
      </c>
      <c r="M1362" s="11" t="s">
        <v>275</v>
      </c>
      <c r="N1362" s="10" t="s">
        <v>357</v>
      </c>
      <c r="O1362" s="10" t="s">
        <v>358</v>
      </c>
      <c r="P1362" s="10"/>
      <c r="Q1362" s="12"/>
      <c r="R1362" s="12"/>
      <c r="S1362" s="10" t="s">
        <v>279</v>
      </c>
      <c r="T1362" s="10" t="s">
        <v>43</v>
      </c>
      <c r="U1362" s="10">
        <v>1203</v>
      </c>
      <c r="V1362" s="10">
        <v>93</v>
      </c>
      <c r="W1362" s="10"/>
      <c r="X1362" s="10"/>
      <c r="Y1362" s="10">
        <f t="shared" si="21"/>
        <v>5083</v>
      </c>
      <c r="Z1362" s="10" t="str">
        <f>IFERROR(VLOOKUP(H1362,'[1]MW-NIFTY-50-12-Apr-2020'!$A:$A,1,FALSE),"No")</f>
        <v>No</v>
      </c>
      <c r="AA1362" s="10" t="s">
        <v>44</v>
      </c>
      <c r="AB1362" s="10">
        <v>5083</v>
      </c>
    </row>
    <row r="1363" spans="1:28" ht="15.75" customHeight="1" x14ac:dyDescent="0.3">
      <c r="A1363" s="9">
        <v>1365</v>
      </c>
      <c r="B1363" s="10">
        <v>3677697</v>
      </c>
      <c r="C1363" s="10">
        <v>14366</v>
      </c>
      <c r="D1363" s="10">
        <v>136402436</v>
      </c>
      <c r="E1363" s="10">
        <v>532822</v>
      </c>
      <c r="F1363" s="10">
        <v>532822</v>
      </c>
      <c r="G1363" s="10" t="s">
        <v>4321</v>
      </c>
      <c r="H1363" s="10" t="s">
        <v>4321</v>
      </c>
      <c r="I1363" s="10" t="s">
        <v>4322</v>
      </c>
      <c r="J1363" s="10" t="s">
        <v>4323</v>
      </c>
      <c r="K1363" s="13">
        <v>30924.873250000001</v>
      </c>
      <c r="L1363" s="16" t="s">
        <v>13178</v>
      </c>
      <c r="M1363" s="11" t="s">
        <v>83</v>
      </c>
      <c r="N1363" s="10" t="s">
        <v>181</v>
      </c>
      <c r="O1363" s="10" t="s">
        <v>1528</v>
      </c>
      <c r="P1363" s="10" t="s">
        <v>1529</v>
      </c>
      <c r="Q1363" s="12"/>
      <c r="R1363" s="12"/>
      <c r="S1363" s="15" t="s">
        <v>1530</v>
      </c>
      <c r="T1363" s="10" t="s">
        <v>130</v>
      </c>
      <c r="U1363" s="10">
        <v>2725</v>
      </c>
      <c r="V1363" s="10">
        <v>3414</v>
      </c>
      <c r="W1363" s="10">
        <v>448</v>
      </c>
      <c r="X1363" s="10">
        <v>1925</v>
      </c>
      <c r="Y1363" s="10">
        <f t="shared" si="21"/>
        <v>1365</v>
      </c>
      <c r="Z1363" s="10" t="str">
        <f>IFERROR(VLOOKUP(H1363,'[1]MW-NIFTY-50-12-Apr-2020'!$A:$A,1,FALSE),"No")</f>
        <v>No</v>
      </c>
      <c r="AA1363" s="10" t="s">
        <v>44</v>
      </c>
      <c r="AB1363" s="9">
        <v>1365</v>
      </c>
    </row>
    <row r="1364" spans="1:28" ht="15.75" customHeight="1" x14ac:dyDescent="0.3">
      <c r="A1364" s="9">
        <v>1366</v>
      </c>
      <c r="B1364" s="10">
        <v>3060993</v>
      </c>
      <c r="C1364" s="10">
        <v>11957</v>
      </c>
      <c r="D1364" s="10">
        <v>136360708</v>
      </c>
      <c r="E1364" s="10">
        <v>532659</v>
      </c>
      <c r="F1364" s="10">
        <v>532659</v>
      </c>
      <c r="G1364" s="10" t="s">
        <v>4324</v>
      </c>
      <c r="H1364" s="10" t="s">
        <v>4324</v>
      </c>
      <c r="I1364" s="10" t="s">
        <v>4325</v>
      </c>
      <c r="J1364" s="10" t="s">
        <v>4326</v>
      </c>
      <c r="K1364" s="13">
        <v>8499.9593999999997</v>
      </c>
      <c r="L1364" s="19" t="s">
        <v>13179</v>
      </c>
      <c r="M1364" s="11" t="s">
        <v>55</v>
      </c>
      <c r="N1364" s="10" t="s">
        <v>56</v>
      </c>
      <c r="O1364" s="10" t="s">
        <v>57</v>
      </c>
      <c r="P1364" s="10"/>
      <c r="Q1364" s="12"/>
      <c r="R1364" s="12"/>
      <c r="S1364" s="18" t="s">
        <v>58</v>
      </c>
      <c r="T1364" s="10" t="s">
        <v>43</v>
      </c>
      <c r="U1364" s="10">
        <v>3146</v>
      </c>
      <c r="V1364" s="10">
        <v>239</v>
      </c>
      <c r="W1364" s="10">
        <v>2723</v>
      </c>
      <c r="X1364" s="10">
        <v>2104</v>
      </c>
      <c r="Y1364" s="10">
        <f t="shared" si="21"/>
        <v>1366</v>
      </c>
      <c r="Z1364" s="10" t="str">
        <f>IFERROR(VLOOKUP(H1364,'[1]MW-NIFTY-50-12-Apr-2020'!$A:$A,1,FALSE),"No")</f>
        <v>No</v>
      </c>
      <c r="AA1364" s="10" t="s">
        <v>44</v>
      </c>
      <c r="AB1364" s="9">
        <v>1366</v>
      </c>
    </row>
    <row r="1365" spans="1:28" ht="15.75" customHeight="1" x14ac:dyDescent="0.3">
      <c r="A1365" s="9">
        <v>1405</v>
      </c>
      <c r="B1365" s="10">
        <v>420353</v>
      </c>
      <c r="C1365" s="10">
        <v>1642</v>
      </c>
      <c r="D1365" s="10">
        <v>131420420</v>
      </c>
      <c r="E1365" s="10">
        <v>513361</v>
      </c>
      <c r="F1365" s="10">
        <v>513361</v>
      </c>
      <c r="G1365" s="10" t="s">
        <v>4445</v>
      </c>
      <c r="H1365" s="10" t="s">
        <v>4445</v>
      </c>
      <c r="I1365" s="10" t="s">
        <v>4446</v>
      </c>
      <c r="J1365" s="10" t="s">
        <v>4447</v>
      </c>
      <c r="K1365" s="13">
        <v>118.58</v>
      </c>
      <c r="L1365" s="19" t="s">
        <v>13176</v>
      </c>
      <c r="M1365" s="11" t="s">
        <v>23</v>
      </c>
      <c r="N1365" s="10" t="s">
        <v>90</v>
      </c>
      <c r="O1365" s="10"/>
      <c r="P1365" s="10"/>
      <c r="Q1365" s="12"/>
      <c r="R1365" s="12"/>
      <c r="S1365" s="10" t="s">
        <v>91</v>
      </c>
      <c r="T1365" s="10" t="s">
        <v>27</v>
      </c>
      <c r="U1365" s="10">
        <v>2924</v>
      </c>
      <c r="V1365" s="10">
        <v>1224</v>
      </c>
      <c r="W1365" s="10">
        <v>227</v>
      </c>
      <c r="X1365" s="10">
        <v>1159</v>
      </c>
      <c r="Y1365" s="10">
        <f t="shared" si="21"/>
        <v>1405</v>
      </c>
      <c r="Z1365" s="10" t="str">
        <f>IFERROR(VLOOKUP(H1365,'[1]MW-NIFTY-50-12-Apr-2020'!$A:$A,1,FALSE),"No")</f>
        <v>No</v>
      </c>
      <c r="AA1365" s="10" t="str">
        <f>IFERROR(VLOOKUP(AB1365,'[2]ind_nifty500list 12th Apr20'!$F:$F,1,FALSE),"No")</f>
        <v>No</v>
      </c>
      <c r="AB1365" s="9">
        <v>1405</v>
      </c>
    </row>
    <row r="1366" spans="1:28" ht="15.75" customHeight="1" x14ac:dyDescent="0.3">
      <c r="A1366" s="9">
        <v>3647</v>
      </c>
      <c r="B1366" s="10"/>
      <c r="C1366" s="10"/>
      <c r="D1366" s="10">
        <v>131116804</v>
      </c>
      <c r="E1366" s="10">
        <v>512175</v>
      </c>
      <c r="F1366" s="10">
        <v>512175</v>
      </c>
      <c r="G1366" s="10" t="s">
        <v>11175</v>
      </c>
      <c r="H1366" s="10" t="str">
        <f>G1366</f>
        <v>VAMA</v>
      </c>
      <c r="I1366" s="10" t="s">
        <v>11176</v>
      </c>
      <c r="J1366" s="10" t="s">
        <v>11177</v>
      </c>
      <c r="K1366" s="13">
        <v>118.35</v>
      </c>
      <c r="L1366" s="19" t="s">
        <v>13176</v>
      </c>
      <c r="M1366" s="11" t="s">
        <v>32</v>
      </c>
      <c r="N1366" s="10" t="s">
        <v>33</v>
      </c>
      <c r="O1366" s="11" t="s">
        <v>48</v>
      </c>
      <c r="P1366" s="10"/>
      <c r="Q1366" s="12"/>
      <c r="R1366" s="12"/>
      <c r="S1366" s="18" t="s">
        <v>35</v>
      </c>
      <c r="T1366" s="10" t="s">
        <v>27</v>
      </c>
      <c r="U1366" s="10">
        <v>816</v>
      </c>
      <c r="V1366" s="10">
        <v>669</v>
      </c>
      <c r="W1366" s="10">
        <v>1494</v>
      </c>
      <c r="X1366" s="10">
        <v>2612</v>
      </c>
      <c r="Y1366" s="10">
        <f t="shared" si="21"/>
        <v>3647</v>
      </c>
      <c r="Z1366" s="10" t="str">
        <f>IFERROR(VLOOKUP(H1366,'[1]MW-NIFTY-50-12-Apr-2020'!$A:$A,1,FALSE),"No")</f>
        <v>No</v>
      </c>
      <c r="AA1366" s="10" t="str">
        <f>IFERROR(VLOOKUP(AB1366,'[2]ind_nifty500list 12th Apr20'!$F:$F,1,FALSE),"No")</f>
        <v>No</v>
      </c>
      <c r="AB1366" s="9">
        <v>3647</v>
      </c>
    </row>
    <row r="1367" spans="1:28" ht="15.75" customHeight="1" x14ac:dyDescent="0.3">
      <c r="A1367" s="9">
        <v>1369</v>
      </c>
      <c r="B1367" s="10">
        <v>380161</v>
      </c>
      <c r="C1367" s="10">
        <v>1485</v>
      </c>
      <c r="D1367" s="10">
        <v>129465860</v>
      </c>
      <c r="E1367" s="10">
        <v>505726</v>
      </c>
      <c r="F1367" s="10">
        <v>505726</v>
      </c>
      <c r="G1367" s="10" t="s">
        <v>4333</v>
      </c>
      <c r="H1367" s="10" t="s">
        <v>4333</v>
      </c>
      <c r="I1367" s="10" t="s">
        <v>4334</v>
      </c>
      <c r="J1367" s="10" t="s">
        <v>4335</v>
      </c>
      <c r="K1367" s="13">
        <v>5242.3607499999998</v>
      </c>
      <c r="L1367" s="19" t="s">
        <v>13179</v>
      </c>
      <c r="M1367" s="11" t="s">
        <v>83</v>
      </c>
      <c r="N1367" s="10" t="s">
        <v>1069</v>
      </c>
      <c r="O1367" s="23" t="s">
        <v>1241</v>
      </c>
      <c r="P1367" s="10"/>
      <c r="Q1367" s="12"/>
      <c r="R1367" s="12"/>
      <c r="S1367" s="15" t="s">
        <v>1071</v>
      </c>
      <c r="T1367" s="10" t="s">
        <v>43</v>
      </c>
      <c r="U1367" s="10">
        <v>355</v>
      </c>
      <c r="V1367" s="10">
        <v>954</v>
      </c>
      <c r="W1367" s="10">
        <v>494</v>
      </c>
      <c r="X1367" s="10">
        <v>5032</v>
      </c>
      <c r="Y1367" s="10">
        <f t="shared" si="21"/>
        <v>1369</v>
      </c>
      <c r="Z1367" s="10" t="str">
        <f>IFERROR(VLOOKUP(H1367,'[1]MW-NIFTY-50-12-Apr-2020'!$A:$A,1,FALSE),"No")</f>
        <v>No</v>
      </c>
      <c r="AA1367" s="10" t="s">
        <v>44</v>
      </c>
      <c r="AB1367" s="9">
        <v>1369</v>
      </c>
    </row>
    <row r="1368" spans="1:28" ht="15.75" customHeight="1" x14ac:dyDescent="0.3">
      <c r="A1368" s="9">
        <v>1370</v>
      </c>
      <c r="B1368" s="10">
        <v>381697</v>
      </c>
      <c r="C1368" s="10">
        <v>1491</v>
      </c>
      <c r="D1368" s="10">
        <v>128027140</v>
      </c>
      <c r="E1368" s="10">
        <v>500106</v>
      </c>
      <c r="F1368" s="10">
        <v>500106</v>
      </c>
      <c r="G1368" s="10" t="s">
        <v>4336</v>
      </c>
      <c r="H1368" s="10" t="s">
        <v>4336</v>
      </c>
      <c r="I1368" s="10" t="s">
        <v>4337</v>
      </c>
      <c r="J1368" s="10" t="s">
        <v>4338</v>
      </c>
      <c r="K1368" s="13">
        <v>3629.9629500000001</v>
      </c>
      <c r="L1368" s="19" t="s">
        <v>13179</v>
      </c>
      <c r="M1368" s="11" t="s">
        <v>55</v>
      </c>
      <c r="N1368" s="10" t="s">
        <v>56</v>
      </c>
      <c r="O1368" s="10" t="s">
        <v>4339</v>
      </c>
      <c r="P1368" s="10"/>
      <c r="Q1368" s="12"/>
      <c r="R1368" s="12"/>
      <c r="S1368" s="18" t="s">
        <v>58</v>
      </c>
      <c r="T1368" s="10" t="s">
        <v>27</v>
      </c>
      <c r="U1368" s="10">
        <v>2577</v>
      </c>
      <c r="V1368" s="10">
        <v>3493</v>
      </c>
      <c r="W1368" s="10">
        <v>3183</v>
      </c>
      <c r="X1368" s="10">
        <v>3909</v>
      </c>
      <c r="Y1368" s="10">
        <f t="shared" si="21"/>
        <v>1370</v>
      </c>
      <c r="Z1368" s="10" t="str">
        <f>IFERROR(VLOOKUP(H1368,'[1]MW-NIFTY-50-12-Apr-2020'!$A:$A,1,FALSE),"No")</f>
        <v>No</v>
      </c>
      <c r="AA1368" s="10" t="s">
        <v>44</v>
      </c>
      <c r="AB1368" s="9">
        <v>1370</v>
      </c>
    </row>
    <row r="1369" spans="1:28" ht="15.75" customHeight="1" x14ac:dyDescent="0.3">
      <c r="A1369" s="9">
        <v>3758</v>
      </c>
      <c r="B1369" s="10"/>
      <c r="C1369" s="10"/>
      <c r="D1369" s="10">
        <v>136420612</v>
      </c>
      <c r="E1369" s="10">
        <v>532893</v>
      </c>
      <c r="F1369" s="10">
        <v>532893</v>
      </c>
      <c r="G1369" s="10" t="s">
        <v>11503</v>
      </c>
      <c r="H1369" s="10" t="str">
        <f>G1369</f>
        <v>VTMLTD</v>
      </c>
      <c r="I1369" s="10" t="s">
        <v>11504</v>
      </c>
      <c r="J1369" s="10" t="s">
        <v>11505</v>
      </c>
      <c r="K1369" s="13">
        <v>118.21</v>
      </c>
      <c r="L1369" s="19" t="s">
        <v>13176</v>
      </c>
      <c r="M1369" s="11" t="s">
        <v>83</v>
      </c>
      <c r="N1369" s="10" t="s">
        <v>84</v>
      </c>
      <c r="O1369" s="10" t="s">
        <v>85</v>
      </c>
      <c r="P1369" s="10"/>
      <c r="Q1369" s="12"/>
      <c r="R1369" s="12"/>
      <c r="S1369" s="15" t="s">
        <v>86</v>
      </c>
      <c r="T1369" s="10" t="s">
        <v>27</v>
      </c>
      <c r="U1369" s="10">
        <v>2750</v>
      </c>
      <c r="V1369" s="10">
        <v>151</v>
      </c>
      <c r="W1369" s="10">
        <v>739</v>
      </c>
      <c r="X1369" s="10">
        <v>2428</v>
      </c>
      <c r="Y1369" s="10">
        <f t="shared" si="21"/>
        <v>3758</v>
      </c>
      <c r="Z1369" s="10" t="str">
        <f>IFERROR(VLOOKUP(H1369,'[1]MW-NIFTY-50-12-Apr-2020'!$A:$A,1,FALSE),"No")</f>
        <v>No</v>
      </c>
      <c r="AA1369" s="10" t="str">
        <f>IFERROR(VLOOKUP(AB1369,'[2]ind_nifty500list 12th Apr20'!$F:$F,1,FALSE),"No")</f>
        <v>No</v>
      </c>
      <c r="AB1369" s="9">
        <v>3758</v>
      </c>
    </row>
    <row r="1370" spans="1:28" ht="15.75" customHeight="1" x14ac:dyDescent="0.3">
      <c r="A1370" s="9">
        <v>3737</v>
      </c>
      <c r="B1370" s="10"/>
      <c r="C1370" s="10"/>
      <c r="D1370" s="10">
        <v>134326020</v>
      </c>
      <c r="E1370" s="10">
        <v>524711</v>
      </c>
      <c r="F1370" s="10">
        <v>524711</v>
      </c>
      <c r="G1370" s="10" t="s">
        <v>11441</v>
      </c>
      <c r="H1370" s="10" t="str">
        <f>G1370</f>
        <v>VISTAPH</v>
      </c>
      <c r="I1370" s="10" t="s">
        <v>11442</v>
      </c>
      <c r="J1370" s="10" t="s">
        <v>11443</v>
      </c>
      <c r="K1370" s="13">
        <v>118.2</v>
      </c>
      <c r="L1370" s="19" t="s">
        <v>13176</v>
      </c>
      <c r="M1370" s="11" t="s">
        <v>95</v>
      </c>
      <c r="N1370" s="10" t="s">
        <v>96</v>
      </c>
      <c r="O1370" s="10" t="s">
        <v>97</v>
      </c>
      <c r="P1370" s="10"/>
      <c r="Q1370" s="12"/>
      <c r="R1370" s="12"/>
      <c r="S1370" s="10" t="s">
        <v>98</v>
      </c>
      <c r="T1370" s="10" t="s">
        <v>27</v>
      </c>
      <c r="U1370" s="10">
        <v>3361</v>
      </c>
      <c r="V1370" s="10">
        <v>2461</v>
      </c>
      <c r="W1370" s="10">
        <v>672</v>
      </c>
      <c r="X1370" s="10">
        <v>2859</v>
      </c>
      <c r="Y1370" s="10">
        <f t="shared" si="21"/>
        <v>3737</v>
      </c>
      <c r="Z1370" s="10" t="str">
        <f>IFERROR(VLOOKUP(H1370,'[1]MW-NIFTY-50-12-Apr-2020'!$A:$A,1,FALSE),"No")</f>
        <v>No</v>
      </c>
      <c r="AA1370" s="10" t="str">
        <f>IFERROR(VLOOKUP(AB1370,'[2]ind_nifty500list 12th Apr20'!$F:$F,1,FALSE),"No")</f>
        <v>No</v>
      </c>
      <c r="AB1370" s="9">
        <v>3737</v>
      </c>
    </row>
    <row r="1371" spans="1:28" ht="15.75" customHeight="1" x14ac:dyDescent="0.3">
      <c r="A1371" s="9">
        <v>4921</v>
      </c>
      <c r="B1371" s="10">
        <v>5517057</v>
      </c>
      <c r="C1371" s="10">
        <v>21551</v>
      </c>
      <c r="D1371" s="10">
        <v>138413828</v>
      </c>
      <c r="E1371" s="10">
        <v>540679</v>
      </c>
      <c r="F1371" s="10">
        <v>540679</v>
      </c>
      <c r="G1371" s="10" t="s">
        <v>12695</v>
      </c>
      <c r="H1371" s="10" t="s">
        <v>12695</v>
      </c>
      <c r="I1371" s="10" t="s">
        <v>12696</v>
      </c>
      <c r="J1371" s="10" t="s">
        <v>12697</v>
      </c>
      <c r="K1371" s="13">
        <v>117.83955</v>
      </c>
      <c r="L1371" s="19" t="s">
        <v>13176</v>
      </c>
      <c r="M1371" s="11" t="s">
        <v>4773</v>
      </c>
      <c r="N1371" s="10" t="s">
        <v>96</v>
      </c>
      <c r="O1371" s="10" t="s">
        <v>97</v>
      </c>
      <c r="P1371" s="10"/>
      <c r="Q1371" s="12"/>
      <c r="R1371" s="12"/>
      <c r="S1371" s="10" t="s">
        <v>98</v>
      </c>
      <c r="T1371" s="10" t="s">
        <v>27</v>
      </c>
      <c r="U1371" s="10">
        <v>4380</v>
      </c>
      <c r="V1371" s="10">
        <v>4326</v>
      </c>
      <c r="W1371" s="10">
        <v>4520</v>
      </c>
      <c r="X1371" s="10">
        <v>4427</v>
      </c>
      <c r="Y1371" s="10">
        <f t="shared" si="21"/>
        <v>4921</v>
      </c>
      <c r="Z1371" s="10" t="str">
        <f>IFERROR(VLOOKUP(H1371,'[1]MW-NIFTY-50-12-Apr-2020'!$A:$A,1,FALSE),"No")</f>
        <v>No</v>
      </c>
      <c r="AA1371" s="10" t="str">
        <f>IFERROR(VLOOKUP(AB1371,'[2]ind_nifty500list 12th Apr20'!$F:$F,1,FALSE),"No")</f>
        <v>No</v>
      </c>
      <c r="AB1371" s="9">
        <v>4921</v>
      </c>
    </row>
    <row r="1372" spans="1:28" ht="15.75" customHeight="1" x14ac:dyDescent="0.3">
      <c r="A1372" s="9">
        <v>2474</v>
      </c>
      <c r="B1372" s="10">
        <v>4429313</v>
      </c>
      <c r="C1372" s="10">
        <v>17302</v>
      </c>
      <c r="D1372" s="10">
        <v>137925380</v>
      </c>
      <c r="E1372" s="10">
        <v>538771</v>
      </c>
      <c r="F1372" s="10">
        <v>538771</v>
      </c>
      <c r="G1372" s="10" t="s">
        <v>7667</v>
      </c>
      <c r="H1372" s="10" t="s">
        <v>7667</v>
      </c>
      <c r="I1372" s="10" t="s">
        <v>7668</v>
      </c>
      <c r="J1372" s="10" t="s">
        <v>7669</v>
      </c>
      <c r="K1372" s="13">
        <v>117.61935</v>
      </c>
      <c r="L1372" s="19" t="s">
        <v>13176</v>
      </c>
      <c r="M1372" s="11" t="s">
        <v>275</v>
      </c>
      <c r="N1372" s="10" t="s">
        <v>276</v>
      </c>
      <c r="O1372" s="10" t="s">
        <v>277</v>
      </c>
      <c r="P1372" s="10" t="s">
        <v>1030</v>
      </c>
      <c r="Q1372" s="12"/>
      <c r="R1372" s="12"/>
      <c r="S1372" s="18" t="s">
        <v>279</v>
      </c>
      <c r="T1372" s="10" t="s">
        <v>27</v>
      </c>
      <c r="U1372" s="10">
        <v>910</v>
      </c>
      <c r="V1372" s="10">
        <v>2698</v>
      </c>
      <c r="W1372" s="10">
        <v>3465</v>
      </c>
      <c r="X1372" s="10">
        <v>1747</v>
      </c>
      <c r="Y1372" s="10">
        <f t="shared" si="21"/>
        <v>2474</v>
      </c>
      <c r="Z1372" s="10" t="str">
        <f>IFERROR(VLOOKUP(H1372,'[1]MW-NIFTY-50-12-Apr-2020'!$A:$A,1,FALSE),"No")</f>
        <v>No</v>
      </c>
      <c r="AA1372" s="10" t="str">
        <f>IFERROR(VLOOKUP(AB1372,'[2]ind_nifty500list 12th Apr20'!$F:$F,1,FALSE),"No")</f>
        <v>No</v>
      </c>
      <c r="AB1372" s="9">
        <v>2474</v>
      </c>
    </row>
    <row r="1373" spans="1:28" ht="15.75" customHeight="1" x14ac:dyDescent="0.3">
      <c r="A1373" s="9">
        <v>1136</v>
      </c>
      <c r="B1373" s="10">
        <v>2796801</v>
      </c>
      <c r="C1373" s="10">
        <v>10925</v>
      </c>
      <c r="D1373" s="10">
        <v>128041988</v>
      </c>
      <c r="E1373" s="10">
        <v>500164</v>
      </c>
      <c r="F1373" s="10">
        <v>500164</v>
      </c>
      <c r="G1373" s="10" t="s">
        <v>4353</v>
      </c>
      <c r="H1373" s="10" t="s">
        <v>4353</v>
      </c>
      <c r="I1373" s="10" t="s">
        <v>4354</v>
      </c>
      <c r="J1373" s="10" t="s">
        <v>4355</v>
      </c>
      <c r="K1373" s="13">
        <v>19512.212800000001</v>
      </c>
      <c r="L1373" s="16" t="s">
        <v>13177</v>
      </c>
      <c r="M1373" s="11" t="s">
        <v>23</v>
      </c>
      <c r="N1373" s="10" t="s">
        <v>24</v>
      </c>
      <c r="O1373" s="10" t="s">
        <v>1085</v>
      </c>
      <c r="P1373" s="10"/>
      <c r="Q1373" s="12"/>
      <c r="R1373" s="12"/>
      <c r="S1373" s="15" t="s">
        <v>26</v>
      </c>
      <c r="T1373" s="10" t="s">
        <v>43</v>
      </c>
      <c r="U1373" s="10">
        <v>3401</v>
      </c>
      <c r="V1373" s="10">
        <v>2373</v>
      </c>
      <c r="W1373" s="10">
        <v>2473</v>
      </c>
      <c r="X1373" s="10">
        <v>750</v>
      </c>
      <c r="Y1373" s="10">
        <f t="shared" si="21"/>
        <v>1136</v>
      </c>
      <c r="Z1373" s="10" t="str">
        <f>IFERROR(VLOOKUP(H1373,'[1]MW-NIFTY-50-12-Apr-2020'!$A:$A,1,FALSE),"No")</f>
        <v>No</v>
      </c>
      <c r="AA1373" s="10" t="s">
        <v>44</v>
      </c>
      <c r="AB1373" s="9">
        <v>1136</v>
      </c>
    </row>
    <row r="1374" spans="1:28" ht="15.75" customHeight="1" x14ac:dyDescent="0.3">
      <c r="A1374" s="9">
        <v>3952</v>
      </c>
      <c r="B1374" s="10"/>
      <c r="C1374" s="10"/>
      <c r="D1374" s="10">
        <v>138076932</v>
      </c>
      <c r="E1374" s="10">
        <v>138076932</v>
      </c>
      <c r="F1374" s="10">
        <v>539363</v>
      </c>
      <c r="G1374" s="10" t="s">
        <v>12155</v>
      </c>
      <c r="H1374" s="10" t="str">
        <f>G1374</f>
        <v>SKC</v>
      </c>
      <c r="I1374" s="10" t="s">
        <v>12156</v>
      </c>
      <c r="J1374" s="10" t="s">
        <v>12157</v>
      </c>
      <c r="K1374" s="13">
        <v>117.34</v>
      </c>
      <c r="L1374" s="19" t="s">
        <v>13176</v>
      </c>
      <c r="M1374" s="11" t="s">
        <v>249</v>
      </c>
      <c r="N1374" s="10" t="s">
        <v>383</v>
      </c>
      <c r="O1374" s="10"/>
      <c r="P1374" s="10"/>
      <c r="Q1374" s="12"/>
      <c r="R1374" s="12"/>
      <c r="S1374" s="18" t="s">
        <v>384</v>
      </c>
      <c r="T1374" s="10" t="s">
        <v>27</v>
      </c>
      <c r="U1374" s="10">
        <v>3837</v>
      </c>
      <c r="V1374" s="10">
        <v>3200</v>
      </c>
      <c r="W1374" s="10">
        <v>2822</v>
      </c>
      <c r="X1374" s="10">
        <v>2597</v>
      </c>
      <c r="Y1374" s="10">
        <f t="shared" si="21"/>
        <v>3952</v>
      </c>
      <c r="Z1374" s="10" t="str">
        <f>IFERROR(VLOOKUP(H1374,'[1]MW-NIFTY-50-12-Apr-2020'!$A:$A,1,FALSE),"No")</f>
        <v>No</v>
      </c>
      <c r="AA1374" s="10" t="str">
        <f>IFERROR(VLOOKUP(AB1374,'[2]ind_nifty500list 12th Apr20'!$F:$F,1,FALSE),"No")</f>
        <v>No</v>
      </c>
      <c r="AB1374" s="9">
        <v>3952</v>
      </c>
    </row>
    <row r="1375" spans="1:28" ht="15.75" customHeight="1" x14ac:dyDescent="0.3">
      <c r="A1375" s="9">
        <v>5045</v>
      </c>
      <c r="B1375" s="10">
        <v>635905</v>
      </c>
      <c r="C1375" s="10">
        <v>2484</v>
      </c>
      <c r="D1375" s="10">
        <v>134239236</v>
      </c>
      <c r="E1375" s="10">
        <v>524372</v>
      </c>
      <c r="F1375" s="10">
        <v>524372</v>
      </c>
      <c r="G1375" s="10" t="s">
        <v>12841</v>
      </c>
      <c r="H1375" s="10" t="s">
        <v>12841</v>
      </c>
      <c r="I1375" s="10" t="s">
        <v>12842</v>
      </c>
      <c r="J1375" s="10" t="s">
        <v>12843</v>
      </c>
      <c r="K1375" s="13">
        <v>117.08330000000001</v>
      </c>
      <c r="L1375" s="19" t="s">
        <v>13176</v>
      </c>
      <c r="M1375" s="11" t="s">
        <v>95</v>
      </c>
      <c r="N1375" s="11" t="s">
        <v>96</v>
      </c>
      <c r="O1375" s="10" t="s">
        <v>97</v>
      </c>
      <c r="P1375" s="12"/>
      <c r="Q1375" s="12"/>
      <c r="R1375" s="12"/>
      <c r="S1375" s="11" t="s">
        <v>98</v>
      </c>
      <c r="T1375" s="10" t="s">
        <v>27</v>
      </c>
      <c r="U1375" s="10">
        <v>1449</v>
      </c>
      <c r="V1375" s="10">
        <v>1889</v>
      </c>
      <c r="W1375" s="10">
        <v>115</v>
      </c>
      <c r="X1375" s="10">
        <v>3805</v>
      </c>
      <c r="Y1375" s="10">
        <f t="shared" si="21"/>
        <v>5045</v>
      </c>
      <c r="Z1375" s="10" t="str">
        <f>IFERROR(VLOOKUP(H1375,'[1]MW-NIFTY-50-12-Apr-2020'!$A:$A,1,FALSE),"No")</f>
        <v>No</v>
      </c>
      <c r="AA1375" s="10" t="str">
        <f>IFERROR(VLOOKUP(AB1375,'[2]ind_nifty500list 12th Apr20'!$F:$F,1,FALSE),"No")</f>
        <v>No</v>
      </c>
      <c r="AB1375" s="9">
        <v>5045</v>
      </c>
    </row>
    <row r="1376" spans="1:28" ht="15.75" customHeight="1" x14ac:dyDescent="0.3">
      <c r="A1376" s="9">
        <v>2840</v>
      </c>
      <c r="B1376" s="10"/>
      <c r="C1376" s="10"/>
      <c r="D1376" s="10">
        <v>137870596</v>
      </c>
      <c r="E1376" s="10">
        <v>538557</v>
      </c>
      <c r="F1376" s="10">
        <v>538557</v>
      </c>
      <c r="G1376" s="10" t="s">
        <v>8761</v>
      </c>
      <c r="H1376" s="10" t="str">
        <f>G1376</f>
        <v>SAIBABA</v>
      </c>
      <c r="I1376" s="10" t="s">
        <v>8762</v>
      </c>
      <c r="J1376" s="10" t="s">
        <v>8763</v>
      </c>
      <c r="K1376" s="13">
        <v>117.02</v>
      </c>
      <c r="L1376" s="19" t="s">
        <v>13176</v>
      </c>
      <c r="M1376" s="11" t="s">
        <v>55</v>
      </c>
      <c r="N1376" s="10" t="s">
        <v>56</v>
      </c>
      <c r="O1376" s="10" t="s">
        <v>62</v>
      </c>
      <c r="P1376" s="10" t="s">
        <v>293</v>
      </c>
      <c r="Q1376" s="12"/>
      <c r="R1376" s="12"/>
      <c r="S1376" s="10" t="s">
        <v>58</v>
      </c>
      <c r="T1376" s="10" t="s">
        <v>27</v>
      </c>
      <c r="U1376" s="10">
        <v>166</v>
      </c>
      <c r="V1376" s="10">
        <v>553</v>
      </c>
      <c r="W1376" s="10">
        <v>745</v>
      </c>
      <c r="X1376" s="10">
        <v>2974</v>
      </c>
      <c r="Y1376" s="10">
        <f t="shared" si="21"/>
        <v>2840</v>
      </c>
      <c r="Z1376" s="10" t="str">
        <f>IFERROR(VLOOKUP(H1376,'[1]MW-NIFTY-50-12-Apr-2020'!$A:$A,1,FALSE),"No")</f>
        <v>No</v>
      </c>
      <c r="AA1376" s="10" t="str">
        <f>IFERROR(VLOOKUP(AB1376,'[2]ind_nifty500list 12th Apr20'!$F:$F,1,FALSE),"No")</f>
        <v>No</v>
      </c>
      <c r="AB1376" s="9">
        <v>2840</v>
      </c>
    </row>
    <row r="1377" spans="1:28" ht="15.75" customHeight="1" x14ac:dyDescent="0.3">
      <c r="A1377" s="9">
        <v>5014</v>
      </c>
      <c r="B1377" s="10">
        <v>13313</v>
      </c>
      <c r="C1377" s="10">
        <v>52</v>
      </c>
      <c r="D1377" s="10"/>
      <c r="E1377" s="10"/>
      <c r="F1377" s="10">
        <v>513335</v>
      </c>
      <c r="G1377" s="10" t="s">
        <v>12747</v>
      </c>
      <c r="H1377" s="10" t="s">
        <v>12747</v>
      </c>
      <c r="I1377" s="10" t="s">
        <v>12748</v>
      </c>
      <c r="J1377" s="10" t="s">
        <v>12749</v>
      </c>
      <c r="K1377" s="13">
        <v>116.99915</v>
      </c>
      <c r="L1377" s="19" t="s">
        <v>13176</v>
      </c>
      <c r="M1377" s="11" t="s">
        <v>39</v>
      </c>
      <c r="N1377" s="10" t="s">
        <v>40</v>
      </c>
      <c r="O1377" s="10" t="s">
        <v>137</v>
      </c>
      <c r="P1377" s="10" t="s">
        <v>1499</v>
      </c>
      <c r="Q1377" s="12"/>
      <c r="R1377" s="12"/>
      <c r="S1377" s="15" t="s">
        <v>42</v>
      </c>
      <c r="T1377" s="10" t="s">
        <v>27</v>
      </c>
      <c r="U1377" s="10">
        <v>882</v>
      </c>
      <c r="V1377" s="10">
        <v>3005</v>
      </c>
      <c r="W1377" s="10">
        <v>4739</v>
      </c>
      <c r="X1377" s="10">
        <v>3427</v>
      </c>
      <c r="Y1377" s="10">
        <f t="shared" si="21"/>
        <v>5014</v>
      </c>
      <c r="Z1377" s="10" t="str">
        <f>IFERROR(VLOOKUP(H1377,'[1]MW-NIFTY-50-12-Apr-2020'!$A:$A,1,FALSE),"No")</f>
        <v>No</v>
      </c>
      <c r="AA1377" s="10" t="str">
        <f>IFERROR(VLOOKUP(AB1377,'[2]ind_nifty500list 12th Apr20'!$F:$F,1,FALSE),"No")</f>
        <v>No</v>
      </c>
      <c r="AB1377" s="9">
        <v>5014</v>
      </c>
    </row>
    <row r="1378" spans="1:28" ht="15.75" customHeight="1" x14ac:dyDescent="0.3">
      <c r="A1378" s="9">
        <v>1889</v>
      </c>
      <c r="B1378" s="10">
        <v>519169</v>
      </c>
      <c r="C1378" s="10">
        <v>2028</v>
      </c>
      <c r="D1378" s="10">
        <v>128066308</v>
      </c>
      <c r="E1378" s="10">
        <v>500259</v>
      </c>
      <c r="F1378" s="10">
        <v>500259</v>
      </c>
      <c r="G1378" s="10" t="s">
        <v>5911</v>
      </c>
      <c r="H1378" s="10" t="s">
        <v>5911</v>
      </c>
      <c r="I1378" s="10" t="s">
        <v>5912</v>
      </c>
      <c r="J1378" s="10" t="s">
        <v>5913</v>
      </c>
      <c r="K1378" s="13">
        <v>116.97985</v>
      </c>
      <c r="L1378" s="19" t="s">
        <v>13176</v>
      </c>
      <c r="M1378" s="11" t="s">
        <v>95</v>
      </c>
      <c r="N1378" s="10" t="s">
        <v>96</v>
      </c>
      <c r="O1378" s="10" t="s">
        <v>97</v>
      </c>
      <c r="P1378" s="10"/>
      <c r="Q1378" s="12"/>
      <c r="R1378" s="12"/>
      <c r="S1378" s="10" t="s">
        <v>98</v>
      </c>
      <c r="T1378" s="10" t="s">
        <v>27</v>
      </c>
      <c r="U1378" s="10">
        <v>1801</v>
      </c>
      <c r="V1378" s="10">
        <v>3848</v>
      </c>
      <c r="W1378" s="10">
        <v>1449</v>
      </c>
      <c r="X1378" s="10">
        <v>5045</v>
      </c>
      <c r="Y1378" s="10">
        <f t="shared" si="21"/>
        <v>1889</v>
      </c>
      <c r="Z1378" s="10" t="str">
        <f>IFERROR(VLOOKUP(H1378,'[1]MW-NIFTY-50-12-Apr-2020'!$A:$A,1,FALSE),"No")</f>
        <v>No</v>
      </c>
      <c r="AA1378" s="10" t="str">
        <f>IFERROR(VLOOKUP(AB1378,'[2]ind_nifty500list 12th Apr20'!$F:$F,1,FALSE),"No")</f>
        <v>No</v>
      </c>
      <c r="AB1378" s="9">
        <v>1889</v>
      </c>
    </row>
    <row r="1379" spans="1:28" ht="15.75" customHeight="1" x14ac:dyDescent="0.3">
      <c r="A1379" s="9">
        <v>1758</v>
      </c>
      <c r="B1379" s="10">
        <v>481281</v>
      </c>
      <c r="C1379" s="10">
        <v>1880</v>
      </c>
      <c r="D1379" s="10">
        <v>128061444</v>
      </c>
      <c r="E1379" s="10">
        <v>500240</v>
      </c>
      <c r="F1379" s="10">
        <v>500240</v>
      </c>
      <c r="G1379" s="10" t="s">
        <v>5511</v>
      </c>
      <c r="H1379" s="10" t="s">
        <v>5511</v>
      </c>
      <c r="I1379" s="10" t="s">
        <v>5512</v>
      </c>
      <c r="J1379" s="10" t="s">
        <v>5513</v>
      </c>
      <c r="K1379" s="13">
        <v>116.84</v>
      </c>
      <c r="L1379" s="19" t="s">
        <v>13176</v>
      </c>
      <c r="M1379" s="11" t="s">
        <v>83</v>
      </c>
      <c r="N1379" s="10" t="s">
        <v>621</v>
      </c>
      <c r="O1379" s="10" t="s">
        <v>964</v>
      </c>
      <c r="P1379" s="10" t="s">
        <v>1081</v>
      </c>
      <c r="Q1379" s="12"/>
      <c r="R1379" s="12"/>
      <c r="S1379" s="18" t="s">
        <v>623</v>
      </c>
      <c r="T1379" s="10" t="s">
        <v>27</v>
      </c>
      <c r="U1379" s="10">
        <v>1942</v>
      </c>
      <c r="V1379" s="10"/>
      <c r="W1379" s="10">
        <v>2929</v>
      </c>
      <c r="X1379" s="10">
        <v>305</v>
      </c>
      <c r="Y1379" s="10">
        <f t="shared" si="21"/>
        <v>1758</v>
      </c>
      <c r="Z1379" s="10" t="str">
        <f>IFERROR(VLOOKUP(H1379,'[1]MW-NIFTY-50-12-Apr-2020'!$A:$A,1,FALSE),"No")</f>
        <v>No</v>
      </c>
      <c r="AA1379" s="10" t="str">
        <f>IFERROR(VLOOKUP(AB1379,'[2]ind_nifty500list 12th Apr20'!$F:$F,1,FALSE),"No")</f>
        <v>No</v>
      </c>
      <c r="AB1379" s="9">
        <v>1758</v>
      </c>
    </row>
    <row r="1380" spans="1:28" ht="15.75" customHeight="1" x14ac:dyDescent="0.3">
      <c r="A1380" s="9">
        <v>1756</v>
      </c>
      <c r="B1380" s="10">
        <v>5103873</v>
      </c>
      <c r="C1380" s="10">
        <v>19937</v>
      </c>
      <c r="D1380" s="10">
        <v>134272004</v>
      </c>
      <c r="E1380" s="10">
        <v>524500</v>
      </c>
      <c r="F1380" s="10">
        <v>524500</v>
      </c>
      <c r="G1380" s="10" t="s">
        <v>5505</v>
      </c>
      <c r="H1380" s="10" t="s">
        <v>5505</v>
      </c>
      <c r="I1380" s="10" t="s">
        <v>5506</v>
      </c>
      <c r="J1380" s="10" t="s">
        <v>5507</v>
      </c>
      <c r="K1380" s="13">
        <v>116.7276</v>
      </c>
      <c r="L1380" s="19" t="s">
        <v>13176</v>
      </c>
      <c r="M1380" s="11" t="s">
        <v>95</v>
      </c>
      <c r="N1380" s="10" t="s">
        <v>96</v>
      </c>
      <c r="O1380" s="10" t="s">
        <v>97</v>
      </c>
      <c r="P1380" s="10"/>
      <c r="Q1380" s="12"/>
      <c r="R1380" s="12"/>
      <c r="S1380" s="10" t="s">
        <v>98</v>
      </c>
      <c r="T1380" s="10" t="s">
        <v>27</v>
      </c>
      <c r="U1380" s="10">
        <v>3231</v>
      </c>
      <c r="V1380" s="10">
        <v>442</v>
      </c>
      <c r="W1380" s="10">
        <v>3556</v>
      </c>
      <c r="X1380" s="10">
        <v>3957</v>
      </c>
      <c r="Y1380" s="10">
        <f t="shared" si="21"/>
        <v>1756</v>
      </c>
      <c r="Z1380" s="10" t="str">
        <f>IFERROR(VLOOKUP(H1380,'[1]MW-NIFTY-50-12-Apr-2020'!$A:$A,1,FALSE),"No")</f>
        <v>No</v>
      </c>
      <c r="AA1380" s="10" t="str">
        <f>IFERROR(VLOOKUP(AB1380,'[2]ind_nifty500list 12th Apr20'!$F:$F,1,FALSE),"No")</f>
        <v>No</v>
      </c>
      <c r="AB1380" s="9">
        <v>1756</v>
      </c>
    </row>
    <row r="1381" spans="1:28" ht="15.75" customHeight="1" x14ac:dyDescent="0.3">
      <c r="A1381" s="9">
        <v>1660</v>
      </c>
      <c r="B1381" s="10"/>
      <c r="C1381" s="10"/>
      <c r="D1381" s="10">
        <v>129239044</v>
      </c>
      <c r="E1381" s="10">
        <v>504840</v>
      </c>
      <c r="F1381" s="10">
        <v>504840</v>
      </c>
      <c r="G1381" s="10" t="s">
        <v>5216</v>
      </c>
      <c r="H1381" s="10" t="str">
        <f t="shared" ref="H1381:H1388" si="22">G1381</f>
        <v>KAIRA</v>
      </c>
      <c r="I1381" s="10" t="s">
        <v>5217</v>
      </c>
      <c r="J1381" s="10" t="s">
        <v>5218</v>
      </c>
      <c r="K1381" s="13">
        <v>116.62</v>
      </c>
      <c r="L1381" s="19" t="s">
        <v>13176</v>
      </c>
      <c r="M1381" s="11" t="s">
        <v>23</v>
      </c>
      <c r="N1381" s="10" t="s">
        <v>196</v>
      </c>
      <c r="O1381" s="10"/>
      <c r="P1381" s="10"/>
      <c r="Q1381" s="12"/>
      <c r="R1381" s="12"/>
      <c r="S1381" s="15" t="s">
        <v>26</v>
      </c>
      <c r="T1381" s="10" t="s">
        <v>27</v>
      </c>
      <c r="U1381" s="10">
        <v>1330</v>
      </c>
      <c r="V1381" s="10">
        <v>3964</v>
      </c>
      <c r="W1381" s="10">
        <v>1471</v>
      </c>
      <c r="X1381" s="10">
        <v>5033</v>
      </c>
      <c r="Y1381" s="10">
        <f t="shared" si="21"/>
        <v>1660</v>
      </c>
      <c r="Z1381" s="10" t="str">
        <f>IFERROR(VLOOKUP(H1381,'[1]MW-NIFTY-50-12-Apr-2020'!$A:$A,1,FALSE),"No")</f>
        <v>No</v>
      </c>
      <c r="AA1381" s="10" t="str">
        <f>IFERROR(VLOOKUP(AB1381,'[2]ind_nifty500list 12th Apr20'!$F:$F,1,FALSE),"No")</f>
        <v>No</v>
      </c>
      <c r="AB1381" s="9">
        <v>1660</v>
      </c>
    </row>
    <row r="1382" spans="1:28" ht="15.75" customHeight="1" x14ac:dyDescent="0.3">
      <c r="A1382" s="9">
        <v>3213</v>
      </c>
      <c r="B1382" s="10"/>
      <c r="C1382" s="10"/>
      <c r="D1382" s="10">
        <v>136093700</v>
      </c>
      <c r="E1382" s="10">
        <v>531616</v>
      </c>
      <c r="F1382" s="10">
        <v>531616</v>
      </c>
      <c r="G1382" s="10" t="s">
        <v>9874</v>
      </c>
      <c r="H1382" s="10" t="str">
        <f t="shared" si="22"/>
        <v>STARCOM</v>
      </c>
      <c r="I1382" s="10" t="s">
        <v>9875</v>
      </c>
      <c r="J1382" s="10" t="s">
        <v>9876</v>
      </c>
      <c r="K1382" s="13">
        <v>116.33</v>
      </c>
      <c r="L1382" s="19" t="s">
        <v>13176</v>
      </c>
      <c r="M1382" s="11" t="s">
        <v>32</v>
      </c>
      <c r="N1382" s="10" t="s">
        <v>33</v>
      </c>
      <c r="O1382" s="10" t="s">
        <v>48</v>
      </c>
      <c r="P1382" s="10"/>
      <c r="Q1382" s="12"/>
      <c r="R1382" s="12"/>
      <c r="S1382" s="18" t="s">
        <v>35</v>
      </c>
      <c r="T1382" s="10" t="s">
        <v>27</v>
      </c>
      <c r="U1382" s="10">
        <v>711</v>
      </c>
      <c r="V1382" s="10">
        <v>1642</v>
      </c>
      <c r="W1382" s="10">
        <v>669</v>
      </c>
      <c r="X1382" s="10">
        <v>816</v>
      </c>
      <c r="Y1382" s="10">
        <f t="shared" si="21"/>
        <v>3213</v>
      </c>
      <c r="Z1382" s="10" t="str">
        <f>IFERROR(VLOOKUP(H1382,'[1]MW-NIFTY-50-12-Apr-2020'!$A:$A,1,FALSE),"No")</f>
        <v>No</v>
      </c>
      <c r="AA1382" s="10" t="str">
        <f>IFERROR(VLOOKUP(AB1382,'[2]ind_nifty500list 12th Apr20'!$F:$F,1,FALSE),"No")</f>
        <v>No</v>
      </c>
      <c r="AB1382" s="9">
        <v>3213</v>
      </c>
    </row>
    <row r="1383" spans="1:28" ht="15.75" customHeight="1" x14ac:dyDescent="0.3">
      <c r="A1383" s="9">
        <v>3567</v>
      </c>
      <c r="B1383" s="10"/>
      <c r="C1383" s="10"/>
      <c r="D1383" s="10">
        <v>137908740</v>
      </c>
      <c r="E1383" s="10">
        <v>538706</v>
      </c>
      <c r="F1383" s="10">
        <v>538706</v>
      </c>
      <c r="G1383" s="10" t="s">
        <v>10934</v>
      </c>
      <c r="H1383" s="10" t="str">
        <f t="shared" si="22"/>
        <v>ULTRACAB</v>
      </c>
      <c r="I1383" s="10" t="s">
        <v>10935</v>
      </c>
      <c r="J1383" s="10" t="s">
        <v>10936</v>
      </c>
      <c r="K1383" s="13">
        <v>116.02</v>
      </c>
      <c r="L1383" s="19" t="s">
        <v>13176</v>
      </c>
      <c r="M1383" s="11" t="s">
        <v>39</v>
      </c>
      <c r="N1383" s="10" t="s">
        <v>40</v>
      </c>
      <c r="O1383" s="10" t="s">
        <v>128</v>
      </c>
      <c r="P1383" s="10" t="e">
        <v>#REF!</v>
      </c>
      <c r="Q1383" s="12"/>
      <c r="R1383" s="12"/>
      <c r="S1383" s="17" t="s">
        <v>42</v>
      </c>
      <c r="T1383" s="10" t="s">
        <v>27</v>
      </c>
      <c r="U1383" s="10">
        <v>343</v>
      </c>
      <c r="V1383" s="10">
        <v>2791</v>
      </c>
      <c r="W1383" s="10">
        <v>5020</v>
      </c>
      <c r="X1383" s="10">
        <v>1314</v>
      </c>
      <c r="Y1383" s="10">
        <f t="shared" si="21"/>
        <v>3567</v>
      </c>
      <c r="Z1383" s="10" t="str">
        <f>IFERROR(VLOOKUP(H1383,'[1]MW-NIFTY-50-12-Apr-2020'!$A:$A,1,FALSE),"No")</f>
        <v>No</v>
      </c>
      <c r="AA1383" s="10" t="str">
        <f>IFERROR(VLOOKUP(AB1383,'[2]ind_nifty500list 12th Apr20'!$F:$F,1,FALSE),"No")</f>
        <v>No</v>
      </c>
      <c r="AB1383" s="9">
        <v>3567</v>
      </c>
    </row>
    <row r="1384" spans="1:28" ht="15.75" customHeight="1" x14ac:dyDescent="0.3">
      <c r="A1384" s="9">
        <v>2537</v>
      </c>
      <c r="B1384" s="10"/>
      <c r="C1384" s="10"/>
      <c r="D1384" s="10">
        <v>135764740</v>
      </c>
      <c r="E1384" s="10">
        <v>530331</v>
      </c>
      <c r="F1384" s="10">
        <v>530331</v>
      </c>
      <c r="G1384" s="10" t="s">
        <v>7853</v>
      </c>
      <c r="H1384" s="10" t="str">
        <f t="shared" si="22"/>
        <v>PREMCO</v>
      </c>
      <c r="I1384" s="10" t="s">
        <v>7854</v>
      </c>
      <c r="J1384" s="10" t="s">
        <v>7855</v>
      </c>
      <c r="K1384" s="13">
        <v>115.84</v>
      </c>
      <c r="L1384" s="19" t="s">
        <v>13176</v>
      </c>
      <c r="M1384" s="11" t="s">
        <v>83</v>
      </c>
      <c r="N1384" s="10" t="s">
        <v>84</v>
      </c>
      <c r="O1384" s="10" t="s">
        <v>85</v>
      </c>
      <c r="P1384" s="10"/>
      <c r="Q1384" s="12"/>
      <c r="R1384" s="12"/>
      <c r="S1384" s="15" t="s">
        <v>86</v>
      </c>
      <c r="T1384" s="10" t="s">
        <v>27</v>
      </c>
      <c r="U1384" s="10">
        <v>3371</v>
      </c>
      <c r="V1384" s="10">
        <v>3325</v>
      </c>
      <c r="W1384" s="10">
        <v>3330</v>
      </c>
      <c r="X1384" s="10">
        <v>1736</v>
      </c>
      <c r="Y1384" s="10">
        <f t="shared" si="21"/>
        <v>2537</v>
      </c>
      <c r="Z1384" s="10" t="str">
        <f>IFERROR(VLOOKUP(H1384,'[1]MW-NIFTY-50-12-Apr-2020'!$A:$A,1,FALSE),"No")</f>
        <v>No</v>
      </c>
      <c r="AA1384" s="10" t="str">
        <f>IFERROR(VLOOKUP(AB1384,'[2]ind_nifty500list 12th Apr20'!$F:$F,1,FALSE),"No")</f>
        <v>No</v>
      </c>
      <c r="AB1384" s="9">
        <v>2537</v>
      </c>
    </row>
    <row r="1385" spans="1:28" ht="15.75" customHeight="1" x14ac:dyDescent="0.3">
      <c r="A1385" s="9">
        <v>3949</v>
      </c>
      <c r="B1385" s="10"/>
      <c r="C1385" s="10"/>
      <c r="D1385" s="10">
        <v>138054404</v>
      </c>
      <c r="E1385" s="10">
        <v>138054404</v>
      </c>
      <c r="F1385" s="10">
        <v>539275</v>
      </c>
      <c r="G1385" s="10" t="s">
        <v>12146</v>
      </c>
      <c r="H1385" s="10" t="str">
        <f t="shared" si="22"/>
        <v>MSL</v>
      </c>
      <c r="I1385" s="10" t="s">
        <v>12147</v>
      </c>
      <c r="J1385" s="10" t="s">
        <v>12148</v>
      </c>
      <c r="K1385" s="13">
        <v>115.72</v>
      </c>
      <c r="L1385" s="19" t="s">
        <v>13176</v>
      </c>
      <c r="M1385" s="11" t="s">
        <v>275</v>
      </c>
      <c r="N1385" s="10" t="s">
        <v>357</v>
      </c>
      <c r="O1385" s="10" t="s">
        <v>358</v>
      </c>
      <c r="P1385" s="10" t="s">
        <v>6760</v>
      </c>
      <c r="Q1385" s="12"/>
      <c r="R1385" s="12"/>
      <c r="S1385" s="18" t="s">
        <v>279</v>
      </c>
      <c r="T1385" s="10" t="s">
        <v>27</v>
      </c>
      <c r="U1385" s="10">
        <v>2606</v>
      </c>
      <c r="V1385" s="10">
        <v>1704</v>
      </c>
      <c r="W1385" s="10">
        <v>1615</v>
      </c>
      <c r="X1385" s="10">
        <v>2170</v>
      </c>
      <c r="Y1385" s="10">
        <f t="shared" si="21"/>
        <v>3949</v>
      </c>
      <c r="Z1385" s="10" t="str">
        <f>IFERROR(VLOOKUP(H1385,'[1]MW-NIFTY-50-12-Apr-2020'!$A:$A,1,FALSE),"No")</f>
        <v>No</v>
      </c>
      <c r="AA1385" s="10" t="str">
        <f>IFERROR(VLOOKUP(AB1385,'[2]ind_nifty500list 12th Apr20'!$F:$F,1,FALSE),"No")</f>
        <v>No</v>
      </c>
      <c r="AB1385" s="9">
        <v>3949</v>
      </c>
    </row>
    <row r="1386" spans="1:28" ht="15.75" customHeight="1" x14ac:dyDescent="0.3">
      <c r="A1386" s="9">
        <v>3354</v>
      </c>
      <c r="B1386" s="10"/>
      <c r="C1386" s="10"/>
      <c r="D1386" s="10">
        <v>133687044</v>
      </c>
      <c r="E1386" s="10">
        <v>522215</v>
      </c>
      <c r="F1386" s="10">
        <v>522215</v>
      </c>
      <c r="G1386" s="10" t="s">
        <v>10296</v>
      </c>
      <c r="H1386" s="10" t="str">
        <f t="shared" si="22"/>
        <v>SWISSGLA</v>
      </c>
      <c r="I1386" s="10" t="s">
        <v>10297</v>
      </c>
      <c r="J1386" s="10" t="s">
        <v>10298</v>
      </c>
      <c r="K1386" s="13">
        <v>115.44</v>
      </c>
      <c r="L1386" s="19" t="s">
        <v>13176</v>
      </c>
      <c r="M1386" s="11" t="s">
        <v>39</v>
      </c>
      <c r="N1386" s="10" t="s">
        <v>40</v>
      </c>
      <c r="O1386" s="10" t="s">
        <v>137</v>
      </c>
      <c r="P1386" s="10" t="s">
        <v>138</v>
      </c>
      <c r="Q1386" s="12"/>
      <c r="R1386" s="12"/>
      <c r="S1386" s="15" t="s">
        <v>42</v>
      </c>
      <c r="T1386" s="10" t="s">
        <v>27</v>
      </c>
      <c r="U1386" s="10">
        <v>2781</v>
      </c>
      <c r="V1386" s="10">
        <v>2426</v>
      </c>
      <c r="W1386" s="10">
        <v>1872</v>
      </c>
      <c r="X1386" s="10">
        <v>1500</v>
      </c>
      <c r="Y1386" s="10">
        <f t="shared" si="21"/>
        <v>3354</v>
      </c>
      <c r="Z1386" s="10" t="str">
        <f>IFERROR(VLOOKUP(H1386,'[1]MW-NIFTY-50-12-Apr-2020'!$A:$A,1,FALSE),"No")</f>
        <v>No</v>
      </c>
      <c r="AA1386" s="10" t="str">
        <f>IFERROR(VLOOKUP(AB1386,'[2]ind_nifty500list 12th Apr20'!$F:$F,1,FALSE),"No")</f>
        <v>No</v>
      </c>
      <c r="AB1386" s="9">
        <v>3354</v>
      </c>
    </row>
    <row r="1387" spans="1:28" ht="15.75" customHeight="1" x14ac:dyDescent="0.3">
      <c r="A1387" s="9">
        <v>1124</v>
      </c>
      <c r="B1387" s="10"/>
      <c r="C1387" s="10"/>
      <c r="D1387" s="10">
        <v>134662404</v>
      </c>
      <c r="E1387" s="10">
        <v>526025</v>
      </c>
      <c r="F1387" s="10">
        <v>526025</v>
      </c>
      <c r="G1387" s="10" t="s">
        <v>3583</v>
      </c>
      <c r="H1387" s="10" t="str">
        <f t="shared" si="22"/>
        <v>GLOBUSCON</v>
      </c>
      <c r="I1387" s="10" t="s">
        <v>3584</v>
      </c>
      <c r="J1387" s="10" t="s">
        <v>3585</v>
      </c>
      <c r="K1387" s="13">
        <v>114.89</v>
      </c>
      <c r="L1387" s="19" t="s">
        <v>13176</v>
      </c>
      <c r="M1387" s="11" t="s">
        <v>39</v>
      </c>
      <c r="N1387" s="10" t="s">
        <v>40</v>
      </c>
      <c r="O1387" s="10"/>
      <c r="P1387" s="10"/>
      <c r="Q1387" s="12"/>
      <c r="R1387" s="12"/>
      <c r="S1387" s="15" t="s">
        <v>42</v>
      </c>
      <c r="T1387" s="10" t="s">
        <v>27</v>
      </c>
      <c r="U1387" s="10">
        <v>1087</v>
      </c>
      <c r="V1387" s="10">
        <v>3944</v>
      </c>
      <c r="W1387" s="10">
        <v>1501</v>
      </c>
      <c r="X1387" s="10">
        <v>1509</v>
      </c>
      <c r="Y1387" s="10">
        <f t="shared" si="21"/>
        <v>1124</v>
      </c>
      <c r="Z1387" s="10" t="str">
        <f>IFERROR(VLOOKUP(H1387,'[1]MW-NIFTY-50-12-Apr-2020'!$A:$A,1,FALSE),"No")</f>
        <v>No</v>
      </c>
      <c r="AA1387" s="10" t="str">
        <f>IFERROR(VLOOKUP(AB1387,'[2]ind_nifty500list 12th Apr20'!$F:$F,1,FALSE),"No")</f>
        <v>No</v>
      </c>
      <c r="AB1387" s="9">
        <v>1124</v>
      </c>
    </row>
    <row r="1388" spans="1:28" ht="15.75" customHeight="1" x14ac:dyDescent="0.3">
      <c r="A1388" s="9">
        <v>3295</v>
      </c>
      <c r="B1388" s="10"/>
      <c r="C1388" s="10"/>
      <c r="D1388" s="10">
        <v>135906052</v>
      </c>
      <c r="E1388" s="10">
        <v>530883</v>
      </c>
      <c r="F1388" s="10">
        <v>530883</v>
      </c>
      <c r="G1388" s="10" t="s">
        <v>10121</v>
      </c>
      <c r="H1388" s="10" t="str">
        <f t="shared" si="22"/>
        <v>SUCROSA</v>
      </c>
      <c r="I1388" s="10" t="s">
        <v>10122</v>
      </c>
      <c r="J1388" s="10" t="s">
        <v>10123</v>
      </c>
      <c r="K1388" s="13">
        <v>114.77</v>
      </c>
      <c r="L1388" s="19" t="s">
        <v>13176</v>
      </c>
      <c r="M1388" s="11" t="s">
        <v>23</v>
      </c>
      <c r="N1388" s="10" t="s">
        <v>24</v>
      </c>
      <c r="O1388" s="10"/>
      <c r="P1388" s="10"/>
      <c r="Q1388" s="12"/>
      <c r="R1388" s="12"/>
      <c r="S1388" s="15" t="s">
        <v>26</v>
      </c>
      <c r="T1388" s="10" t="s">
        <v>27</v>
      </c>
      <c r="U1388" s="10">
        <v>460</v>
      </c>
      <c r="V1388" s="10">
        <v>658</v>
      </c>
      <c r="W1388" s="10">
        <v>148</v>
      </c>
      <c r="X1388" s="10">
        <v>1961</v>
      </c>
      <c r="Y1388" s="10">
        <f t="shared" si="21"/>
        <v>3295</v>
      </c>
      <c r="Z1388" s="10" t="str">
        <f>IFERROR(VLOOKUP(H1388,'[1]MW-NIFTY-50-12-Apr-2020'!$A:$A,1,FALSE),"No")</f>
        <v>No</v>
      </c>
      <c r="AA1388" s="10" t="str">
        <f>IFERROR(VLOOKUP(AB1388,'[2]ind_nifty500list 12th Apr20'!$F:$F,1,FALSE),"No")</f>
        <v>No</v>
      </c>
      <c r="AB1388" s="9">
        <v>3295</v>
      </c>
    </row>
    <row r="1389" spans="1:28" ht="15.75" customHeight="1" x14ac:dyDescent="0.3">
      <c r="A1389" s="9">
        <v>1652</v>
      </c>
      <c r="B1389" s="10">
        <v>3754753</v>
      </c>
      <c r="C1389" s="10">
        <v>14667</v>
      </c>
      <c r="D1389" s="10">
        <v>136364292</v>
      </c>
      <c r="E1389" s="10">
        <v>532673</v>
      </c>
      <c r="F1389" s="10">
        <v>532673</v>
      </c>
      <c r="G1389" s="10" t="s">
        <v>5192</v>
      </c>
      <c r="H1389" s="10" t="s">
        <v>5192</v>
      </c>
      <c r="I1389" s="10" t="s">
        <v>5193</v>
      </c>
      <c r="J1389" s="10" t="s">
        <v>5194</v>
      </c>
      <c r="K1389" s="13">
        <v>114.72075000000001</v>
      </c>
      <c r="L1389" s="19" t="s">
        <v>13176</v>
      </c>
      <c r="M1389" s="11" t="s">
        <v>275</v>
      </c>
      <c r="N1389" s="10" t="s">
        <v>357</v>
      </c>
      <c r="O1389" s="10" t="s">
        <v>358</v>
      </c>
      <c r="P1389" s="10" t="s">
        <v>1254</v>
      </c>
      <c r="Q1389" s="12"/>
      <c r="R1389" s="12"/>
      <c r="S1389" s="18" t="s">
        <v>279</v>
      </c>
      <c r="T1389" s="10" t="s">
        <v>27</v>
      </c>
      <c r="U1389" s="10">
        <v>2510</v>
      </c>
      <c r="V1389" s="10">
        <v>848</v>
      </c>
      <c r="W1389" s="10">
        <v>2656</v>
      </c>
      <c r="X1389" s="10">
        <v>3565</v>
      </c>
      <c r="Y1389" s="10">
        <f t="shared" si="21"/>
        <v>1652</v>
      </c>
      <c r="Z1389" s="10" t="str">
        <f>IFERROR(VLOOKUP(H1389,'[1]MW-NIFTY-50-12-Apr-2020'!$A:$A,1,FALSE),"No")</f>
        <v>No</v>
      </c>
      <c r="AA1389" s="10" t="str">
        <f>IFERROR(VLOOKUP(AB1389,'[2]ind_nifty500list 12th Apr20'!$F:$F,1,FALSE),"No")</f>
        <v>No</v>
      </c>
      <c r="AB1389" s="9">
        <v>1652</v>
      </c>
    </row>
    <row r="1390" spans="1:28" ht="15.75" customHeight="1" x14ac:dyDescent="0.3">
      <c r="A1390" s="9">
        <v>3571</v>
      </c>
      <c r="B1390" s="10"/>
      <c r="C1390" s="10"/>
      <c r="D1390" s="10">
        <v>129178884</v>
      </c>
      <c r="E1390" s="10">
        <v>504605</v>
      </c>
      <c r="F1390" s="10">
        <v>504605</v>
      </c>
      <c r="G1390" s="10" t="s">
        <v>10946</v>
      </c>
      <c r="H1390" s="10" t="str">
        <f>G1390</f>
        <v>UNIABEXAL</v>
      </c>
      <c r="I1390" s="10" t="s">
        <v>10947</v>
      </c>
      <c r="J1390" s="10" t="s">
        <v>10948</v>
      </c>
      <c r="K1390" s="13">
        <v>114.6</v>
      </c>
      <c r="L1390" s="19" t="s">
        <v>13176</v>
      </c>
      <c r="M1390" s="11" t="s">
        <v>23</v>
      </c>
      <c r="N1390" s="10" t="s">
        <v>90</v>
      </c>
      <c r="O1390" s="10"/>
      <c r="P1390" s="10"/>
      <c r="Q1390" s="12"/>
      <c r="R1390" s="12"/>
      <c r="S1390" s="18" t="s">
        <v>91</v>
      </c>
      <c r="T1390" s="10" t="s">
        <v>27</v>
      </c>
      <c r="U1390" s="10">
        <v>3311</v>
      </c>
      <c r="V1390" s="10">
        <v>3779</v>
      </c>
      <c r="W1390" s="10">
        <v>1302</v>
      </c>
      <c r="X1390" s="10">
        <v>2768</v>
      </c>
      <c r="Y1390" s="10">
        <f t="shared" si="21"/>
        <v>3571</v>
      </c>
      <c r="Z1390" s="10" t="str">
        <f>IFERROR(VLOOKUP(H1390,'[1]MW-NIFTY-50-12-Apr-2020'!$A:$A,1,FALSE),"No")</f>
        <v>No</v>
      </c>
      <c r="AA1390" s="10" t="str">
        <f>IFERROR(VLOOKUP(AB1390,'[2]ind_nifty500list 12th Apr20'!$F:$F,1,FALSE),"No")</f>
        <v>No</v>
      </c>
      <c r="AB1390" s="9">
        <v>3571</v>
      </c>
    </row>
    <row r="1391" spans="1:28" ht="15.75" customHeight="1" x14ac:dyDescent="0.3">
      <c r="A1391" s="9">
        <v>239</v>
      </c>
      <c r="B1391" s="10"/>
      <c r="C1391" s="10"/>
      <c r="D1391" s="10">
        <v>137489668</v>
      </c>
      <c r="E1391" s="10">
        <v>537069</v>
      </c>
      <c r="F1391" s="10">
        <v>537069</v>
      </c>
      <c r="G1391" s="10" t="s">
        <v>869</v>
      </c>
      <c r="H1391" s="10" t="str">
        <f>G1391</f>
        <v>ARNOLD</v>
      </c>
      <c r="I1391" s="10" t="s">
        <v>870</v>
      </c>
      <c r="J1391" s="10" t="s">
        <v>871</v>
      </c>
      <c r="K1391" s="13">
        <v>114.35</v>
      </c>
      <c r="L1391" s="19" t="s">
        <v>13176</v>
      </c>
      <c r="M1391" s="11" t="s">
        <v>55</v>
      </c>
      <c r="N1391" s="10" t="s">
        <v>56</v>
      </c>
      <c r="O1391" s="10" t="s">
        <v>57</v>
      </c>
      <c r="P1391" s="10"/>
      <c r="Q1391" s="12"/>
      <c r="R1391" s="12"/>
      <c r="S1391" s="18" t="s">
        <v>58</v>
      </c>
      <c r="T1391" s="10" t="s">
        <v>27</v>
      </c>
      <c r="U1391" s="10">
        <v>3612</v>
      </c>
      <c r="V1391" s="10">
        <v>3209</v>
      </c>
      <c r="W1391" s="10">
        <v>3146</v>
      </c>
      <c r="X1391" s="10">
        <v>1366</v>
      </c>
      <c r="Y1391" s="10">
        <f t="shared" si="21"/>
        <v>239</v>
      </c>
      <c r="Z1391" s="10" t="str">
        <f>IFERROR(VLOOKUP(H1391,'[1]MW-NIFTY-50-12-Apr-2020'!$A:$A,1,FALSE),"No")</f>
        <v>No</v>
      </c>
      <c r="AA1391" s="10" t="str">
        <f>IFERROR(VLOOKUP(AB1391,'[2]ind_nifty500list 12th Apr20'!$F:$F,1,FALSE),"No")</f>
        <v>No</v>
      </c>
      <c r="AB1391" s="9">
        <v>239</v>
      </c>
    </row>
    <row r="1392" spans="1:28" ht="15.75" customHeight="1" x14ac:dyDescent="0.3">
      <c r="A1392" s="9">
        <v>2924</v>
      </c>
      <c r="B1392" s="10"/>
      <c r="C1392" s="10"/>
      <c r="D1392" s="10">
        <v>130988036</v>
      </c>
      <c r="E1392" s="10">
        <v>511672</v>
      </c>
      <c r="F1392" s="10">
        <v>511672</v>
      </c>
      <c r="G1392" s="10" t="s">
        <v>9013</v>
      </c>
      <c r="H1392" s="10" t="str">
        <f>G1392</f>
        <v>SCANSTL</v>
      </c>
      <c r="I1392" s="10" t="s">
        <v>9014</v>
      </c>
      <c r="J1392" s="10" t="s">
        <v>9015</v>
      </c>
      <c r="K1392" s="13">
        <v>114.19</v>
      </c>
      <c r="L1392" s="19" t="s">
        <v>13176</v>
      </c>
      <c r="M1392" s="11" t="s">
        <v>23</v>
      </c>
      <c r="N1392" s="10" t="s">
        <v>90</v>
      </c>
      <c r="O1392" s="10"/>
      <c r="P1392" s="10"/>
      <c r="Q1392" s="12"/>
      <c r="R1392" s="12"/>
      <c r="S1392" s="10" t="s">
        <v>91</v>
      </c>
      <c r="T1392" s="10" t="s">
        <v>27</v>
      </c>
      <c r="U1392" s="10">
        <v>1224</v>
      </c>
      <c r="V1392" s="10">
        <v>2457</v>
      </c>
      <c r="W1392" s="10">
        <v>1405</v>
      </c>
      <c r="X1392" s="10">
        <v>227</v>
      </c>
      <c r="Y1392" s="10">
        <f t="shared" si="21"/>
        <v>2924</v>
      </c>
      <c r="Z1392" s="10" t="str">
        <f>IFERROR(VLOOKUP(H1392,'[1]MW-NIFTY-50-12-Apr-2020'!$A:$A,1,FALSE),"No")</f>
        <v>No</v>
      </c>
      <c r="AA1392" s="10" t="str">
        <f>IFERROR(VLOOKUP(AB1392,'[2]ind_nifty500list 12th Apr20'!$F:$F,1,FALSE),"No")</f>
        <v>No</v>
      </c>
      <c r="AB1392" s="9">
        <v>2924</v>
      </c>
    </row>
    <row r="1393" spans="1:28" ht="15.75" customHeight="1" x14ac:dyDescent="0.3">
      <c r="A1393" s="9">
        <v>1842</v>
      </c>
      <c r="B1393" s="10"/>
      <c r="C1393" s="10"/>
      <c r="D1393" s="10">
        <v>130316292</v>
      </c>
      <c r="E1393" s="10">
        <v>509048</v>
      </c>
      <c r="F1393" s="10">
        <v>509048</v>
      </c>
      <c r="G1393" s="10" t="s">
        <v>5767</v>
      </c>
      <c r="H1393" s="10" t="str">
        <f>G1393</f>
        <v>LANCORHOL</v>
      </c>
      <c r="I1393" s="10" t="s">
        <v>5768</v>
      </c>
      <c r="J1393" s="10" t="s">
        <v>5769</v>
      </c>
      <c r="K1393" s="13">
        <v>114.18</v>
      </c>
      <c r="L1393" s="19" t="s">
        <v>13176</v>
      </c>
      <c r="M1393" s="11" t="s">
        <v>249</v>
      </c>
      <c r="N1393" s="10" t="s">
        <v>383</v>
      </c>
      <c r="O1393" s="12"/>
      <c r="P1393" s="10"/>
      <c r="Q1393" s="12"/>
      <c r="R1393" s="12"/>
      <c r="S1393" s="18" t="s">
        <v>384</v>
      </c>
      <c r="T1393" s="10" t="s">
        <v>27</v>
      </c>
      <c r="U1393" s="10">
        <v>2980</v>
      </c>
      <c r="V1393" s="10">
        <v>2597</v>
      </c>
      <c r="W1393" s="10">
        <v>196</v>
      </c>
      <c r="X1393" s="10">
        <v>2031</v>
      </c>
      <c r="Y1393" s="10">
        <f t="shared" si="21"/>
        <v>1842</v>
      </c>
      <c r="Z1393" s="10" t="str">
        <f>IFERROR(VLOOKUP(H1393,'[1]MW-NIFTY-50-12-Apr-2020'!$A:$A,1,FALSE),"No")</f>
        <v>No</v>
      </c>
      <c r="AA1393" s="10" t="str">
        <f>IFERROR(VLOOKUP(AB1393,'[2]ind_nifty500list 12th Apr20'!$F:$F,1,FALSE),"No")</f>
        <v>No</v>
      </c>
      <c r="AB1393" s="9">
        <v>1842</v>
      </c>
    </row>
    <row r="1394" spans="1:28" ht="15.75" customHeight="1" x14ac:dyDescent="0.3">
      <c r="A1394" s="9">
        <v>1396</v>
      </c>
      <c r="B1394" s="10">
        <v>387841</v>
      </c>
      <c r="C1394" s="10">
        <v>1515</v>
      </c>
      <c r="D1394" s="10">
        <v>135681284</v>
      </c>
      <c r="E1394" s="10">
        <v>530005</v>
      </c>
      <c r="F1394" s="10">
        <v>530005</v>
      </c>
      <c r="G1394" s="10" t="s">
        <v>4416</v>
      </c>
      <c r="H1394" s="10" t="s">
        <v>4416</v>
      </c>
      <c r="I1394" s="10" t="s">
        <v>4417</v>
      </c>
      <c r="J1394" s="10" t="s">
        <v>4418</v>
      </c>
      <c r="K1394" s="13">
        <v>4561.9527500000004</v>
      </c>
      <c r="L1394" s="19" t="s">
        <v>13179</v>
      </c>
      <c r="M1394" s="11" t="s">
        <v>249</v>
      </c>
      <c r="N1394" s="10" t="s">
        <v>250</v>
      </c>
      <c r="O1394" s="10" t="s">
        <v>251</v>
      </c>
      <c r="P1394" s="10"/>
      <c r="Q1394" s="12"/>
      <c r="R1394" s="12"/>
      <c r="S1394" s="15" t="s">
        <v>26</v>
      </c>
      <c r="T1394" s="10" t="s">
        <v>43</v>
      </c>
      <c r="U1394" s="10">
        <v>1616</v>
      </c>
      <c r="V1394" s="10">
        <v>1280</v>
      </c>
      <c r="W1394" s="10">
        <v>2560</v>
      </c>
      <c r="X1394" s="10">
        <v>1539</v>
      </c>
      <c r="Y1394" s="10">
        <f t="shared" si="21"/>
        <v>1396</v>
      </c>
      <c r="Z1394" s="10" t="str">
        <f>IFERROR(VLOOKUP(H1394,'[1]MW-NIFTY-50-12-Apr-2020'!$A:$A,1,FALSE),"No")</f>
        <v>No</v>
      </c>
      <c r="AA1394" s="10" t="s">
        <v>44</v>
      </c>
      <c r="AB1394" s="9">
        <v>1396</v>
      </c>
    </row>
    <row r="1395" spans="1:28" ht="15.75" customHeight="1" x14ac:dyDescent="0.3">
      <c r="A1395" s="9">
        <v>3257</v>
      </c>
      <c r="B1395" s="10"/>
      <c r="C1395" s="10"/>
      <c r="D1395" s="10">
        <v>133404932</v>
      </c>
      <c r="E1395" s="10">
        <v>521113</v>
      </c>
      <c r="F1395" s="10">
        <v>521113</v>
      </c>
      <c r="G1395" s="10" t="s">
        <v>10005</v>
      </c>
      <c r="H1395" s="10" t="str">
        <f>G1395</f>
        <v>SUDITIND</v>
      </c>
      <c r="I1395" s="10" t="s">
        <v>10006</v>
      </c>
      <c r="J1395" s="10" t="s">
        <v>10007</v>
      </c>
      <c r="K1395" s="13">
        <v>113.96</v>
      </c>
      <c r="L1395" s="19" t="s">
        <v>13176</v>
      </c>
      <c r="M1395" s="11" t="s">
        <v>83</v>
      </c>
      <c r="N1395" s="10" t="s">
        <v>84</v>
      </c>
      <c r="O1395" s="10" t="s">
        <v>108</v>
      </c>
      <c r="P1395" s="10"/>
      <c r="Q1395" s="12"/>
      <c r="R1395" s="12"/>
      <c r="S1395" s="15" t="s">
        <v>86</v>
      </c>
      <c r="T1395" s="10" t="s">
        <v>27</v>
      </c>
      <c r="U1395" s="10">
        <v>16</v>
      </c>
      <c r="V1395" s="10">
        <v>243</v>
      </c>
      <c r="W1395" s="10">
        <v>551</v>
      </c>
      <c r="X1395" s="10">
        <v>2573</v>
      </c>
      <c r="Y1395" s="10">
        <f t="shared" si="21"/>
        <v>3257</v>
      </c>
      <c r="Z1395" s="10" t="str">
        <f>IFERROR(VLOOKUP(H1395,'[1]MW-NIFTY-50-12-Apr-2020'!$A:$A,1,FALSE),"No")</f>
        <v>No</v>
      </c>
      <c r="AA1395" s="10" t="str">
        <f>IFERROR(VLOOKUP(AB1395,'[2]ind_nifty500list 12th Apr20'!$F:$F,1,FALSE),"No")</f>
        <v>No</v>
      </c>
      <c r="AB1395" s="9">
        <v>3257</v>
      </c>
    </row>
    <row r="1396" spans="1:28" ht="15.75" customHeight="1" x14ac:dyDescent="0.3">
      <c r="A1396" s="9">
        <v>1872</v>
      </c>
      <c r="B1396" s="10">
        <v>3439617</v>
      </c>
      <c r="C1396" s="10">
        <v>13436</v>
      </c>
      <c r="D1396" s="10">
        <v>136381444</v>
      </c>
      <c r="E1396" s="10">
        <v>532740</v>
      </c>
      <c r="F1396" s="10">
        <v>532740</v>
      </c>
      <c r="G1396" s="10" t="s">
        <v>5858</v>
      </c>
      <c r="H1396" s="10" t="s">
        <v>5858</v>
      </c>
      <c r="I1396" s="10" t="s">
        <v>5859</v>
      </c>
      <c r="J1396" s="10" t="s">
        <v>5860</v>
      </c>
      <c r="K1396" s="13">
        <v>113.7304</v>
      </c>
      <c r="L1396" s="19" t="s">
        <v>13176</v>
      </c>
      <c r="M1396" s="11" t="s">
        <v>39</v>
      </c>
      <c r="N1396" s="10" t="s">
        <v>40</v>
      </c>
      <c r="O1396" s="11" t="s">
        <v>137</v>
      </c>
      <c r="P1396" s="10" t="s">
        <v>138</v>
      </c>
      <c r="Q1396" s="11" t="e">
        <v>#REF!</v>
      </c>
      <c r="R1396" s="12"/>
      <c r="S1396" s="17" t="s">
        <v>42</v>
      </c>
      <c r="T1396" s="10" t="s">
        <v>27</v>
      </c>
      <c r="U1396" s="10">
        <v>3354</v>
      </c>
      <c r="V1396" s="10">
        <v>2781</v>
      </c>
      <c r="W1396" s="10">
        <v>1500</v>
      </c>
      <c r="X1396" s="10">
        <v>335</v>
      </c>
      <c r="Y1396" s="10">
        <f t="shared" si="21"/>
        <v>1872</v>
      </c>
      <c r="Z1396" s="10" t="str">
        <f>IFERROR(VLOOKUP(H1396,'[1]MW-NIFTY-50-12-Apr-2020'!$A:$A,1,FALSE),"No")</f>
        <v>No</v>
      </c>
      <c r="AA1396" s="10" t="str">
        <f>IFERROR(VLOOKUP(AB1396,'[2]ind_nifty500list 12th Apr20'!$F:$F,1,FALSE),"No")</f>
        <v>No</v>
      </c>
      <c r="AB1396" s="9">
        <v>1872</v>
      </c>
    </row>
    <row r="1397" spans="1:28" ht="15.75" customHeight="1" x14ac:dyDescent="0.3">
      <c r="A1397" s="9">
        <v>13</v>
      </c>
      <c r="B1397" s="10"/>
      <c r="C1397" s="10"/>
      <c r="D1397" s="10">
        <v>134249476</v>
      </c>
      <c r="E1397" s="10">
        <v>524412</v>
      </c>
      <c r="F1397" s="10">
        <v>524412</v>
      </c>
      <c r="G1397" s="10" t="s">
        <v>92</v>
      </c>
      <c r="H1397" s="10" t="str">
        <f>G1397</f>
        <v>AREYDRG</v>
      </c>
      <c r="I1397" s="10" t="s">
        <v>93</v>
      </c>
      <c r="J1397" s="10" t="s">
        <v>94</v>
      </c>
      <c r="K1397" s="13">
        <v>113.22</v>
      </c>
      <c r="L1397" s="19" t="s">
        <v>13176</v>
      </c>
      <c r="M1397" s="11" t="s">
        <v>95</v>
      </c>
      <c r="N1397" s="11" t="s">
        <v>96</v>
      </c>
      <c r="O1397" s="10" t="s">
        <v>97</v>
      </c>
      <c r="P1397" s="10"/>
      <c r="Q1397" s="12"/>
      <c r="R1397" s="12"/>
      <c r="S1397" s="10" t="s">
        <v>98</v>
      </c>
      <c r="T1397" s="10" t="s">
        <v>27</v>
      </c>
      <c r="U1397" s="10">
        <v>2972</v>
      </c>
      <c r="V1397" s="10">
        <v>153</v>
      </c>
      <c r="W1397" s="10">
        <v>3771</v>
      </c>
      <c r="X1397" s="10">
        <v>1550</v>
      </c>
      <c r="Y1397" s="10">
        <f t="shared" si="21"/>
        <v>13</v>
      </c>
      <c r="Z1397" s="10" t="str">
        <f>IFERROR(VLOOKUP(H1397,'[1]MW-NIFTY-50-12-Apr-2020'!$A:$A,1,FALSE),"No")</f>
        <v>No</v>
      </c>
      <c r="AA1397" s="10" t="str">
        <f>IFERROR(VLOOKUP(AB1397,'[2]ind_nifty500list 12th Apr20'!$F:$F,1,FALSE),"No")</f>
        <v>No</v>
      </c>
      <c r="AB1397" s="9">
        <v>13</v>
      </c>
    </row>
    <row r="1398" spans="1:28" ht="15.75" customHeight="1" x14ac:dyDescent="0.3">
      <c r="A1398" s="9">
        <v>3744</v>
      </c>
      <c r="B1398" s="10"/>
      <c r="C1398" s="10"/>
      <c r="D1398" s="10">
        <v>130310660</v>
      </c>
      <c r="E1398" s="10">
        <v>509026</v>
      </c>
      <c r="F1398" s="10">
        <v>509026</v>
      </c>
      <c r="G1398" s="10" t="s">
        <v>11461</v>
      </c>
      <c r="H1398" s="10" t="str">
        <f>G1398</f>
        <v>VJTFEDU</v>
      </c>
      <c r="I1398" s="10" t="s">
        <v>11462</v>
      </c>
      <c r="J1398" s="10" t="s">
        <v>11463</v>
      </c>
      <c r="K1398" s="13">
        <v>112.82</v>
      </c>
      <c r="L1398" s="19" t="s">
        <v>13176</v>
      </c>
      <c r="M1398" s="11" t="s">
        <v>83</v>
      </c>
      <c r="N1398" s="10" t="s">
        <v>181</v>
      </c>
      <c r="O1398" s="10" t="s">
        <v>203</v>
      </c>
      <c r="P1398" s="10"/>
      <c r="Q1398" s="12"/>
      <c r="R1398" s="12"/>
      <c r="S1398" s="17" t="s">
        <v>86</v>
      </c>
      <c r="T1398" s="10" t="s">
        <v>27</v>
      </c>
      <c r="U1398" s="10">
        <v>874</v>
      </c>
      <c r="V1398" s="10">
        <v>3510</v>
      </c>
      <c r="W1398" s="10">
        <v>3940</v>
      </c>
      <c r="X1398" s="10">
        <v>2116</v>
      </c>
      <c r="Y1398" s="10">
        <f t="shared" si="21"/>
        <v>3744</v>
      </c>
      <c r="Z1398" s="10" t="str">
        <f>IFERROR(VLOOKUP(H1398,'[1]MW-NIFTY-50-12-Apr-2020'!$A:$A,1,FALSE),"No")</f>
        <v>No</v>
      </c>
      <c r="AA1398" s="10" t="str">
        <f>IFERROR(VLOOKUP(AB1398,'[2]ind_nifty500list 12th Apr20'!$F:$F,1,FALSE),"No")</f>
        <v>No</v>
      </c>
      <c r="AB1398" s="9">
        <v>3744</v>
      </c>
    </row>
    <row r="1399" spans="1:28" ht="15.75" customHeight="1" x14ac:dyDescent="0.3">
      <c r="A1399" s="9">
        <v>302</v>
      </c>
      <c r="B1399" s="10">
        <v>1169409</v>
      </c>
      <c r="C1399" s="10">
        <v>4568</v>
      </c>
      <c r="D1399" s="10">
        <v>129287428</v>
      </c>
      <c r="E1399" s="10">
        <v>505029</v>
      </c>
      <c r="F1399" s="10">
        <v>505029</v>
      </c>
      <c r="G1399" s="10" t="s">
        <v>1066</v>
      </c>
      <c r="H1399" s="10" t="s">
        <v>1066</v>
      </c>
      <c r="I1399" s="10" t="s">
        <v>1067</v>
      </c>
      <c r="J1399" s="10" t="s">
        <v>1068</v>
      </c>
      <c r="K1399" s="13">
        <v>110.76125</v>
      </c>
      <c r="L1399" s="19" t="s">
        <v>13176</v>
      </c>
      <c r="M1399" s="11" t="s">
        <v>83</v>
      </c>
      <c r="N1399" s="10" t="s">
        <v>1069</v>
      </c>
      <c r="O1399" s="10"/>
      <c r="P1399" s="10" t="s">
        <v>1070</v>
      </c>
      <c r="Q1399" s="10"/>
      <c r="R1399" s="12"/>
      <c r="S1399" s="15" t="s">
        <v>1071</v>
      </c>
      <c r="T1399" s="10" t="s">
        <v>27</v>
      </c>
      <c r="U1399" s="10">
        <v>4654</v>
      </c>
      <c r="V1399" s="10">
        <v>1591</v>
      </c>
      <c r="W1399" s="10">
        <v>4042</v>
      </c>
      <c r="X1399" s="10">
        <v>2261</v>
      </c>
      <c r="Y1399" s="10">
        <f t="shared" si="21"/>
        <v>302</v>
      </c>
      <c r="Z1399" s="10" t="str">
        <f>IFERROR(VLOOKUP(H1399,'[1]MW-NIFTY-50-12-Apr-2020'!$A:$A,1,FALSE),"No")</f>
        <v>No</v>
      </c>
      <c r="AA1399" s="10" t="str">
        <f>IFERROR(VLOOKUP(AB1399,'[2]ind_nifty500list 12th Apr20'!$F:$F,1,FALSE),"No")</f>
        <v>No</v>
      </c>
      <c r="AB1399" s="9">
        <v>302</v>
      </c>
    </row>
    <row r="1400" spans="1:28" ht="15.75" customHeight="1" x14ac:dyDescent="0.3">
      <c r="A1400" s="9">
        <v>1998</v>
      </c>
      <c r="B1400" s="10"/>
      <c r="C1400" s="10"/>
      <c r="D1400" s="10">
        <v>136790532</v>
      </c>
      <c r="E1400" s="10">
        <v>534338</v>
      </c>
      <c r="F1400" s="10">
        <v>534338</v>
      </c>
      <c r="G1400" s="10" t="s">
        <v>6237</v>
      </c>
      <c r="H1400" s="10" t="str">
        <f>G1400</f>
        <v>MAXHEIGHTS</v>
      </c>
      <c r="I1400" s="10" t="s">
        <v>6238</v>
      </c>
      <c r="J1400" s="10" t="s">
        <v>6239</v>
      </c>
      <c r="K1400" s="13">
        <v>110.67</v>
      </c>
      <c r="L1400" s="19" t="s">
        <v>13176</v>
      </c>
      <c r="M1400" s="11" t="s">
        <v>249</v>
      </c>
      <c r="N1400" s="10" t="s">
        <v>383</v>
      </c>
      <c r="O1400" s="10"/>
      <c r="P1400" s="10"/>
      <c r="Q1400" s="12"/>
      <c r="R1400" s="12"/>
      <c r="S1400" s="18" t="s">
        <v>384</v>
      </c>
      <c r="T1400" s="10" t="s">
        <v>27</v>
      </c>
      <c r="U1400" s="10">
        <v>3961</v>
      </c>
      <c r="V1400" s="10">
        <v>2523</v>
      </c>
      <c r="W1400" s="10">
        <v>2910</v>
      </c>
      <c r="X1400" s="10">
        <v>606</v>
      </c>
      <c r="Y1400" s="10">
        <f t="shared" si="21"/>
        <v>1998</v>
      </c>
      <c r="Z1400" s="10" t="str">
        <f>IFERROR(VLOOKUP(H1400,'[1]MW-NIFTY-50-12-Apr-2020'!$A:$A,1,FALSE),"No")</f>
        <v>No</v>
      </c>
      <c r="AA1400" s="10" t="str">
        <f>IFERROR(VLOOKUP(AB1400,'[2]ind_nifty500list 12th Apr20'!$F:$F,1,FALSE),"No")</f>
        <v>No</v>
      </c>
      <c r="AB1400" s="9">
        <v>1998</v>
      </c>
    </row>
    <row r="1401" spans="1:28" ht="15.75" customHeight="1" x14ac:dyDescent="0.3">
      <c r="A1401" s="9">
        <v>1016</v>
      </c>
      <c r="B1401" s="10"/>
      <c r="C1401" s="10"/>
      <c r="D1401" s="10">
        <v>134066180</v>
      </c>
      <c r="E1401" s="10">
        <v>523696</v>
      </c>
      <c r="F1401" s="10">
        <v>523696</v>
      </c>
      <c r="G1401" s="10" t="s">
        <v>3253</v>
      </c>
      <c r="H1401" s="10" t="str">
        <f>G1401</f>
        <v>FORTISMLR</v>
      </c>
      <c r="I1401" s="10" t="s">
        <v>3254</v>
      </c>
      <c r="J1401" s="10" t="s">
        <v>3255</v>
      </c>
      <c r="K1401" s="13">
        <v>110.55</v>
      </c>
      <c r="L1401" s="19" t="s">
        <v>13176</v>
      </c>
      <c r="M1401" s="11" t="s">
        <v>95</v>
      </c>
      <c r="N1401" s="10" t="s">
        <v>172</v>
      </c>
      <c r="O1401" s="10" t="s">
        <v>1044</v>
      </c>
      <c r="P1401" s="10"/>
      <c r="Q1401" s="12"/>
      <c r="R1401" s="12"/>
      <c r="S1401" s="15" t="s">
        <v>174</v>
      </c>
      <c r="T1401" s="10" t="s">
        <v>27</v>
      </c>
      <c r="U1401" s="10">
        <v>1878</v>
      </c>
      <c r="V1401" s="10">
        <v>3503</v>
      </c>
      <c r="W1401" s="10">
        <v>836</v>
      </c>
      <c r="X1401" s="10">
        <v>1779</v>
      </c>
      <c r="Y1401" s="10">
        <f t="shared" si="21"/>
        <v>1016</v>
      </c>
      <c r="Z1401" s="10" t="str">
        <f>IFERROR(VLOOKUP(H1401,'[1]MW-NIFTY-50-12-Apr-2020'!$A:$A,1,FALSE),"No")</f>
        <v>No</v>
      </c>
      <c r="AA1401" s="10" t="str">
        <f>IFERROR(VLOOKUP(AB1401,'[2]ind_nifty500list 12th Apr20'!$F:$F,1,FALSE),"No")</f>
        <v>No</v>
      </c>
      <c r="AB1401" s="9">
        <v>1016</v>
      </c>
    </row>
    <row r="1402" spans="1:28" ht="15.75" customHeight="1" x14ac:dyDescent="0.3">
      <c r="A1402" s="9">
        <v>3556</v>
      </c>
      <c r="B1402" s="10"/>
      <c r="C1402" s="10"/>
      <c r="D1402" s="10">
        <v>136290308</v>
      </c>
      <c r="E1402" s="10">
        <v>532384</v>
      </c>
      <c r="F1402" s="10">
        <v>532384</v>
      </c>
      <c r="G1402" s="10" t="s">
        <v>10902</v>
      </c>
      <c r="H1402" s="10" t="str">
        <f>G1402</f>
        <v>TYCHE</v>
      </c>
      <c r="I1402" s="10" t="s">
        <v>10903</v>
      </c>
      <c r="J1402" s="10" t="s">
        <v>10904</v>
      </c>
      <c r="K1402" s="13">
        <v>110.41</v>
      </c>
      <c r="L1402" s="19" t="s">
        <v>13176</v>
      </c>
      <c r="M1402" s="11" t="s">
        <v>95</v>
      </c>
      <c r="N1402" s="10" t="s">
        <v>96</v>
      </c>
      <c r="O1402" s="10" t="s">
        <v>97</v>
      </c>
      <c r="P1402" s="10"/>
      <c r="Q1402" s="12"/>
      <c r="R1402" s="12"/>
      <c r="S1402" s="10" t="s">
        <v>98</v>
      </c>
      <c r="T1402" s="10" t="s">
        <v>27</v>
      </c>
      <c r="U1402" s="10">
        <v>1756</v>
      </c>
      <c r="V1402" s="10">
        <v>3231</v>
      </c>
      <c r="W1402" s="10">
        <v>3957</v>
      </c>
      <c r="X1402" s="10">
        <v>3143</v>
      </c>
      <c r="Y1402" s="10">
        <f t="shared" si="21"/>
        <v>3556</v>
      </c>
      <c r="Z1402" s="10" t="str">
        <f>IFERROR(VLOOKUP(H1402,'[1]MW-NIFTY-50-12-Apr-2020'!$A:$A,1,FALSE),"No")</f>
        <v>No</v>
      </c>
      <c r="AA1402" s="10" t="str">
        <f>IFERROR(VLOOKUP(AB1402,'[2]ind_nifty500list 12th Apr20'!$F:$F,1,FALSE),"No")</f>
        <v>No</v>
      </c>
      <c r="AB1402" s="9">
        <v>3556</v>
      </c>
    </row>
    <row r="1403" spans="1:28" ht="15.75" customHeight="1" x14ac:dyDescent="0.3">
      <c r="A1403" s="9">
        <v>2260</v>
      </c>
      <c r="B1403" s="10">
        <v>2981633</v>
      </c>
      <c r="C1403" s="10">
        <v>11647</v>
      </c>
      <c r="D1403" s="10"/>
      <c r="E1403" s="10"/>
      <c r="F1403" s="10">
        <v>507190</v>
      </c>
      <c r="G1403" s="10" t="s">
        <v>7029</v>
      </c>
      <c r="H1403" s="10" t="s">
        <v>7029</v>
      </c>
      <c r="I1403" s="10" t="s">
        <v>7030</v>
      </c>
      <c r="J1403" s="10" t="s">
        <v>7031</v>
      </c>
      <c r="K1403" s="13">
        <v>110.2752</v>
      </c>
      <c r="L1403" s="19" t="s">
        <v>13176</v>
      </c>
      <c r="M1403" s="11" t="s">
        <v>275</v>
      </c>
      <c r="N1403" s="10" t="s">
        <v>357</v>
      </c>
      <c r="O1403" s="10" t="s">
        <v>358</v>
      </c>
      <c r="P1403" s="10" t="s">
        <v>1254</v>
      </c>
      <c r="Q1403" s="12"/>
      <c r="R1403" s="12"/>
      <c r="S1403" s="18" t="s">
        <v>279</v>
      </c>
      <c r="T1403" s="10" t="s">
        <v>27</v>
      </c>
      <c r="U1403" s="10">
        <v>2370</v>
      </c>
      <c r="V1403" s="10">
        <v>2414</v>
      </c>
      <c r="W1403" s="10">
        <v>2366</v>
      </c>
      <c r="X1403" s="10">
        <v>911</v>
      </c>
      <c r="Y1403" s="10">
        <f t="shared" si="21"/>
        <v>2260</v>
      </c>
      <c r="Z1403" s="10" t="str">
        <f>IFERROR(VLOOKUP(H1403,'[1]MW-NIFTY-50-12-Apr-2020'!$A:$A,1,FALSE),"No")</f>
        <v>No</v>
      </c>
      <c r="AA1403" s="10" t="str">
        <f>IFERROR(VLOOKUP(AB1403,'[2]ind_nifty500list 12th Apr20'!$F:$F,1,FALSE),"No")</f>
        <v>No</v>
      </c>
      <c r="AB1403" s="9">
        <v>2260</v>
      </c>
    </row>
    <row r="1404" spans="1:28" ht="15.75" customHeight="1" x14ac:dyDescent="0.3">
      <c r="A1404" s="9">
        <v>1406</v>
      </c>
      <c r="B1404" s="10">
        <v>4940545</v>
      </c>
      <c r="C1404" s="10">
        <v>19299</v>
      </c>
      <c r="D1404" s="10">
        <v>136240388</v>
      </c>
      <c r="E1404" s="10">
        <v>532189</v>
      </c>
      <c r="F1404" s="10">
        <v>532189</v>
      </c>
      <c r="G1404" s="10" t="s">
        <v>4448</v>
      </c>
      <c r="H1404" s="10" t="s">
        <v>4448</v>
      </c>
      <c r="I1404" s="10" t="s">
        <v>4449</v>
      </c>
      <c r="J1404" s="10" t="s">
        <v>4450</v>
      </c>
      <c r="K1404" s="13">
        <v>3836.5349000000001</v>
      </c>
      <c r="L1404" s="19" t="s">
        <v>13179</v>
      </c>
      <c r="M1404" s="11" t="s">
        <v>83</v>
      </c>
      <c r="N1404" s="10" t="s">
        <v>181</v>
      </c>
      <c r="O1404" s="10" t="s">
        <v>210</v>
      </c>
      <c r="P1404" s="10" t="s">
        <v>211</v>
      </c>
      <c r="Q1404" s="12"/>
      <c r="R1404" s="12"/>
      <c r="S1404" s="15" t="s">
        <v>86</v>
      </c>
      <c r="T1404" s="10" t="s">
        <v>27</v>
      </c>
      <c r="U1404" s="10">
        <v>1505</v>
      </c>
      <c r="V1404" s="10">
        <v>3496</v>
      </c>
      <c r="W1404" s="10">
        <v>700</v>
      </c>
      <c r="X1404" s="10">
        <v>3459</v>
      </c>
      <c r="Y1404" s="10">
        <f t="shared" si="21"/>
        <v>1406</v>
      </c>
      <c r="Z1404" s="10" t="str">
        <f>IFERROR(VLOOKUP(H1404,'[1]MW-NIFTY-50-12-Apr-2020'!$A:$A,1,FALSE),"No")</f>
        <v>No</v>
      </c>
      <c r="AA1404" s="10" t="s">
        <v>44</v>
      </c>
      <c r="AB1404" s="9">
        <v>1406</v>
      </c>
    </row>
    <row r="1405" spans="1:28" ht="15.75" customHeight="1" x14ac:dyDescent="0.3">
      <c r="A1405" s="9">
        <v>1407</v>
      </c>
      <c r="B1405" s="10">
        <v>7712001</v>
      </c>
      <c r="C1405" s="10">
        <v>30125</v>
      </c>
      <c r="D1405" s="10">
        <v>137161988</v>
      </c>
      <c r="E1405" s="10">
        <v>535789</v>
      </c>
      <c r="F1405" s="10">
        <v>535789</v>
      </c>
      <c r="G1405" s="10" t="s">
        <v>4451</v>
      </c>
      <c r="H1405" s="10" t="s">
        <v>4451</v>
      </c>
      <c r="I1405" s="10" t="s">
        <v>4452</v>
      </c>
      <c r="J1405" s="10" t="s">
        <v>4453</v>
      </c>
      <c r="K1405" s="13">
        <v>53272.431100000002</v>
      </c>
      <c r="L1405" s="16" t="s">
        <v>13178</v>
      </c>
      <c r="M1405" s="11" t="s">
        <v>55</v>
      </c>
      <c r="N1405" s="10" t="s">
        <v>56</v>
      </c>
      <c r="O1405" s="10" t="s">
        <v>215</v>
      </c>
      <c r="P1405" s="10" t="s">
        <v>454</v>
      </c>
      <c r="Q1405" s="12"/>
      <c r="R1405" s="12"/>
      <c r="S1405" s="18" t="s">
        <v>58</v>
      </c>
      <c r="T1405" s="10" t="s">
        <v>130</v>
      </c>
      <c r="U1405" s="10">
        <v>1858</v>
      </c>
      <c r="V1405" s="10">
        <v>3896</v>
      </c>
      <c r="W1405" s="10">
        <v>1349</v>
      </c>
      <c r="X1405" s="10">
        <v>778</v>
      </c>
      <c r="Y1405" s="10">
        <f t="shared" si="21"/>
        <v>1407</v>
      </c>
      <c r="Z1405" s="10" t="str">
        <f>IFERROR(VLOOKUP(H1405,'[1]MW-NIFTY-50-12-Apr-2020'!$A:$A,1,FALSE),"No")</f>
        <v>No</v>
      </c>
      <c r="AA1405" s="10" t="s">
        <v>44</v>
      </c>
      <c r="AB1405" s="9">
        <v>1407</v>
      </c>
    </row>
    <row r="1406" spans="1:28" ht="15.75" customHeight="1" x14ac:dyDescent="0.3">
      <c r="A1406" s="9">
        <v>1408</v>
      </c>
      <c r="B1406" s="10">
        <v>3699201</v>
      </c>
      <c r="C1406" s="10">
        <v>14450</v>
      </c>
      <c r="D1406" s="10">
        <v>136404996</v>
      </c>
      <c r="E1406" s="10">
        <v>532832</v>
      </c>
      <c r="F1406" s="10">
        <v>532832</v>
      </c>
      <c r="G1406" s="10" t="s">
        <v>4454</v>
      </c>
      <c r="H1406" s="10" t="s">
        <v>4454</v>
      </c>
      <c r="I1406" s="10" t="s">
        <v>4455</v>
      </c>
      <c r="J1406" s="10" t="s">
        <v>4456</v>
      </c>
      <c r="K1406" s="13">
        <v>9550.5311499999989</v>
      </c>
      <c r="L1406" s="19" t="s">
        <v>13179</v>
      </c>
      <c r="M1406" s="11" t="s">
        <v>249</v>
      </c>
      <c r="N1406" s="10" t="s">
        <v>383</v>
      </c>
      <c r="O1406" s="10"/>
      <c r="P1406" s="10"/>
      <c r="Q1406" s="12"/>
      <c r="R1406" s="12"/>
      <c r="S1406" s="18" t="s">
        <v>384</v>
      </c>
      <c r="T1406" s="10" t="s">
        <v>43</v>
      </c>
      <c r="U1406" s="10">
        <v>3451</v>
      </c>
      <c r="V1406" s="10">
        <v>3120</v>
      </c>
      <c r="W1406" s="10">
        <v>2550</v>
      </c>
      <c r="X1406" s="10">
        <v>1137</v>
      </c>
      <c r="Y1406" s="10">
        <f t="shared" si="21"/>
        <v>1408</v>
      </c>
      <c r="Z1406" s="10" t="str">
        <f>IFERROR(VLOOKUP(H1406,'[1]MW-NIFTY-50-12-Apr-2020'!$A:$A,1,FALSE),"No")</f>
        <v>No</v>
      </c>
      <c r="AA1406" s="10" t="s">
        <v>44</v>
      </c>
      <c r="AB1406" s="9">
        <v>1408</v>
      </c>
    </row>
    <row r="1407" spans="1:28" ht="15.75" customHeight="1" x14ac:dyDescent="0.3">
      <c r="A1407" s="9">
        <v>5081</v>
      </c>
      <c r="B1407" s="10">
        <v>130839556</v>
      </c>
      <c r="C1407" s="10">
        <v>511092</v>
      </c>
      <c r="D1407" s="10">
        <v>130839556</v>
      </c>
      <c r="E1407" s="10">
        <v>511092</v>
      </c>
      <c r="F1407" s="10">
        <v>511092</v>
      </c>
      <c r="G1407" s="10" t="s">
        <v>12937</v>
      </c>
      <c r="H1407" s="10" t="s">
        <v>12937</v>
      </c>
      <c r="I1407" s="10" t="s">
        <v>12938</v>
      </c>
      <c r="J1407" s="10" t="s">
        <v>12939</v>
      </c>
      <c r="K1407" s="13">
        <v>110.17</v>
      </c>
      <c r="L1407" s="19" t="s">
        <v>13176</v>
      </c>
      <c r="M1407" s="10" t="s">
        <v>83</v>
      </c>
      <c r="N1407" s="10" t="s">
        <v>181</v>
      </c>
      <c r="O1407" s="10" t="s">
        <v>311</v>
      </c>
      <c r="P1407" s="10"/>
      <c r="Q1407" s="10"/>
      <c r="R1407" s="10"/>
      <c r="S1407" s="10" t="s">
        <v>313</v>
      </c>
      <c r="T1407" s="10" t="s">
        <v>27</v>
      </c>
      <c r="U1407" s="10">
        <v>1814</v>
      </c>
      <c r="V1407" s="10">
        <v>2472</v>
      </c>
      <c r="W1407" s="10">
        <v>634</v>
      </c>
      <c r="X1407" s="10">
        <v>342</v>
      </c>
      <c r="Y1407" s="10">
        <f t="shared" si="21"/>
        <v>5081</v>
      </c>
      <c r="Z1407" s="10" t="str">
        <f>IFERROR(VLOOKUP(H1407,'[1]MW-NIFTY-50-12-Apr-2020'!$A:$A,1,FALSE),"No")</f>
        <v>No</v>
      </c>
      <c r="AA1407" s="10" t="str">
        <f>IFERROR(VLOOKUP(AB1407,'[2]ind_nifty500list 12th Apr20'!$F:$F,1,FALSE),"No")</f>
        <v>No</v>
      </c>
      <c r="AB1407" s="9">
        <v>5081</v>
      </c>
    </row>
    <row r="1408" spans="1:28" ht="15.75" customHeight="1" x14ac:dyDescent="0.3">
      <c r="A1408" s="9">
        <v>1500</v>
      </c>
      <c r="B1408" s="10"/>
      <c r="C1408" s="10"/>
      <c r="D1408" s="10">
        <v>129468676</v>
      </c>
      <c r="E1408" s="10">
        <v>505737</v>
      </c>
      <c r="F1408" s="10">
        <v>505737</v>
      </c>
      <c r="G1408" s="10" t="s">
        <v>4734</v>
      </c>
      <c r="H1408" s="10" t="str">
        <f>G1408</f>
        <v>INTLCOMBQ</v>
      </c>
      <c r="I1408" s="10" t="s">
        <v>4735</v>
      </c>
      <c r="J1408" s="10" t="s">
        <v>4736</v>
      </c>
      <c r="K1408" s="13">
        <v>109.89</v>
      </c>
      <c r="L1408" s="19" t="s">
        <v>13176</v>
      </c>
      <c r="M1408" s="11" t="s">
        <v>39</v>
      </c>
      <c r="N1408" s="10" t="s">
        <v>40</v>
      </c>
      <c r="O1408" s="10" t="s">
        <v>137</v>
      </c>
      <c r="P1408" s="10" t="s">
        <v>138</v>
      </c>
      <c r="Q1408" s="12"/>
      <c r="R1408" s="12"/>
      <c r="S1408" s="15" t="s">
        <v>42</v>
      </c>
      <c r="T1408" s="10" t="s">
        <v>27</v>
      </c>
      <c r="U1408" s="10">
        <v>1872</v>
      </c>
      <c r="V1408" s="10">
        <v>3354</v>
      </c>
      <c r="W1408" s="10">
        <v>335</v>
      </c>
      <c r="X1408" s="10">
        <v>1970</v>
      </c>
      <c r="Y1408" s="10">
        <f t="shared" si="21"/>
        <v>1500</v>
      </c>
      <c r="Z1408" s="10" t="str">
        <f>IFERROR(VLOOKUP(H1408,'[1]MW-NIFTY-50-12-Apr-2020'!$A:$A,1,FALSE),"No")</f>
        <v>No</v>
      </c>
      <c r="AA1408" s="10" t="str">
        <f>IFERROR(VLOOKUP(AB1408,'[2]ind_nifty500list 12th Apr20'!$F:$F,1,FALSE),"No")</f>
        <v>No</v>
      </c>
      <c r="AB1408" s="9">
        <v>1500</v>
      </c>
    </row>
    <row r="1409" spans="1:28" ht="15.75" customHeight="1" x14ac:dyDescent="0.3">
      <c r="A1409" s="9">
        <v>1137</v>
      </c>
      <c r="B1409" s="10">
        <v>4576001</v>
      </c>
      <c r="C1409" s="10">
        <v>17875</v>
      </c>
      <c r="D1409" s="10">
        <v>136486404</v>
      </c>
      <c r="E1409" s="10">
        <v>533150</v>
      </c>
      <c r="F1409" s="10">
        <v>533150</v>
      </c>
      <c r="G1409" s="10" t="s">
        <v>4463</v>
      </c>
      <c r="H1409" s="10" t="s">
        <v>4463</v>
      </c>
      <c r="I1409" s="10" t="s">
        <v>4464</v>
      </c>
      <c r="J1409" s="10" t="s">
        <v>4465</v>
      </c>
      <c r="K1409" s="13">
        <v>16690.636299999998</v>
      </c>
      <c r="L1409" s="16" t="s">
        <v>13177</v>
      </c>
      <c r="M1409" s="11" t="s">
        <v>249</v>
      </c>
      <c r="N1409" s="10" t="s">
        <v>383</v>
      </c>
      <c r="O1409" s="10"/>
      <c r="P1409" s="10"/>
      <c r="Q1409" s="12"/>
      <c r="R1409" s="12"/>
      <c r="S1409" s="18" t="s">
        <v>384</v>
      </c>
      <c r="T1409" s="10" t="s">
        <v>43</v>
      </c>
      <c r="U1409" s="10">
        <v>2550</v>
      </c>
      <c r="V1409" s="10">
        <v>1408</v>
      </c>
      <c r="W1409" s="10">
        <v>2306</v>
      </c>
      <c r="X1409" s="10">
        <v>826</v>
      </c>
      <c r="Y1409" s="10">
        <f t="shared" si="21"/>
        <v>1137</v>
      </c>
      <c r="Z1409" s="10" t="str">
        <f>IFERROR(VLOOKUP(H1409,'[1]MW-NIFTY-50-12-Apr-2020'!$A:$A,1,FALSE),"No")</f>
        <v>No</v>
      </c>
      <c r="AA1409" s="10" t="s">
        <v>44</v>
      </c>
      <c r="AB1409" s="9">
        <v>1137</v>
      </c>
    </row>
    <row r="1410" spans="1:28" ht="15.75" customHeight="1" x14ac:dyDescent="0.3">
      <c r="A1410" s="9">
        <v>2587</v>
      </c>
      <c r="B1410" s="10">
        <v>706049</v>
      </c>
      <c r="C1410" s="10">
        <v>2758</v>
      </c>
      <c r="D1410" s="10">
        <v>129754116</v>
      </c>
      <c r="E1410" s="10">
        <v>506852</v>
      </c>
      <c r="F1410" s="10">
        <v>506852</v>
      </c>
      <c r="G1410" s="10" t="s">
        <v>8005</v>
      </c>
      <c r="H1410" s="10" t="s">
        <v>8005</v>
      </c>
      <c r="I1410" s="10" t="s">
        <v>8006</v>
      </c>
      <c r="J1410" s="10" t="s">
        <v>8007</v>
      </c>
      <c r="K1410" s="13">
        <v>109.49</v>
      </c>
      <c r="L1410" s="19" t="s">
        <v>13176</v>
      </c>
      <c r="M1410" s="11" t="s">
        <v>23</v>
      </c>
      <c r="N1410" s="10" t="s">
        <v>24</v>
      </c>
      <c r="O1410" s="10"/>
      <c r="P1410" s="10"/>
      <c r="Q1410" s="12"/>
      <c r="R1410" s="12"/>
      <c r="S1410" s="17" t="s">
        <v>26</v>
      </c>
      <c r="T1410" s="10" t="s">
        <v>27</v>
      </c>
      <c r="U1410" s="10">
        <v>847</v>
      </c>
      <c r="V1410" s="10">
        <v>2991</v>
      </c>
      <c r="W1410" s="10">
        <v>2144</v>
      </c>
      <c r="X1410" s="10">
        <v>1753</v>
      </c>
      <c r="Y1410" s="10">
        <f t="shared" ref="Y1410:Y1473" si="23">A1410</f>
        <v>2587</v>
      </c>
      <c r="Z1410" s="10" t="str">
        <f>IFERROR(VLOOKUP(H1410,'[1]MW-NIFTY-50-12-Apr-2020'!$A:$A,1,FALSE),"No")</f>
        <v>No</v>
      </c>
      <c r="AA1410" s="10" t="str">
        <f>IFERROR(VLOOKUP(AB1410,'[2]ind_nifty500list 12th Apr20'!$F:$F,1,FALSE),"No")</f>
        <v>No</v>
      </c>
      <c r="AB1410" s="9">
        <v>2587</v>
      </c>
    </row>
    <row r="1411" spans="1:28" ht="15.75" customHeight="1" x14ac:dyDescent="0.3">
      <c r="A1411" s="9">
        <v>1752</v>
      </c>
      <c r="B1411" s="10"/>
      <c r="C1411" s="10"/>
      <c r="D1411" s="10">
        <v>137104900</v>
      </c>
      <c r="E1411" s="10">
        <v>535566</v>
      </c>
      <c r="F1411" s="10">
        <v>535566</v>
      </c>
      <c r="G1411" s="10" t="s">
        <v>5493</v>
      </c>
      <c r="H1411" s="10" t="str">
        <f>G1411</f>
        <v>KIFS</v>
      </c>
      <c r="I1411" s="10" t="s">
        <v>5494</v>
      </c>
      <c r="J1411" s="10" t="s">
        <v>5495</v>
      </c>
      <c r="K1411" s="13">
        <v>109.43</v>
      </c>
      <c r="L1411" s="19" t="s">
        <v>13176</v>
      </c>
      <c r="M1411" s="11" t="s">
        <v>55</v>
      </c>
      <c r="N1411" s="10" t="s">
        <v>56</v>
      </c>
      <c r="O1411" s="10" t="s">
        <v>62</v>
      </c>
      <c r="P1411" s="10" t="s">
        <v>63</v>
      </c>
      <c r="Q1411" s="12"/>
      <c r="R1411" s="12"/>
      <c r="S1411" s="18" t="s">
        <v>58</v>
      </c>
      <c r="T1411" s="10" t="s">
        <v>27</v>
      </c>
      <c r="U1411" s="10">
        <v>3692</v>
      </c>
      <c r="V1411" s="10">
        <v>2479</v>
      </c>
      <c r="W1411" s="10">
        <v>789</v>
      </c>
      <c r="X1411" s="10">
        <v>2567</v>
      </c>
      <c r="Y1411" s="10">
        <f t="shared" si="23"/>
        <v>1752</v>
      </c>
      <c r="Z1411" s="10" t="str">
        <f>IFERROR(VLOOKUP(H1411,'[1]MW-NIFTY-50-12-Apr-2020'!$A:$A,1,FALSE),"No")</f>
        <v>No</v>
      </c>
      <c r="AA1411" s="10" t="str">
        <f>IFERROR(VLOOKUP(AB1411,'[2]ind_nifty500list 12th Apr20'!$F:$F,1,FALSE),"No")</f>
        <v>No</v>
      </c>
      <c r="AB1411" s="9">
        <v>1752</v>
      </c>
    </row>
    <row r="1412" spans="1:28" ht="15.75" customHeight="1" x14ac:dyDescent="0.3">
      <c r="A1412" s="9">
        <v>3360</v>
      </c>
      <c r="B1412" s="10"/>
      <c r="C1412" s="10"/>
      <c r="D1412" s="10">
        <v>134264324</v>
      </c>
      <c r="E1412" s="10">
        <v>524470</v>
      </c>
      <c r="F1412" s="10">
        <v>524470</v>
      </c>
      <c r="G1412" s="10" t="s">
        <v>10315</v>
      </c>
      <c r="H1412" s="10" t="str">
        <f>G1412</f>
        <v>SYNCOMF</v>
      </c>
      <c r="I1412" s="10" t="s">
        <v>10316</v>
      </c>
      <c r="J1412" s="10" t="s">
        <v>10317</v>
      </c>
      <c r="K1412" s="13">
        <v>109.41</v>
      </c>
      <c r="L1412" s="19" t="s">
        <v>13176</v>
      </c>
      <c r="M1412" s="11" t="s">
        <v>95</v>
      </c>
      <c r="N1412" s="10" t="s">
        <v>96</v>
      </c>
      <c r="O1412" s="10" t="s">
        <v>97</v>
      </c>
      <c r="P1412" s="10"/>
      <c r="Q1412" s="12"/>
      <c r="R1412" s="12"/>
      <c r="S1412" s="10" t="s">
        <v>98</v>
      </c>
      <c r="T1412" s="10" t="s">
        <v>27</v>
      </c>
      <c r="U1412" s="10">
        <v>1828</v>
      </c>
      <c r="V1412" s="10">
        <v>3683</v>
      </c>
      <c r="W1412" s="10">
        <v>363</v>
      </c>
      <c r="X1412" s="10">
        <v>772</v>
      </c>
      <c r="Y1412" s="10">
        <f t="shared" si="23"/>
        <v>3360</v>
      </c>
      <c r="Z1412" s="10" t="str">
        <f>IFERROR(VLOOKUP(H1412,'[1]MW-NIFTY-50-12-Apr-2020'!$A:$A,1,FALSE),"No")</f>
        <v>No</v>
      </c>
      <c r="AA1412" s="10" t="str">
        <f>IFERROR(VLOOKUP(AB1412,'[2]ind_nifty500list 12th Apr20'!$F:$F,1,FALSE),"No")</f>
        <v>No</v>
      </c>
      <c r="AB1412" s="9">
        <v>3360</v>
      </c>
    </row>
    <row r="1413" spans="1:28" ht="15.75" customHeight="1" x14ac:dyDescent="0.3">
      <c r="A1413" s="9">
        <v>1175</v>
      </c>
      <c r="B1413" s="10">
        <v>151553</v>
      </c>
      <c r="C1413" s="10">
        <v>592</v>
      </c>
      <c r="D1413" s="10">
        <v>130428932</v>
      </c>
      <c r="E1413" s="10">
        <v>509488</v>
      </c>
      <c r="F1413" s="10">
        <v>509488</v>
      </c>
      <c r="G1413" s="10" t="s">
        <v>4475</v>
      </c>
      <c r="H1413" s="10" t="s">
        <v>4475</v>
      </c>
      <c r="I1413" s="10" t="s">
        <v>4476</v>
      </c>
      <c r="J1413" s="10" t="s">
        <v>4477</v>
      </c>
      <c r="K1413" s="13">
        <v>14697.7824</v>
      </c>
      <c r="L1413" s="16" t="s">
        <v>13177</v>
      </c>
      <c r="M1413" s="11" t="s">
        <v>39</v>
      </c>
      <c r="N1413" s="10" t="s">
        <v>40</v>
      </c>
      <c r="O1413" s="10" t="s">
        <v>128</v>
      </c>
      <c r="P1413" s="10"/>
      <c r="Q1413" s="12"/>
      <c r="R1413" s="12"/>
      <c r="S1413" s="15" t="s">
        <v>42</v>
      </c>
      <c r="T1413" s="10" t="s">
        <v>43</v>
      </c>
      <c r="U1413" s="10">
        <v>1279</v>
      </c>
      <c r="V1413" s="10">
        <v>203</v>
      </c>
      <c r="W1413" s="10">
        <v>1265</v>
      </c>
      <c r="X1413" s="10">
        <v>3894</v>
      </c>
      <c r="Y1413" s="10">
        <f t="shared" si="23"/>
        <v>1175</v>
      </c>
      <c r="Z1413" s="10" t="str">
        <f>IFERROR(VLOOKUP(H1413,'[1]MW-NIFTY-50-12-Apr-2020'!$A:$A,1,FALSE),"No")</f>
        <v>No</v>
      </c>
      <c r="AA1413" s="10" t="s">
        <v>44</v>
      </c>
      <c r="AB1413" s="9">
        <v>1175</v>
      </c>
    </row>
    <row r="1414" spans="1:28" ht="15.75" customHeight="1" x14ac:dyDescent="0.3">
      <c r="A1414" s="9">
        <v>1627</v>
      </c>
      <c r="B1414" s="10"/>
      <c r="C1414" s="10"/>
      <c r="D1414" s="10">
        <v>129472004</v>
      </c>
      <c r="E1414" s="10">
        <v>505750</v>
      </c>
      <c r="F1414" s="10">
        <v>505750</v>
      </c>
      <c r="G1414" s="10" t="s">
        <v>5117</v>
      </c>
      <c r="H1414" s="10" t="str">
        <f>G1414</f>
        <v>JOSTS</v>
      </c>
      <c r="I1414" s="10" t="s">
        <v>5118</v>
      </c>
      <c r="J1414" s="10" t="s">
        <v>5119</v>
      </c>
      <c r="K1414" s="13">
        <v>109.24</v>
      </c>
      <c r="L1414" s="19" t="s">
        <v>13176</v>
      </c>
      <c r="M1414" s="11" t="s">
        <v>39</v>
      </c>
      <c r="N1414" s="10" t="s">
        <v>40</v>
      </c>
      <c r="O1414" s="10" t="s">
        <v>137</v>
      </c>
      <c r="P1414" s="10" t="s">
        <v>138</v>
      </c>
      <c r="Q1414" s="12"/>
      <c r="R1414" s="12"/>
      <c r="S1414" s="15" t="s">
        <v>42</v>
      </c>
      <c r="T1414" s="10" t="s">
        <v>27</v>
      </c>
      <c r="U1414" s="10">
        <v>3137</v>
      </c>
      <c r="V1414" s="10">
        <v>2294</v>
      </c>
      <c r="W1414" s="10">
        <v>2748</v>
      </c>
      <c r="X1414" s="10">
        <v>397</v>
      </c>
      <c r="Y1414" s="10">
        <f t="shared" si="23"/>
        <v>1627</v>
      </c>
      <c r="Z1414" s="10" t="str">
        <f>IFERROR(VLOOKUP(H1414,'[1]MW-NIFTY-50-12-Apr-2020'!$A:$A,1,FALSE),"No")</f>
        <v>No</v>
      </c>
      <c r="AA1414" s="10" t="str">
        <f>IFERROR(VLOOKUP(AB1414,'[2]ind_nifty500list 12th Apr20'!$F:$F,1,FALSE),"No")</f>
        <v>No</v>
      </c>
      <c r="AB1414" s="9">
        <v>1627</v>
      </c>
    </row>
    <row r="1415" spans="1:28" ht="15.75" customHeight="1" x14ac:dyDescent="0.3">
      <c r="A1415" s="9">
        <v>2582</v>
      </c>
      <c r="B1415" s="10">
        <v>665089</v>
      </c>
      <c r="C1415" s="10">
        <v>2598</v>
      </c>
      <c r="D1415" s="10">
        <v>128087812</v>
      </c>
      <c r="E1415" s="10">
        <v>500343</v>
      </c>
      <c r="F1415" s="10">
        <v>500343</v>
      </c>
      <c r="G1415" s="10" t="s">
        <v>7991</v>
      </c>
      <c r="H1415" s="10" t="s">
        <v>7991</v>
      </c>
      <c r="I1415" s="10" t="s">
        <v>7992</v>
      </c>
      <c r="J1415" s="10" t="s">
        <v>7993</v>
      </c>
      <c r="K1415" s="13">
        <v>109.06274999999999</v>
      </c>
      <c r="L1415" s="19" t="s">
        <v>13176</v>
      </c>
      <c r="M1415" s="11" t="s">
        <v>23</v>
      </c>
      <c r="N1415" s="10" t="s">
        <v>196</v>
      </c>
      <c r="O1415" s="10" t="s">
        <v>388</v>
      </c>
      <c r="P1415" s="10"/>
      <c r="Q1415" s="12"/>
      <c r="R1415" s="12"/>
      <c r="S1415" s="17" t="s">
        <v>26</v>
      </c>
      <c r="T1415" s="10" t="s">
        <v>27</v>
      </c>
      <c r="U1415" s="10">
        <v>1945</v>
      </c>
      <c r="V1415" s="10">
        <v>1918</v>
      </c>
      <c r="W1415" s="10">
        <v>3000</v>
      </c>
      <c r="X1415" s="10">
        <v>3826</v>
      </c>
      <c r="Y1415" s="10">
        <f t="shared" si="23"/>
        <v>2582</v>
      </c>
      <c r="Z1415" s="10" t="str">
        <f>IFERROR(VLOOKUP(H1415,'[1]MW-NIFTY-50-12-Apr-2020'!$A:$A,1,FALSE),"No")</f>
        <v>No</v>
      </c>
      <c r="AA1415" s="10" t="str">
        <f>IFERROR(VLOOKUP(AB1415,'[2]ind_nifty500list 12th Apr20'!$F:$F,1,FALSE),"No")</f>
        <v>No</v>
      </c>
      <c r="AB1415" s="9">
        <v>2582</v>
      </c>
    </row>
    <row r="1416" spans="1:28" ht="15.75" customHeight="1" x14ac:dyDescent="0.3">
      <c r="A1416" s="9">
        <v>5112</v>
      </c>
      <c r="B1416" s="10">
        <v>665089</v>
      </c>
      <c r="C1416" s="10">
        <v>2598</v>
      </c>
      <c r="D1416" s="10">
        <v>128087812</v>
      </c>
      <c r="E1416" s="10">
        <v>500343</v>
      </c>
      <c r="F1416" s="10">
        <v>500343</v>
      </c>
      <c r="G1416" s="10" t="s">
        <v>13025</v>
      </c>
      <c r="H1416" s="10" t="s">
        <v>13025</v>
      </c>
      <c r="I1416" s="10" t="s">
        <v>7992</v>
      </c>
      <c r="J1416" s="10" t="s">
        <v>13026</v>
      </c>
      <c r="K1416" s="13">
        <v>109.06274999999999</v>
      </c>
      <c r="L1416" s="19" t="s">
        <v>13176</v>
      </c>
      <c r="M1416" s="10" t="s">
        <v>249</v>
      </c>
      <c r="N1416" s="10" t="s">
        <v>383</v>
      </c>
      <c r="O1416" s="10"/>
      <c r="P1416" s="10"/>
      <c r="Q1416" s="10"/>
      <c r="R1416" s="10"/>
      <c r="S1416" s="10" t="s">
        <v>13027</v>
      </c>
      <c r="T1416" s="10" t="s">
        <v>27</v>
      </c>
      <c r="U1416" s="10">
        <v>1061</v>
      </c>
      <c r="V1416" s="10">
        <v>899</v>
      </c>
      <c r="W1416" s="10">
        <v>231</v>
      </c>
      <c r="X1416" s="10">
        <v>3663</v>
      </c>
      <c r="Y1416" s="10">
        <f t="shared" si="23"/>
        <v>5112</v>
      </c>
      <c r="Z1416" s="10" t="str">
        <f>IFERROR(VLOOKUP(H1416,'[1]MW-NIFTY-50-12-Apr-2020'!$A:$A,1,FALSE),"No")</f>
        <v>No</v>
      </c>
      <c r="AA1416" s="10" t="str">
        <f>IFERROR(VLOOKUP(AB1416,'[2]ind_nifty500list 12th Apr20'!$F:$F,1,FALSE),"No")</f>
        <v>No</v>
      </c>
      <c r="AB1416" s="9">
        <v>5112</v>
      </c>
    </row>
    <row r="1417" spans="1:28" ht="15.75" customHeight="1" x14ac:dyDescent="0.3">
      <c r="A1417" s="9">
        <v>2973</v>
      </c>
      <c r="B1417" s="10">
        <v>465921</v>
      </c>
      <c r="C1417" s="10">
        <v>1820</v>
      </c>
      <c r="D1417" s="10">
        <v>134002948</v>
      </c>
      <c r="E1417" s="10">
        <v>523449</v>
      </c>
      <c r="F1417" s="10">
        <v>523449</v>
      </c>
      <c r="G1417" s="10" t="s">
        <v>9158</v>
      </c>
      <c r="H1417" s="10" t="s">
        <v>9158</v>
      </c>
      <c r="I1417" s="10" t="s">
        <v>9159</v>
      </c>
      <c r="J1417" s="10" t="s">
        <v>9160</v>
      </c>
      <c r="K1417" s="13">
        <v>108.93</v>
      </c>
      <c r="L1417" s="19" t="s">
        <v>13176</v>
      </c>
      <c r="M1417" s="11" t="s">
        <v>83</v>
      </c>
      <c r="N1417" s="10" t="s">
        <v>1069</v>
      </c>
      <c r="O1417" s="10" t="s">
        <v>1241</v>
      </c>
      <c r="P1417" s="10"/>
      <c r="Q1417" s="12"/>
      <c r="R1417" s="12"/>
      <c r="S1417" s="15" t="s">
        <v>1071</v>
      </c>
      <c r="T1417" s="10" t="s">
        <v>27</v>
      </c>
      <c r="U1417" s="10">
        <v>3215</v>
      </c>
      <c r="V1417" s="10">
        <v>1993</v>
      </c>
      <c r="W1417" s="10">
        <v>2393</v>
      </c>
      <c r="X1417" s="10">
        <v>1441</v>
      </c>
      <c r="Y1417" s="10">
        <f t="shared" si="23"/>
        <v>2973</v>
      </c>
      <c r="Z1417" s="10" t="str">
        <f>IFERROR(VLOOKUP(H1417,'[1]MW-NIFTY-50-12-Apr-2020'!$A:$A,1,FALSE),"No")</f>
        <v>No</v>
      </c>
      <c r="AA1417" s="10" t="str">
        <f>IFERROR(VLOOKUP(AB1417,'[2]ind_nifty500list 12th Apr20'!$F:$F,1,FALSE),"No")</f>
        <v>No</v>
      </c>
      <c r="AB1417" s="9">
        <v>2973</v>
      </c>
    </row>
    <row r="1418" spans="1:28" ht="15.75" customHeight="1" x14ac:dyDescent="0.3">
      <c r="A1418" s="9">
        <v>1420</v>
      </c>
      <c r="B1418" s="10">
        <v>415745</v>
      </c>
      <c r="C1418" s="10">
        <v>1624</v>
      </c>
      <c r="D1418" s="10">
        <v>135927044</v>
      </c>
      <c r="E1418" s="10">
        <v>530965</v>
      </c>
      <c r="F1418" s="10">
        <v>530965</v>
      </c>
      <c r="G1418" s="10" t="s">
        <v>4490</v>
      </c>
      <c r="H1418" s="10" t="s">
        <v>4490</v>
      </c>
      <c r="I1418" s="10" t="s">
        <v>4491</v>
      </c>
      <c r="J1418" s="10" t="s">
        <v>4492</v>
      </c>
      <c r="K1418" s="13">
        <v>173487.67940000002</v>
      </c>
      <c r="L1418" s="16" t="s">
        <v>13178</v>
      </c>
      <c r="M1418" s="11" t="s">
        <v>121</v>
      </c>
      <c r="N1418" s="10" t="s">
        <v>122</v>
      </c>
      <c r="O1418" s="10" t="s">
        <v>1512</v>
      </c>
      <c r="P1418" s="10"/>
      <c r="Q1418" s="12"/>
      <c r="R1418" s="12"/>
      <c r="S1418" s="15" t="s">
        <v>124</v>
      </c>
      <c r="T1418" s="10" t="s">
        <v>130</v>
      </c>
      <c r="U1418" s="10">
        <v>443</v>
      </c>
      <c r="V1418" s="10">
        <v>1329</v>
      </c>
      <c r="W1418" s="10">
        <v>2727</v>
      </c>
      <c r="X1418" s="10">
        <v>1964</v>
      </c>
      <c r="Y1418" s="10">
        <f t="shared" si="23"/>
        <v>1420</v>
      </c>
      <c r="Z1418" s="10" t="s">
        <v>44</v>
      </c>
      <c r="AA1418" s="10" t="s">
        <v>44</v>
      </c>
      <c r="AB1418" s="9">
        <v>1420</v>
      </c>
    </row>
    <row r="1419" spans="1:28" ht="15.75" customHeight="1" x14ac:dyDescent="0.3">
      <c r="A1419" s="9">
        <v>1421</v>
      </c>
      <c r="B1419" s="10">
        <v>2393089</v>
      </c>
      <c r="C1419" s="10">
        <v>9348</v>
      </c>
      <c r="D1419" s="10">
        <v>136291332</v>
      </c>
      <c r="E1419" s="10">
        <v>532388</v>
      </c>
      <c r="F1419" s="10">
        <v>532388</v>
      </c>
      <c r="G1419" s="10" t="s">
        <v>4493</v>
      </c>
      <c r="H1419" s="10" t="s">
        <v>4493</v>
      </c>
      <c r="I1419" s="10" t="s">
        <v>4494</v>
      </c>
      <c r="J1419" s="10" t="s">
        <v>4495</v>
      </c>
      <c r="K1419" s="13">
        <v>6758.3633499999996</v>
      </c>
      <c r="L1419" s="19" t="s">
        <v>13177</v>
      </c>
      <c r="M1419" s="11" t="s">
        <v>55</v>
      </c>
      <c r="N1419" s="10" t="s">
        <v>524</v>
      </c>
      <c r="O1419" s="10" t="s">
        <v>525</v>
      </c>
      <c r="P1419" s="10"/>
      <c r="Q1419" s="12"/>
      <c r="R1419" s="12"/>
      <c r="S1419" s="10" t="s">
        <v>526</v>
      </c>
      <c r="T1419" s="10" t="s">
        <v>43</v>
      </c>
      <c r="U1419" s="10">
        <v>3561</v>
      </c>
      <c r="V1419" s="10">
        <v>691</v>
      </c>
      <c r="W1419" s="10">
        <v>131</v>
      </c>
      <c r="X1419" s="10">
        <v>3702</v>
      </c>
      <c r="Y1419" s="10">
        <f t="shared" si="23"/>
        <v>1421</v>
      </c>
      <c r="Z1419" s="10" t="str">
        <f>IFERROR(VLOOKUP(H1419,'[1]MW-NIFTY-50-12-Apr-2020'!$A:$A,1,FALSE),"No")</f>
        <v>No</v>
      </c>
      <c r="AA1419" s="10" t="s">
        <v>44</v>
      </c>
      <c r="AB1419" s="9">
        <v>1421</v>
      </c>
    </row>
    <row r="1420" spans="1:28" ht="15.75" customHeight="1" x14ac:dyDescent="0.3">
      <c r="A1420" s="9">
        <v>3788</v>
      </c>
      <c r="B1420" s="10"/>
      <c r="C1420" s="10"/>
      <c r="D1420" s="10">
        <v>136287492</v>
      </c>
      <c r="E1420" s="10">
        <v>532373</v>
      </c>
      <c r="F1420" s="10">
        <v>532373</v>
      </c>
      <c r="G1420" s="10" t="s">
        <v>11610</v>
      </c>
      <c r="H1420" s="10" t="str">
        <f>G1420</f>
        <v>WEPSOLN</v>
      </c>
      <c r="I1420" s="10" t="s">
        <v>11611</v>
      </c>
      <c r="J1420" s="10" t="s">
        <v>11612</v>
      </c>
      <c r="K1420" s="13">
        <v>108.91</v>
      </c>
      <c r="L1420" s="19" t="s">
        <v>13176</v>
      </c>
      <c r="M1420" s="11" t="s">
        <v>32</v>
      </c>
      <c r="N1420" s="10" t="s">
        <v>220</v>
      </c>
      <c r="O1420" s="10" t="s">
        <v>221</v>
      </c>
      <c r="P1420" s="10"/>
      <c r="Q1420" s="12"/>
      <c r="R1420" s="12"/>
      <c r="S1420" s="15" t="s">
        <v>222</v>
      </c>
      <c r="T1420" s="10" t="s">
        <v>27</v>
      </c>
      <c r="U1420" s="10">
        <v>2102</v>
      </c>
      <c r="V1420" s="10">
        <v>44</v>
      </c>
      <c r="W1420" s="10">
        <v>668</v>
      </c>
      <c r="X1420" s="10">
        <v>2338</v>
      </c>
      <c r="Y1420" s="10">
        <f t="shared" si="23"/>
        <v>3788</v>
      </c>
      <c r="Z1420" s="10" t="str">
        <f>IFERROR(VLOOKUP(H1420,'[1]MW-NIFTY-50-12-Apr-2020'!$A:$A,1,FALSE),"No")</f>
        <v>No</v>
      </c>
      <c r="AA1420" s="10" t="str">
        <f>IFERROR(VLOOKUP(AB1420,'[2]ind_nifty500list 12th Apr20'!$F:$F,1,FALSE),"No")</f>
        <v>No</v>
      </c>
      <c r="AB1420" s="9">
        <v>3788</v>
      </c>
    </row>
    <row r="1421" spans="1:28" ht="15.75" customHeight="1" x14ac:dyDescent="0.3">
      <c r="A1421" s="9">
        <v>5080</v>
      </c>
      <c r="B1421" s="10">
        <v>134781956</v>
      </c>
      <c r="C1421" s="10">
        <v>526492</v>
      </c>
      <c r="D1421" s="10">
        <v>134781956</v>
      </c>
      <c r="E1421" s="10">
        <v>526492</v>
      </c>
      <c r="F1421" s="10">
        <v>526492</v>
      </c>
      <c r="G1421" s="10" t="s">
        <v>12934</v>
      </c>
      <c r="H1421" s="10" t="s">
        <v>12934</v>
      </c>
      <c r="I1421" s="10" t="s">
        <v>12935</v>
      </c>
      <c r="J1421" s="10" t="s">
        <v>12936</v>
      </c>
      <c r="K1421" s="13">
        <v>108.89</v>
      </c>
      <c r="L1421" s="19" t="s">
        <v>13176</v>
      </c>
      <c r="M1421" s="10" t="s">
        <v>23</v>
      </c>
      <c r="N1421" s="10" t="s">
        <v>24</v>
      </c>
      <c r="O1421" s="10" t="s">
        <v>1085</v>
      </c>
      <c r="P1421" s="10"/>
      <c r="Q1421" s="10"/>
      <c r="R1421" s="10"/>
      <c r="S1421" s="10" t="s">
        <v>26</v>
      </c>
      <c r="T1421" s="10" t="s">
        <v>27</v>
      </c>
      <c r="U1421" s="10">
        <v>1328</v>
      </c>
      <c r="V1421" s="10">
        <v>2588</v>
      </c>
      <c r="W1421" s="10">
        <v>3732</v>
      </c>
      <c r="X1421" s="10"/>
      <c r="Y1421" s="10">
        <f t="shared" si="23"/>
        <v>5080</v>
      </c>
      <c r="Z1421" s="10" t="str">
        <f>IFERROR(VLOOKUP(H1421,'[1]MW-NIFTY-50-12-Apr-2020'!$A:$A,1,FALSE),"No")</f>
        <v>No</v>
      </c>
      <c r="AA1421" s="10" t="str">
        <f>IFERROR(VLOOKUP(AB1421,'[2]ind_nifty500list 12th Apr20'!$F:$F,1,FALSE),"No")</f>
        <v>No</v>
      </c>
      <c r="AB1421" s="9">
        <v>5080</v>
      </c>
    </row>
    <row r="1422" spans="1:28" ht="15.75" customHeight="1" x14ac:dyDescent="0.3">
      <c r="A1422" s="9">
        <v>2285</v>
      </c>
      <c r="B1422" s="10">
        <v>3461633</v>
      </c>
      <c r="C1422" s="10">
        <v>13522</v>
      </c>
      <c r="D1422" s="10">
        <v>136861444</v>
      </c>
      <c r="E1422" s="10">
        <v>534615</v>
      </c>
      <c r="F1422" s="10">
        <v>534615</v>
      </c>
      <c r="G1422" s="10" t="s">
        <v>7105</v>
      </c>
      <c r="H1422" s="10" t="s">
        <v>7105</v>
      </c>
      <c r="I1422" s="10" t="s">
        <v>7106</v>
      </c>
      <c r="J1422" s="10" t="s">
        <v>7107</v>
      </c>
      <c r="K1422" s="13">
        <v>107.94595000000001</v>
      </c>
      <c r="L1422" s="19" t="s">
        <v>13176</v>
      </c>
      <c r="M1422" s="11" t="s">
        <v>39</v>
      </c>
      <c r="N1422" s="10" t="s">
        <v>145</v>
      </c>
      <c r="O1422" s="10" t="s">
        <v>530</v>
      </c>
      <c r="P1422" s="10"/>
      <c r="Q1422" s="12"/>
      <c r="R1422" s="12"/>
      <c r="S1422" s="15" t="s">
        <v>42</v>
      </c>
      <c r="T1422" s="10" t="s">
        <v>27</v>
      </c>
      <c r="U1422" s="10">
        <v>2425</v>
      </c>
      <c r="V1422" s="10">
        <v>2796</v>
      </c>
      <c r="W1422" s="10">
        <v>3119</v>
      </c>
      <c r="X1422" s="10">
        <v>2032</v>
      </c>
      <c r="Y1422" s="10">
        <f t="shared" si="23"/>
        <v>2285</v>
      </c>
      <c r="Z1422" s="10" t="str">
        <f>IFERROR(VLOOKUP(H1422,'[1]MW-NIFTY-50-12-Apr-2020'!$A:$A,1,FALSE),"No")</f>
        <v>No</v>
      </c>
      <c r="AA1422" s="10" t="str">
        <f>IFERROR(VLOOKUP(AB1422,'[2]ind_nifty500list 12th Apr20'!$F:$F,1,FALSE),"No")</f>
        <v>No</v>
      </c>
      <c r="AB1422" s="9">
        <v>2285</v>
      </c>
    </row>
    <row r="1423" spans="1:28" ht="15.75" customHeight="1" x14ac:dyDescent="0.3">
      <c r="A1423" s="9">
        <v>2425</v>
      </c>
      <c r="B1423" s="10">
        <v>3896065</v>
      </c>
      <c r="C1423" s="10">
        <v>15219</v>
      </c>
      <c r="D1423" s="10">
        <v>134753540</v>
      </c>
      <c r="E1423" s="10">
        <v>526381</v>
      </c>
      <c r="F1423" s="10">
        <v>526381</v>
      </c>
      <c r="G1423" s="10" t="s">
        <v>7523</v>
      </c>
      <c r="H1423" s="10" t="s">
        <v>7523</v>
      </c>
      <c r="I1423" s="10" t="s">
        <v>7524</v>
      </c>
      <c r="J1423" s="10" t="s">
        <v>7525</v>
      </c>
      <c r="K1423" s="13">
        <v>107.66675000000001</v>
      </c>
      <c r="L1423" s="19" t="s">
        <v>13176</v>
      </c>
      <c r="M1423" s="11" t="s">
        <v>39</v>
      </c>
      <c r="N1423" s="10" t="s">
        <v>145</v>
      </c>
      <c r="O1423" s="10" t="s">
        <v>530</v>
      </c>
      <c r="P1423" s="10"/>
      <c r="Q1423" s="12"/>
      <c r="R1423" s="12"/>
      <c r="S1423" s="15" t="s">
        <v>42</v>
      </c>
      <c r="T1423" s="10" t="s">
        <v>27</v>
      </c>
      <c r="U1423" s="10">
        <v>2796</v>
      </c>
      <c r="V1423" s="10">
        <v>2257</v>
      </c>
      <c r="W1423" s="10">
        <v>2285</v>
      </c>
      <c r="X1423" s="10">
        <v>3119</v>
      </c>
      <c r="Y1423" s="10">
        <f t="shared" si="23"/>
        <v>2425</v>
      </c>
      <c r="Z1423" s="10" t="str">
        <f>IFERROR(VLOOKUP(H1423,'[1]MW-NIFTY-50-12-Apr-2020'!$A:$A,1,FALSE),"No")</f>
        <v>No</v>
      </c>
      <c r="AA1423" s="10" t="str">
        <f>IFERROR(VLOOKUP(AB1423,'[2]ind_nifty500list 12th Apr20'!$F:$F,1,FALSE),"No")</f>
        <v>No</v>
      </c>
      <c r="AB1423" s="9">
        <v>2425</v>
      </c>
    </row>
    <row r="1424" spans="1:28" ht="15.75" customHeight="1" x14ac:dyDescent="0.3">
      <c r="A1424" s="9">
        <v>3000</v>
      </c>
      <c r="B1424" s="10"/>
      <c r="C1424" s="10"/>
      <c r="D1424" s="10">
        <v>137931524</v>
      </c>
      <c r="E1424" s="10">
        <v>538795</v>
      </c>
      <c r="F1424" s="10">
        <v>538795</v>
      </c>
      <c r="G1424" s="10" t="s">
        <v>9240</v>
      </c>
      <c r="H1424" s="10" t="str">
        <f>G1424</f>
        <v>SAPPL</v>
      </c>
      <c r="I1424" s="10" t="s">
        <v>9241</v>
      </c>
      <c r="J1424" s="10" t="s">
        <v>9242</v>
      </c>
      <c r="K1424" s="13">
        <v>107.66</v>
      </c>
      <c r="L1424" s="19" t="s">
        <v>13176</v>
      </c>
      <c r="M1424" s="11" t="s">
        <v>23</v>
      </c>
      <c r="N1424" s="10" t="s">
        <v>196</v>
      </c>
      <c r="O1424" s="10" t="s">
        <v>388</v>
      </c>
      <c r="P1424" s="10"/>
      <c r="Q1424" s="12"/>
      <c r="R1424" s="12"/>
      <c r="S1424" s="15" t="s">
        <v>26</v>
      </c>
      <c r="T1424" s="10" t="s">
        <v>27</v>
      </c>
      <c r="U1424" s="10">
        <v>2582</v>
      </c>
      <c r="V1424" s="10">
        <v>1945</v>
      </c>
      <c r="W1424" s="10">
        <v>3826</v>
      </c>
      <c r="X1424" s="10">
        <v>3145</v>
      </c>
      <c r="Y1424" s="10">
        <f t="shared" si="23"/>
        <v>3000</v>
      </c>
      <c r="Z1424" s="10" t="str">
        <f>IFERROR(VLOOKUP(H1424,'[1]MW-NIFTY-50-12-Apr-2020'!$A:$A,1,FALSE),"No")</f>
        <v>No</v>
      </c>
      <c r="AA1424" s="10" t="str">
        <f>IFERROR(VLOOKUP(AB1424,'[2]ind_nifty500list 12th Apr20'!$F:$F,1,FALSE),"No")</f>
        <v>No</v>
      </c>
      <c r="AB1424" s="9">
        <v>3000</v>
      </c>
    </row>
    <row r="1425" spans="1:28" ht="15.75" customHeight="1" x14ac:dyDescent="0.3">
      <c r="A1425" s="9">
        <v>1717</v>
      </c>
      <c r="B1425" s="10"/>
      <c r="C1425" s="10"/>
      <c r="D1425" s="10">
        <v>132610820</v>
      </c>
      <c r="E1425" s="10">
        <v>518011</v>
      </c>
      <c r="F1425" s="10">
        <v>518011</v>
      </c>
      <c r="G1425" s="10" t="s">
        <v>5387</v>
      </c>
      <c r="H1425" s="10" t="str">
        <f>G1425</f>
        <v>KEERTHI</v>
      </c>
      <c r="I1425" s="10" t="s">
        <v>5388</v>
      </c>
      <c r="J1425" s="10" t="s">
        <v>5389</v>
      </c>
      <c r="K1425" s="13">
        <v>107.52</v>
      </c>
      <c r="L1425" s="19" t="s">
        <v>13176</v>
      </c>
      <c r="M1425" s="11" t="s">
        <v>249</v>
      </c>
      <c r="N1425" s="10" t="s">
        <v>250</v>
      </c>
      <c r="O1425" s="10" t="s">
        <v>251</v>
      </c>
      <c r="P1425" s="10"/>
      <c r="Q1425" s="12"/>
      <c r="R1425" s="12"/>
      <c r="S1425" s="15" t="s">
        <v>26</v>
      </c>
      <c r="T1425" s="10" t="s">
        <v>27</v>
      </c>
      <c r="U1425" s="10">
        <v>2495</v>
      </c>
      <c r="V1425" s="10">
        <v>2401</v>
      </c>
      <c r="W1425" s="10">
        <v>2839</v>
      </c>
      <c r="X1425" s="10">
        <v>463</v>
      </c>
      <c r="Y1425" s="10">
        <f t="shared" si="23"/>
        <v>1717</v>
      </c>
      <c r="Z1425" s="10" t="str">
        <f>IFERROR(VLOOKUP(H1425,'[1]MW-NIFTY-50-12-Apr-2020'!$A:$A,1,FALSE),"No")</f>
        <v>No</v>
      </c>
      <c r="AA1425" s="10" t="str">
        <f>IFERROR(VLOOKUP(AB1425,'[2]ind_nifty500list 12th Apr20'!$F:$F,1,FALSE),"No")</f>
        <v>No</v>
      </c>
      <c r="AB1425" s="9">
        <v>1717</v>
      </c>
    </row>
    <row r="1426" spans="1:28" ht="15.75" customHeight="1" x14ac:dyDescent="0.3">
      <c r="A1426" s="9">
        <v>1747</v>
      </c>
      <c r="B1426" s="10"/>
      <c r="C1426" s="10"/>
      <c r="D1426" s="10">
        <v>129903364</v>
      </c>
      <c r="E1426" s="10">
        <v>507435</v>
      </c>
      <c r="F1426" s="10">
        <v>507435</v>
      </c>
      <c r="G1426" s="10" t="s">
        <v>5478</v>
      </c>
      <c r="H1426" s="10" t="str">
        <f>G1426</f>
        <v>KHODAY</v>
      </c>
      <c r="I1426" s="10" t="s">
        <v>5479</v>
      </c>
      <c r="J1426" s="10" t="s">
        <v>5480</v>
      </c>
      <c r="K1426" s="13">
        <v>107.46</v>
      </c>
      <c r="L1426" s="19" t="s">
        <v>13176</v>
      </c>
      <c r="M1426" s="11" t="s">
        <v>275</v>
      </c>
      <c r="N1426" s="10" t="s">
        <v>276</v>
      </c>
      <c r="O1426" s="10" t="s">
        <v>277</v>
      </c>
      <c r="P1426" s="10" t="s">
        <v>1030</v>
      </c>
      <c r="Q1426" s="12"/>
      <c r="R1426" s="12"/>
      <c r="S1426" s="18" t="s">
        <v>279</v>
      </c>
      <c r="T1426" s="10" t="s">
        <v>27</v>
      </c>
      <c r="U1426" s="10">
        <v>3465</v>
      </c>
      <c r="V1426" s="10">
        <v>2474</v>
      </c>
      <c r="W1426" s="10">
        <v>2477</v>
      </c>
      <c r="X1426" s="10">
        <v>1637</v>
      </c>
      <c r="Y1426" s="10">
        <f t="shared" si="23"/>
        <v>1747</v>
      </c>
      <c r="Z1426" s="10" t="str">
        <f>IFERROR(VLOOKUP(H1426,'[1]MW-NIFTY-50-12-Apr-2020'!$A:$A,1,FALSE),"No")</f>
        <v>No</v>
      </c>
      <c r="AA1426" s="10" t="str">
        <f>IFERROR(VLOOKUP(AB1426,'[2]ind_nifty500list 12th Apr20'!$F:$F,1,FALSE),"No")</f>
        <v>No</v>
      </c>
      <c r="AB1426" s="9">
        <v>1747</v>
      </c>
    </row>
    <row r="1427" spans="1:28" ht="15.75" customHeight="1" x14ac:dyDescent="0.3">
      <c r="A1427" s="9">
        <v>497</v>
      </c>
      <c r="B1427" s="10"/>
      <c r="C1427" s="10"/>
      <c r="D1427" s="10">
        <v>128017668</v>
      </c>
      <c r="E1427" s="10">
        <v>500069</v>
      </c>
      <c r="F1427" s="10">
        <v>500069</v>
      </c>
      <c r="G1427" s="10" t="s">
        <v>1677</v>
      </c>
      <c r="H1427" s="10" t="str">
        <f>G1427</f>
        <v>BNKCAP</v>
      </c>
      <c r="I1427" s="10" t="s">
        <v>1678</v>
      </c>
      <c r="J1427" s="10" t="s">
        <v>1679</v>
      </c>
      <c r="K1427" s="13">
        <v>107.03</v>
      </c>
      <c r="L1427" s="19" t="s">
        <v>13176</v>
      </c>
      <c r="M1427" s="11" t="s">
        <v>55</v>
      </c>
      <c r="N1427" s="10" t="s">
        <v>56</v>
      </c>
      <c r="O1427" s="10" t="s">
        <v>62</v>
      </c>
      <c r="P1427" s="10" t="s">
        <v>293</v>
      </c>
      <c r="Q1427" s="12"/>
      <c r="R1427" s="12"/>
      <c r="S1427" s="18" t="s">
        <v>58</v>
      </c>
      <c r="T1427" s="10" t="s">
        <v>27</v>
      </c>
      <c r="U1427" s="10">
        <v>3770</v>
      </c>
      <c r="V1427" s="10">
        <v>1393</v>
      </c>
      <c r="W1427" s="10">
        <v>1508</v>
      </c>
      <c r="X1427" s="10">
        <v>3202</v>
      </c>
      <c r="Y1427" s="10">
        <f t="shared" si="23"/>
        <v>497</v>
      </c>
      <c r="Z1427" s="10" t="str">
        <f>IFERROR(VLOOKUP(H1427,'[1]MW-NIFTY-50-12-Apr-2020'!$A:$A,1,FALSE),"No")</f>
        <v>No</v>
      </c>
      <c r="AA1427" s="10" t="str">
        <f>IFERROR(VLOOKUP(AB1427,'[2]ind_nifty500list 12th Apr20'!$F:$F,1,FALSE),"No")</f>
        <v>No</v>
      </c>
      <c r="AB1427" s="9">
        <v>497</v>
      </c>
    </row>
    <row r="1428" spans="1:28" ht="15.75" customHeight="1" x14ac:dyDescent="0.3">
      <c r="A1428" s="9">
        <v>2685</v>
      </c>
      <c r="B1428" s="10"/>
      <c r="C1428" s="10"/>
      <c r="D1428" s="10">
        <v>133684996</v>
      </c>
      <c r="E1428" s="10">
        <v>522207</v>
      </c>
      <c r="F1428" s="10">
        <v>522207</v>
      </c>
      <c r="G1428" s="10" t="s">
        <v>8296</v>
      </c>
      <c r="H1428" s="10" t="str">
        <f>G1428</f>
        <v>RASANDIK</v>
      </c>
      <c r="I1428" s="10" t="s">
        <v>8297</v>
      </c>
      <c r="J1428" s="10" t="s">
        <v>8298</v>
      </c>
      <c r="K1428" s="13">
        <v>106.84</v>
      </c>
      <c r="L1428" s="19" t="s">
        <v>13176</v>
      </c>
      <c r="M1428" s="11" t="s">
        <v>83</v>
      </c>
      <c r="N1428" s="10" t="s">
        <v>621</v>
      </c>
      <c r="O1428" s="10" t="s">
        <v>622</v>
      </c>
      <c r="P1428" s="10"/>
      <c r="Q1428" s="12"/>
      <c r="R1428" s="12"/>
      <c r="S1428" s="18" t="s">
        <v>623</v>
      </c>
      <c r="T1428" s="10" t="s">
        <v>27</v>
      </c>
      <c r="U1428" s="10">
        <v>2891</v>
      </c>
      <c r="V1428" s="10">
        <v>1167</v>
      </c>
      <c r="W1428" s="10">
        <v>319</v>
      </c>
      <c r="X1428" s="10">
        <v>2719</v>
      </c>
      <c r="Y1428" s="10">
        <f t="shared" si="23"/>
        <v>2685</v>
      </c>
      <c r="Z1428" s="10" t="str">
        <f>IFERROR(VLOOKUP(H1428,'[1]MW-NIFTY-50-12-Apr-2020'!$A:$A,1,FALSE),"No")</f>
        <v>No</v>
      </c>
      <c r="AA1428" s="10" t="str">
        <f>IFERROR(VLOOKUP(AB1428,'[2]ind_nifty500list 12th Apr20'!$F:$F,1,FALSE),"No")</f>
        <v>No</v>
      </c>
      <c r="AB1428" s="9">
        <v>2685</v>
      </c>
    </row>
    <row r="1429" spans="1:28" ht="15.75" customHeight="1" x14ac:dyDescent="0.3">
      <c r="A1429" s="9">
        <v>917</v>
      </c>
      <c r="B1429" s="10">
        <v>3852545</v>
      </c>
      <c r="C1429" s="10">
        <v>15049</v>
      </c>
      <c r="D1429" s="10">
        <v>136248068</v>
      </c>
      <c r="E1429" s="10">
        <v>532219</v>
      </c>
      <c r="F1429" s="10">
        <v>532219</v>
      </c>
      <c r="G1429" s="10" t="s">
        <v>2949</v>
      </c>
      <c r="H1429" s="10" t="s">
        <v>2949</v>
      </c>
      <c r="I1429" s="10" t="s">
        <v>2950</v>
      </c>
      <c r="J1429" s="10" t="s">
        <v>2951</v>
      </c>
      <c r="K1429" s="13">
        <v>106.68565000000001</v>
      </c>
      <c r="L1429" s="19" t="s">
        <v>13176</v>
      </c>
      <c r="M1429" s="11" t="s">
        <v>121</v>
      </c>
      <c r="N1429" s="10" t="s">
        <v>562</v>
      </c>
      <c r="O1429" s="10" t="s">
        <v>2952</v>
      </c>
      <c r="P1429" s="10"/>
      <c r="Q1429" s="12"/>
      <c r="R1429" s="12"/>
      <c r="S1429" s="15" t="s">
        <v>565</v>
      </c>
      <c r="T1429" s="10" t="s">
        <v>27</v>
      </c>
      <c r="U1429" s="10">
        <v>1444</v>
      </c>
      <c r="V1429" s="10">
        <v>1692</v>
      </c>
      <c r="W1429" s="10">
        <v>3941</v>
      </c>
      <c r="X1429" s="10">
        <v>2349</v>
      </c>
      <c r="Y1429" s="10">
        <f t="shared" si="23"/>
        <v>917</v>
      </c>
      <c r="Z1429" s="10" t="str">
        <f>IFERROR(VLOOKUP(H1429,'[1]MW-NIFTY-50-12-Apr-2020'!$A:$A,1,FALSE),"No")</f>
        <v>No</v>
      </c>
      <c r="AA1429" s="10" t="str">
        <f>IFERROR(VLOOKUP(AB1429,'[2]ind_nifty500list 12th Apr20'!$F:$F,1,FALSE),"No")</f>
        <v>No</v>
      </c>
      <c r="AB1429" s="9">
        <v>917</v>
      </c>
    </row>
    <row r="1430" spans="1:28" ht="15.75" customHeight="1" x14ac:dyDescent="0.3">
      <c r="A1430" s="9">
        <v>835</v>
      </c>
      <c r="B1430" s="10">
        <v>6210305</v>
      </c>
      <c r="C1430" s="10">
        <v>24259</v>
      </c>
      <c r="D1430" s="10">
        <v>136493060</v>
      </c>
      <c r="E1430" s="10">
        <v>533176</v>
      </c>
      <c r="F1430" s="10">
        <v>533176</v>
      </c>
      <c r="G1430" s="10" t="s">
        <v>2699</v>
      </c>
      <c r="H1430" s="10" t="s">
        <v>2699</v>
      </c>
      <c r="I1430" s="10" t="s">
        <v>2700</v>
      </c>
      <c r="J1430" s="10" t="s">
        <v>2701</v>
      </c>
      <c r="K1430" s="13">
        <v>106.29445</v>
      </c>
      <c r="L1430" s="19" t="s">
        <v>13176</v>
      </c>
      <c r="M1430" s="11" t="s">
        <v>83</v>
      </c>
      <c r="N1430" s="10" t="s">
        <v>181</v>
      </c>
      <c r="O1430" s="10" t="s">
        <v>311</v>
      </c>
      <c r="P1430" s="11" t="s">
        <v>2702</v>
      </c>
      <c r="Q1430" s="12"/>
      <c r="R1430" s="12"/>
      <c r="S1430" s="15" t="s">
        <v>313</v>
      </c>
      <c r="T1430" s="10" t="s">
        <v>27</v>
      </c>
      <c r="U1430" s="10">
        <v>1518</v>
      </c>
      <c r="V1430" s="10">
        <v>2548</v>
      </c>
      <c r="W1430" s="10">
        <v>2555</v>
      </c>
      <c r="X1430" s="10">
        <v>2225</v>
      </c>
      <c r="Y1430" s="10">
        <f t="shared" si="23"/>
        <v>835</v>
      </c>
      <c r="Z1430" s="10" t="str">
        <f>IFERROR(VLOOKUP(H1430,'[1]MW-NIFTY-50-12-Apr-2020'!$A:$A,1,FALSE),"No")</f>
        <v>No</v>
      </c>
      <c r="AA1430" s="10" t="str">
        <f>IFERROR(VLOOKUP(AB1430,'[2]ind_nifty500list 12th Apr20'!$F:$F,1,FALSE),"No")</f>
        <v>No</v>
      </c>
      <c r="AB1430" s="9">
        <v>835</v>
      </c>
    </row>
    <row r="1431" spans="1:28" ht="15.75" customHeight="1" x14ac:dyDescent="0.3">
      <c r="A1431" s="9">
        <v>669</v>
      </c>
      <c r="B1431" s="10">
        <v>7971329</v>
      </c>
      <c r="C1431" s="10">
        <v>31138</v>
      </c>
      <c r="D1431" s="10">
        <v>136278788</v>
      </c>
      <c r="E1431" s="10">
        <v>532339</v>
      </c>
      <c r="F1431" s="10">
        <v>532339</v>
      </c>
      <c r="G1431" s="10" t="s">
        <v>2200</v>
      </c>
      <c r="H1431" s="10" t="s">
        <v>2200</v>
      </c>
      <c r="I1431" s="10" t="s">
        <v>2201</v>
      </c>
      <c r="J1431" s="10" t="s">
        <v>2202</v>
      </c>
      <c r="K1431" s="13">
        <v>106.10290000000001</v>
      </c>
      <c r="L1431" s="19" t="s">
        <v>13176</v>
      </c>
      <c r="M1431" s="11" t="s">
        <v>32</v>
      </c>
      <c r="N1431" s="10" t="s">
        <v>33</v>
      </c>
      <c r="O1431" s="10" t="s">
        <v>48</v>
      </c>
      <c r="P1431" s="10"/>
      <c r="Q1431" s="12"/>
      <c r="R1431" s="12"/>
      <c r="S1431" s="18" t="s">
        <v>35</v>
      </c>
      <c r="T1431" s="10" t="s">
        <v>27</v>
      </c>
      <c r="U1431" s="10">
        <v>3213</v>
      </c>
      <c r="V1431" s="10">
        <v>711</v>
      </c>
      <c r="W1431" s="10">
        <v>816</v>
      </c>
      <c r="X1431" s="10">
        <v>3647</v>
      </c>
      <c r="Y1431" s="10">
        <f t="shared" si="23"/>
        <v>669</v>
      </c>
      <c r="Z1431" s="10" t="str">
        <f>IFERROR(VLOOKUP(H1431,'[1]MW-NIFTY-50-12-Apr-2020'!$A:$A,1,FALSE),"No")</f>
        <v>No</v>
      </c>
      <c r="AA1431" s="10" t="str">
        <f>IFERROR(VLOOKUP(AB1431,'[2]ind_nifty500list 12th Apr20'!$F:$F,1,FALSE),"No")</f>
        <v>No</v>
      </c>
      <c r="AB1431" s="9">
        <v>669</v>
      </c>
    </row>
    <row r="1432" spans="1:28" ht="15.75" customHeight="1" x14ac:dyDescent="0.3">
      <c r="A1432" s="9">
        <v>4548</v>
      </c>
      <c r="B1432" s="10">
        <v>2642177</v>
      </c>
      <c r="C1432" s="10">
        <v>10321</v>
      </c>
      <c r="D1432" s="10"/>
      <c r="E1432" s="10"/>
      <c r="F1432" s="10"/>
      <c r="G1432" s="10" t="s">
        <v>7022</v>
      </c>
      <c r="H1432" s="10" t="s">
        <v>12518</v>
      </c>
      <c r="I1432" s="10" t="s">
        <v>12519</v>
      </c>
      <c r="J1432" s="10" t="s">
        <v>12520</v>
      </c>
      <c r="K1432" s="13">
        <v>105.7877</v>
      </c>
      <c r="L1432" s="19" t="s">
        <v>13176</v>
      </c>
      <c r="M1432" s="11" t="s">
        <v>275</v>
      </c>
      <c r="N1432" s="10" t="s">
        <v>276</v>
      </c>
      <c r="O1432" s="10" t="s">
        <v>277</v>
      </c>
      <c r="P1432" s="10" t="s">
        <v>826</v>
      </c>
      <c r="Q1432" s="12"/>
      <c r="R1432" s="12"/>
      <c r="S1432" s="18" t="s">
        <v>279</v>
      </c>
      <c r="T1432" s="10" t="s">
        <v>27</v>
      </c>
      <c r="U1432" s="10">
        <v>224</v>
      </c>
      <c r="V1432" s="10">
        <v>1873</v>
      </c>
      <c r="W1432" s="10">
        <v>4237</v>
      </c>
      <c r="X1432" s="10">
        <v>4033</v>
      </c>
      <c r="Y1432" s="10">
        <f t="shared" si="23"/>
        <v>4548</v>
      </c>
      <c r="Z1432" s="10" t="str">
        <f>IFERROR(VLOOKUP(H1432,'[1]MW-NIFTY-50-12-Apr-2020'!$A:$A,1,FALSE),"No")</f>
        <v>No</v>
      </c>
      <c r="AA1432" s="10" t="str">
        <f>IFERROR(VLOOKUP(AB1432,'[2]ind_nifty500list 12th Apr20'!$F:$F,1,FALSE),"No")</f>
        <v>No</v>
      </c>
      <c r="AB1432" s="9">
        <v>4548</v>
      </c>
    </row>
    <row r="1433" spans="1:28" ht="15.75" customHeight="1" x14ac:dyDescent="0.3">
      <c r="A1433" s="9">
        <v>1196</v>
      </c>
      <c r="B1433" s="10">
        <v>3928833</v>
      </c>
      <c r="C1433" s="10">
        <v>15347</v>
      </c>
      <c r="D1433" s="10">
        <v>136435460</v>
      </c>
      <c r="E1433" s="10">
        <v>532951</v>
      </c>
      <c r="F1433" s="10">
        <v>532951</v>
      </c>
      <c r="G1433" s="10" t="s">
        <v>3805</v>
      </c>
      <c r="H1433" s="10" t="s">
        <v>3805</v>
      </c>
      <c r="I1433" s="10" t="s">
        <v>3806</v>
      </c>
      <c r="J1433" s="10" t="s">
        <v>3807</v>
      </c>
      <c r="K1433" s="13">
        <v>105.51885</v>
      </c>
      <c r="L1433" s="19" t="s">
        <v>13176</v>
      </c>
      <c r="M1433" s="11" t="s">
        <v>32</v>
      </c>
      <c r="N1433" s="10" t="s">
        <v>33</v>
      </c>
      <c r="O1433" s="10" t="s">
        <v>48</v>
      </c>
      <c r="P1433" s="10"/>
      <c r="Q1433" s="12"/>
      <c r="R1433" s="12"/>
      <c r="S1433" s="18" t="s">
        <v>35</v>
      </c>
      <c r="T1433" s="10" t="s">
        <v>27</v>
      </c>
      <c r="U1433" s="10">
        <v>2314</v>
      </c>
      <c r="V1433" s="10">
        <v>977</v>
      </c>
      <c r="W1433" s="10">
        <v>2435</v>
      </c>
      <c r="X1433" s="10">
        <v>3587</v>
      </c>
      <c r="Y1433" s="10">
        <f t="shared" si="23"/>
        <v>1196</v>
      </c>
      <c r="Z1433" s="10" t="str">
        <f>IFERROR(VLOOKUP(H1433,'[1]MW-NIFTY-50-12-Apr-2020'!$A:$A,1,FALSE),"No")</f>
        <v>No</v>
      </c>
      <c r="AA1433" s="10" t="str">
        <f>IFERROR(VLOOKUP(AB1433,'[2]ind_nifty500list 12th Apr20'!$F:$F,1,FALSE),"No")</f>
        <v>No</v>
      </c>
      <c r="AB1433" s="9">
        <v>1196</v>
      </c>
    </row>
    <row r="1434" spans="1:28" ht="15.75" customHeight="1" x14ac:dyDescent="0.3">
      <c r="A1434" s="9">
        <v>2908</v>
      </c>
      <c r="B1434" s="10">
        <v>3557121</v>
      </c>
      <c r="C1434" s="10">
        <v>13895</v>
      </c>
      <c r="D1434" s="10">
        <v>134679812</v>
      </c>
      <c r="E1434" s="10">
        <v>526093</v>
      </c>
      <c r="F1434" s="10">
        <v>526093</v>
      </c>
      <c r="G1434" s="10" t="s">
        <v>8966</v>
      </c>
      <c r="H1434" s="10" t="s">
        <v>8966</v>
      </c>
      <c r="I1434" s="10" t="s">
        <v>8967</v>
      </c>
      <c r="J1434" s="10" t="s">
        <v>8968</v>
      </c>
      <c r="K1434" s="13">
        <v>105.3171</v>
      </c>
      <c r="L1434" s="19" t="s">
        <v>13176</v>
      </c>
      <c r="M1434" s="10" t="s">
        <v>23</v>
      </c>
      <c r="N1434" s="10" t="s">
        <v>90</v>
      </c>
      <c r="O1434" s="10" t="s">
        <v>283</v>
      </c>
      <c r="P1434" s="10" t="e">
        <v>#REF!</v>
      </c>
      <c r="Q1434" s="12"/>
      <c r="R1434" s="12"/>
      <c r="S1434" s="18" t="s">
        <v>91</v>
      </c>
      <c r="T1434" s="10" t="s">
        <v>27</v>
      </c>
      <c r="U1434" s="10">
        <v>1525</v>
      </c>
      <c r="V1434" s="10">
        <v>2114</v>
      </c>
      <c r="W1434" s="10">
        <v>893</v>
      </c>
      <c r="X1434" s="10">
        <v>1953</v>
      </c>
      <c r="Y1434" s="10">
        <f t="shared" si="23"/>
        <v>2908</v>
      </c>
      <c r="Z1434" s="10" t="str">
        <f>IFERROR(VLOOKUP(H1434,'[1]MW-NIFTY-50-12-Apr-2020'!$A:$A,1,FALSE),"No")</f>
        <v>No</v>
      </c>
      <c r="AA1434" s="10" t="str">
        <f>IFERROR(VLOOKUP(AB1434,'[2]ind_nifty500list 12th Apr20'!$F:$F,1,FALSE),"No")</f>
        <v>No</v>
      </c>
      <c r="AB1434" s="9">
        <v>2908</v>
      </c>
    </row>
    <row r="1435" spans="1:28" ht="15.75" customHeight="1" x14ac:dyDescent="0.3">
      <c r="A1435" s="9">
        <v>3720</v>
      </c>
      <c r="B1435" s="10"/>
      <c r="C1435" s="10"/>
      <c r="D1435" s="10">
        <v>132980996</v>
      </c>
      <c r="E1435" s="10">
        <v>519457</v>
      </c>
      <c r="F1435" s="10">
        <v>519457</v>
      </c>
      <c r="G1435" s="10" t="s">
        <v>11390</v>
      </c>
      <c r="H1435" s="10" t="str">
        <f>G1435</f>
        <v>VIRATCRA</v>
      </c>
      <c r="I1435" s="10" t="s">
        <v>11391</v>
      </c>
      <c r="J1435" s="10" t="s">
        <v>11392</v>
      </c>
      <c r="K1435" s="13">
        <v>105.17</v>
      </c>
      <c r="L1435" s="19" t="s">
        <v>13176</v>
      </c>
      <c r="M1435" s="11" t="s">
        <v>275</v>
      </c>
      <c r="N1435" s="10" t="s">
        <v>276</v>
      </c>
      <c r="O1435" s="10" t="s">
        <v>277</v>
      </c>
      <c r="P1435" s="10"/>
      <c r="Q1435" s="12"/>
      <c r="R1435" s="12"/>
      <c r="S1435" s="18" t="s">
        <v>279</v>
      </c>
      <c r="T1435" s="10" t="s">
        <v>27</v>
      </c>
      <c r="U1435" s="10">
        <v>338</v>
      </c>
      <c r="V1435" s="10">
        <v>2199</v>
      </c>
      <c r="W1435" s="10">
        <v>375</v>
      </c>
      <c r="X1435" s="10">
        <v>1012</v>
      </c>
      <c r="Y1435" s="10">
        <f t="shared" si="23"/>
        <v>3720</v>
      </c>
      <c r="Z1435" s="10" t="str">
        <f>IFERROR(VLOOKUP(H1435,'[1]MW-NIFTY-50-12-Apr-2020'!$A:$A,1,FALSE),"No")</f>
        <v>No</v>
      </c>
      <c r="AA1435" s="10" t="str">
        <f>IFERROR(VLOOKUP(AB1435,'[2]ind_nifty500list 12th Apr20'!$F:$F,1,FALSE),"No")</f>
        <v>No</v>
      </c>
      <c r="AB1435" s="9">
        <v>3720</v>
      </c>
    </row>
    <row r="1436" spans="1:28" ht="15.75" customHeight="1" x14ac:dyDescent="0.3">
      <c r="A1436" s="9">
        <v>2481</v>
      </c>
      <c r="B1436" s="10">
        <v>4273921</v>
      </c>
      <c r="C1436" s="10">
        <v>16695</v>
      </c>
      <c r="D1436" s="10">
        <v>136442628</v>
      </c>
      <c r="E1436" s="10">
        <v>532979</v>
      </c>
      <c r="F1436" s="10">
        <v>532979</v>
      </c>
      <c r="G1436" s="10" t="s">
        <v>7688</v>
      </c>
      <c r="H1436" s="10" t="s">
        <v>7688</v>
      </c>
      <c r="I1436" s="10" t="s">
        <v>7689</v>
      </c>
      <c r="J1436" s="10" t="s">
        <v>7690</v>
      </c>
      <c r="K1436" s="13">
        <v>105.14475</v>
      </c>
      <c r="L1436" s="19" t="s">
        <v>13176</v>
      </c>
      <c r="M1436" s="11" t="s">
        <v>95</v>
      </c>
      <c r="N1436" s="10" t="s">
        <v>96</v>
      </c>
      <c r="O1436" s="10" t="s">
        <v>97</v>
      </c>
      <c r="P1436" s="10"/>
      <c r="Q1436" s="12"/>
      <c r="R1436" s="12"/>
      <c r="S1436" s="10" t="s">
        <v>98</v>
      </c>
      <c r="T1436" s="10" t="s">
        <v>27</v>
      </c>
      <c r="U1436" s="10">
        <v>772</v>
      </c>
      <c r="V1436" s="10">
        <v>363</v>
      </c>
      <c r="W1436" s="10">
        <v>3848</v>
      </c>
      <c r="X1436" s="10">
        <v>1801</v>
      </c>
      <c r="Y1436" s="10">
        <f t="shared" si="23"/>
        <v>2481</v>
      </c>
      <c r="Z1436" s="10" t="str">
        <f>IFERROR(VLOOKUP(H1436,'[1]MW-NIFTY-50-12-Apr-2020'!$A:$A,1,FALSE),"No")</f>
        <v>No</v>
      </c>
      <c r="AA1436" s="10" t="str">
        <f>IFERROR(VLOOKUP(AB1436,'[2]ind_nifty500list 12th Apr20'!$F:$F,1,FALSE),"No")</f>
        <v>No</v>
      </c>
      <c r="AB1436" s="9">
        <v>2481</v>
      </c>
    </row>
    <row r="1437" spans="1:28" ht="15.75" customHeight="1" x14ac:dyDescent="0.3">
      <c r="A1437" s="9">
        <v>3770</v>
      </c>
      <c r="B1437" s="10"/>
      <c r="C1437" s="10"/>
      <c r="D1437" s="10">
        <v>136205572</v>
      </c>
      <c r="E1437" s="10">
        <v>532053</v>
      </c>
      <c r="F1437" s="10">
        <v>532053</v>
      </c>
      <c r="G1437" s="10" t="s">
        <v>11539</v>
      </c>
      <c r="H1437" s="10" t="str">
        <f>G1437</f>
        <v>WALLFORT</v>
      </c>
      <c r="I1437" s="10" t="s">
        <v>11540</v>
      </c>
      <c r="J1437" s="10" t="s">
        <v>11541</v>
      </c>
      <c r="K1437" s="13">
        <v>104.83</v>
      </c>
      <c r="L1437" s="19" t="s">
        <v>13176</v>
      </c>
      <c r="M1437" s="11" t="s">
        <v>55</v>
      </c>
      <c r="N1437" s="10" t="s">
        <v>56</v>
      </c>
      <c r="O1437" s="10" t="s">
        <v>62</v>
      </c>
      <c r="P1437" s="10" t="s">
        <v>293</v>
      </c>
      <c r="Q1437" s="12"/>
      <c r="R1437" s="12"/>
      <c r="S1437" s="18" t="s">
        <v>58</v>
      </c>
      <c r="T1437" s="10" t="s">
        <v>27</v>
      </c>
      <c r="U1437" s="10">
        <v>1393</v>
      </c>
      <c r="V1437" s="10">
        <v>618</v>
      </c>
      <c r="W1437" s="10">
        <v>497</v>
      </c>
      <c r="X1437" s="10">
        <v>1508</v>
      </c>
      <c r="Y1437" s="10">
        <f t="shared" si="23"/>
        <v>3770</v>
      </c>
      <c r="Z1437" s="10" t="str">
        <f>IFERROR(VLOOKUP(H1437,'[1]MW-NIFTY-50-12-Apr-2020'!$A:$A,1,FALSE),"No")</f>
        <v>No</v>
      </c>
      <c r="AA1437" s="10" t="str">
        <f>IFERROR(VLOOKUP(AB1437,'[2]ind_nifty500list 12th Apr20'!$F:$F,1,FALSE),"No")</f>
        <v>No</v>
      </c>
      <c r="AB1437" s="9">
        <v>3770</v>
      </c>
    </row>
    <row r="1438" spans="1:28" ht="15.75" customHeight="1" x14ac:dyDescent="0.3">
      <c r="A1438" s="9">
        <v>1923</v>
      </c>
      <c r="B1438" s="10">
        <v>4486913</v>
      </c>
      <c r="C1438" s="10">
        <v>17527</v>
      </c>
      <c r="D1438" s="10">
        <v>131469828</v>
      </c>
      <c r="E1438" s="10">
        <v>513554</v>
      </c>
      <c r="F1438" s="10">
        <v>513554</v>
      </c>
      <c r="G1438" s="10" t="s">
        <v>6014</v>
      </c>
      <c r="H1438" s="10" t="s">
        <v>6014</v>
      </c>
      <c r="I1438" s="10" t="s">
        <v>6015</v>
      </c>
      <c r="J1438" s="10" t="s">
        <v>6016</v>
      </c>
      <c r="K1438" s="13">
        <v>104.37979999999999</v>
      </c>
      <c r="L1438" s="19" t="s">
        <v>13176</v>
      </c>
      <c r="M1438" s="11" t="s">
        <v>23</v>
      </c>
      <c r="N1438" s="10" t="s">
        <v>90</v>
      </c>
      <c r="O1438" s="10" t="s">
        <v>283</v>
      </c>
      <c r="P1438" s="10" t="e">
        <v>#REF!</v>
      </c>
      <c r="Q1438" s="12"/>
      <c r="R1438" s="12"/>
      <c r="S1438" s="18" t="s">
        <v>91</v>
      </c>
      <c r="T1438" s="10" t="s">
        <v>27</v>
      </c>
      <c r="U1438" s="10">
        <v>403</v>
      </c>
      <c r="V1438" s="10">
        <v>2311</v>
      </c>
      <c r="W1438" s="10">
        <v>1245</v>
      </c>
      <c r="X1438" s="10">
        <v>1551</v>
      </c>
      <c r="Y1438" s="10">
        <f t="shared" si="23"/>
        <v>1923</v>
      </c>
      <c r="Z1438" s="10" t="str">
        <f>IFERROR(VLOOKUP(H1438,'[1]MW-NIFTY-50-12-Apr-2020'!$A:$A,1,FALSE),"No")</f>
        <v>No</v>
      </c>
      <c r="AA1438" s="10" t="str">
        <f>IFERROR(VLOOKUP(AB1438,'[2]ind_nifty500list 12th Apr20'!$F:$F,1,FALSE),"No")</f>
        <v>No</v>
      </c>
      <c r="AB1438" s="9">
        <v>1923</v>
      </c>
    </row>
    <row r="1439" spans="1:28" ht="15.75" customHeight="1" x14ac:dyDescent="0.3">
      <c r="A1439" s="9">
        <v>705</v>
      </c>
      <c r="B1439" s="10"/>
      <c r="C1439" s="10"/>
      <c r="D1439" s="10">
        <v>130424836</v>
      </c>
      <c r="E1439" s="10">
        <v>509472</v>
      </c>
      <c r="F1439" s="10">
        <v>509472</v>
      </c>
      <c r="G1439" s="10" t="s">
        <v>2308</v>
      </c>
      <c r="H1439" s="10" t="str">
        <f>G1439</f>
        <v>CRAVATEX</v>
      </c>
      <c r="I1439" s="10" t="s">
        <v>2309</v>
      </c>
      <c r="J1439" s="10" t="s">
        <v>2310</v>
      </c>
      <c r="K1439" s="13">
        <v>104.36</v>
      </c>
      <c r="L1439" s="19" t="s">
        <v>13176</v>
      </c>
      <c r="M1439" s="11" t="s">
        <v>39</v>
      </c>
      <c r="N1439" s="10" t="s">
        <v>40</v>
      </c>
      <c r="O1439" s="10" t="s">
        <v>76</v>
      </c>
      <c r="P1439" s="10"/>
      <c r="Q1439" s="12"/>
      <c r="R1439" s="12"/>
      <c r="S1439" s="15" t="s">
        <v>42</v>
      </c>
      <c r="T1439" s="10" t="s">
        <v>27</v>
      </c>
      <c r="U1439" s="10">
        <v>212</v>
      </c>
      <c r="V1439" s="10">
        <v>3797</v>
      </c>
      <c r="W1439" s="10">
        <v>667</v>
      </c>
      <c r="X1439" s="10">
        <v>3618</v>
      </c>
      <c r="Y1439" s="10">
        <f t="shared" si="23"/>
        <v>705</v>
      </c>
      <c r="Z1439" s="10" t="str">
        <f>IFERROR(VLOOKUP(H1439,'[1]MW-NIFTY-50-12-Apr-2020'!$A:$A,1,FALSE),"No")</f>
        <v>No</v>
      </c>
      <c r="AA1439" s="10" t="str">
        <f>IFERROR(VLOOKUP(AB1439,'[2]ind_nifty500list 12th Apr20'!$F:$F,1,FALSE),"No")</f>
        <v>No</v>
      </c>
      <c r="AB1439" s="9">
        <v>705</v>
      </c>
    </row>
    <row r="1440" spans="1:28" ht="15.75" customHeight="1" x14ac:dyDescent="0.3">
      <c r="A1440" s="9">
        <v>184</v>
      </c>
      <c r="B1440" s="10">
        <v>4264193</v>
      </c>
      <c r="C1440" s="10">
        <v>16657</v>
      </c>
      <c r="D1440" s="10">
        <v>132962052</v>
      </c>
      <c r="E1440" s="10">
        <v>519383</v>
      </c>
      <c r="F1440" s="10">
        <v>519383</v>
      </c>
      <c r="G1440" s="10" t="s">
        <v>695</v>
      </c>
      <c r="H1440" s="10" t="s">
        <v>695</v>
      </c>
      <c r="I1440" s="10" t="s">
        <v>696</v>
      </c>
      <c r="J1440" s="10" t="s">
        <v>697</v>
      </c>
      <c r="K1440" s="13">
        <v>103.94475</v>
      </c>
      <c r="L1440" s="19" t="s">
        <v>13176</v>
      </c>
      <c r="M1440" s="11" t="s">
        <v>39</v>
      </c>
      <c r="N1440" s="10" t="s">
        <v>40</v>
      </c>
      <c r="O1440" s="10" t="s">
        <v>76</v>
      </c>
      <c r="P1440" s="10" t="s">
        <v>259</v>
      </c>
      <c r="Q1440" s="12"/>
      <c r="R1440" s="12"/>
      <c r="S1440" s="15" t="s">
        <v>42</v>
      </c>
      <c r="T1440" s="10" t="s">
        <v>27</v>
      </c>
      <c r="U1440" s="10">
        <v>1288</v>
      </c>
      <c r="V1440" s="10">
        <v>315</v>
      </c>
      <c r="W1440" s="10">
        <v>2848</v>
      </c>
      <c r="X1440" s="10">
        <v>1794</v>
      </c>
      <c r="Y1440" s="10">
        <f t="shared" si="23"/>
        <v>184</v>
      </c>
      <c r="Z1440" s="10" t="str">
        <f>IFERROR(VLOOKUP(H1440,'[1]MW-NIFTY-50-12-Apr-2020'!$A:$A,1,FALSE),"No")</f>
        <v>No</v>
      </c>
      <c r="AA1440" s="10" t="str">
        <f>IFERROR(VLOOKUP(AB1440,'[2]ind_nifty500list 12th Apr20'!$F:$F,1,FALSE),"No")</f>
        <v>No</v>
      </c>
      <c r="AB1440" s="9">
        <v>184</v>
      </c>
    </row>
    <row r="1441" spans="1:28" ht="15.75" customHeight="1" x14ac:dyDescent="0.3">
      <c r="A1441" s="9">
        <v>1152</v>
      </c>
      <c r="B1441" s="10">
        <v>321281</v>
      </c>
      <c r="C1441" s="10">
        <v>1255</v>
      </c>
      <c r="D1441" s="10">
        <v>128038660</v>
      </c>
      <c r="E1441" s="10">
        <v>500151</v>
      </c>
      <c r="F1441" s="10">
        <v>500151</v>
      </c>
      <c r="G1441" s="10" t="s">
        <v>3669</v>
      </c>
      <c r="H1441" s="10" t="s">
        <v>3669</v>
      </c>
      <c r="I1441" s="10" t="s">
        <v>3670</v>
      </c>
      <c r="J1441" s="10" t="s">
        <v>3671</v>
      </c>
      <c r="K1441" s="13">
        <v>103.8235</v>
      </c>
      <c r="L1441" s="19" t="s">
        <v>13176</v>
      </c>
      <c r="M1441" s="11" t="s">
        <v>275</v>
      </c>
      <c r="N1441" s="10" t="s">
        <v>276</v>
      </c>
      <c r="O1441" s="10" t="s">
        <v>277</v>
      </c>
      <c r="P1441" s="10" t="s">
        <v>3617</v>
      </c>
      <c r="Q1441" s="12"/>
      <c r="R1441" s="12"/>
      <c r="S1441" s="18" t="s">
        <v>279</v>
      </c>
      <c r="T1441" s="10" t="s">
        <v>27</v>
      </c>
      <c r="U1441" s="10">
        <v>3091</v>
      </c>
      <c r="V1441" s="10">
        <v>1528</v>
      </c>
      <c r="W1441" s="10">
        <v>3757</v>
      </c>
      <c r="X1441" s="10">
        <v>1134</v>
      </c>
      <c r="Y1441" s="10">
        <f t="shared" si="23"/>
        <v>1152</v>
      </c>
      <c r="Z1441" s="10" t="str">
        <f>IFERROR(VLOOKUP(H1441,'[1]MW-NIFTY-50-12-Apr-2020'!$A:$A,1,FALSE),"No")</f>
        <v>No</v>
      </c>
      <c r="AA1441" s="10" t="str">
        <f>IFERROR(VLOOKUP(AB1441,'[2]ind_nifty500list 12th Apr20'!$F:$F,1,FALSE),"No")</f>
        <v>No</v>
      </c>
      <c r="AB1441" s="9">
        <v>1152</v>
      </c>
    </row>
    <row r="1442" spans="1:28" ht="15.75" customHeight="1" x14ac:dyDescent="0.3">
      <c r="A1442" s="9">
        <v>1950</v>
      </c>
      <c r="B1442" s="10">
        <v>1897729</v>
      </c>
      <c r="C1442" s="10">
        <v>7413</v>
      </c>
      <c r="D1442" s="10">
        <v>137995780</v>
      </c>
      <c r="E1442" s="10">
        <v>539046</v>
      </c>
      <c r="F1442" s="10">
        <v>539046</v>
      </c>
      <c r="G1442" s="10" t="s">
        <v>6094</v>
      </c>
      <c r="H1442" s="10" t="s">
        <v>6094</v>
      </c>
      <c r="I1442" s="10" t="s">
        <v>6095</v>
      </c>
      <c r="J1442" s="10" t="s">
        <v>6096</v>
      </c>
      <c r="K1442" s="13">
        <v>103.71100000000001</v>
      </c>
      <c r="L1442" s="19" t="s">
        <v>13176</v>
      </c>
      <c r="M1442" s="11" t="s">
        <v>23</v>
      </c>
      <c r="N1442" s="10" t="s">
        <v>90</v>
      </c>
      <c r="O1442" s="10" t="s">
        <v>821</v>
      </c>
      <c r="P1442" s="10" t="s">
        <v>822</v>
      </c>
      <c r="Q1442" s="12"/>
      <c r="R1442" s="12"/>
      <c r="S1442" s="18" t="s">
        <v>91</v>
      </c>
      <c r="T1442" s="10" t="s">
        <v>27</v>
      </c>
      <c r="U1442" s="10">
        <v>718</v>
      </c>
      <c r="V1442" s="10">
        <v>1898</v>
      </c>
      <c r="W1442" s="10">
        <v>1952</v>
      </c>
      <c r="X1442" s="10">
        <v>223</v>
      </c>
      <c r="Y1442" s="10">
        <f t="shared" si="23"/>
        <v>1950</v>
      </c>
      <c r="Z1442" s="10" t="str">
        <f>IFERROR(VLOOKUP(H1442,'[1]MW-NIFTY-50-12-Apr-2020'!$A:$A,1,FALSE),"No")</f>
        <v>No</v>
      </c>
      <c r="AA1442" s="10" t="str">
        <f>IFERROR(VLOOKUP(AB1442,'[2]ind_nifty500list 12th Apr20'!$F:$F,1,FALSE),"No")</f>
        <v>No</v>
      </c>
      <c r="AB1442" s="9">
        <v>1950</v>
      </c>
    </row>
    <row r="1443" spans="1:28" ht="15.75" customHeight="1" x14ac:dyDescent="0.3">
      <c r="A1443" s="9">
        <v>3317</v>
      </c>
      <c r="B1443" s="10"/>
      <c r="C1443" s="10"/>
      <c r="D1443" s="10">
        <v>135727364</v>
      </c>
      <c r="E1443" s="10">
        <v>530185</v>
      </c>
      <c r="F1443" s="10">
        <v>530185</v>
      </c>
      <c r="G1443" s="10" t="s">
        <v>10186</v>
      </c>
      <c r="H1443" s="10" t="str">
        <f>G1443</f>
        <v>SURATEX</v>
      </c>
      <c r="I1443" s="10" t="s">
        <v>10187</v>
      </c>
      <c r="J1443" s="10" t="s">
        <v>10188</v>
      </c>
      <c r="K1443" s="13">
        <v>103.63</v>
      </c>
      <c r="L1443" s="16" t="s">
        <v>13176</v>
      </c>
      <c r="M1443" s="11" t="s">
        <v>83</v>
      </c>
      <c r="N1443" s="10" t="s">
        <v>84</v>
      </c>
      <c r="O1443" s="10" t="s">
        <v>85</v>
      </c>
      <c r="P1443" s="10"/>
      <c r="Q1443" s="12"/>
      <c r="R1443" s="12"/>
      <c r="S1443" s="15" t="s">
        <v>86</v>
      </c>
      <c r="T1443" s="10" t="s">
        <v>27</v>
      </c>
      <c r="U1443" s="10">
        <v>3950</v>
      </c>
      <c r="V1443" s="10">
        <v>2937</v>
      </c>
      <c r="W1443" s="10">
        <v>452</v>
      </c>
      <c r="X1443" s="10">
        <v>151</v>
      </c>
      <c r="Y1443" s="10">
        <f t="shared" si="23"/>
        <v>3317</v>
      </c>
      <c r="Z1443" s="10" t="str">
        <f>IFERROR(VLOOKUP(H1443,'[1]MW-NIFTY-50-12-Apr-2020'!$A:$A,1,FALSE),"No")</f>
        <v>No</v>
      </c>
      <c r="AA1443" s="10" t="str">
        <f>IFERROR(VLOOKUP(AB1443,'[2]ind_nifty500list 12th Apr20'!$F:$F,1,FALSE),"No")</f>
        <v>No</v>
      </c>
      <c r="AB1443" s="9">
        <v>3317</v>
      </c>
    </row>
    <row r="1444" spans="1:28" ht="15.75" customHeight="1" x14ac:dyDescent="0.3">
      <c r="A1444" s="9">
        <v>16</v>
      </c>
      <c r="B1444" s="10">
        <v>3525377</v>
      </c>
      <c r="C1444" s="10">
        <v>13771</v>
      </c>
      <c r="D1444" s="10">
        <v>131654148</v>
      </c>
      <c r="E1444" s="10">
        <v>514274</v>
      </c>
      <c r="F1444" s="10">
        <v>514274</v>
      </c>
      <c r="G1444" s="10" t="s">
        <v>105</v>
      </c>
      <c r="H1444" s="10" t="s">
        <v>105</v>
      </c>
      <c r="I1444" s="10" t="s">
        <v>106</v>
      </c>
      <c r="J1444" s="10" t="s">
        <v>107</v>
      </c>
      <c r="K1444" s="13">
        <v>103.60195</v>
      </c>
      <c r="L1444" s="19" t="s">
        <v>13176</v>
      </c>
      <c r="M1444" s="11" t="s">
        <v>83</v>
      </c>
      <c r="N1444" s="11" t="s">
        <v>84</v>
      </c>
      <c r="O1444" s="10" t="s">
        <v>108</v>
      </c>
      <c r="P1444" s="10"/>
      <c r="Q1444" s="12"/>
      <c r="R1444" s="12"/>
      <c r="S1444" s="17" t="s">
        <v>86</v>
      </c>
      <c r="T1444" s="10" t="s">
        <v>27</v>
      </c>
      <c r="U1444" s="10">
        <v>243</v>
      </c>
      <c r="V1444" s="10">
        <v>2478</v>
      </c>
      <c r="W1444" s="10">
        <v>3257</v>
      </c>
      <c r="X1444" s="10">
        <v>551</v>
      </c>
      <c r="Y1444" s="10">
        <f t="shared" si="23"/>
        <v>16</v>
      </c>
      <c r="Z1444" s="10" t="str">
        <f>IFERROR(VLOOKUP(H1444,'[1]MW-NIFTY-50-12-Apr-2020'!$A:$A,1,FALSE),"No")</f>
        <v>No</v>
      </c>
      <c r="AA1444" s="10" t="str">
        <f>IFERROR(VLOOKUP(AB1444,'[2]ind_nifty500list 12th Apr20'!$F:$F,1,FALSE),"No")</f>
        <v>No</v>
      </c>
      <c r="AB1444" s="9">
        <v>16</v>
      </c>
    </row>
    <row r="1445" spans="1:28" ht="15.75" customHeight="1" x14ac:dyDescent="0.3">
      <c r="A1445" s="9">
        <v>2987</v>
      </c>
      <c r="B1445" s="10">
        <v>5981953</v>
      </c>
      <c r="C1445" s="10">
        <v>23367</v>
      </c>
      <c r="D1445" s="10">
        <v>136547588</v>
      </c>
      <c r="E1445" s="10">
        <v>533389</v>
      </c>
      <c r="F1445" s="10">
        <v>533389</v>
      </c>
      <c r="G1445" s="10" t="s">
        <v>9200</v>
      </c>
      <c r="H1445" s="10" t="s">
        <v>9200</v>
      </c>
      <c r="I1445" s="10" t="s">
        <v>9201</v>
      </c>
      <c r="J1445" s="10" t="s">
        <v>9202</v>
      </c>
      <c r="K1445" s="13">
        <v>103.58165</v>
      </c>
      <c r="L1445" s="19" t="s">
        <v>13176</v>
      </c>
      <c r="M1445" s="11" t="s">
        <v>32</v>
      </c>
      <c r="N1445" s="10" t="s">
        <v>220</v>
      </c>
      <c r="O1445" s="10" t="s">
        <v>458</v>
      </c>
      <c r="P1445" s="10" t="s">
        <v>459</v>
      </c>
      <c r="Q1445" s="12"/>
      <c r="R1445" s="12"/>
      <c r="S1445" s="15" t="s">
        <v>222</v>
      </c>
      <c r="T1445" s="10" t="s">
        <v>27</v>
      </c>
      <c r="U1445" s="10">
        <v>327</v>
      </c>
      <c r="V1445" s="10">
        <v>2534</v>
      </c>
      <c r="W1445" s="10">
        <v>2204</v>
      </c>
      <c r="X1445" s="10">
        <v>110</v>
      </c>
      <c r="Y1445" s="10">
        <f t="shared" si="23"/>
        <v>2987</v>
      </c>
      <c r="Z1445" s="10" t="str">
        <f>IFERROR(VLOOKUP(H1445,'[1]MW-NIFTY-50-12-Apr-2020'!$A:$A,1,FALSE),"No")</f>
        <v>No</v>
      </c>
      <c r="AA1445" s="10" t="str">
        <f>IFERROR(VLOOKUP(AB1445,'[2]ind_nifty500list 12th Apr20'!$F:$F,1,FALSE),"No")</f>
        <v>No</v>
      </c>
      <c r="AB1445" s="9">
        <v>2987</v>
      </c>
    </row>
    <row r="1446" spans="1:28" ht="15.75" customHeight="1" x14ac:dyDescent="0.3">
      <c r="A1446" s="9">
        <v>1754</v>
      </c>
      <c r="B1446" s="10"/>
      <c r="C1446" s="10"/>
      <c r="D1446" s="10">
        <v>133657860</v>
      </c>
      <c r="E1446" s="10">
        <v>522101</v>
      </c>
      <c r="F1446" s="10">
        <v>522101</v>
      </c>
      <c r="G1446" s="10" t="s">
        <v>5499</v>
      </c>
      <c r="H1446" s="10" t="str">
        <f>G1446</f>
        <v>KILBUNENGG</v>
      </c>
      <c r="I1446" s="10" t="s">
        <v>5500</v>
      </c>
      <c r="J1446" s="10" t="s">
        <v>5501</v>
      </c>
      <c r="K1446" s="13">
        <v>103.54</v>
      </c>
      <c r="L1446" s="19" t="s">
        <v>13176</v>
      </c>
      <c r="M1446" s="11" t="s">
        <v>39</v>
      </c>
      <c r="N1446" s="10" t="s">
        <v>40</v>
      </c>
      <c r="O1446" s="10"/>
      <c r="P1446" s="10"/>
      <c r="Q1446" s="12"/>
      <c r="R1446" s="12"/>
      <c r="S1446" s="15" t="s">
        <v>42</v>
      </c>
      <c r="T1446" s="10" t="s">
        <v>27</v>
      </c>
      <c r="U1446" s="10">
        <v>1919</v>
      </c>
      <c r="V1446" s="10">
        <v>57</v>
      </c>
      <c r="W1446" s="10">
        <v>3118</v>
      </c>
      <c r="X1446" s="10">
        <v>3953</v>
      </c>
      <c r="Y1446" s="10">
        <f t="shared" si="23"/>
        <v>1754</v>
      </c>
      <c r="Z1446" s="10" t="str">
        <f>IFERROR(VLOOKUP(H1446,'[1]MW-NIFTY-50-12-Apr-2020'!$A:$A,1,FALSE),"No")</f>
        <v>No</v>
      </c>
      <c r="AA1446" s="10" t="str">
        <f>IFERROR(VLOOKUP(AB1446,'[2]ind_nifty500list 12th Apr20'!$F:$F,1,FALSE),"No")</f>
        <v>No</v>
      </c>
      <c r="AB1446" s="9">
        <v>1754</v>
      </c>
    </row>
    <row r="1447" spans="1:28" ht="15.75" customHeight="1" x14ac:dyDescent="0.3">
      <c r="A1447" s="9">
        <v>5091</v>
      </c>
      <c r="B1447" s="10">
        <v>164097</v>
      </c>
      <c r="C1447" s="10">
        <v>641</v>
      </c>
      <c r="D1447" s="10">
        <v>138441988</v>
      </c>
      <c r="E1447" s="10">
        <v>540789</v>
      </c>
      <c r="F1447" s="10">
        <v>540789</v>
      </c>
      <c r="G1447" s="10" t="s">
        <v>12965</v>
      </c>
      <c r="H1447" s="10" t="s">
        <v>12965</v>
      </c>
      <c r="I1447" s="10" t="s">
        <v>12966</v>
      </c>
      <c r="J1447" s="10" t="s">
        <v>12967</v>
      </c>
      <c r="K1447" s="13">
        <v>103.52255</v>
      </c>
      <c r="L1447" s="19" t="s">
        <v>13176</v>
      </c>
      <c r="M1447" s="10" t="s">
        <v>83</v>
      </c>
      <c r="N1447" s="10" t="s">
        <v>181</v>
      </c>
      <c r="O1447" s="10" t="s">
        <v>311</v>
      </c>
      <c r="P1447" s="10"/>
      <c r="Q1447" s="10"/>
      <c r="R1447" s="10"/>
      <c r="S1447" s="10" t="s">
        <v>12968</v>
      </c>
      <c r="T1447" s="10" t="s">
        <v>27</v>
      </c>
      <c r="U1447" s="10">
        <v>5108</v>
      </c>
      <c r="V1447" s="10">
        <v>2472</v>
      </c>
      <c r="W1447" s="10">
        <v>348</v>
      </c>
      <c r="X1447" s="10">
        <v>2511</v>
      </c>
      <c r="Y1447" s="10">
        <f t="shared" si="23"/>
        <v>5091</v>
      </c>
      <c r="Z1447" s="10" t="str">
        <f>IFERROR(VLOOKUP(H1447,'[1]MW-NIFTY-50-12-Apr-2020'!$A:$A,1,FALSE),"No")</f>
        <v>No</v>
      </c>
      <c r="AA1447" s="10" t="str">
        <f>IFERROR(VLOOKUP(AB1447,'[2]ind_nifty500list 12th Apr20'!$F:$F,1,FALSE),"No")</f>
        <v>No</v>
      </c>
      <c r="AB1447" s="9">
        <v>5091</v>
      </c>
    </row>
    <row r="1448" spans="1:28" ht="15.75" customHeight="1" x14ac:dyDescent="0.3">
      <c r="A1448" s="9">
        <v>342</v>
      </c>
      <c r="B1448" s="10">
        <v>2873857</v>
      </c>
      <c r="C1448" s="10">
        <v>11226</v>
      </c>
      <c r="D1448" s="10">
        <v>136321796</v>
      </c>
      <c r="E1448" s="10">
        <v>532507</v>
      </c>
      <c r="F1448" s="10">
        <v>532507</v>
      </c>
      <c r="G1448" s="10" t="s">
        <v>1196</v>
      </c>
      <c r="H1448" s="10" t="s">
        <v>1196</v>
      </c>
      <c r="I1448" s="10" t="s">
        <v>1197</v>
      </c>
      <c r="J1448" s="10" t="s">
        <v>1198</v>
      </c>
      <c r="K1448" s="13">
        <v>103.51185</v>
      </c>
      <c r="L1448" s="19" t="s">
        <v>13176</v>
      </c>
      <c r="M1448" s="11" t="s">
        <v>83</v>
      </c>
      <c r="N1448" s="10" t="s">
        <v>181</v>
      </c>
      <c r="O1448" s="10" t="s">
        <v>311</v>
      </c>
      <c r="P1448" s="10" t="s">
        <v>1199</v>
      </c>
      <c r="Q1448" s="12"/>
      <c r="R1448" s="12"/>
      <c r="S1448" s="17" t="s">
        <v>313</v>
      </c>
      <c r="T1448" s="10" t="s">
        <v>27</v>
      </c>
      <c r="U1448" s="10">
        <v>634</v>
      </c>
      <c r="V1448" s="10">
        <v>2963</v>
      </c>
      <c r="W1448" s="10">
        <v>2838</v>
      </c>
      <c r="X1448" s="10">
        <v>3473</v>
      </c>
      <c r="Y1448" s="10">
        <f t="shared" si="23"/>
        <v>342</v>
      </c>
      <c r="Z1448" s="10" t="str">
        <f>IFERROR(VLOOKUP(H1448,'[1]MW-NIFTY-50-12-Apr-2020'!$A:$A,1,FALSE),"No")</f>
        <v>No</v>
      </c>
      <c r="AA1448" s="10" t="str">
        <f>IFERROR(VLOOKUP(AB1448,'[2]ind_nifty500list 12th Apr20'!$F:$F,1,FALSE),"No")</f>
        <v>No</v>
      </c>
      <c r="AB1448" s="9">
        <v>342</v>
      </c>
    </row>
    <row r="1449" spans="1:28" ht="15.75" customHeight="1" x14ac:dyDescent="0.3">
      <c r="A1449" s="9">
        <v>2225</v>
      </c>
      <c r="B1449" s="10">
        <v>2525953</v>
      </c>
      <c r="C1449" s="10">
        <v>9867</v>
      </c>
      <c r="D1449" s="10">
        <v>136298500</v>
      </c>
      <c r="E1449" s="10">
        <v>532416</v>
      </c>
      <c r="F1449" s="10">
        <v>532416</v>
      </c>
      <c r="G1449" s="10" t="s">
        <v>6922</v>
      </c>
      <c r="H1449" s="10" t="s">
        <v>6922</v>
      </c>
      <c r="I1449" s="10" t="s">
        <v>6923</v>
      </c>
      <c r="J1449" s="10" t="s">
        <v>6924</v>
      </c>
      <c r="K1449" s="13">
        <v>103.10025</v>
      </c>
      <c r="L1449" s="19" t="s">
        <v>13176</v>
      </c>
      <c r="M1449" s="11" t="s">
        <v>83</v>
      </c>
      <c r="N1449" s="10" t="s">
        <v>181</v>
      </c>
      <c r="O1449" s="10" t="s">
        <v>311</v>
      </c>
      <c r="P1449" s="10" t="s">
        <v>2974</v>
      </c>
      <c r="Q1449" s="12"/>
      <c r="R1449" s="12"/>
      <c r="S1449" s="15" t="s">
        <v>313</v>
      </c>
      <c r="T1449" s="10" t="s">
        <v>27</v>
      </c>
      <c r="U1449" s="10">
        <v>2555</v>
      </c>
      <c r="V1449" s="10">
        <v>835</v>
      </c>
      <c r="W1449" s="10">
        <v>3880</v>
      </c>
      <c r="X1449" s="10">
        <v>924</v>
      </c>
      <c r="Y1449" s="10">
        <f t="shared" si="23"/>
        <v>2225</v>
      </c>
      <c r="Z1449" s="10" t="str">
        <f>IFERROR(VLOOKUP(H1449,'[1]MW-NIFTY-50-12-Apr-2020'!$A:$A,1,FALSE),"No")</f>
        <v>No</v>
      </c>
      <c r="AA1449" s="10" t="str">
        <f>IFERROR(VLOOKUP(AB1449,'[2]ind_nifty500list 12th Apr20'!$F:$F,1,FALSE),"No")</f>
        <v>No</v>
      </c>
      <c r="AB1449" s="9">
        <v>2225</v>
      </c>
    </row>
    <row r="1450" spans="1:28" ht="15.75" customHeight="1" x14ac:dyDescent="0.3">
      <c r="A1450" s="9">
        <v>658</v>
      </c>
      <c r="B1450" s="10"/>
      <c r="C1450" s="10"/>
      <c r="D1450" s="10">
        <v>131418372</v>
      </c>
      <c r="E1450" s="10">
        <v>513353</v>
      </c>
      <c r="F1450" s="10">
        <v>513353</v>
      </c>
      <c r="G1450" s="10" t="s">
        <v>2167</v>
      </c>
      <c r="H1450" s="10" t="str">
        <f>G1450</f>
        <v>COCHINM</v>
      </c>
      <c r="I1450" s="10" t="s">
        <v>2168</v>
      </c>
      <c r="J1450" s="10" t="s">
        <v>2169</v>
      </c>
      <c r="K1450" s="13">
        <v>102.94</v>
      </c>
      <c r="L1450" s="19" t="s">
        <v>13176</v>
      </c>
      <c r="M1450" s="11" t="s">
        <v>23</v>
      </c>
      <c r="N1450" s="10" t="s">
        <v>24</v>
      </c>
      <c r="O1450" s="10"/>
      <c r="P1450" s="10"/>
      <c r="Q1450" s="12"/>
      <c r="R1450" s="12"/>
      <c r="S1450" s="15" t="s">
        <v>26</v>
      </c>
      <c r="T1450" s="10" t="s">
        <v>27</v>
      </c>
      <c r="U1450" s="10">
        <v>1398</v>
      </c>
      <c r="V1450" s="10">
        <v>1875</v>
      </c>
      <c r="W1450" s="10">
        <v>460</v>
      </c>
      <c r="X1450" s="10">
        <v>3295</v>
      </c>
      <c r="Y1450" s="10">
        <f t="shared" si="23"/>
        <v>658</v>
      </c>
      <c r="Z1450" s="10" t="str">
        <f>IFERROR(VLOOKUP(H1450,'[1]MW-NIFTY-50-12-Apr-2020'!$A:$A,1,FALSE),"No")</f>
        <v>No</v>
      </c>
      <c r="AA1450" s="10" t="str">
        <f>IFERROR(VLOOKUP(AB1450,'[2]ind_nifty500list 12th Apr20'!$F:$F,1,FALSE),"No")</f>
        <v>No</v>
      </c>
      <c r="AB1450" s="9">
        <v>658</v>
      </c>
    </row>
    <row r="1451" spans="1:28" ht="15.75" customHeight="1" x14ac:dyDescent="0.3">
      <c r="A1451" s="9">
        <v>3375</v>
      </c>
      <c r="B1451" s="10">
        <v>869377</v>
      </c>
      <c r="C1451" s="10">
        <v>3396</v>
      </c>
      <c r="D1451" s="10">
        <v>129992964</v>
      </c>
      <c r="E1451" s="10">
        <v>507785</v>
      </c>
      <c r="F1451" s="10">
        <v>507785</v>
      </c>
      <c r="G1451" s="10" t="s">
        <v>10360</v>
      </c>
      <c r="H1451" s="10" t="s">
        <v>10360</v>
      </c>
      <c r="I1451" s="10" t="s">
        <v>10361</v>
      </c>
      <c r="J1451" s="10" t="s">
        <v>10362</v>
      </c>
      <c r="K1451" s="13">
        <v>102.68299999999999</v>
      </c>
      <c r="L1451" s="19" t="s">
        <v>13176</v>
      </c>
      <c r="M1451" s="11" t="s">
        <v>23</v>
      </c>
      <c r="N1451" s="10" t="s">
        <v>24</v>
      </c>
      <c r="O1451" s="10"/>
      <c r="P1451" s="10"/>
      <c r="Q1451" s="10"/>
      <c r="R1451" s="12"/>
      <c r="S1451" s="15" t="s">
        <v>26</v>
      </c>
      <c r="T1451" s="10" t="s">
        <v>27</v>
      </c>
      <c r="U1451" s="10">
        <v>147</v>
      </c>
      <c r="V1451" s="10">
        <v>504</v>
      </c>
      <c r="W1451" s="10">
        <v>2705</v>
      </c>
      <c r="X1451" s="10">
        <v>807</v>
      </c>
      <c r="Y1451" s="10">
        <f t="shared" si="23"/>
        <v>3375</v>
      </c>
      <c r="Z1451" s="10" t="str">
        <f>IFERROR(VLOOKUP(H1451,'[1]MW-NIFTY-50-12-Apr-2020'!$A:$A,1,FALSE),"No")</f>
        <v>No</v>
      </c>
      <c r="AA1451" s="10" t="str">
        <f>IFERROR(VLOOKUP(AB1451,'[2]ind_nifty500list 12th Apr20'!$F:$F,1,FALSE),"No")</f>
        <v>No</v>
      </c>
      <c r="AB1451" s="9">
        <v>3375</v>
      </c>
    </row>
    <row r="1452" spans="1:28" ht="15.75" customHeight="1" x14ac:dyDescent="0.3">
      <c r="A1452" s="9">
        <v>1454</v>
      </c>
      <c r="B1452" s="10">
        <v>1346049</v>
      </c>
      <c r="C1452" s="10">
        <v>5258</v>
      </c>
      <c r="D1452" s="10">
        <v>136239876</v>
      </c>
      <c r="E1452" s="10">
        <v>532187</v>
      </c>
      <c r="F1452" s="10">
        <v>532187</v>
      </c>
      <c r="G1452" s="10" t="s">
        <v>4596</v>
      </c>
      <c r="H1452" s="10" t="s">
        <v>4596</v>
      </c>
      <c r="I1452" s="10" t="s">
        <v>4597</v>
      </c>
      <c r="J1452" s="10" t="s">
        <v>4598</v>
      </c>
      <c r="K1452" s="13">
        <v>108074.02605</v>
      </c>
      <c r="L1452" s="16" t="s">
        <v>13178</v>
      </c>
      <c r="M1452" s="11" t="s">
        <v>55</v>
      </c>
      <c r="N1452" s="10" t="s">
        <v>524</v>
      </c>
      <c r="O1452" s="10" t="s">
        <v>678</v>
      </c>
      <c r="P1452" s="10"/>
      <c r="Q1452" s="12"/>
      <c r="R1452" s="12"/>
      <c r="S1452" s="10" t="s">
        <v>526</v>
      </c>
      <c r="T1452" s="10" t="s">
        <v>130</v>
      </c>
      <c r="U1452" s="10">
        <v>980</v>
      </c>
      <c r="V1452" s="10">
        <v>3890</v>
      </c>
      <c r="W1452" s="10">
        <v>333</v>
      </c>
      <c r="X1452" s="10">
        <v>1792</v>
      </c>
      <c r="Y1452" s="10">
        <f t="shared" si="23"/>
        <v>1454</v>
      </c>
      <c r="Z1452" s="10" t="s">
        <v>44</v>
      </c>
      <c r="AA1452" s="10" t="s">
        <v>44</v>
      </c>
      <c r="AB1452" s="9">
        <v>1454</v>
      </c>
    </row>
    <row r="1453" spans="1:28" ht="15.75" customHeight="1" x14ac:dyDescent="0.3">
      <c r="A1453" s="9">
        <v>315</v>
      </c>
      <c r="B1453" s="10">
        <v>1033473</v>
      </c>
      <c r="C1453" s="10">
        <v>4037</v>
      </c>
      <c r="D1453" s="10">
        <v>130306308</v>
      </c>
      <c r="E1453" s="10">
        <v>509009</v>
      </c>
      <c r="F1453" s="10">
        <v>509009</v>
      </c>
      <c r="G1453" s="10" t="s">
        <v>1111</v>
      </c>
      <c r="H1453" s="10" t="s">
        <v>1111</v>
      </c>
      <c r="I1453" s="10" t="s">
        <v>1112</v>
      </c>
      <c r="J1453" s="10" t="s">
        <v>1113</v>
      </c>
      <c r="K1453" s="13">
        <v>101.77670000000001</v>
      </c>
      <c r="L1453" s="19" t="s">
        <v>13176</v>
      </c>
      <c r="M1453" s="11" t="s">
        <v>39</v>
      </c>
      <c r="N1453" s="10" t="s">
        <v>40</v>
      </c>
      <c r="O1453" s="10" t="s">
        <v>76</v>
      </c>
      <c r="P1453" s="10" t="s">
        <v>259</v>
      </c>
      <c r="Q1453" s="12"/>
      <c r="R1453" s="12"/>
      <c r="S1453" s="15" t="s">
        <v>42</v>
      </c>
      <c r="T1453" s="10" t="s">
        <v>27</v>
      </c>
      <c r="U1453" s="10">
        <v>4586</v>
      </c>
      <c r="V1453" s="10">
        <v>2848</v>
      </c>
      <c r="W1453" s="10">
        <v>1288</v>
      </c>
      <c r="X1453" s="10">
        <v>184</v>
      </c>
      <c r="Y1453" s="10">
        <f t="shared" si="23"/>
        <v>315</v>
      </c>
      <c r="Z1453" s="10" t="str">
        <f>IFERROR(VLOOKUP(H1453,'[1]MW-NIFTY-50-12-Apr-2020'!$A:$A,1,FALSE),"No")</f>
        <v>No</v>
      </c>
      <c r="AA1453" s="10" t="str">
        <f>IFERROR(VLOOKUP(AB1453,'[2]ind_nifty500list 12th Apr20'!$F:$F,1,FALSE),"No")</f>
        <v>No</v>
      </c>
      <c r="AB1453" s="9">
        <v>315</v>
      </c>
    </row>
    <row r="1454" spans="1:28" ht="15.75" customHeight="1" x14ac:dyDescent="0.3">
      <c r="A1454" s="9">
        <v>1678</v>
      </c>
      <c r="B1454" s="10"/>
      <c r="C1454" s="10"/>
      <c r="D1454" s="10">
        <v>137957380</v>
      </c>
      <c r="E1454" s="10">
        <v>538896</v>
      </c>
      <c r="F1454" s="10">
        <v>538896</v>
      </c>
      <c r="G1454" s="10" t="s">
        <v>5269</v>
      </c>
      <c r="H1454" s="10" t="str">
        <f>G1454</f>
        <v>KANCHI</v>
      </c>
      <c r="I1454" s="10" t="s">
        <v>5270</v>
      </c>
      <c r="J1454" s="10" t="s">
        <v>5271</v>
      </c>
      <c r="K1454" s="13">
        <v>101.72</v>
      </c>
      <c r="L1454" s="19" t="s">
        <v>13176</v>
      </c>
      <c r="M1454" s="11" t="s">
        <v>23</v>
      </c>
      <c r="N1454" s="10" t="s">
        <v>24</v>
      </c>
      <c r="O1454" s="10"/>
      <c r="P1454" s="10"/>
      <c r="Q1454" s="12"/>
      <c r="R1454" s="12"/>
      <c r="S1454" s="15" t="s">
        <v>26</v>
      </c>
      <c r="T1454" s="10" t="s">
        <v>27</v>
      </c>
      <c r="U1454" s="10">
        <v>221</v>
      </c>
      <c r="V1454" s="10">
        <v>2237</v>
      </c>
      <c r="W1454" s="10">
        <v>2503</v>
      </c>
      <c r="X1454" s="10">
        <v>2079</v>
      </c>
      <c r="Y1454" s="10">
        <f t="shared" si="23"/>
        <v>1678</v>
      </c>
      <c r="Z1454" s="10" t="str">
        <f>IFERROR(VLOOKUP(H1454,'[1]MW-NIFTY-50-12-Apr-2020'!$A:$A,1,FALSE),"No")</f>
        <v>No</v>
      </c>
      <c r="AA1454" s="10" t="str">
        <f>IFERROR(VLOOKUP(AB1454,'[2]ind_nifty500list 12th Apr20'!$F:$F,1,FALSE),"No")</f>
        <v>No</v>
      </c>
      <c r="AB1454" s="9">
        <v>1678</v>
      </c>
    </row>
    <row r="1455" spans="1:28" ht="15.75" customHeight="1" x14ac:dyDescent="0.3">
      <c r="A1455" s="9">
        <v>3500</v>
      </c>
      <c r="B1455" s="10"/>
      <c r="C1455" s="10"/>
      <c r="D1455" s="10">
        <v>136296964</v>
      </c>
      <c r="E1455" s="10">
        <v>532410</v>
      </c>
      <c r="F1455" s="10">
        <v>532410</v>
      </c>
      <c r="G1455" s="10" t="s">
        <v>10737</v>
      </c>
      <c r="H1455" s="10" t="str">
        <f>G1455</f>
        <v>TRANSCOR</v>
      </c>
      <c r="I1455" s="10" t="s">
        <v>10738</v>
      </c>
      <c r="J1455" s="10" t="s">
        <v>10739</v>
      </c>
      <c r="K1455" s="13">
        <v>101.65</v>
      </c>
      <c r="L1455" s="19" t="s">
        <v>13176</v>
      </c>
      <c r="M1455" s="11" t="s">
        <v>55</v>
      </c>
      <c r="N1455" s="10" t="s">
        <v>56</v>
      </c>
      <c r="O1455" s="10" t="s">
        <v>62</v>
      </c>
      <c r="P1455" s="10" t="s">
        <v>3021</v>
      </c>
      <c r="Q1455" s="12"/>
      <c r="R1455" s="12"/>
      <c r="S1455" s="18" t="s">
        <v>58</v>
      </c>
      <c r="T1455" s="10" t="s">
        <v>27</v>
      </c>
      <c r="U1455" s="10">
        <v>2076</v>
      </c>
      <c r="V1455" s="10">
        <v>1524</v>
      </c>
      <c r="W1455" s="10">
        <v>2429</v>
      </c>
      <c r="X1455" s="10">
        <v>2127</v>
      </c>
      <c r="Y1455" s="10">
        <f t="shared" si="23"/>
        <v>3500</v>
      </c>
      <c r="Z1455" s="10" t="str">
        <f>IFERROR(VLOOKUP(H1455,'[1]MW-NIFTY-50-12-Apr-2020'!$A:$A,1,FALSE),"No")</f>
        <v>No</v>
      </c>
      <c r="AA1455" s="10" t="str">
        <f>IFERROR(VLOOKUP(AB1455,'[2]ind_nifty500list 12th Apr20'!$F:$F,1,FALSE),"No")</f>
        <v>No</v>
      </c>
      <c r="AB1455" s="9">
        <v>3500</v>
      </c>
    </row>
    <row r="1456" spans="1:28" ht="15.75" customHeight="1" x14ac:dyDescent="0.3">
      <c r="A1456" s="9">
        <v>1108</v>
      </c>
      <c r="B1456" s="10"/>
      <c r="C1456" s="10"/>
      <c r="D1456" s="10">
        <v>136126468</v>
      </c>
      <c r="E1456" s="10">
        <v>531744</v>
      </c>
      <c r="F1456" s="10">
        <v>531744</v>
      </c>
      <c r="G1456" s="10" t="s">
        <v>3534</v>
      </c>
      <c r="H1456" s="10" t="str">
        <f>G1456</f>
        <v>GINISILK</v>
      </c>
      <c r="I1456" s="10" t="s">
        <v>3535</v>
      </c>
      <c r="J1456" s="10" t="s">
        <v>3536</v>
      </c>
      <c r="K1456" s="13">
        <v>101.26</v>
      </c>
      <c r="L1456" s="19" t="s">
        <v>13176</v>
      </c>
      <c r="M1456" s="11" t="s">
        <v>83</v>
      </c>
      <c r="N1456" s="10" t="s">
        <v>84</v>
      </c>
      <c r="O1456" s="10" t="s">
        <v>85</v>
      </c>
      <c r="P1456" s="10"/>
      <c r="Q1456" s="12"/>
      <c r="R1456" s="12"/>
      <c r="S1456" s="15" t="s">
        <v>86</v>
      </c>
      <c r="T1456" s="10" t="s">
        <v>27</v>
      </c>
      <c r="U1456" s="10">
        <v>3206</v>
      </c>
      <c r="V1456" s="10">
        <v>1736</v>
      </c>
      <c r="W1456" s="10">
        <v>1973</v>
      </c>
      <c r="X1456" s="10">
        <v>2096</v>
      </c>
      <c r="Y1456" s="10">
        <f t="shared" si="23"/>
        <v>1108</v>
      </c>
      <c r="Z1456" s="10" t="str">
        <f>IFERROR(VLOOKUP(H1456,'[1]MW-NIFTY-50-12-Apr-2020'!$A:$A,1,FALSE),"No")</f>
        <v>No</v>
      </c>
      <c r="AA1456" s="10" t="str">
        <f>IFERROR(VLOOKUP(AB1456,'[2]ind_nifty500list 12th Apr20'!$F:$F,1,FALSE),"No")</f>
        <v>No</v>
      </c>
      <c r="AB1456" s="9">
        <v>1108</v>
      </c>
    </row>
    <row r="1457" spans="1:28" ht="15.75" customHeight="1" x14ac:dyDescent="0.3">
      <c r="A1457" s="9">
        <v>3625</v>
      </c>
      <c r="B1457" s="10"/>
      <c r="C1457" s="10"/>
      <c r="D1457" s="10">
        <v>138015492</v>
      </c>
      <c r="E1457" s="10">
        <v>539123</v>
      </c>
      <c r="F1457" s="10">
        <v>539123</v>
      </c>
      <c r="G1457" s="10" t="s">
        <v>11108</v>
      </c>
      <c r="H1457" s="10" t="str">
        <f>G1457</f>
        <v>VBIND</v>
      </c>
      <c r="I1457" s="10" t="s">
        <v>11109</v>
      </c>
      <c r="J1457" s="10" t="s">
        <v>11110</v>
      </c>
      <c r="K1457" s="13">
        <v>101.21</v>
      </c>
      <c r="L1457" s="16" t="s">
        <v>13176</v>
      </c>
      <c r="M1457" s="11" t="s">
        <v>55</v>
      </c>
      <c r="N1457" s="10" t="s">
        <v>56</v>
      </c>
      <c r="O1457" s="10"/>
      <c r="P1457" s="10"/>
      <c r="Q1457" s="12"/>
      <c r="R1457" s="12"/>
      <c r="S1457" s="18" t="s">
        <v>58</v>
      </c>
      <c r="T1457" s="10" t="s">
        <v>27</v>
      </c>
      <c r="U1457" s="10">
        <v>3337</v>
      </c>
      <c r="V1457" s="10">
        <v>1150</v>
      </c>
      <c r="W1457" s="10">
        <v>3822</v>
      </c>
      <c r="X1457" s="10">
        <v>2816</v>
      </c>
      <c r="Y1457" s="10">
        <f t="shared" si="23"/>
        <v>3625</v>
      </c>
      <c r="Z1457" s="10" t="str">
        <f>IFERROR(VLOOKUP(H1457,'[1]MW-NIFTY-50-12-Apr-2020'!$A:$A,1,FALSE),"No")</f>
        <v>No</v>
      </c>
      <c r="AA1457" s="10" t="str">
        <f>IFERROR(VLOOKUP(AB1457,'[2]ind_nifty500list 12th Apr20'!$F:$F,1,FALSE),"No")</f>
        <v>No</v>
      </c>
      <c r="AB1457" s="9">
        <v>3625</v>
      </c>
    </row>
    <row r="1458" spans="1:28" ht="15.75" customHeight="1" x14ac:dyDescent="0.3">
      <c r="A1458" s="9">
        <v>2656</v>
      </c>
      <c r="B1458" s="10">
        <v>719105</v>
      </c>
      <c r="C1458" s="10">
        <v>2809</v>
      </c>
      <c r="D1458" s="10">
        <v>128090628</v>
      </c>
      <c r="E1458" s="10">
        <v>500354</v>
      </c>
      <c r="F1458" s="10">
        <v>500354</v>
      </c>
      <c r="G1458" s="10" t="s">
        <v>8207</v>
      </c>
      <c r="H1458" s="10" t="s">
        <v>8207</v>
      </c>
      <c r="I1458" s="10" t="s">
        <v>8208</v>
      </c>
      <c r="J1458" s="10" t="s">
        <v>8209</v>
      </c>
      <c r="K1458" s="13">
        <v>101.03935</v>
      </c>
      <c r="L1458" s="19" t="s">
        <v>13176</v>
      </c>
      <c r="M1458" s="11" t="s">
        <v>275</v>
      </c>
      <c r="N1458" s="10" t="s">
        <v>357</v>
      </c>
      <c r="O1458" s="10" t="s">
        <v>358</v>
      </c>
      <c r="P1458" s="10" t="s">
        <v>1254</v>
      </c>
      <c r="Q1458" s="12"/>
      <c r="R1458" s="12"/>
      <c r="S1458" s="18" t="s">
        <v>279</v>
      </c>
      <c r="T1458" s="10" t="s">
        <v>27</v>
      </c>
      <c r="U1458" s="10">
        <v>1652</v>
      </c>
      <c r="V1458" s="10">
        <v>2510</v>
      </c>
      <c r="W1458" s="10">
        <v>3565</v>
      </c>
      <c r="X1458" s="10">
        <v>2847</v>
      </c>
      <c r="Y1458" s="10">
        <f t="shared" si="23"/>
        <v>2656</v>
      </c>
      <c r="Z1458" s="10" t="str">
        <f>IFERROR(VLOOKUP(H1458,'[1]MW-NIFTY-50-12-Apr-2020'!$A:$A,1,FALSE),"No")</f>
        <v>No</v>
      </c>
      <c r="AA1458" s="10" t="str">
        <f>IFERROR(VLOOKUP(AB1458,'[2]ind_nifty500list 12th Apr20'!$F:$F,1,FALSE),"No")</f>
        <v>No</v>
      </c>
      <c r="AB1458" s="9">
        <v>2656</v>
      </c>
    </row>
    <row r="1459" spans="1:28" ht="15.75" customHeight="1" x14ac:dyDescent="0.3">
      <c r="A1459" s="9">
        <v>3959</v>
      </c>
      <c r="B1459" s="10"/>
      <c r="C1459" s="10"/>
      <c r="D1459" s="10">
        <v>138198276</v>
      </c>
      <c r="E1459" s="10">
        <v>138198276</v>
      </c>
      <c r="F1459" s="10">
        <v>539837</v>
      </c>
      <c r="G1459" s="10" t="s">
        <v>12177</v>
      </c>
      <c r="H1459" s="10" t="str">
        <f>G1459</f>
        <v>RRML</v>
      </c>
      <c r="I1459" s="10" t="s">
        <v>12178</v>
      </c>
      <c r="J1459" s="10" t="s">
        <v>12179</v>
      </c>
      <c r="K1459" s="13">
        <v>100.2</v>
      </c>
      <c r="L1459" s="19" t="s">
        <v>13176</v>
      </c>
      <c r="M1459" s="11" t="s">
        <v>23</v>
      </c>
      <c r="N1459" s="10" t="s">
        <v>90</v>
      </c>
      <c r="O1459" s="10"/>
      <c r="P1459" s="10"/>
      <c r="Q1459" s="12"/>
      <c r="R1459" s="12"/>
      <c r="S1459" s="18" t="s">
        <v>91</v>
      </c>
      <c r="T1459" s="10" t="s">
        <v>27</v>
      </c>
      <c r="U1459" s="10">
        <v>2768</v>
      </c>
      <c r="V1459" s="10">
        <v>1302</v>
      </c>
      <c r="W1459" s="10">
        <v>2514</v>
      </c>
      <c r="X1459" s="10">
        <v>969</v>
      </c>
      <c r="Y1459" s="10">
        <f t="shared" si="23"/>
        <v>3959</v>
      </c>
      <c r="Z1459" s="10" t="str">
        <f>IFERROR(VLOOKUP(H1459,'[1]MW-NIFTY-50-12-Apr-2020'!$A:$A,1,FALSE),"No")</f>
        <v>No</v>
      </c>
      <c r="AA1459" s="10" t="str">
        <f>IFERROR(VLOOKUP(AB1459,'[2]ind_nifty500list 12th Apr20'!$F:$F,1,FALSE),"No")</f>
        <v>No</v>
      </c>
      <c r="AB1459" s="9">
        <v>3959</v>
      </c>
    </row>
    <row r="1460" spans="1:28" ht="15.75" customHeight="1" x14ac:dyDescent="0.3">
      <c r="A1460" s="9">
        <v>3797</v>
      </c>
      <c r="B1460" s="10">
        <v>965633</v>
      </c>
      <c r="C1460" s="10">
        <v>3772</v>
      </c>
      <c r="D1460" s="10">
        <v>132921348</v>
      </c>
      <c r="E1460" s="10">
        <v>519224</v>
      </c>
      <c r="F1460" s="10">
        <v>519224</v>
      </c>
      <c r="G1460" s="10" t="s">
        <v>11639</v>
      </c>
      <c r="H1460" s="10" t="s">
        <v>11639</v>
      </c>
      <c r="I1460" s="10" t="s">
        <v>11640</v>
      </c>
      <c r="J1460" s="10" t="s">
        <v>11641</v>
      </c>
      <c r="K1460" s="13">
        <v>99.650049999999993</v>
      </c>
      <c r="L1460" s="19" t="s">
        <v>13176</v>
      </c>
      <c r="M1460" s="11" t="s">
        <v>39</v>
      </c>
      <c r="N1460" s="10" t="s">
        <v>40</v>
      </c>
      <c r="O1460" s="10" t="s">
        <v>76</v>
      </c>
      <c r="P1460" s="10"/>
      <c r="Q1460" s="12"/>
      <c r="R1460" s="12"/>
      <c r="S1460" s="15" t="s">
        <v>42</v>
      </c>
      <c r="T1460" s="10" t="s">
        <v>27</v>
      </c>
      <c r="U1460" s="10">
        <v>3368</v>
      </c>
      <c r="V1460" s="10">
        <v>3954</v>
      </c>
      <c r="W1460" s="10">
        <v>212</v>
      </c>
      <c r="X1460" s="10">
        <v>705</v>
      </c>
      <c r="Y1460" s="10">
        <f t="shared" si="23"/>
        <v>3797</v>
      </c>
      <c r="Z1460" s="10" t="str">
        <f>IFERROR(VLOOKUP(H1460,'[1]MW-NIFTY-50-12-Apr-2020'!$A:$A,1,FALSE),"No")</f>
        <v>No</v>
      </c>
      <c r="AA1460" s="10" t="str">
        <f>IFERROR(VLOOKUP(AB1460,'[2]ind_nifty500list 12th Apr20'!$F:$F,1,FALSE),"No")</f>
        <v>No</v>
      </c>
      <c r="AB1460" s="9">
        <v>3797</v>
      </c>
    </row>
    <row r="1461" spans="1:28" ht="15.75" customHeight="1" x14ac:dyDescent="0.3">
      <c r="A1461" s="9">
        <v>1463</v>
      </c>
      <c r="B1461" s="10">
        <v>408065</v>
      </c>
      <c r="C1461" s="10">
        <v>1594</v>
      </c>
      <c r="D1461" s="10">
        <v>128053508</v>
      </c>
      <c r="E1461" s="10">
        <v>500209</v>
      </c>
      <c r="F1461" s="10">
        <v>500209</v>
      </c>
      <c r="G1461" s="10" t="s">
        <v>4623</v>
      </c>
      <c r="H1461" s="10" t="s">
        <v>4623</v>
      </c>
      <c r="I1461" s="10" t="s">
        <v>4624</v>
      </c>
      <c r="J1461" s="10" t="s">
        <v>4625</v>
      </c>
      <c r="K1461" s="13">
        <v>257789.25305</v>
      </c>
      <c r="L1461" s="16" t="s">
        <v>13178</v>
      </c>
      <c r="M1461" s="11" t="s">
        <v>32</v>
      </c>
      <c r="N1461" s="10" t="s">
        <v>33</v>
      </c>
      <c r="O1461" s="10" t="s">
        <v>34</v>
      </c>
      <c r="P1461" s="10"/>
      <c r="Q1461" s="12"/>
      <c r="R1461" s="12"/>
      <c r="S1461" s="18" t="s">
        <v>35</v>
      </c>
      <c r="T1461" s="10" t="s">
        <v>130</v>
      </c>
      <c r="U1461" s="10">
        <v>3807</v>
      </c>
      <c r="V1461" s="10">
        <v>1274</v>
      </c>
      <c r="W1461" s="10">
        <v>3404</v>
      </c>
      <c r="X1461" s="10">
        <v>3424</v>
      </c>
      <c r="Y1461" s="10">
        <f t="shared" si="23"/>
        <v>1463</v>
      </c>
      <c r="Z1461" s="10" t="s">
        <v>44</v>
      </c>
      <c r="AA1461" s="10" t="s">
        <v>44</v>
      </c>
      <c r="AB1461" s="9">
        <v>1463</v>
      </c>
    </row>
    <row r="1462" spans="1:28" ht="15.75" customHeight="1" x14ac:dyDescent="0.3">
      <c r="A1462" s="9">
        <v>3381</v>
      </c>
      <c r="B1462" s="10"/>
      <c r="C1462" s="10"/>
      <c r="D1462" s="10">
        <v>136491524</v>
      </c>
      <c r="E1462" s="10">
        <v>533170</v>
      </c>
      <c r="F1462" s="10">
        <v>533170</v>
      </c>
      <c r="G1462" s="10" t="s">
        <v>10379</v>
      </c>
      <c r="H1462" s="10" t="str">
        <f>G1462</f>
        <v>TAMBOLI</v>
      </c>
      <c r="I1462" s="10" t="s">
        <v>10380</v>
      </c>
      <c r="J1462" s="10" t="s">
        <v>10381</v>
      </c>
      <c r="K1462" s="13">
        <v>99.58</v>
      </c>
      <c r="L1462" s="19" t="s">
        <v>13176</v>
      </c>
      <c r="M1462" s="11" t="s">
        <v>55</v>
      </c>
      <c r="N1462" s="10" t="s">
        <v>56</v>
      </c>
      <c r="O1462" s="10" t="s">
        <v>154</v>
      </c>
      <c r="P1462" s="10"/>
      <c r="Q1462" s="12"/>
      <c r="R1462" s="12"/>
      <c r="S1462" s="18" t="s">
        <v>58</v>
      </c>
      <c r="T1462" s="10" t="s">
        <v>27</v>
      </c>
      <c r="U1462" s="10">
        <v>1271</v>
      </c>
      <c r="V1462" s="10">
        <v>1610</v>
      </c>
      <c r="W1462" s="10">
        <v>3591</v>
      </c>
      <c r="X1462" s="10">
        <v>1867</v>
      </c>
      <c r="Y1462" s="10">
        <f t="shared" si="23"/>
        <v>3381</v>
      </c>
      <c r="Z1462" s="10" t="str">
        <f>IFERROR(VLOOKUP(H1462,'[1]MW-NIFTY-50-12-Apr-2020'!$A:$A,1,FALSE),"No")</f>
        <v>No</v>
      </c>
      <c r="AA1462" s="10" t="str">
        <f>IFERROR(VLOOKUP(AB1462,'[2]ind_nifty500list 12th Apr20'!$F:$F,1,FALSE),"No")</f>
        <v>No</v>
      </c>
      <c r="AB1462" s="9">
        <v>3381</v>
      </c>
    </row>
    <row r="1463" spans="1:28" ht="15.75" customHeight="1" x14ac:dyDescent="0.3">
      <c r="A1463" s="9">
        <v>3956</v>
      </c>
      <c r="B1463" s="10"/>
      <c r="C1463" s="10"/>
      <c r="D1463" s="10">
        <v>138093572</v>
      </c>
      <c r="E1463" s="10">
        <v>138093572</v>
      </c>
      <c r="F1463" s="10">
        <v>539428</v>
      </c>
      <c r="G1463" s="10" t="s">
        <v>12167</v>
      </c>
      <c r="H1463" s="10" t="str">
        <f>G1463</f>
        <v xml:space="preserve"> TEJNAKSH</v>
      </c>
      <c r="I1463" s="10" t="s">
        <v>12168</v>
      </c>
      <c r="J1463" s="10" t="s">
        <v>12169</v>
      </c>
      <c r="K1463" s="13">
        <v>99.51</v>
      </c>
      <c r="L1463" s="19" t="s">
        <v>13176</v>
      </c>
      <c r="M1463" s="11" t="s">
        <v>95</v>
      </c>
      <c r="N1463" s="10" t="s">
        <v>172</v>
      </c>
      <c r="O1463" s="10"/>
      <c r="P1463" s="10"/>
      <c r="Q1463" s="12"/>
      <c r="R1463" s="12"/>
      <c r="S1463" s="15" t="s">
        <v>174</v>
      </c>
      <c r="T1463" s="10" t="s">
        <v>27</v>
      </c>
      <c r="U1463" s="10">
        <v>2146</v>
      </c>
      <c r="V1463" s="10">
        <v>2013</v>
      </c>
      <c r="W1463" s="10">
        <v>1874</v>
      </c>
      <c r="X1463" s="10">
        <v>792</v>
      </c>
      <c r="Y1463" s="10">
        <f t="shared" si="23"/>
        <v>3956</v>
      </c>
      <c r="Z1463" s="10" t="str">
        <f>IFERROR(VLOOKUP(H1463,'[1]MW-NIFTY-50-12-Apr-2020'!$A:$A,1,FALSE),"No")</f>
        <v>No</v>
      </c>
      <c r="AA1463" s="10" t="str">
        <f>IFERROR(VLOOKUP(AB1463,'[2]ind_nifty500list 12th Apr20'!$F:$F,1,FALSE),"No")</f>
        <v>No</v>
      </c>
      <c r="AB1463" s="9">
        <v>3956</v>
      </c>
    </row>
    <row r="1464" spans="1:28" ht="15.75" customHeight="1" x14ac:dyDescent="0.3">
      <c r="A1464" s="9">
        <v>1087</v>
      </c>
      <c r="B1464" s="10"/>
      <c r="C1464" s="10"/>
      <c r="D1464" s="10">
        <v>129031172</v>
      </c>
      <c r="E1464" s="10">
        <v>504028</v>
      </c>
      <c r="F1464" s="10">
        <v>504028</v>
      </c>
      <c r="G1464" s="10" t="s">
        <v>3470</v>
      </c>
      <c r="H1464" s="10" t="str">
        <f>G1464</f>
        <v>GEE</v>
      </c>
      <c r="I1464" s="10" t="s">
        <v>3471</v>
      </c>
      <c r="J1464" s="10" t="s">
        <v>3472</v>
      </c>
      <c r="K1464" s="13">
        <v>99.47</v>
      </c>
      <c r="L1464" s="19" t="s">
        <v>13176</v>
      </c>
      <c r="M1464" s="11" t="s">
        <v>39</v>
      </c>
      <c r="N1464" s="10" t="s">
        <v>40</v>
      </c>
      <c r="O1464" s="10"/>
      <c r="P1464" s="10"/>
      <c r="Q1464" s="12"/>
      <c r="R1464" s="12"/>
      <c r="S1464" s="15" t="s">
        <v>42</v>
      </c>
      <c r="T1464" s="10" t="s">
        <v>27</v>
      </c>
      <c r="U1464" s="10">
        <v>3944</v>
      </c>
      <c r="V1464" s="10">
        <v>2394</v>
      </c>
      <c r="W1464" s="10">
        <v>1124</v>
      </c>
      <c r="X1464" s="10">
        <v>1501</v>
      </c>
      <c r="Y1464" s="10">
        <f t="shared" si="23"/>
        <v>1087</v>
      </c>
      <c r="Z1464" s="10" t="str">
        <f>IFERROR(VLOOKUP(H1464,'[1]MW-NIFTY-50-12-Apr-2020'!$A:$A,1,FALSE),"No")</f>
        <v>No</v>
      </c>
      <c r="AA1464" s="10" t="str">
        <f>IFERROR(VLOOKUP(AB1464,'[2]ind_nifty500list 12th Apr20'!$F:$F,1,FALSE),"No")</f>
        <v>No</v>
      </c>
      <c r="AB1464" s="9">
        <v>1087</v>
      </c>
    </row>
    <row r="1465" spans="1:28" ht="15.75" customHeight="1" x14ac:dyDescent="0.3">
      <c r="A1465" s="9">
        <v>3311</v>
      </c>
      <c r="B1465" s="10"/>
      <c r="C1465" s="10"/>
      <c r="D1465" s="10">
        <v>136099332</v>
      </c>
      <c r="E1465" s="10">
        <v>531638</v>
      </c>
      <c r="F1465" s="10">
        <v>531638</v>
      </c>
      <c r="G1465" s="10" t="s">
        <v>10168</v>
      </c>
      <c r="H1465" s="10" t="str">
        <f>G1465</f>
        <v>SURAJLTD</v>
      </c>
      <c r="I1465" s="10" t="s">
        <v>10169</v>
      </c>
      <c r="J1465" s="10" t="s">
        <v>10170</v>
      </c>
      <c r="K1465" s="13">
        <v>99.21</v>
      </c>
      <c r="L1465" s="19" t="s">
        <v>13176</v>
      </c>
      <c r="M1465" s="11" t="s">
        <v>23</v>
      </c>
      <c r="N1465" s="10" t="s">
        <v>90</v>
      </c>
      <c r="O1465" s="10"/>
      <c r="P1465" s="10"/>
      <c r="Q1465" s="12"/>
      <c r="R1465" s="12"/>
      <c r="S1465" s="18" t="s">
        <v>91</v>
      </c>
      <c r="T1465" s="10" t="s">
        <v>27</v>
      </c>
      <c r="U1465" s="10">
        <v>3779</v>
      </c>
      <c r="V1465" s="10">
        <v>1949</v>
      </c>
      <c r="W1465" s="10">
        <v>3571</v>
      </c>
      <c r="X1465" s="10">
        <v>1302</v>
      </c>
      <c r="Y1465" s="10">
        <f t="shared" si="23"/>
        <v>3311</v>
      </c>
      <c r="Z1465" s="10" t="str">
        <f>IFERROR(VLOOKUP(H1465,'[1]MW-NIFTY-50-12-Apr-2020'!$A:$A,1,FALSE),"No")</f>
        <v>No</v>
      </c>
      <c r="AA1465" s="10" t="str">
        <f>IFERROR(VLOOKUP(AB1465,'[2]ind_nifty500list 12th Apr20'!$F:$F,1,FALSE),"No")</f>
        <v>No</v>
      </c>
      <c r="AB1465" s="9">
        <v>3311</v>
      </c>
    </row>
    <row r="1466" spans="1:28" ht="15.75" customHeight="1" x14ac:dyDescent="0.3">
      <c r="A1466" s="9">
        <v>57</v>
      </c>
      <c r="B1466" s="10">
        <v>498177</v>
      </c>
      <c r="C1466" s="10">
        <v>1946</v>
      </c>
      <c r="D1466" s="10">
        <v>133993220</v>
      </c>
      <c r="E1466" s="10">
        <v>523411</v>
      </c>
      <c r="F1466" s="10">
        <v>523411</v>
      </c>
      <c r="G1466" s="10" t="s">
        <v>266</v>
      </c>
      <c r="H1466" s="10" t="s">
        <v>266</v>
      </c>
      <c r="I1466" s="10" t="s">
        <v>267</v>
      </c>
      <c r="J1466" s="10" t="s">
        <v>268</v>
      </c>
      <c r="K1466" s="13">
        <v>99.19</v>
      </c>
      <c r="L1466" s="19" t="s">
        <v>13176</v>
      </c>
      <c r="M1466" s="11" t="s">
        <v>39</v>
      </c>
      <c r="N1466" s="10" t="s">
        <v>40</v>
      </c>
      <c r="O1466" s="10"/>
      <c r="P1466" s="10"/>
      <c r="Q1466" s="12"/>
      <c r="R1466" s="12"/>
      <c r="S1466" s="15" t="s">
        <v>42</v>
      </c>
      <c r="T1466" s="10" t="s">
        <v>27</v>
      </c>
      <c r="U1466" s="10">
        <v>1914</v>
      </c>
      <c r="V1466" s="10">
        <v>2112</v>
      </c>
      <c r="W1466" s="10">
        <v>1919</v>
      </c>
      <c r="X1466" s="10">
        <v>1754</v>
      </c>
      <c r="Y1466" s="10">
        <f t="shared" si="23"/>
        <v>57</v>
      </c>
      <c r="Z1466" s="10" t="str">
        <f>IFERROR(VLOOKUP(H1466,'[1]MW-NIFTY-50-12-Apr-2020'!$A:$A,1,FALSE),"No")</f>
        <v>No</v>
      </c>
      <c r="AA1466" s="10" t="str">
        <f>IFERROR(VLOOKUP(AB1466,'[2]ind_nifty500list 12th Apr20'!$F:$F,1,FALSE),"No")</f>
        <v>No</v>
      </c>
      <c r="AB1466" s="9">
        <v>57</v>
      </c>
    </row>
    <row r="1467" spans="1:28" ht="15.75" customHeight="1" x14ac:dyDescent="0.3">
      <c r="A1467" s="9">
        <v>442</v>
      </c>
      <c r="B1467" s="10"/>
      <c r="C1467" s="10"/>
      <c r="D1467" s="10">
        <v>134313732</v>
      </c>
      <c r="E1467" s="10">
        <v>524663</v>
      </c>
      <c r="F1467" s="10">
        <v>524663</v>
      </c>
      <c r="G1467" s="10" t="s">
        <v>1506</v>
      </c>
      <c r="H1467" s="10" t="str">
        <f>G1467</f>
        <v>BIBCL</v>
      </c>
      <c r="I1467" s="10" t="s">
        <v>1507</v>
      </c>
      <c r="J1467" s="10" t="s">
        <v>1508</v>
      </c>
      <c r="K1467" s="13">
        <v>98.85</v>
      </c>
      <c r="L1467" s="19" t="s">
        <v>13176</v>
      </c>
      <c r="M1467" s="11" t="s">
        <v>95</v>
      </c>
      <c r="N1467" s="10" t="s">
        <v>96</v>
      </c>
      <c r="O1467" s="10" t="s">
        <v>97</v>
      </c>
      <c r="P1467" s="10"/>
      <c r="Q1467" s="12"/>
      <c r="R1467" s="12"/>
      <c r="S1467" s="10" t="s">
        <v>98</v>
      </c>
      <c r="T1467" s="10" t="s">
        <v>27</v>
      </c>
      <c r="U1467" s="10">
        <v>1550</v>
      </c>
      <c r="V1467" s="10">
        <v>3771</v>
      </c>
      <c r="W1467" s="10">
        <v>3231</v>
      </c>
      <c r="X1467" s="10">
        <v>1756</v>
      </c>
      <c r="Y1467" s="10">
        <f t="shared" si="23"/>
        <v>442</v>
      </c>
      <c r="Z1467" s="10" t="str">
        <f>IFERROR(VLOOKUP(H1467,'[1]MW-NIFTY-50-12-Apr-2020'!$A:$A,1,FALSE),"No")</f>
        <v>No</v>
      </c>
      <c r="AA1467" s="10" t="str">
        <f>IFERROR(VLOOKUP(AB1467,'[2]ind_nifty500list 12th Apr20'!$F:$F,1,FALSE),"No")</f>
        <v>No</v>
      </c>
      <c r="AB1467" s="9">
        <v>442</v>
      </c>
    </row>
    <row r="1468" spans="1:28" ht="15.75" customHeight="1" x14ac:dyDescent="0.3">
      <c r="A1468" s="9">
        <v>240</v>
      </c>
      <c r="B1468" s="10">
        <v>3726593</v>
      </c>
      <c r="C1468" s="10">
        <v>14557</v>
      </c>
      <c r="D1468" s="10">
        <v>131514628</v>
      </c>
      <c r="E1468" s="10">
        <v>513729</v>
      </c>
      <c r="F1468" s="10">
        <v>513729</v>
      </c>
      <c r="G1468" s="10" t="s">
        <v>872</v>
      </c>
      <c r="H1468" s="10" t="s">
        <v>872</v>
      </c>
      <c r="I1468" s="10" t="s">
        <v>873</v>
      </c>
      <c r="J1468" s="10" t="s">
        <v>874</v>
      </c>
      <c r="K1468" s="13">
        <v>98.475850000000008</v>
      </c>
      <c r="L1468" s="19" t="s">
        <v>13176</v>
      </c>
      <c r="M1468" s="11" t="s">
        <v>249</v>
      </c>
      <c r="N1468" s="10" t="s">
        <v>250</v>
      </c>
      <c r="O1468" s="10" t="s">
        <v>762</v>
      </c>
      <c r="P1468" s="10" t="s">
        <v>875</v>
      </c>
      <c r="Q1468" s="12"/>
      <c r="R1468" s="12"/>
      <c r="S1468" s="17" t="s">
        <v>26</v>
      </c>
      <c r="T1468" s="10" t="s">
        <v>27</v>
      </c>
      <c r="U1468" s="10">
        <v>894</v>
      </c>
      <c r="V1468" s="10">
        <v>1903</v>
      </c>
      <c r="W1468" s="10">
        <v>824</v>
      </c>
      <c r="X1468" s="10">
        <v>3947</v>
      </c>
      <c r="Y1468" s="10">
        <f t="shared" si="23"/>
        <v>240</v>
      </c>
      <c r="Z1468" s="10" t="str">
        <f>IFERROR(VLOOKUP(H1468,'[1]MW-NIFTY-50-12-Apr-2020'!$A:$A,1,FALSE),"No")</f>
        <v>No</v>
      </c>
      <c r="AA1468" s="10" t="str">
        <f>IFERROR(VLOOKUP(AB1468,'[2]ind_nifty500list 12th Apr20'!$F:$F,1,FALSE),"No")</f>
        <v>No</v>
      </c>
      <c r="AB1468" s="9">
        <v>240</v>
      </c>
    </row>
    <row r="1469" spans="1:28" ht="15.75" customHeight="1" x14ac:dyDescent="0.3">
      <c r="A1469" s="9">
        <v>2925</v>
      </c>
      <c r="B1469" s="10"/>
      <c r="C1469" s="10"/>
      <c r="D1469" s="10">
        <v>134795268</v>
      </c>
      <c r="E1469" s="10">
        <v>526544</v>
      </c>
      <c r="F1469" s="10">
        <v>526544</v>
      </c>
      <c r="G1469" s="10" t="s">
        <v>9016</v>
      </c>
      <c r="H1469" s="10" t="str">
        <f>G1469</f>
        <v>SCANPGEOM</v>
      </c>
      <c r="I1469" s="10" t="s">
        <v>9017</v>
      </c>
      <c r="J1469" s="10" t="s">
        <v>9018</v>
      </c>
      <c r="K1469" s="13">
        <v>98.23</v>
      </c>
      <c r="L1469" s="19" t="s">
        <v>13176</v>
      </c>
      <c r="M1469" s="11" t="s">
        <v>23</v>
      </c>
      <c r="N1469" s="10" t="s">
        <v>24</v>
      </c>
      <c r="O1469" s="10"/>
      <c r="P1469" s="10"/>
      <c r="Q1469" s="12"/>
      <c r="R1469" s="12"/>
      <c r="S1469" s="15" t="s">
        <v>26</v>
      </c>
      <c r="T1469" s="10" t="s">
        <v>27</v>
      </c>
      <c r="U1469" s="10">
        <v>2079</v>
      </c>
      <c r="V1469" s="10">
        <v>2503</v>
      </c>
      <c r="W1469" s="10">
        <v>1757</v>
      </c>
      <c r="X1469" s="10">
        <v>1521</v>
      </c>
      <c r="Y1469" s="10">
        <f t="shared" si="23"/>
        <v>2925</v>
      </c>
      <c r="Z1469" s="10" t="str">
        <f>IFERROR(VLOOKUP(H1469,'[1]MW-NIFTY-50-12-Apr-2020'!$A:$A,1,FALSE),"No")</f>
        <v>No</v>
      </c>
      <c r="AA1469" s="10" t="str">
        <f>IFERROR(VLOOKUP(AB1469,'[2]ind_nifty500list 12th Apr20'!$F:$F,1,FALSE),"No")</f>
        <v>No</v>
      </c>
      <c r="AB1469" s="9">
        <v>2925</v>
      </c>
    </row>
    <row r="1470" spans="1:28" ht="15.75" customHeight="1" x14ac:dyDescent="0.3">
      <c r="A1470" s="9">
        <v>3957</v>
      </c>
      <c r="B1470" s="10"/>
      <c r="C1470" s="10"/>
      <c r="D1470" s="10">
        <v>134346244</v>
      </c>
      <c r="E1470" s="10">
        <v>524790</v>
      </c>
      <c r="F1470" s="10">
        <v>524790</v>
      </c>
      <c r="G1470" s="10" t="s">
        <v>12170</v>
      </c>
      <c r="H1470" s="10" t="str">
        <f>G1470</f>
        <v>EVERESTO</v>
      </c>
      <c r="I1470" s="10" t="s">
        <v>12171</v>
      </c>
      <c r="J1470" s="10" t="s">
        <v>12172</v>
      </c>
      <c r="K1470" s="13">
        <v>98.15</v>
      </c>
      <c r="L1470" s="19" t="s">
        <v>13176</v>
      </c>
      <c r="M1470" s="11" t="s">
        <v>95</v>
      </c>
      <c r="N1470" s="10" t="s">
        <v>96</v>
      </c>
      <c r="O1470" s="10" t="s">
        <v>97</v>
      </c>
      <c r="P1470" s="10"/>
      <c r="Q1470" s="12"/>
      <c r="R1470" s="12"/>
      <c r="S1470" s="10" t="s">
        <v>98</v>
      </c>
      <c r="T1470" s="10" t="s">
        <v>27</v>
      </c>
      <c r="U1470" s="10">
        <v>3556</v>
      </c>
      <c r="V1470" s="10">
        <v>1756</v>
      </c>
      <c r="W1470" s="10">
        <v>3143</v>
      </c>
      <c r="X1470" s="10">
        <v>3683</v>
      </c>
      <c r="Y1470" s="10">
        <f t="shared" si="23"/>
        <v>3957</v>
      </c>
      <c r="Z1470" s="10" t="str">
        <f>IFERROR(VLOOKUP(H1470,'[1]MW-NIFTY-50-12-Apr-2020'!$A:$A,1,FALSE),"No")</f>
        <v>No</v>
      </c>
      <c r="AA1470" s="10" t="str">
        <f>IFERROR(VLOOKUP(AB1470,'[2]ind_nifty500list 12th Apr20'!$F:$F,1,FALSE),"No")</f>
        <v>No</v>
      </c>
      <c r="AB1470" s="9">
        <v>3957</v>
      </c>
    </row>
    <row r="1471" spans="1:28" ht="15.75" customHeight="1" x14ac:dyDescent="0.3">
      <c r="A1471" s="9">
        <v>1881</v>
      </c>
      <c r="B1471" s="10"/>
      <c r="C1471" s="10"/>
      <c r="D1471" s="10">
        <v>134701828</v>
      </c>
      <c r="E1471" s="10">
        <v>526179</v>
      </c>
      <c r="F1471" s="10">
        <v>526179</v>
      </c>
      <c r="G1471" s="10" t="s">
        <v>5886</v>
      </c>
      <c r="H1471" s="10" t="str">
        <f>G1471</f>
        <v>LUDLOWJUT</v>
      </c>
      <c r="I1471" s="10" t="s">
        <v>5887</v>
      </c>
      <c r="J1471" s="10" t="s">
        <v>5888</v>
      </c>
      <c r="K1471" s="13">
        <v>98.09</v>
      </c>
      <c r="L1471" s="19" t="s">
        <v>13176</v>
      </c>
      <c r="M1471" s="11" t="s">
        <v>83</v>
      </c>
      <c r="N1471" s="10" t="s">
        <v>84</v>
      </c>
      <c r="O1471" s="10" t="s">
        <v>85</v>
      </c>
      <c r="P1471" s="10"/>
      <c r="Q1471" s="12"/>
      <c r="R1471" s="12"/>
      <c r="S1471" s="15" t="s">
        <v>86</v>
      </c>
      <c r="T1471" s="10" t="s">
        <v>27</v>
      </c>
      <c r="U1471" s="10">
        <v>958</v>
      </c>
      <c r="V1471" s="10">
        <v>3298</v>
      </c>
      <c r="W1471" s="10">
        <v>2937</v>
      </c>
      <c r="X1471" s="10">
        <v>3950</v>
      </c>
      <c r="Y1471" s="10">
        <f t="shared" si="23"/>
        <v>1881</v>
      </c>
      <c r="Z1471" s="10" t="str">
        <f>IFERROR(VLOOKUP(H1471,'[1]MW-NIFTY-50-12-Apr-2020'!$A:$A,1,FALSE),"No")</f>
        <v>No</v>
      </c>
      <c r="AA1471" s="10" t="str">
        <f>IFERROR(VLOOKUP(AB1471,'[2]ind_nifty500list 12th Apr20'!$F:$F,1,FALSE),"No")</f>
        <v>No</v>
      </c>
      <c r="AB1471" s="9">
        <v>1881</v>
      </c>
    </row>
    <row r="1472" spans="1:28" ht="15.75" customHeight="1" x14ac:dyDescent="0.3">
      <c r="A1472" s="9">
        <v>1474</v>
      </c>
      <c r="B1472" s="10">
        <v>3384577</v>
      </c>
      <c r="C1472" s="10">
        <v>13221</v>
      </c>
      <c r="D1472" s="10">
        <v>136372740</v>
      </c>
      <c r="E1472" s="10">
        <v>532706</v>
      </c>
      <c r="F1472" s="10">
        <v>532706</v>
      </c>
      <c r="G1472" s="10" t="s">
        <v>4657</v>
      </c>
      <c r="H1472" s="10" t="s">
        <v>4657</v>
      </c>
      <c r="I1472" s="10" t="s">
        <v>4658</v>
      </c>
      <c r="J1472" s="10" t="s">
        <v>4659</v>
      </c>
      <c r="K1472" s="13">
        <v>2636.1867000000002</v>
      </c>
      <c r="L1472" s="19" t="s">
        <v>13179</v>
      </c>
      <c r="M1472" s="11" t="s">
        <v>83</v>
      </c>
      <c r="N1472" s="10" t="s">
        <v>181</v>
      </c>
      <c r="O1472" s="10" t="s">
        <v>311</v>
      </c>
      <c r="P1472" s="10" t="s">
        <v>312</v>
      </c>
      <c r="Q1472" s="12"/>
      <c r="R1472" s="12"/>
      <c r="S1472" s="15" t="s">
        <v>313</v>
      </c>
      <c r="T1472" s="10" t="s">
        <v>27</v>
      </c>
      <c r="U1472" s="10">
        <v>69</v>
      </c>
      <c r="V1472" s="10">
        <v>632</v>
      </c>
      <c r="W1472" s="10">
        <v>2598</v>
      </c>
      <c r="X1472" s="10">
        <v>1506</v>
      </c>
      <c r="Y1472" s="10">
        <f t="shared" si="23"/>
        <v>1474</v>
      </c>
      <c r="Z1472" s="10" t="str">
        <f>IFERROR(VLOOKUP(H1472,'[1]MW-NIFTY-50-12-Apr-2020'!$A:$A,1,FALSE),"No")</f>
        <v>No</v>
      </c>
      <c r="AA1472" s="10" t="s">
        <v>44</v>
      </c>
      <c r="AB1472" s="9">
        <v>1474</v>
      </c>
    </row>
    <row r="1473" spans="1:28" ht="15.75" customHeight="1" x14ac:dyDescent="0.3">
      <c r="A1473" s="9">
        <v>1828</v>
      </c>
      <c r="B1473" s="10"/>
      <c r="C1473" s="10"/>
      <c r="D1473" s="10">
        <v>134195716</v>
      </c>
      <c r="E1473" s="10">
        <v>524202</v>
      </c>
      <c r="F1473" s="10">
        <v>524202</v>
      </c>
      <c r="G1473" s="10" t="s">
        <v>5725</v>
      </c>
      <c r="H1473" s="10" t="str">
        <f>G1473</f>
        <v>LACTOSE</v>
      </c>
      <c r="I1473" s="10" t="s">
        <v>5726</v>
      </c>
      <c r="J1473" s="10" t="s">
        <v>5727</v>
      </c>
      <c r="K1473" s="13">
        <v>97.93</v>
      </c>
      <c r="L1473" s="19" t="s">
        <v>13176</v>
      </c>
      <c r="M1473" s="11" t="s">
        <v>95</v>
      </c>
      <c r="N1473" s="10" t="s">
        <v>96</v>
      </c>
      <c r="O1473" s="10" t="s">
        <v>97</v>
      </c>
      <c r="P1473" s="10"/>
      <c r="Q1473" s="12"/>
      <c r="R1473" s="12"/>
      <c r="S1473" s="10" t="s">
        <v>98</v>
      </c>
      <c r="T1473" s="10" t="s">
        <v>27</v>
      </c>
      <c r="U1473" s="10">
        <v>3683</v>
      </c>
      <c r="V1473" s="10">
        <v>3143</v>
      </c>
      <c r="W1473" s="10">
        <v>3360</v>
      </c>
      <c r="X1473" s="10">
        <v>363</v>
      </c>
      <c r="Y1473" s="10">
        <f t="shared" si="23"/>
        <v>1828</v>
      </c>
      <c r="Z1473" s="10" t="str">
        <f>IFERROR(VLOOKUP(H1473,'[1]MW-NIFTY-50-12-Apr-2020'!$A:$A,1,FALSE),"No")</f>
        <v>No</v>
      </c>
      <c r="AA1473" s="10" t="str">
        <f>IFERROR(VLOOKUP(AB1473,'[2]ind_nifty500list 12th Apr20'!$F:$F,1,FALSE),"No")</f>
        <v>No</v>
      </c>
      <c r="AB1473" s="9">
        <v>1828</v>
      </c>
    </row>
    <row r="1474" spans="1:28" ht="15.75" customHeight="1" x14ac:dyDescent="0.3">
      <c r="A1474" s="9">
        <v>135</v>
      </c>
      <c r="B1474" s="10">
        <v>3792129</v>
      </c>
      <c r="C1474" s="10">
        <v>14813</v>
      </c>
      <c r="D1474" s="10">
        <v>136416004</v>
      </c>
      <c r="E1474" s="10">
        <v>532875</v>
      </c>
      <c r="F1474" s="10">
        <v>532875</v>
      </c>
      <c r="G1474" s="10" t="s">
        <v>537</v>
      </c>
      <c r="H1474" s="10" t="s">
        <v>537</v>
      </c>
      <c r="I1474" s="10" t="s">
        <v>538</v>
      </c>
      <c r="J1474" s="10" t="s">
        <v>539</v>
      </c>
      <c r="K1474" s="13">
        <v>97.919049999999999</v>
      </c>
      <c r="L1474" s="19" t="s">
        <v>13176</v>
      </c>
      <c r="M1474" s="11" t="s">
        <v>32</v>
      </c>
      <c r="N1474" s="10" t="s">
        <v>33</v>
      </c>
      <c r="O1474" s="10" t="s">
        <v>34</v>
      </c>
      <c r="P1474" s="10"/>
      <c r="Q1474" s="12"/>
      <c r="R1474" s="12"/>
      <c r="S1474" s="18" t="s">
        <v>35</v>
      </c>
      <c r="T1474" s="10" t="s">
        <v>27</v>
      </c>
      <c r="U1474" s="10">
        <v>35</v>
      </c>
      <c r="V1474" s="10">
        <v>2215</v>
      </c>
      <c r="W1474" s="10">
        <v>3430</v>
      </c>
      <c r="X1474" s="10">
        <v>299</v>
      </c>
      <c r="Y1474" s="10">
        <f t="shared" ref="Y1474:Y1537" si="24">A1474</f>
        <v>135</v>
      </c>
      <c r="Z1474" s="10" t="str">
        <f>IFERROR(VLOOKUP(H1474,'[1]MW-NIFTY-50-12-Apr-2020'!$A:$A,1,FALSE),"No")</f>
        <v>No</v>
      </c>
      <c r="AA1474" s="10" t="str">
        <f>IFERROR(VLOOKUP(AB1474,'[2]ind_nifty500list 12th Apr20'!$F:$F,1,FALSE),"No")</f>
        <v>No</v>
      </c>
      <c r="AB1474" s="9">
        <v>135</v>
      </c>
    </row>
    <row r="1475" spans="1:28" ht="15.75" customHeight="1" x14ac:dyDescent="0.3">
      <c r="A1475" s="9">
        <v>807</v>
      </c>
      <c r="B1475" s="10"/>
      <c r="C1475" s="10"/>
      <c r="D1475" s="10">
        <v>128030724</v>
      </c>
      <c r="E1475" s="10">
        <v>500120</v>
      </c>
      <c r="F1475" s="10">
        <v>500120</v>
      </c>
      <c r="G1475" s="10" t="s">
        <v>2618</v>
      </c>
      <c r="H1475" s="10" t="str">
        <f t="shared" ref="H1475:H1487" si="25">G1475</f>
        <v>DIAMINESQ</v>
      </c>
      <c r="I1475" s="10" t="s">
        <v>2619</v>
      </c>
      <c r="J1475" s="10" t="s">
        <v>2620</v>
      </c>
      <c r="K1475" s="13">
        <v>97.78</v>
      </c>
      <c r="L1475" s="19" t="s">
        <v>13176</v>
      </c>
      <c r="M1475" s="11" t="s">
        <v>23</v>
      </c>
      <c r="N1475" s="10" t="s">
        <v>24</v>
      </c>
      <c r="O1475" s="10"/>
      <c r="P1475" s="10"/>
      <c r="Q1475" s="12"/>
      <c r="R1475" s="12"/>
      <c r="S1475" s="15" t="s">
        <v>26</v>
      </c>
      <c r="T1475" s="10" t="s">
        <v>27</v>
      </c>
      <c r="U1475" s="10">
        <v>2705</v>
      </c>
      <c r="V1475" s="10">
        <v>3375</v>
      </c>
      <c r="W1475" s="10">
        <v>2168</v>
      </c>
      <c r="X1475" s="10">
        <v>3388</v>
      </c>
      <c r="Y1475" s="10">
        <f t="shared" si="24"/>
        <v>807</v>
      </c>
      <c r="Z1475" s="10" t="str">
        <f>IFERROR(VLOOKUP(H1475,'[1]MW-NIFTY-50-12-Apr-2020'!$A:$A,1,FALSE),"No")</f>
        <v>No</v>
      </c>
      <c r="AA1475" s="10" t="str">
        <f>IFERROR(VLOOKUP(AB1475,'[2]ind_nifty500list 12th Apr20'!$F:$F,1,FALSE),"No")</f>
        <v>No</v>
      </c>
      <c r="AB1475" s="9">
        <v>807</v>
      </c>
    </row>
    <row r="1476" spans="1:28" ht="15.75" customHeight="1" x14ac:dyDescent="0.3">
      <c r="A1476" s="9">
        <v>3968</v>
      </c>
      <c r="B1476" s="10"/>
      <c r="C1476" s="10"/>
      <c r="D1476" s="10">
        <v>138142724</v>
      </c>
      <c r="E1476" s="10">
        <v>539620</v>
      </c>
      <c r="F1476" s="10">
        <v>539620</v>
      </c>
      <c r="G1476" s="10" t="s">
        <v>12204</v>
      </c>
      <c r="H1476" s="10" t="str">
        <f t="shared" si="25"/>
        <v>AINFRA</v>
      </c>
      <c r="I1476" s="10" t="s">
        <v>12205</v>
      </c>
      <c r="J1476" s="10" t="s">
        <v>12206</v>
      </c>
      <c r="K1476" s="13">
        <v>97.69</v>
      </c>
      <c r="L1476" s="19" t="s">
        <v>13176</v>
      </c>
      <c r="M1476" s="11" t="s">
        <v>249</v>
      </c>
      <c r="N1476" s="10" t="s">
        <v>250</v>
      </c>
      <c r="O1476" s="11" t="s">
        <v>762</v>
      </c>
      <c r="P1476" s="10" t="s">
        <v>12025</v>
      </c>
      <c r="Q1476" s="12"/>
      <c r="R1476" s="12"/>
      <c r="S1476" s="17" t="s">
        <v>26</v>
      </c>
      <c r="T1476" s="10" t="s">
        <v>27</v>
      </c>
      <c r="U1476" s="10">
        <v>2952</v>
      </c>
      <c r="V1476" s="10">
        <v>1208</v>
      </c>
      <c r="W1476" s="10">
        <v>2256</v>
      </c>
      <c r="X1476" s="10">
        <v>2844</v>
      </c>
      <c r="Y1476" s="10">
        <f t="shared" si="24"/>
        <v>3968</v>
      </c>
      <c r="Z1476" s="10" t="str">
        <f>IFERROR(VLOOKUP(H1476,'[1]MW-NIFTY-50-12-Apr-2020'!$A:$A,1,FALSE),"No")</f>
        <v>No</v>
      </c>
      <c r="AA1476" s="10" t="str">
        <f>IFERROR(VLOOKUP(AB1476,'[2]ind_nifty500list 12th Apr20'!$F:$F,1,FALSE),"No")</f>
        <v>No</v>
      </c>
      <c r="AB1476" s="9">
        <v>3968</v>
      </c>
    </row>
    <row r="1477" spans="1:28" ht="15.75" customHeight="1" x14ac:dyDescent="0.3">
      <c r="A1477" s="9">
        <v>1514</v>
      </c>
      <c r="B1477" s="10"/>
      <c r="C1477" s="10"/>
      <c r="D1477" s="10">
        <v>134051332</v>
      </c>
      <c r="E1477" s="10">
        <v>523638</v>
      </c>
      <c r="F1477" s="10">
        <v>523638</v>
      </c>
      <c r="G1477" s="10" t="s">
        <v>4777</v>
      </c>
      <c r="H1477" s="10" t="str">
        <f t="shared" si="25"/>
        <v>IPRINGLTD</v>
      </c>
      <c r="I1477" s="10" t="s">
        <v>4778</v>
      </c>
      <c r="J1477" s="10" t="s">
        <v>4779</v>
      </c>
      <c r="K1477" s="13">
        <v>97.68</v>
      </c>
      <c r="L1477" s="19" t="s">
        <v>13176</v>
      </c>
      <c r="M1477" s="11" t="s">
        <v>39</v>
      </c>
      <c r="N1477" s="10" t="s">
        <v>40</v>
      </c>
      <c r="O1477" s="10"/>
      <c r="P1477" s="10"/>
      <c r="Q1477" s="12"/>
      <c r="R1477" s="12"/>
      <c r="S1477" s="15" t="s">
        <v>42</v>
      </c>
      <c r="T1477" s="10" t="s">
        <v>27</v>
      </c>
      <c r="U1477" s="10">
        <v>3594</v>
      </c>
      <c r="V1477" s="10">
        <v>509</v>
      </c>
      <c r="W1477" s="10">
        <v>2357</v>
      </c>
      <c r="X1477" s="10">
        <v>3090</v>
      </c>
      <c r="Y1477" s="10">
        <f t="shared" si="24"/>
        <v>1514</v>
      </c>
      <c r="Z1477" s="10" t="str">
        <f>IFERROR(VLOOKUP(H1477,'[1]MW-NIFTY-50-12-Apr-2020'!$A:$A,1,FALSE),"No")</f>
        <v>No</v>
      </c>
      <c r="AA1477" s="10" t="str">
        <f>IFERROR(VLOOKUP(AB1477,'[2]ind_nifty500list 12th Apr20'!$F:$F,1,FALSE),"No")</f>
        <v>No</v>
      </c>
      <c r="AB1477" s="9">
        <v>1514</v>
      </c>
    </row>
    <row r="1478" spans="1:28" ht="15.75" customHeight="1" x14ac:dyDescent="0.3">
      <c r="A1478" s="9">
        <v>869</v>
      </c>
      <c r="B1478" s="10"/>
      <c r="C1478" s="10"/>
      <c r="D1478" s="10">
        <v>135844612</v>
      </c>
      <c r="E1478" s="10">
        <v>530643</v>
      </c>
      <c r="F1478" s="10">
        <v>530643</v>
      </c>
      <c r="G1478" s="10" t="s">
        <v>2804</v>
      </c>
      <c r="H1478" s="10" t="str">
        <f t="shared" si="25"/>
        <v>ECORECO</v>
      </c>
      <c r="I1478" s="10" t="s">
        <v>2805</v>
      </c>
      <c r="J1478" s="10" t="s">
        <v>2806</v>
      </c>
      <c r="K1478" s="13">
        <v>97.31</v>
      </c>
      <c r="L1478" s="19" t="s">
        <v>13176</v>
      </c>
      <c r="M1478" s="11" t="s">
        <v>32</v>
      </c>
      <c r="N1478" s="10" t="s">
        <v>33</v>
      </c>
      <c r="O1478" s="10" t="s">
        <v>232</v>
      </c>
      <c r="P1478" s="10"/>
      <c r="Q1478" s="12"/>
      <c r="R1478" s="12"/>
      <c r="S1478" s="18" t="s">
        <v>35</v>
      </c>
      <c r="T1478" s="10" t="s">
        <v>27</v>
      </c>
      <c r="U1478" s="10">
        <v>2023</v>
      </c>
      <c r="V1478" s="10">
        <v>857</v>
      </c>
      <c r="W1478" s="10">
        <v>2336</v>
      </c>
      <c r="X1478" s="10">
        <v>1507</v>
      </c>
      <c r="Y1478" s="10">
        <f t="shared" si="24"/>
        <v>869</v>
      </c>
      <c r="Z1478" s="10" t="str">
        <f>IFERROR(VLOOKUP(H1478,'[1]MW-NIFTY-50-12-Apr-2020'!$A:$A,1,FALSE),"No")</f>
        <v>No</v>
      </c>
      <c r="AA1478" s="10" t="str">
        <f>IFERROR(VLOOKUP(AB1478,'[2]ind_nifty500list 12th Apr20'!$F:$F,1,FALSE),"No")</f>
        <v>No</v>
      </c>
      <c r="AB1478" s="9">
        <v>869</v>
      </c>
    </row>
    <row r="1479" spans="1:28" ht="15.75" customHeight="1" x14ac:dyDescent="0.3">
      <c r="A1479" s="9">
        <v>1224</v>
      </c>
      <c r="B1479" s="10"/>
      <c r="C1479" s="10"/>
      <c r="D1479" s="10">
        <v>131465220</v>
      </c>
      <c r="E1479" s="10">
        <v>513536</v>
      </c>
      <c r="F1479" s="10">
        <v>513536</v>
      </c>
      <c r="G1479" s="10" t="s">
        <v>3890</v>
      </c>
      <c r="H1479" s="10" t="str">
        <f t="shared" si="25"/>
        <v>GNRL</v>
      </c>
      <c r="I1479" s="10" t="s">
        <v>3891</v>
      </c>
      <c r="J1479" s="10" t="s">
        <v>3892</v>
      </c>
      <c r="K1479" s="13">
        <v>97.27</v>
      </c>
      <c r="L1479" s="19" t="s">
        <v>13176</v>
      </c>
      <c r="M1479" s="11" t="s">
        <v>23</v>
      </c>
      <c r="N1479" s="10" t="s">
        <v>90</v>
      </c>
      <c r="O1479" s="10"/>
      <c r="P1479" s="10"/>
      <c r="Q1479" s="12"/>
      <c r="R1479" s="12"/>
      <c r="S1479" s="18" t="s">
        <v>91</v>
      </c>
      <c r="T1479" s="10" t="s">
        <v>27</v>
      </c>
      <c r="U1479" s="10">
        <v>2457</v>
      </c>
      <c r="V1479" s="10">
        <v>1750</v>
      </c>
      <c r="W1479" s="10">
        <v>2924</v>
      </c>
      <c r="X1479" s="10">
        <v>1405</v>
      </c>
      <c r="Y1479" s="10">
        <f t="shared" si="24"/>
        <v>1224</v>
      </c>
      <c r="Z1479" s="10" t="str">
        <f>IFERROR(VLOOKUP(H1479,'[1]MW-NIFTY-50-12-Apr-2020'!$A:$A,1,FALSE),"No")</f>
        <v>No</v>
      </c>
      <c r="AA1479" s="10" t="str">
        <f>IFERROR(VLOOKUP(AB1479,'[2]ind_nifty500list 12th Apr20'!$F:$F,1,FALSE),"No")</f>
        <v>No</v>
      </c>
      <c r="AB1479" s="9">
        <v>1224</v>
      </c>
    </row>
    <row r="1480" spans="1:28" ht="15.75" customHeight="1" x14ac:dyDescent="0.3">
      <c r="A1480" s="9">
        <v>299</v>
      </c>
      <c r="B1480" s="10"/>
      <c r="C1480" s="10"/>
      <c r="D1480" s="10">
        <v>137910532</v>
      </c>
      <c r="E1480" s="10">
        <v>538713</v>
      </c>
      <c r="F1480" s="10">
        <v>538713</v>
      </c>
      <c r="G1480" s="10" t="s">
        <v>1057</v>
      </c>
      <c r="H1480" s="10" t="str">
        <f t="shared" si="25"/>
        <v>ATISHAY</v>
      </c>
      <c r="I1480" s="10" t="s">
        <v>1058</v>
      </c>
      <c r="J1480" s="10" t="s">
        <v>1059</v>
      </c>
      <c r="K1480" s="13">
        <v>97.04</v>
      </c>
      <c r="L1480" s="19" t="s">
        <v>13176</v>
      </c>
      <c r="M1480" s="11" t="s">
        <v>32</v>
      </c>
      <c r="N1480" s="10" t="s">
        <v>33</v>
      </c>
      <c r="O1480" s="11" t="s">
        <v>34</v>
      </c>
      <c r="P1480" s="10"/>
      <c r="Q1480" s="12"/>
      <c r="R1480" s="12"/>
      <c r="S1480" s="18" t="s">
        <v>35</v>
      </c>
      <c r="T1480" s="10" t="s">
        <v>27</v>
      </c>
      <c r="U1480" s="10">
        <v>3430</v>
      </c>
      <c r="V1480" s="10">
        <v>135</v>
      </c>
      <c r="W1480" s="10">
        <v>544</v>
      </c>
      <c r="X1480" s="10">
        <v>500</v>
      </c>
      <c r="Y1480" s="10">
        <f t="shared" si="24"/>
        <v>299</v>
      </c>
      <c r="Z1480" s="10" t="str">
        <f>IFERROR(VLOOKUP(H1480,'[1]MW-NIFTY-50-12-Apr-2020'!$A:$A,1,FALSE),"No")</f>
        <v>No</v>
      </c>
      <c r="AA1480" s="10" t="str">
        <f>IFERROR(VLOOKUP(AB1480,'[2]ind_nifty500list 12th Apr20'!$F:$F,1,FALSE),"No")</f>
        <v>No</v>
      </c>
      <c r="AB1480" s="9">
        <v>299</v>
      </c>
    </row>
    <row r="1481" spans="1:28" ht="15.75" customHeight="1" x14ac:dyDescent="0.3">
      <c r="A1481" s="9">
        <v>824</v>
      </c>
      <c r="B1481" s="10"/>
      <c r="C1481" s="10"/>
      <c r="D1481" s="10">
        <v>134736644</v>
      </c>
      <c r="E1481" s="10">
        <v>526315</v>
      </c>
      <c r="F1481" s="10">
        <v>526315</v>
      </c>
      <c r="G1481" s="10" t="s">
        <v>2667</v>
      </c>
      <c r="H1481" s="10" t="str">
        <f t="shared" si="25"/>
        <v>DIVSHKT</v>
      </c>
      <c r="I1481" s="10" t="s">
        <v>2668</v>
      </c>
      <c r="J1481" s="10" t="s">
        <v>2669</v>
      </c>
      <c r="K1481" s="13">
        <v>96.84</v>
      </c>
      <c r="L1481" s="19" t="s">
        <v>13176</v>
      </c>
      <c r="M1481" s="11" t="s">
        <v>249</v>
      </c>
      <c r="N1481" s="10" t="s">
        <v>250</v>
      </c>
      <c r="O1481" s="10" t="s">
        <v>762</v>
      </c>
      <c r="P1481" s="10" t="s">
        <v>875</v>
      </c>
      <c r="Q1481" s="12"/>
      <c r="R1481" s="12"/>
      <c r="S1481" s="15" t="s">
        <v>26</v>
      </c>
      <c r="T1481" s="10" t="s">
        <v>27</v>
      </c>
      <c r="U1481" s="10">
        <v>240</v>
      </c>
      <c r="V1481" s="10">
        <v>894</v>
      </c>
      <c r="W1481" s="10">
        <v>3947</v>
      </c>
      <c r="X1481" s="10">
        <v>277</v>
      </c>
      <c r="Y1481" s="10">
        <f t="shared" si="24"/>
        <v>824</v>
      </c>
      <c r="Z1481" s="10" t="str">
        <f>IFERROR(VLOOKUP(H1481,'[1]MW-NIFTY-50-12-Apr-2020'!$A:$A,1,FALSE),"No")</f>
        <v>No</v>
      </c>
      <c r="AA1481" s="10" t="str">
        <f>IFERROR(VLOOKUP(AB1481,'[2]ind_nifty500list 12th Apr20'!$F:$F,1,FALSE),"No")</f>
        <v>No</v>
      </c>
      <c r="AB1481" s="9">
        <v>824</v>
      </c>
    </row>
    <row r="1482" spans="1:28" ht="15.75" customHeight="1" x14ac:dyDescent="0.3">
      <c r="A1482" s="9">
        <v>3803</v>
      </c>
      <c r="B1482" s="10"/>
      <c r="C1482" s="10"/>
      <c r="D1482" s="10">
        <v>131704324</v>
      </c>
      <c r="E1482" s="10">
        <v>514470</v>
      </c>
      <c r="F1482" s="10">
        <v>514470</v>
      </c>
      <c r="G1482" s="10" t="s">
        <v>11661</v>
      </c>
      <c r="H1482" s="10" t="str">
        <f t="shared" si="25"/>
        <v>WINSOMTX</v>
      </c>
      <c r="I1482" s="10" t="s">
        <v>11662</v>
      </c>
      <c r="J1482" s="10" t="s">
        <v>11663</v>
      </c>
      <c r="K1482" s="13">
        <v>96.25</v>
      </c>
      <c r="L1482" s="19" t="s">
        <v>13176</v>
      </c>
      <c r="M1482" s="11" t="s">
        <v>83</v>
      </c>
      <c r="N1482" s="10" t="s">
        <v>84</v>
      </c>
      <c r="O1482" s="10" t="s">
        <v>85</v>
      </c>
      <c r="P1482" s="10"/>
      <c r="Q1482" s="12"/>
      <c r="R1482" s="12"/>
      <c r="S1482" s="15" t="s">
        <v>86</v>
      </c>
      <c r="T1482" s="10" t="s">
        <v>27</v>
      </c>
      <c r="U1482" s="10">
        <v>1106</v>
      </c>
      <c r="V1482" s="10">
        <v>627</v>
      </c>
      <c r="W1482" s="10">
        <v>1813</v>
      </c>
      <c r="X1482" s="10">
        <v>1067</v>
      </c>
      <c r="Y1482" s="10">
        <f t="shared" si="24"/>
        <v>3803</v>
      </c>
      <c r="Z1482" s="10" t="str">
        <f>IFERROR(VLOOKUP(H1482,'[1]MW-NIFTY-50-12-Apr-2020'!$A:$A,1,FALSE),"No")</f>
        <v>No</v>
      </c>
      <c r="AA1482" s="10" t="str">
        <f>IFERROR(VLOOKUP(AB1482,'[2]ind_nifty500list 12th Apr20'!$F:$F,1,FALSE),"No")</f>
        <v>No</v>
      </c>
      <c r="AB1482" s="9">
        <v>3803</v>
      </c>
    </row>
    <row r="1483" spans="1:28" ht="15.75" customHeight="1" x14ac:dyDescent="0.3">
      <c r="A1483" s="9">
        <v>335</v>
      </c>
      <c r="B1483" s="10"/>
      <c r="C1483" s="10"/>
      <c r="D1483" s="10">
        <v>134105604</v>
      </c>
      <c r="E1483" s="10">
        <v>523850</v>
      </c>
      <c r="F1483" s="10">
        <v>523850</v>
      </c>
      <c r="G1483" s="10" t="s">
        <v>1175</v>
      </c>
      <c r="H1483" s="10" t="str">
        <f t="shared" si="25"/>
        <v>AXTEL</v>
      </c>
      <c r="I1483" s="10" t="s">
        <v>1176</v>
      </c>
      <c r="J1483" s="10" t="s">
        <v>1177</v>
      </c>
      <c r="K1483" s="13">
        <v>95.97</v>
      </c>
      <c r="L1483" s="19" t="s">
        <v>13176</v>
      </c>
      <c r="M1483" s="11" t="s">
        <v>39</v>
      </c>
      <c r="N1483" s="10" t="s">
        <v>40</v>
      </c>
      <c r="O1483" s="10" t="s">
        <v>137</v>
      </c>
      <c r="P1483" s="10" t="s">
        <v>138</v>
      </c>
      <c r="Q1483" s="12"/>
      <c r="R1483" s="12"/>
      <c r="S1483" s="15" t="s">
        <v>42</v>
      </c>
      <c r="T1483" s="10" t="s">
        <v>27</v>
      </c>
      <c r="U1483" s="10">
        <v>1500</v>
      </c>
      <c r="V1483" s="10">
        <v>1872</v>
      </c>
      <c r="W1483" s="10">
        <v>1970</v>
      </c>
      <c r="X1483" s="10">
        <v>799</v>
      </c>
      <c r="Y1483" s="10">
        <f t="shared" si="24"/>
        <v>335</v>
      </c>
      <c r="Z1483" s="10" t="str">
        <f>IFERROR(VLOOKUP(H1483,'[1]MW-NIFTY-50-12-Apr-2020'!$A:$A,1,FALSE),"No")</f>
        <v>No</v>
      </c>
      <c r="AA1483" s="10" t="str">
        <f>IFERROR(VLOOKUP(AB1483,'[2]ind_nifty500list 12th Apr20'!$F:$F,1,FALSE),"No")</f>
        <v>No</v>
      </c>
      <c r="AB1483" s="9">
        <v>335</v>
      </c>
    </row>
    <row r="1484" spans="1:28" ht="15.75" customHeight="1" x14ac:dyDescent="0.3">
      <c r="A1484" s="9">
        <v>1190</v>
      </c>
      <c r="B1484" s="10"/>
      <c r="C1484" s="10"/>
      <c r="D1484" s="10">
        <v>136050948</v>
      </c>
      <c r="E1484" s="10">
        <v>531449</v>
      </c>
      <c r="F1484" s="10">
        <v>531449</v>
      </c>
      <c r="G1484" s="10" t="s">
        <v>3787</v>
      </c>
      <c r="H1484" s="10" t="str">
        <f t="shared" si="25"/>
        <v>GRMOVER</v>
      </c>
      <c r="I1484" s="10" t="s">
        <v>3788</v>
      </c>
      <c r="J1484" s="10" t="s">
        <v>3789</v>
      </c>
      <c r="K1484" s="13">
        <v>95.92</v>
      </c>
      <c r="L1484" s="19" t="s">
        <v>13176</v>
      </c>
      <c r="M1484" s="11" t="s">
        <v>275</v>
      </c>
      <c r="N1484" s="10" t="s">
        <v>357</v>
      </c>
      <c r="O1484" s="10" t="s">
        <v>358</v>
      </c>
      <c r="P1484" s="10" t="s">
        <v>1975</v>
      </c>
      <c r="Q1484" s="12"/>
      <c r="R1484" s="12"/>
      <c r="S1484" s="18" t="s">
        <v>279</v>
      </c>
      <c r="T1484" s="10" t="s">
        <v>27</v>
      </c>
      <c r="U1484" s="10">
        <v>3098</v>
      </c>
      <c r="V1484" s="10">
        <v>2717</v>
      </c>
      <c r="W1484" s="10">
        <v>2077</v>
      </c>
      <c r="X1484" s="10">
        <v>1786</v>
      </c>
      <c r="Y1484" s="10">
        <f t="shared" si="24"/>
        <v>1190</v>
      </c>
      <c r="Z1484" s="10" t="str">
        <f>IFERROR(VLOOKUP(H1484,'[1]MW-NIFTY-50-12-Apr-2020'!$A:$A,1,FALSE),"No")</f>
        <v>No</v>
      </c>
      <c r="AA1484" s="10" t="str">
        <f>IFERROR(VLOOKUP(AB1484,'[2]ind_nifty500list 12th Apr20'!$F:$F,1,FALSE),"No")</f>
        <v>No</v>
      </c>
      <c r="AB1484" s="9">
        <v>1190</v>
      </c>
    </row>
    <row r="1485" spans="1:28" ht="15.75" customHeight="1" x14ac:dyDescent="0.3">
      <c r="A1485" s="9">
        <v>504</v>
      </c>
      <c r="B1485" s="10"/>
      <c r="C1485" s="10"/>
      <c r="D1485" s="10">
        <v>130424324</v>
      </c>
      <c r="E1485" s="10">
        <v>130424324</v>
      </c>
      <c r="F1485" s="10">
        <v>509470</v>
      </c>
      <c r="G1485" s="10" t="s">
        <v>1698</v>
      </c>
      <c r="H1485" s="10" t="str">
        <f t="shared" si="25"/>
        <v>BOMOXY-B1</v>
      </c>
      <c r="I1485" s="10"/>
      <c r="J1485" s="10" t="s">
        <v>1699</v>
      </c>
      <c r="K1485" s="13">
        <v>95.27</v>
      </c>
      <c r="L1485" s="19" t="s">
        <v>13176</v>
      </c>
      <c r="M1485" s="11" t="s">
        <v>23</v>
      </c>
      <c r="N1485" s="10" t="s">
        <v>24</v>
      </c>
      <c r="O1485" s="10"/>
      <c r="P1485" s="10"/>
      <c r="Q1485" s="12"/>
      <c r="R1485" s="12"/>
      <c r="S1485" s="17" t="s">
        <v>26</v>
      </c>
      <c r="T1485" s="10" t="s">
        <v>27</v>
      </c>
      <c r="U1485" s="10">
        <v>1440</v>
      </c>
      <c r="V1485" s="10">
        <v>1753</v>
      </c>
      <c r="W1485" s="10">
        <v>147</v>
      </c>
      <c r="X1485" s="10">
        <v>3375</v>
      </c>
      <c r="Y1485" s="10">
        <f t="shared" si="24"/>
        <v>504</v>
      </c>
      <c r="Z1485" s="10" t="str">
        <f>IFERROR(VLOOKUP(H1485,'[1]MW-NIFTY-50-12-Apr-2020'!$A:$A,1,FALSE),"No")</f>
        <v>No</v>
      </c>
      <c r="AA1485" s="10" t="str">
        <f>IFERROR(VLOOKUP(AB1485,'[2]ind_nifty500list 12th Apr20'!$F:$F,1,FALSE),"No")</f>
        <v>No</v>
      </c>
      <c r="AB1485" s="9">
        <v>504</v>
      </c>
    </row>
    <row r="1486" spans="1:28" ht="15.75" customHeight="1" x14ac:dyDescent="0.3">
      <c r="A1486" s="9">
        <v>1726</v>
      </c>
      <c r="B1486" s="10"/>
      <c r="C1486" s="10"/>
      <c r="D1486" s="10">
        <v>135721732</v>
      </c>
      <c r="E1486" s="10">
        <v>530163</v>
      </c>
      <c r="F1486" s="10">
        <v>530163</v>
      </c>
      <c r="G1486" s="10" t="s">
        <v>5415</v>
      </c>
      <c r="H1486" s="10" t="str">
        <f t="shared" si="25"/>
        <v>KERALAYUR</v>
      </c>
      <c r="I1486" s="10" t="s">
        <v>5416</v>
      </c>
      <c r="J1486" s="10" t="s">
        <v>5417</v>
      </c>
      <c r="K1486" s="13">
        <v>95.15</v>
      </c>
      <c r="L1486" s="19" t="s">
        <v>13176</v>
      </c>
      <c r="M1486" s="11" t="s">
        <v>95</v>
      </c>
      <c r="N1486" s="10" t="s">
        <v>96</v>
      </c>
      <c r="O1486" s="10" t="s">
        <v>1772</v>
      </c>
      <c r="P1486" s="10"/>
      <c r="Q1486" s="12"/>
      <c r="R1486" s="12"/>
      <c r="S1486" s="10" t="s">
        <v>98</v>
      </c>
      <c r="T1486" s="10" t="s">
        <v>27</v>
      </c>
      <c r="U1486" s="10">
        <v>575</v>
      </c>
      <c r="V1486" s="10">
        <v>773</v>
      </c>
      <c r="W1486" s="10">
        <v>528</v>
      </c>
      <c r="X1486" s="10">
        <v>3709</v>
      </c>
      <c r="Y1486" s="10">
        <f t="shared" si="24"/>
        <v>1726</v>
      </c>
      <c r="Z1486" s="10" t="str">
        <f>IFERROR(VLOOKUP(H1486,'[1]MW-NIFTY-50-12-Apr-2020'!$A:$A,1,FALSE),"No")</f>
        <v>No</v>
      </c>
      <c r="AA1486" s="10" t="str">
        <f>IFERROR(VLOOKUP(AB1486,'[2]ind_nifty500list 12th Apr20'!$F:$F,1,FALSE),"No")</f>
        <v>No</v>
      </c>
      <c r="AB1486" s="9">
        <v>1726</v>
      </c>
    </row>
    <row r="1487" spans="1:28" ht="15.75" customHeight="1" x14ac:dyDescent="0.3">
      <c r="A1487" s="9">
        <v>2838</v>
      </c>
      <c r="B1487" s="10"/>
      <c r="C1487" s="10"/>
      <c r="D1487" s="10">
        <v>128944900</v>
      </c>
      <c r="E1487" s="10">
        <v>503691</v>
      </c>
      <c r="F1487" s="10">
        <v>503691</v>
      </c>
      <c r="G1487" s="10" t="s">
        <v>8755</v>
      </c>
      <c r="H1487" s="10" t="str">
        <f t="shared" si="25"/>
        <v>SAHARA</v>
      </c>
      <c r="I1487" s="10" t="s">
        <v>8756</v>
      </c>
      <c r="J1487" s="10" t="s">
        <v>8757</v>
      </c>
      <c r="K1487" s="13">
        <v>94.93</v>
      </c>
      <c r="L1487" s="19" t="s">
        <v>13176</v>
      </c>
      <c r="M1487" s="11" t="s">
        <v>83</v>
      </c>
      <c r="N1487" s="10" t="s">
        <v>181</v>
      </c>
      <c r="O1487" s="10" t="s">
        <v>311</v>
      </c>
      <c r="P1487" s="23" t="s">
        <v>1199</v>
      </c>
      <c r="Q1487" s="12"/>
      <c r="R1487" s="12"/>
      <c r="S1487" s="15" t="s">
        <v>313</v>
      </c>
      <c r="T1487" s="10" t="s">
        <v>27</v>
      </c>
      <c r="U1487" s="10">
        <v>342</v>
      </c>
      <c r="V1487" s="10">
        <v>634</v>
      </c>
      <c r="W1487" s="10">
        <v>3473</v>
      </c>
      <c r="X1487" s="10">
        <v>2125</v>
      </c>
      <c r="Y1487" s="10">
        <f t="shared" si="24"/>
        <v>2838</v>
      </c>
      <c r="Z1487" s="10" t="str">
        <f>IFERROR(VLOOKUP(H1487,'[1]MW-NIFTY-50-12-Apr-2020'!$A:$A,1,FALSE),"No")</f>
        <v>No</v>
      </c>
      <c r="AA1487" s="10" t="str">
        <f>IFERROR(VLOOKUP(AB1487,'[2]ind_nifty500list 12th Apr20'!$F:$F,1,FALSE),"No")</f>
        <v>No</v>
      </c>
      <c r="AB1487" s="9">
        <v>2838</v>
      </c>
    </row>
    <row r="1488" spans="1:28" ht="15.75" customHeight="1" x14ac:dyDescent="0.3">
      <c r="A1488" s="9">
        <v>3950</v>
      </c>
      <c r="B1488" s="10">
        <v>4535297</v>
      </c>
      <c r="C1488" s="10">
        <v>17716</v>
      </c>
      <c r="D1488" s="10">
        <v>138234628</v>
      </c>
      <c r="E1488" s="10">
        <v>539979</v>
      </c>
      <c r="F1488" s="10">
        <v>539979</v>
      </c>
      <c r="G1488" s="10" t="s">
        <v>12149</v>
      </c>
      <c r="H1488" s="10" t="s">
        <v>12149</v>
      </c>
      <c r="I1488" s="10" t="s">
        <v>12150</v>
      </c>
      <c r="J1488" s="10" t="s">
        <v>12151</v>
      </c>
      <c r="K1488" s="13">
        <v>94.925749999999994</v>
      </c>
      <c r="L1488" s="19" t="s">
        <v>13176</v>
      </c>
      <c r="M1488" s="11" t="s">
        <v>83</v>
      </c>
      <c r="N1488" s="10" t="s">
        <v>84</v>
      </c>
      <c r="O1488" s="10" t="s">
        <v>85</v>
      </c>
      <c r="P1488" s="10"/>
      <c r="Q1488" s="12"/>
      <c r="R1488" s="12"/>
      <c r="S1488" s="15" t="s">
        <v>86</v>
      </c>
      <c r="T1488" s="10" t="s">
        <v>27</v>
      </c>
      <c r="U1488" s="10">
        <v>2937</v>
      </c>
      <c r="V1488" s="10">
        <v>1881</v>
      </c>
      <c r="W1488" s="10">
        <v>3317</v>
      </c>
      <c r="X1488" s="10">
        <v>452</v>
      </c>
      <c r="Y1488" s="10">
        <f t="shared" si="24"/>
        <v>3950</v>
      </c>
      <c r="Z1488" s="10" t="str">
        <f>IFERROR(VLOOKUP(H1488,'[1]MW-NIFTY-50-12-Apr-2020'!$A:$A,1,FALSE),"No")</f>
        <v>No</v>
      </c>
      <c r="AA1488" s="10" t="str">
        <f>IFERROR(VLOOKUP(AB1488,'[2]ind_nifty500list 12th Apr20'!$F:$F,1,FALSE),"No")</f>
        <v>No</v>
      </c>
      <c r="AB1488" s="9">
        <v>3950</v>
      </c>
    </row>
    <row r="1489" spans="1:28" ht="15.75" customHeight="1" x14ac:dyDescent="0.3">
      <c r="A1489" s="9">
        <v>1491</v>
      </c>
      <c r="B1489" s="10">
        <v>1517057</v>
      </c>
      <c r="C1489" s="10">
        <v>5926</v>
      </c>
      <c r="D1489" s="10">
        <v>137941764</v>
      </c>
      <c r="E1489" s="10">
        <v>538835</v>
      </c>
      <c r="F1489" s="10">
        <v>538835</v>
      </c>
      <c r="G1489" s="10" t="s">
        <v>4708</v>
      </c>
      <c r="H1489" s="10" t="s">
        <v>4708</v>
      </c>
      <c r="I1489" s="10" t="s">
        <v>4709</v>
      </c>
      <c r="J1489" s="10" t="s">
        <v>4710</v>
      </c>
      <c r="K1489" s="13">
        <v>2356.1836499999999</v>
      </c>
      <c r="L1489" s="19" t="s">
        <v>13179</v>
      </c>
      <c r="M1489" s="11" t="s">
        <v>32</v>
      </c>
      <c r="N1489" s="10" t="s">
        <v>33</v>
      </c>
      <c r="O1489" s="10" t="s">
        <v>48</v>
      </c>
      <c r="P1489" s="10"/>
      <c r="Q1489" s="12"/>
      <c r="R1489" s="12"/>
      <c r="S1489" s="18" t="s">
        <v>35</v>
      </c>
      <c r="T1489" s="10" t="s">
        <v>27</v>
      </c>
      <c r="U1489" s="10">
        <v>2298</v>
      </c>
      <c r="V1489" s="10">
        <v>1096</v>
      </c>
      <c r="W1489" s="10">
        <v>3862</v>
      </c>
      <c r="X1489" s="10">
        <v>4</v>
      </c>
      <c r="Y1489" s="10">
        <f t="shared" si="24"/>
        <v>1491</v>
      </c>
      <c r="Z1489" s="10" t="str">
        <f>IFERROR(VLOOKUP(H1489,'[1]MW-NIFTY-50-12-Apr-2020'!$A:$A,1,FALSE),"No")</f>
        <v>No</v>
      </c>
      <c r="AA1489" s="10" t="s">
        <v>44</v>
      </c>
      <c r="AB1489" s="9">
        <v>1491</v>
      </c>
    </row>
    <row r="1490" spans="1:28" ht="15.75" customHeight="1" x14ac:dyDescent="0.3">
      <c r="A1490" s="9">
        <v>617</v>
      </c>
      <c r="B1490" s="10"/>
      <c r="C1490" s="10"/>
      <c r="D1490" s="10">
        <v>136445956</v>
      </c>
      <c r="E1490" s="10">
        <v>532992</v>
      </c>
      <c r="F1490" s="10">
        <v>532992</v>
      </c>
      <c r="G1490" s="10" t="s">
        <v>2040</v>
      </c>
      <c r="H1490" s="10" t="str">
        <f>G1490</f>
        <v>CHLLTD</v>
      </c>
      <c r="I1490" s="10" t="s">
        <v>2041</v>
      </c>
      <c r="J1490" s="10" t="s">
        <v>2042</v>
      </c>
      <c r="K1490" s="13">
        <v>94.45</v>
      </c>
      <c r="L1490" s="19" t="s">
        <v>13176</v>
      </c>
      <c r="M1490" s="11" t="s">
        <v>83</v>
      </c>
      <c r="N1490" s="10" t="s">
        <v>181</v>
      </c>
      <c r="O1490" s="10" t="s">
        <v>210</v>
      </c>
      <c r="P1490" s="10" t="s">
        <v>354</v>
      </c>
      <c r="Q1490" s="12"/>
      <c r="R1490" s="12"/>
      <c r="S1490" s="17" t="s">
        <v>86</v>
      </c>
      <c r="T1490" s="10" t="s">
        <v>27</v>
      </c>
      <c r="U1490" s="10">
        <v>2919</v>
      </c>
      <c r="V1490" s="10">
        <v>3694</v>
      </c>
      <c r="W1490" s="10">
        <v>416</v>
      </c>
      <c r="X1490" s="10">
        <v>408</v>
      </c>
      <c r="Y1490" s="10">
        <f t="shared" si="24"/>
        <v>617</v>
      </c>
      <c r="Z1490" s="10" t="str">
        <f>IFERROR(VLOOKUP(H1490,'[1]MW-NIFTY-50-12-Apr-2020'!$A:$A,1,FALSE),"No")</f>
        <v>No</v>
      </c>
      <c r="AA1490" s="10" t="str">
        <f>IFERROR(VLOOKUP(AB1490,'[2]ind_nifty500list 12th Apr20'!$F:$F,1,FALSE),"No")</f>
        <v>No</v>
      </c>
      <c r="AB1490" s="9">
        <v>617</v>
      </c>
    </row>
    <row r="1491" spans="1:28" ht="15.75" customHeight="1" x14ac:dyDescent="0.3">
      <c r="A1491" s="9">
        <v>1647</v>
      </c>
      <c r="B1491" s="10"/>
      <c r="C1491" s="10"/>
      <c r="D1491" s="10">
        <v>129043460</v>
      </c>
      <c r="E1491" s="10">
        <v>504076</v>
      </c>
      <c r="F1491" s="10">
        <v>504076</v>
      </c>
      <c r="G1491" s="10" t="s">
        <v>5177</v>
      </c>
      <c r="H1491" s="10" t="str">
        <f>G1491</f>
        <v>JYOTI</v>
      </c>
      <c r="I1491" s="10" t="s">
        <v>5178</v>
      </c>
      <c r="J1491" s="10" t="s">
        <v>5179</v>
      </c>
      <c r="K1491" s="13">
        <v>94.35</v>
      </c>
      <c r="L1491" s="19" t="s">
        <v>13176</v>
      </c>
      <c r="M1491" s="11" t="s">
        <v>39</v>
      </c>
      <c r="N1491" s="10" t="s">
        <v>40</v>
      </c>
      <c r="O1491" s="10" t="s">
        <v>128</v>
      </c>
      <c r="P1491" s="10" t="s">
        <v>129</v>
      </c>
      <c r="Q1491" s="12"/>
      <c r="R1491" s="12"/>
      <c r="S1491" s="15" t="s">
        <v>42</v>
      </c>
      <c r="T1491" s="10" t="s">
        <v>27</v>
      </c>
      <c r="U1491" s="10">
        <v>3501</v>
      </c>
      <c r="V1491" s="10">
        <v>5057</v>
      </c>
      <c r="W1491" s="10">
        <v>1384</v>
      </c>
      <c r="X1491" s="10">
        <v>902</v>
      </c>
      <c r="Y1491" s="10">
        <f t="shared" si="24"/>
        <v>1647</v>
      </c>
      <c r="Z1491" s="10" t="str">
        <f>IFERROR(VLOOKUP(H1491,'[1]MW-NIFTY-50-12-Apr-2020'!$A:$A,1,FALSE),"No")</f>
        <v>No</v>
      </c>
      <c r="AA1491" s="10" t="str">
        <f>IFERROR(VLOOKUP(AB1491,'[2]ind_nifty500list 12th Apr20'!$F:$F,1,FALSE),"No")</f>
        <v>No</v>
      </c>
      <c r="AB1491" s="9">
        <v>1647</v>
      </c>
    </row>
    <row r="1492" spans="1:28" ht="15.75" customHeight="1" x14ac:dyDescent="0.3">
      <c r="A1492" s="9">
        <v>4899</v>
      </c>
      <c r="B1492" s="10">
        <v>5040897</v>
      </c>
      <c r="C1492" s="10">
        <v>19691</v>
      </c>
      <c r="D1492" s="10">
        <v>138319620</v>
      </c>
      <c r="E1492" s="10">
        <v>540311</v>
      </c>
      <c r="F1492" s="10">
        <v>540311</v>
      </c>
      <c r="G1492" s="10" t="s">
        <v>12668</v>
      </c>
      <c r="H1492" s="10" t="s">
        <v>12668</v>
      </c>
      <c r="I1492" s="10" t="s">
        <v>12669</v>
      </c>
      <c r="J1492" s="10" t="s">
        <v>12670</v>
      </c>
      <c r="K1492" s="13">
        <v>94.102599999999995</v>
      </c>
      <c r="L1492" s="19" t="s">
        <v>13176</v>
      </c>
      <c r="M1492" s="11" t="s">
        <v>39</v>
      </c>
      <c r="N1492" s="10" t="s">
        <v>67</v>
      </c>
      <c r="O1492" s="10" t="s">
        <v>149</v>
      </c>
      <c r="P1492" s="10" t="s">
        <v>150</v>
      </c>
      <c r="Q1492" s="12"/>
      <c r="R1492" s="12"/>
      <c r="S1492" s="15" t="s">
        <v>69</v>
      </c>
      <c r="T1492" s="10" t="s">
        <v>27</v>
      </c>
      <c r="U1492" s="10">
        <v>1243</v>
      </c>
      <c r="V1492" s="10">
        <v>3387</v>
      </c>
      <c r="W1492" s="10">
        <v>4116</v>
      </c>
      <c r="X1492" s="10">
        <v>5019</v>
      </c>
      <c r="Y1492" s="10">
        <f t="shared" si="24"/>
        <v>4899</v>
      </c>
      <c r="Z1492" s="10" t="str">
        <f>IFERROR(VLOOKUP(H1492,'[1]MW-NIFTY-50-12-Apr-2020'!$A:$A,1,FALSE),"No")</f>
        <v>No</v>
      </c>
      <c r="AA1492" s="10" t="str">
        <f>IFERROR(VLOOKUP(AB1492,'[2]ind_nifty500list 12th Apr20'!$F:$F,1,FALSE),"No")</f>
        <v>No</v>
      </c>
      <c r="AB1492" s="9">
        <v>4899</v>
      </c>
    </row>
    <row r="1493" spans="1:28" ht="15.75" customHeight="1" x14ac:dyDescent="0.3">
      <c r="A1493" s="9">
        <v>3039</v>
      </c>
      <c r="B1493" s="10"/>
      <c r="C1493" s="10"/>
      <c r="D1493" s="10">
        <v>128973828</v>
      </c>
      <c r="E1493" s="10">
        <v>503804</v>
      </c>
      <c r="F1493" s="10">
        <v>503804</v>
      </c>
      <c r="G1493" s="10" t="s">
        <v>9356</v>
      </c>
      <c r="H1493" s="10" t="str">
        <f>G1493</f>
        <v>SHRIDINESH</v>
      </c>
      <c r="I1493" s="10" t="s">
        <v>9357</v>
      </c>
      <c r="J1493" s="10" t="s">
        <v>9358</v>
      </c>
      <c r="K1493" s="13">
        <v>93.75</v>
      </c>
      <c r="L1493" s="19" t="s">
        <v>13176</v>
      </c>
      <c r="M1493" s="10" t="s">
        <v>83</v>
      </c>
      <c r="N1493" s="10" t="s">
        <v>84</v>
      </c>
      <c r="O1493" s="10" t="s">
        <v>85</v>
      </c>
      <c r="P1493" s="10"/>
      <c r="Q1493" s="12"/>
      <c r="R1493" s="12"/>
      <c r="S1493" s="17" t="s">
        <v>86</v>
      </c>
      <c r="T1493" s="10" t="s">
        <v>27</v>
      </c>
      <c r="U1493" s="10">
        <v>1840</v>
      </c>
      <c r="V1493" s="10">
        <v>531</v>
      </c>
      <c r="W1493" s="10">
        <v>2081</v>
      </c>
      <c r="X1493" s="10">
        <v>1737</v>
      </c>
      <c r="Y1493" s="10">
        <f t="shared" si="24"/>
        <v>3039</v>
      </c>
      <c r="Z1493" s="10" t="str">
        <f>IFERROR(VLOOKUP(H1493,'[1]MW-NIFTY-50-12-Apr-2020'!$A:$A,1,FALSE),"No")</f>
        <v>No</v>
      </c>
      <c r="AA1493" s="10" t="str">
        <f>IFERROR(VLOOKUP(AB1493,'[2]ind_nifty500list 12th Apr20'!$F:$F,1,FALSE),"No")</f>
        <v>No</v>
      </c>
      <c r="AB1493" s="9">
        <v>3039</v>
      </c>
    </row>
    <row r="1494" spans="1:28" ht="15.75" customHeight="1" x14ac:dyDescent="0.3">
      <c r="A1494" s="9">
        <v>2825</v>
      </c>
      <c r="B1494" s="10"/>
      <c r="C1494" s="10"/>
      <c r="D1494" s="10">
        <v>136158468</v>
      </c>
      <c r="E1494" s="10">
        <v>531869</v>
      </c>
      <c r="F1494" s="10">
        <v>531869</v>
      </c>
      <c r="G1494" s="10" t="s">
        <v>8717</v>
      </c>
      <c r="H1494" s="10" t="str">
        <f>G1494</f>
        <v>SACHEMT</v>
      </c>
      <c r="I1494" s="10" t="s">
        <v>8718</v>
      </c>
      <c r="J1494" s="10" t="s">
        <v>8719</v>
      </c>
      <c r="K1494" s="13">
        <v>93.62</v>
      </c>
      <c r="L1494" s="19" t="s">
        <v>13176</v>
      </c>
      <c r="M1494" s="11" t="s">
        <v>23</v>
      </c>
      <c r="N1494" s="10" t="s">
        <v>90</v>
      </c>
      <c r="O1494" s="10"/>
      <c r="P1494" s="10"/>
      <c r="Q1494" s="12"/>
      <c r="R1494" s="12"/>
      <c r="S1494" s="18" t="s">
        <v>91</v>
      </c>
      <c r="T1494" s="10" t="s">
        <v>27</v>
      </c>
      <c r="U1494" s="10">
        <v>3951</v>
      </c>
      <c r="V1494" s="10">
        <v>969</v>
      </c>
      <c r="W1494" s="10">
        <v>1009</v>
      </c>
      <c r="X1494" s="10">
        <v>1750</v>
      </c>
      <c r="Y1494" s="10">
        <f t="shared" si="24"/>
        <v>2825</v>
      </c>
      <c r="Z1494" s="10" t="str">
        <f>IFERROR(VLOOKUP(H1494,'[1]MW-NIFTY-50-12-Apr-2020'!$A:$A,1,FALSE),"No")</f>
        <v>No</v>
      </c>
      <c r="AA1494" s="10" t="str">
        <f>IFERROR(VLOOKUP(AB1494,'[2]ind_nifty500list 12th Apr20'!$F:$F,1,FALSE),"No")</f>
        <v>No</v>
      </c>
      <c r="AB1494" s="9">
        <v>2825</v>
      </c>
    </row>
    <row r="1495" spans="1:28" ht="15.75" customHeight="1" x14ac:dyDescent="0.3">
      <c r="A1495" s="9">
        <v>1330</v>
      </c>
      <c r="B1495" s="10"/>
      <c r="C1495" s="10"/>
      <c r="D1495" s="10">
        <v>135760644</v>
      </c>
      <c r="E1495" s="10">
        <v>530315</v>
      </c>
      <c r="F1495" s="10">
        <v>530315</v>
      </c>
      <c r="G1495" s="10" t="s">
        <v>4214</v>
      </c>
      <c r="H1495" s="10" t="str">
        <f>G1495</f>
        <v>HINDTINWRK</v>
      </c>
      <c r="I1495" s="10" t="s">
        <v>4215</v>
      </c>
      <c r="J1495" s="10" t="s">
        <v>4216</v>
      </c>
      <c r="K1495" s="13">
        <v>93.31</v>
      </c>
      <c r="L1495" s="19" t="s">
        <v>13176</v>
      </c>
      <c r="M1495" s="11" t="s">
        <v>23</v>
      </c>
      <c r="N1495" s="10" t="s">
        <v>196</v>
      </c>
      <c r="O1495" s="10"/>
      <c r="P1495" s="10"/>
      <c r="Q1495" s="12"/>
      <c r="R1495" s="12"/>
      <c r="S1495" s="15" t="s">
        <v>26</v>
      </c>
      <c r="T1495" s="10" t="s">
        <v>27</v>
      </c>
      <c r="U1495" s="10">
        <v>3964</v>
      </c>
      <c r="V1495" s="10">
        <v>523</v>
      </c>
      <c r="W1495" s="10">
        <v>1660</v>
      </c>
      <c r="X1495" s="10">
        <v>1471</v>
      </c>
      <c r="Y1495" s="10">
        <f t="shared" si="24"/>
        <v>1330</v>
      </c>
      <c r="Z1495" s="10" t="str">
        <f>IFERROR(VLOOKUP(H1495,'[1]MW-NIFTY-50-12-Apr-2020'!$A:$A,1,FALSE),"No")</f>
        <v>No</v>
      </c>
      <c r="AA1495" s="10" t="str">
        <f>IFERROR(VLOOKUP(AB1495,'[2]ind_nifty500list 12th Apr20'!$F:$F,1,FALSE),"No")</f>
        <v>No</v>
      </c>
      <c r="AB1495" s="9">
        <v>1330</v>
      </c>
    </row>
    <row r="1496" spans="1:28" ht="15.75" customHeight="1" x14ac:dyDescent="0.3">
      <c r="A1496" s="9">
        <v>2822</v>
      </c>
      <c r="B1496" s="10"/>
      <c r="C1496" s="10"/>
      <c r="D1496" s="10">
        <v>138012676</v>
      </c>
      <c r="E1496" s="10">
        <v>539112</v>
      </c>
      <c r="F1496" s="10">
        <v>539112</v>
      </c>
      <c r="G1496" s="10" t="s">
        <v>8708</v>
      </c>
      <c r="H1496" s="10" t="str">
        <f>G1496</f>
        <v>SAB</v>
      </c>
      <c r="I1496" s="10" t="s">
        <v>8709</v>
      </c>
      <c r="J1496" s="10" t="s">
        <v>8710</v>
      </c>
      <c r="K1496" s="13">
        <v>93.3</v>
      </c>
      <c r="L1496" s="19" t="s">
        <v>13176</v>
      </c>
      <c r="M1496" s="11" t="s">
        <v>249</v>
      </c>
      <c r="N1496" s="10" t="s">
        <v>383</v>
      </c>
      <c r="O1496" s="10"/>
      <c r="P1496" s="10"/>
      <c r="Q1496" s="12"/>
      <c r="R1496" s="12"/>
      <c r="S1496" s="18" t="s">
        <v>384</v>
      </c>
      <c r="T1496" s="10" t="s">
        <v>27</v>
      </c>
      <c r="U1496" s="10">
        <v>3952</v>
      </c>
      <c r="V1496" s="10">
        <v>3837</v>
      </c>
      <c r="W1496" s="10">
        <v>2597</v>
      </c>
      <c r="X1496" s="10">
        <v>2980</v>
      </c>
      <c r="Y1496" s="10">
        <f t="shared" si="24"/>
        <v>2822</v>
      </c>
      <c r="Z1496" s="10" t="str">
        <f>IFERROR(VLOOKUP(H1496,'[1]MW-NIFTY-50-12-Apr-2020'!$A:$A,1,FALSE),"No")</f>
        <v>No</v>
      </c>
      <c r="AA1496" s="10" t="str">
        <f>IFERROR(VLOOKUP(AB1496,'[2]ind_nifty500list 12th Apr20'!$F:$F,1,FALSE),"No")</f>
        <v>No</v>
      </c>
      <c r="AB1496" s="9">
        <v>2822</v>
      </c>
    </row>
    <row r="1497" spans="1:28" ht="15.75" customHeight="1" x14ac:dyDescent="0.3">
      <c r="A1497" s="9">
        <v>1393</v>
      </c>
      <c r="B1497" s="10">
        <v>4334849</v>
      </c>
      <c r="C1497" s="10">
        <v>16933</v>
      </c>
      <c r="D1497" s="10">
        <v>130937092</v>
      </c>
      <c r="E1497" s="10">
        <v>511473</v>
      </c>
      <c r="F1497" s="10">
        <v>511473</v>
      </c>
      <c r="G1497" s="10" t="s">
        <v>4407</v>
      </c>
      <c r="H1497" s="10" t="s">
        <v>4407</v>
      </c>
      <c r="I1497" s="10" t="s">
        <v>4408</v>
      </c>
      <c r="J1497" s="10" t="s">
        <v>4409</v>
      </c>
      <c r="K1497" s="13">
        <v>93.268550000000005</v>
      </c>
      <c r="L1497" s="19" t="s">
        <v>13176</v>
      </c>
      <c r="M1497" s="11" t="s">
        <v>55</v>
      </c>
      <c r="N1497" s="10" t="s">
        <v>56</v>
      </c>
      <c r="O1497" s="10" t="s">
        <v>62</v>
      </c>
      <c r="P1497" s="10" t="s">
        <v>293</v>
      </c>
      <c r="Q1497" s="12"/>
      <c r="R1497" s="12"/>
      <c r="S1497" s="18" t="s">
        <v>58</v>
      </c>
      <c r="T1497" s="10" t="s">
        <v>27</v>
      </c>
      <c r="U1497" s="10">
        <v>618</v>
      </c>
      <c r="V1497" s="10">
        <v>3026</v>
      </c>
      <c r="W1497" s="10">
        <v>3770</v>
      </c>
      <c r="X1497" s="10">
        <v>497</v>
      </c>
      <c r="Y1497" s="10">
        <f t="shared" si="24"/>
        <v>1393</v>
      </c>
      <c r="Z1497" s="10" t="str">
        <f>IFERROR(VLOOKUP(H1497,'[1]MW-NIFTY-50-12-Apr-2020'!$A:$A,1,FALSE),"No")</f>
        <v>No</v>
      </c>
      <c r="AA1497" s="10" t="str">
        <f>IFERROR(VLOOKUP(AB1497,'[2]ind_nifty500list 12th Apr20'!$F:$F,1,FALSE),"No")</f>
        <v>No</v>
      </c>
      <c r="AB1497" s="9">
        <v>1393</v>
      </c>
    </row>
    <row r="1498" spans="1:28" ht="15.75" customHeight="1" x14ac:dyDescent="0.3">
      <c r="A1498" s="9">
        <v>2168</v>
      </c>
      <c r="B1498" s="10">
        <v>1105921</v>
      </c>
      <c r="C1498" s="10">
        <v>4320</v>
      </c>
      <c r="D1498" s="10">
        <v>134845188</v>
      </c>
      <c r="E1498" s="10">
        <v>526739</v>
      </c>
      <c r="F1498" s="10">
        <v>526739</v>
      </c>
      <c r="G1498" s="10" t="s">
        <v>6751</v>
      </c>
      <c r="H1498" s="10" t="s">
        <v>6751</v>
      </c>
      <c r="I1498" s="10" t="s">
        <v>6752</v>
      </c>
      <c r="J1498" s="10" t="s">
        <v>6753</v>
      </c>
      <c r="K1498" s="13">
        <v>92.84</v>
      </c>
      <c r="L1498" s="19" t="s">
        <v>13176</v>
      </c>
      <c r="M1498" s="11" t="s">
        <v>23</v>
      </c>
      <c r="N1498" s="10" t="s">
        <v>24</v>
      </c>
      <c r="O1498" s="10"/>
      <c r="P1498" s="10"/>
      <c r="Q1498" s="12"/>
      <c r="R1498" s="12"/>
      <c r="S1498" s="15" t="s">
        <v>26</v>
      </c>
      <c r="T1498" s="10" t="s">
        <v>27</v>
      </c>
      <c r="U1498" s="10">
        <v>807</v>
      </c>
      <c r="V1498" s="10">
        <v>2705</v>
      </c>
      <c r="W1498" s="10">
        <v>3388</v>
      </c>
      <c r="X1498" s="10">
        <v>1429</v>
      </c>
      <c r="Y1498" s="10">
        <f t="shared" si="24"/>
        <v>2168</v>
      </c>
      <c r="Z1498" s="10" t="str">
        <f>IFERROR(VLOOKUP(H1498,'[1]MW-NIFTY-50-12-Apr-2020'!$A:$A,1,FALSE),"No")</f>
        <v>No</v>
      </c>
      <c r="AA1498" s="10" t="str">
        <f>IFERROR(VLOOKUP(AB1498,'[2]ind_nifty500list 12th Apr20'!$F:$F,1,FALSE),"No")</f>
        <v>No</v>
      </c>
      <c r="AB1498" s="9">
        <v>2168</v>
      </c>
    </row>
    <row r="1499" spans="1:28" ht="15.75" customHeight="1" x14ac:dyDescent="0.3">
      <c r="A1499" s="9">
        <v>902</v>
      </c>
      <c r="B1499" s="10">
        <v>3352577</v>
      </c>
      <c r="C1499" s="10">
        <v>13096</v>
      </c>
      <c r="D1499" s="10">
        <v>129026052</v>
      </c>
      <c r="E1499" s="10">
        <v>504008</v>
      </c>
      <c r="F1499" s="10">
        <v>504008</v>
      </c>
      <c r="G1499" s="10" t="s">
        <v>2904</v>
      </c>
      <c r="H1499" s="10" t="s">
        <v>2904</v>
      </c>
      <c r="I1499" s="10" t="s">
        <v>2905</v>
      </c>
      <c r="J1499" s="10" t="s">
        <v>2906</v>
      </c>
      <c r="K1499" s="13">
        <v>92.836100000000002</v>
      </c>
      <c r="L1499" s="19" t="s">
        <v>13176</v>
      </c>
      <c r="M1499" s="11" t="s">
        <v>39</v>
      </c>
      <c r="N1499" s="10" t="s">
        <v>40</v>
      </c>
      <c r="O1499" s="10" t="s">
        <v>128</v>
      </c>
      <c r="P1499" s="10" t="s">
        <v>129</v>
      </c>
      <c r="Q1499" s="12"/>
      <c r="R1499" s="12"/>
      <c r="S1499" s="15" t="s">
        <v>42</v>
      </c>
      <c r="T1499" s="10" t="s">
        <v>27</v>
      </c>
      <c r="U1499" s="10">
        <v>1384</v>
      </c>
      <c r="V1499" s="10">
        <v>1647</v>
      </c>
      <c r="W1499" s="10">
        <v>3943</v>
      </c>
      <c r="X1499" s="10">
        <v>1435</v>
      </c>
      <c r="Y1499" s="10">
        <f t="shared" si="24"/>
        <v>902</v>
      </c>
      <c r="Z1499" s="10" t="str">
        <f>IFERROR(VLOOKUP(H1499,'[1]MW-NIFTY-50-12-Apr-2020'!$A:$A,1,FALSE),"No")</f>
        <v>No</v>
      </c>
      <c r="AA1499" s="10" t="str">
        <f>IFERROR(VLOOKUP(AB1499,'[2]ind_nifty500list 12th Apr20'!$F:$F,1,FALSE),"No")</f>
        <v>No</v>
      </c>
      <c r="AB1499" s="9">
        <v>902</v>
      </c>
    </row>
    <row r="1500" spans="1:28" ht="15.75" customHeight="1" x14ac:dyDescent="0.3">
      <c r="A1500" s="9">
        <v>816</v>
      </c>
      <c r="B1500" s="10">
        <v>1140737</v>
      </c>
      <c r="C1500" s="10">
        <v>4456</v>
      </c>
      <c r="D1500" s="10">
        <v>134893316</v>
      </c>
      <c r="E1500" s="10">
        <v>526927</v>
      </c>
      <c r="F1500" s="10">
        <v>526927</v>
      </c>
      <c r="G1500" s="10" t="s">
        <v>2644</v>
      </c>
      <c r="H1500" s="10" t="s">
        <v>2644</v>
      </c>
      <c r="I1500" s="10" t="s">
        <v>2645</v>
      </c>
      <c r="J1500" s="10" t="s">
        <v>2646</v>
      </c>
      <c r="K1500" s="13">
        <v>92.74</v>
      </c>
      <c r="L1500" s="19" t="s">
        <v>13176</v>
      </c>
      <c r="M1500" s="11" t="s">
        <v>32</v>
      </c>
      <c r="N1500" s="10" t="s">
        <v>33</v>
      </c>
      <c r="O1500" s="10" t="s">
        <v>48</v>
      </c>
      <c r="P1500" s="10"/>
      <c r="Q1500" s="12"/>
      <c r="R1500" s="12"/>
      <c r="S1500" s="18" t="s">
        <v>35</v>
      </c>
      <c r="T1500" s="10" t="s">
        <v>27</v>
      </c>
      <c r="U1500" s="10">
        <v>669</v>
      </c>
      <c r="V1500" s="10">
        <v>3213</v>
      </c>
      <c r="W1500" s="10">
        <v>3647</v>
      </c>
      <c r="X1500" s="10">
        <v>1494</v>
      </c>
      <c r="Y1500" s="10">
        <f t="shared" si="24"/>
        <v>816</v>
      </c>
      <c r="Z1500" s="10" t="str">
        <f>IFERROR(VLOOKUP(H1500,'[1]MW-NIFTY-50-12-Apr-2020'!$A:$A,1,FALSE),"No")</f>
        <v>No</v>
      </c>
      <c r="AA1500" s="10" t="str">
        <f>IFERROR(VLOOKUP(AB1500,'[2]ind_nifty500list 12th Apr20'!$F:$F,1,FALSE),"No")</f>
        <v>No</v>
      </c>
      <c r="AB1500" s="9">
        <v>816</v>
      </c>
    </row>
    <row r="1501" spans="1:28" ht="15.75" customHeight="1" x14ac:dyDescent="0.3">
      <c r="A1501" s="9">
        <v>1757</v>
      </c>
      <c r="B1501" s="10"/>
      <c r="C1501" s="10"/>
      <c r="D1501" s="10">
        <v>136209156</v>
      </c>
      <c r="E1501" s="10">
        <v>532067</v>
      </c>
      <c r="F1501" s="10">
        <v>532067</v>
      </c>
      <c r="G1501" s="10" t="s">
        <v>5508</v>
      </c>
      <c r="H1501" s="10" t="str">
        <f>G1501</f>
        <v>KILPEST</v>
      </c>
      <c r="I1501" s="10" t="s">
        <v>5509</v>
      </c>
      <c r="J1501" s="10" t="s">
        <v>5510</v>
      </c>
      <c r="K1501" s="13">
        <v>92.71</v>
      </c>
      <c r="L1501" s="19" t="s">
        <v>13176</v>
      </c>
      <c r="M1501" s="11" t="s">
        <v>23</v>
      </c>
      <c r="N1501" s="10" t="s">
        <v>24</v>
      </c>
      <c r="O1501" s="10"/>
      <c r="P1501" s="10"/>
      <c r="Q1501" s="12"/>
      <c r="R1501" s="12"/>
      <c r="S1501" s="15" t="s">
        <v>26</v>
      </c>
      <c r="T1501" s="10" t="s">
        <v>27</v>
      </c>
      <c r="U1501" s="10">
        <v>2925</v>
      </c>
      <c r="V1501" s="10">
        <v>2079</v>
      </c>
      <c r="W1501" s="10">
        <v>1521</v>
      </c>
      <c r="X1501" s="10">
        <v>2827</v>
      </c>
      <c r="Y1501" s="10">
        <f t="shared" si="24"/>
        <v>1757</v>
      </c>
      <c r="Z1501" s="10" t="str">
        <f>IFERROR(VLOOKUP(H1501,'[1]MW-NIFTY-50-12-Apr-2020'!$A:$A,1,FALSE),"No")</f>
        <v>No</v>
      </c>
      <c r="AA1501" s="10" t="str">
        <f>IFERROR(VLOOKUP(AB1501,'[2]ind_nifty500list 12th Apr20'!$F:$F,1,FALSE),"No")</f>
        <v>No</v>
      </c>
      <c r="AB1501" s="9">
        <v>1757</v>
      </c>
    </row>
    <row r="1502" spans="1:28" ht="15.75" customHeight="1" x14ac:dyDescent="0.3">
      <c r="A1502" s="9">
        <v>153</v>
      </c>
      <c r="B1502" s="10">
        <v>27137</v>
      </c>
      <c r="C1502" s="10">
        <v>106</v>
      </c>
      <c r="D1502" s="10">
        <v>128002308</v>
      </c>
      <c r="E1502" s="10">
        <v>500009</v>
      </c>
      <c r="F1502" s="10">
        <v>500009</v>
      </c>
      <c r="G1502" s="10" t="s">
        <v>596</v>
      </c>
      <c r="H1502" s="10" t="s">
        <v>596</v>
      </c>
      <c r="I1502" s="10" t="s">
        <v>597</v>
      </c>
      <c r="J1502" s="10" t="s">
        <v>598</v>
      </c>
      <c r="K1502" s="13">
        <v>92.69</v>
      </c>
      <c r="L1502" s="19" t="s">
        <v>13176</v>
      </c>
      <c r="M1502" s="11" t="s">
        <v>95</v>
      </c>
      <c r="N1502" s="10" t="s">
        <v>96</v>
      </c>
      <c r="O1502" s="10" t="s">
        <v>97</v>
      </c>
      <c r="P1502" s="10"/>
      <c r="Q1502" s="12"/>
      <c r="R1502" s="12"/>
      <c r="S1502" s="10" t="s">
        <v>98</v>
      </c>
      <c r="T1502" s="10" t="s">
        <v>27</v>
      </c>
      <c r="U1502" s="10">
        <v>140</v>
      </c>
      <c r="V1502" s="10">
        <v>1235</v>
      </c>
      <c r="W1502" s="10">
        <v>2972</v>
      </c>
      <c r="X1502" s="10">
        <v>13</v>
      </c>
      <c r="Y1502" s="10">
        <f t="shared" si="24"/>
        <v>153</v>
      </c>
      <c r="Z1502" s="10" t="str">
        <f>IFERROR(VLOOKUP(H1502,'[1]MW-NIFTY-50-12-Apr-2020'!$A:$A,1,FALSE),"No")</f>
        <v>No</v>
      </c>
      <c r="AA1502" s="10" t="str">
        <f>IFERROR(VLOOKUP(AB1502,'[2]ind_nifty500list 12th Apr20'!$F:$F,1,FALSE),"No")</f>
        <v>No</v>
      </c>
      <c r="AB1502" s="9">
        <v>153</v>
      </c>
    </row>
    <row r="1503" spans="1:28" ht="15.75" customHeight="1" x14ac:dyDescent="0.3">
      <c r="A1503" s="9">
        <v>1898</v>
      </c>
      <c r="B1503" s="10">
        <v>3844353</v>
      </c>
      <c r="C1503" s="10">
        <v>15017</v>
      </c>
      <c r="D1503" s="10">
        <v>136423940</v>
      </c>
      <c r="E1503" s="10">
        <v>532906</v>
      </c>
      <c r="F1503" s="10">
        <v>532906</v>
      </c>
      <c r="G1503" s="10" t="s">
        <v>5938</v>
      </c>
      <c r="H1503" s="10" t="s">
        <v>5938</v>
      </c>
      <c r="I1503" s="10" t="s">
        <v>5939</v>
      </c>
      <c r="J1503" s="10" t="s">
        <v>5940</v>
      </c>
      <c r="K1503" s="13">
        <v>92.613049999999987</v>
      </c>
      <c r="L1503" s="19" t="s">
        <v>13176</v>
      </c>
      <c r="M1503" s="11" t="s">
        <v>23</v>
      </c>
      <c r="N1503" s="10" t="s">
        <v>90</v>
      </c>
      <c r="O1503" s="10" t="s">
        <v>821</v>
      </c>
      <c r="P1503" s="10" t="s">
        <v>1945</v>
      </c>
      <c r="Q1503" s="12"/>
      <c r="R1503" s="12"/>
      <c r="S1503" s="10" t="s">
        <v>91</v>
      </c>
      <c r="T1503" s="10" t="s">
        <v>27</v>
      </c>
      <c r="U1503" s="10">
        <v>585</v>
      </c>
      <c r="V1503" s="10">
        <v>2145</v>
      </c>
      <c r="W1503" s="10">
        <v>718</v>
      </c>
      <c r="X1503" s="10">
        <v>1950</v>
      </c>
      <c r="Y1503" s="10">
        <f t="shared" si="24"/>
        <v>1898</v>
      </c>
      <c r="Z1503" s="10" t="str">
        <f>IFERROR(VLOOKUP(H1503,'[1]MW-NIFTY-50-12-Apr-2020'!$A:$A,1,FALSE),"No")</f>
        <v>No</v>
      </c>
      <c r="AA1503" s="10" t="str">
        <f>IFERROR(VLOOKUP(AB1503,'[2]ind_nifty500list 12th Apr20'!$F:$F,1,FALSE),"No")</f>
        <v>No</v>
      </c>
      <c r="AB1503" s="9">
        <v>1898</v>
      </c>
    </row>
    <row r="1504" spans="1:28" ht="15.75" customHeight="1" x14ac:dyDescent="0.3">
      <c r="A1504" s="9">
        <v>627</v>
      </c>
      <c r="B1504" s="10">
        <v>8151809</v>
      </c>
      <c r="C1504" s="10">
        <v>31843</v>
      </c>
      <c r="D1504" s="10">
        <v>136552196</v>
      </c>
      <c r="E1504" s="10">
        <v>533407</v>
      </c>
      <c r="F1504" s="10">
        <v>533407</v>
      </c>
      <c r="G1504" s="10" t="s">
        <v>2071</v>
      </c>
      <c r="H1504" s="10" t="s">
        <v>2071</v>
      </c>
      <c r="I1504" s="10" t="s">
        <v>2072</v>
      </c>
      <c r="J1504" s="10" t="s">
        <v>2073</v>
      </c>
      <c r="K1504" s="13">
        <v>92.540150000000011</v>
      </c>
      <c r="L1504" s="19" t="s">
        <v>13176</v>
      </c>
      <c r="M1504" s="11" t="s">
        <v>83</v>
      </c>
      <c r="N1504" s="10" t="s">
        <v>84</v>
      </c>
      <c r="O1504" s="10" t="s">
        <v>85</v>
      </c>
      <c r="P1504" s="10"/>
      <c r="Q1504" s="12"/>
      <c r="R1504" s="12"/>
      <c r="S1504" s="15" t="s">
        <v>86</v>
      </c>
      <c r="T1504" s="10" t="s">
        <v>27</v>
      </c>
      <c r="U1504" s="10">
        <v>2428</v>
      </c>
      <c r="V1504" s="10">
        <v>739</v>
      </c>
      <c r="W1504" s="10">
        <v>1106</v>
      </c>
      <c r="X1504" s="10">
        <v>3803</v>
      </c>
      <c r="Y1504" s="10">
        <f t="shared" si="24"/>
        <v>627</v>
      </c>
      <c r="Z1504" s="10" t="str">
        <f>IFERROR(VLOOKUP(H1504,'[1]MW-NIFTY-50-12-Apr-2020'!$A:$A,1,FALSE),"No")</f>
        <v>No</v>
      </c>
      <c r="AA1504" s="10" t="str">
        <f>IFERROR(VLOOKUP(AB1504,'[2]ind_nifty500list 12th Apr20'!$F:$F,1,FALSE),"No")</f>
        <v>No</v>
      </c>
      <c r="AB1504" s="9">
        <v>627</v>
      </c>
    </row>
    <row r="1505" spans="1:28" ht="15.75" customHeight="1" x14ac:dyDescent="0.3">
      <c r="A1505" s="9">
        <v>1473</v>
      </c>
      <c r="B1505" s="10"/>
      <c r="C1505" s="10"/>
      <c r="D1505" s="10">
        <v>131168004</v>
      </c>
      <c r="E1505" s="10">
        <v>131168004</v>
      </c>
      <c r="F1505" s="10">
        <v>512375</v>
      </c>
      <c r="G1505" s="10" t="s">
        <v>4654</v>
      </c>
      <c r="H1505" s="10" t="str">
        <f>G1505</f>
        <v>INNOVENT</v>
      </c>
      <c r="I1505" s="10" t="s">
        <v>4655</v>
      </c>
      <c r="J1505" s="10" t="s">
        <v>4656</v>
      </c>
      <c r="K1505" s="13">
        <v>92.22</v>
      </c>
      <c r="L1505" s="19" t="s">
        <v>13176</v>
      </c>
      <c r="M1505" s="11" t="s">
        <v>55</v>
      </c>
      <c r="N1505" s="10" t="s">
        <v>56</v>
      </c>
      <c r="O1505" s="10" t="s">
        <v>57</v>
      </c>
      <c r="P1505" s="10"/>
      <c r="Q1505" s="12"/>
      <c r="R1505" s="12"/>
      <c r="S1505" s="10" t="s">
        <v>58</v>
      </c>
      <c r="T1505" s="10" t="s">
        <v>27</v>
      </c>
      <c r="U1505" s="10">
        <v>1498</v>
      </c>
      <c r="V1505" s="10">
        <v>1523</v>
      </c>
      <c r="W1505" s="10">
        <v>1409</v>
      </c>
      <c r="X1505" s="10">
        <v>1372</v>
      </c>
      <c r="Y1505" s="10">
        <f t="shared" si="24"/>
        <v>1473</v>
      </c>
      <c r="Z1505" s="10" t="str">
        <f>IFERROR(VLOOKUP(H1505,'[1]MW-NIFTY-50-12-Apr-2020'!$A:$A,1,FALSE),"No")</f>
        <v>No</v>
      </c>
      <c r="AA1505" s="10" t="str">
        <f>IFERROR(VLOOKUP(AB1505,'[2]ind_nifty500list 12th Apr20'!$F:$F,1,FALSE),"No")</f>
        <v>No</v>
      </c>
      <c r="AB1505" s="9">
        <v>1473</v>
      </c>
    </row>
    <row r="1506" spans="1:28" ht="15.75" customHeight="1" x14ac:dyDescent="0.3">
      <c r="A1506" s="9">
        <v>2750</v>
      </c>
      <c r="B1506" s="10"/>
      <c r="C1506" s="10"/>
      <c r="D1506" s="10">
        <v>136179716</v>
      </c>
      <c r="E1506" s="10">
        <v>531952</v>
      </c>
      <c r="F1506" s="10">
        <v>531952</v>
      </c>
      <c r="G1506" s="10" t="s">
        <v>8492</v>
      </c>
      <c r="H1506" s="10" t="str">
        <f>G1506</f>
        <v>RIBATEX</v>
      </c>
      <c r="I1506" s="10" t="s">
        <v>8493</v>
      </c>
      <c r="J1506" s="10" t="s">
        <v>8494</v>
      </c>
      <c r="K1506" s="13">
        <v>91.89</v>
      </c>
      <c r="L1506" s="19" t="s">
        <v>13176</v>
      </c>
      <c r="M1506" s="11" t="s">
        <v>83</v>
      </c>
      <c r="N1506" s="10" t="s">
        <v>84</v>
      </c>
      <c r="O1506" s="10" t="s">
        <v>85</v>
      </c>
      <c r="P1506" s="10"/>
      <c r="Q1506" s="12"/>
      <c r="R1506" s="12"/>
      <c r="S1506" s="15" t="s">
        <v>86</v>
      </c>
      <c r="T1506" s="10" t="s">
        <v>27</v>
      </c>
      <c r="U1506" s="10">
        <v>151</v>
      </c>
      <c r="V1506" s="10">
        <v>452</v>
      </c>
      <c r="W1506" s="10">
        <v>3758</v>
      </c>
      <c r="X1506" s="10">
        <v>739</v>
      </c>
      <c r="Y1506" s="10">
        <f t="shared" si="24"/>
        <v>2750</v>
      </c>
      <c r="Z1506" s="10" t="str">
        <f>IFERROR(VLOOKUP(H1506,'[1]MW-NIFTY-50-12-Apr-2020'!$A:$A,1,FALSE),"No")</f>
        <v>No</v>
      </c>
      <c r="AA1506" s="10" t="str">
        <f>IFERROR(VLOOKUP(AB1506,'[2]ind_nifty500list 12th Apr20'!$F:$F,1,FALSE),"No")</f>
        <v>No</v>
      </c>
      <c r="AB1506" s="9">
        <v>2750</v>
      </c>
    </row>
    <row r="1507" spans="1:28" ht="15.75" customHeight="1" x14ac:dyDescent="0.3">
      <c r="A1507" s="9">
        <v>151</v>
      </c>
      <c r="B1507" s="10"/>
      <c r="C1507" s="10"/>
      <c r="D1507" s="10">
        <v>133400836</v>
      </c>
      <c r="E1507" s="10">
        <v>521097</v>
      </c>
      <c r="F1507" s="10">
        <v>521097</v>
      </c>
      <c r="G1507" s="10" t="s">
        <v>590</v>
      </c>
      <c r="H1507" s="10" t="str">
        <f>G1507</f>
        <v>AMARJOTHI</v>
      </c>
      <c r="I1507" s="10" t="s">
        <v>591</v>
      </c>
      <c r="J1507" s="10" t="s">
        <v>592</v>
      </c>
      <c r="K1507" s="13">
        <v>91.78</v>
      </c>
      <c r="L1507" s="19" t="s">
        <v>13176</v>
      </c>
      <c r="M1507" s="11" t="s">
        <v>83</v>
      </c>
      <c r="N1507" s="10" t="s">
        <v>84</v>
      </c>
      <c r="O1507" s="10" t="s">
        <v>85</v>
      </c>
      <c r="P1507" s="10"/>
      <c r="Q1507" s="12"/>
      <c r="R1507" s="12"/>
      <c r="S1507" s="15" t="s">
        <v>86</v>
      </c>
      <c r="T1507" s="10" t="s">
        <v>27</v>
      </c>
      <c r="U1507" s="10">
        <v>452</v>
      </c>
      <c r="V1507" s="10">
        <v>3317</v>
      </c>
      <c r="W1507" s="10">
        <v>2750</v>
      </c>
      <c r="X1507" s="10">
        <v>3758</v>
      </c>
      <c r="Y1507" s="10">
        <f t="shared" si="24"/>
        <v>151</v>
      </c>
      <c r="Z1507" s="10" t="str">
        <f>IFERROR(VLOOKUP(H1507,'[1]MW-NIFTY-50-12-Apr-2020'!$A:$A,1,FALSE),"No")</f>
        <v>No</v>
      </c>
      <c r="AA1507" s="10" t="str">
        <f>IFERROR(VLOOKUP(AB1507,'[2]ind_nifty500list 12th Apr20'!$F:$F,1,FALSE),"No")</f>
        <v>No</v>
      </c>
      <c r="AB1507" s="9">
        <v>151</v>
      </c>
    </row>
    <row r="1508" spans="1:28" ht="15.75" customHeight="1" x14ac:dyDescent="0.3">
      <c r="A1508" s="9">
        <v>516</v>
      </c>
      <c r="B1508" s="10"/>
      <c r="C1508" s="10"/>
      <c r="D1508" s="10">
        <v>137137412</v>
      </c>
      <c r="E1508" s="10">
        <v>535693</v>
      </c>
      <c r="F1508" s="10">
        <v>535693</v>
      </c>
      <c r="G1508" s="10" t="s">
        <v>1733</v>
      </c>
      <c r="H1508" s="10" t="str">
        <f>G1508</f>
        <v>BRAHMINFRA</v>
      </c>
      <c r="I1508" s="10" t="s">
        <v>1734</v>
      </c>
      <c r="J1508" s="10" t="s">
        <v>1735</v>
      </c>
      <c r="K1508" s="13">
        <v>91.34</v>
      </c>
      <c r="L1508" s="19" t="s">
        <v>13176</v>
      </c>
      <c r="M1508" s="11" t="s">
        <v>39</v>
      </c>
      <c r="N1508" s="10" t="s">
        <v>67</v>
      </c>
      <c r="O1508" s="10"/>
      <c r="P1508" s="10"/>
      <c r="Q1508" s="10"/>
      <c r="R1508" s="12"/>
      <c r="S1508" s="15" t="s">
        <v>69</v>
      </c>
      <c r="T1508" s="10" t="s">
        <v>27</v>
      </c>
      <c r="U1508" s="10">
        <v>1291</v>
      </c>
      <c r="V1508" s="10">
        <v>5012</v>
      </c>
      <c r="W1508" s="10">
        <v>1635</v>
      </c>
      <c r="X1508" s="10">
        <v>688</v>
      </c>
      <c r="Y1508" s="10">
        <f t="shared" si="24"/>
        <v>516</v>
      </c>
      <c r="Z1508" s="10" t="str">
        <f>IFERROR(VLOOKUP(H1508,'[1]MW-NIFTY-50-12-Apr-2020'!$A:$A,1,FALSE),"No")</f>
        <v>No</v>
      </c>
      <c r="AA1508" s="10" t="str">
        <f>IFERROR(VLOOKUP(AB1508,'[2]ind_nifty500list 12th Apr20'!$F:$F,1,FALSE),"No")</f>
        <v>No</v>
      </c>
      <c r="AB1508" s="9">
        <v>516</v>
      </c>
    </row>
    <row r="1509" spans="1:28" ht="15.75" customHeight="1" x14ac:dyDescent="0.3">
      <c r="A1509" s="9">
        <v>1271</v>
      </c>
      <c r="B1509" s="10">
        <v>1279489</v>
      </c>
      <c r="C1509" s="10">
        <v>4998</v>
      </c>
      <c r="D1509" s="10">
        <v>136247300</v>
      </c>
      <c r="E1509" s="10">
        <v>532216</v>
      </c>
      <c r="F1509" s="10">
        <v>532216</v>
      </c>
      <c r="G1509" s="10" t="s">
        <v>4034</v>
      </c>
      <c r="H1509" s="10" t="s">
        <v>4034</v>
      </c>
      <c r="I1509" s="10" t="s">
        <v>4035</v>
      </c>
      <c r="J1509" s="10" t="s">
        <v>4036</v>
      </c>
      <c r="K1509" s="13">
        <v>91.08</v>
      </c>
      <c r="L1509" s="19" t="s">
        <v>13176</v>
      </c>
      <c r="M1509" s="11" t="s">
        <v>55</v>
      </c>
      <c r="N1509" s="10" t="s">
        <v>56</v>
      </c>
      <c r="O1509" s="10" t="s">
        <v>154</v>
      </c>
      <c r="P1509" s="10"/>
      <c r="Q1509" s="12"/>
      <c r="R1509" s="12"/>
      <c r="S1509" s="18" t="s">
        <v>58</v>
      </c>
      <c r="T1509" s="10" t="s">
        <v>27</v>
      </c>
      <c r="U1509" s="10">
        <v>1610</v>
      </c>
      <c r="V1509" s="10">
        <v>2005</v>
      </c>
      <c r="W1509" s="10">
        <v>3381</v>
      </c>
      <c r="X1509" s="10">
        <v>3591</v>
      </c>
      <c r="Y1509" s="10">
        <f t="shared" si="24"/>
        <v>1271</v>
      </c>
      <c r="Z1509" s="10" t="str">
        <f>IFERROR(VLOOKUP(H1509,'[1]MW-NIFTY-50-12-Apr-2020'!$A:$A,1,FALSE),"No")</f>
        <v>No</v>
      </c>
      <c r="AA1509" s="10" t="str">
        <f>IFERROR(VLOOKUP(AB1509,'[2]ind_nifty500list 12th Apr20'!$F:$F,1,FALSE),"No")</f>
        <v>No</v>
      </c>
      <c r="AB1509" s="9">
        <v>1271</v>
      </c>
    </row>
    <row r="1510" spans="1:28" ht="15.75" customHeight="1" x14ac:dyDescent="0.3">
      <c r="A1510" s="9">
        <v>3488</v>
      </c>
      <c r="B1510" s="10">
        <v>982273</v>
      </c>
      <c r="C1510" s="10">
        <v>3837</v>
      </c>
      <c r="D1510" s="10">
        <v>128107012</v>
      </c>
      <c r="E1510" s="10">
        <v>500418</v>
      </c>
      <c r="F1510" s="10">
        <v>500418</v>
      </c>
      <c r="G1510" s="10" t="s">
        <v>10701</v>
      </c>
      <c r="H1510" s="10" t="s">
        <v>10701</v>
      </c>
      <c r="I1510" s="10" t="s">
        <v>10702</v>
      </c>
      <c r="J1510" s="10" t="s">
        <v>10703</v>
      </c>
      <c r="K1510" s="13">
        <v>90.967449999999999</v>
      </c>
      <c r="L1510" s="19" t="s">
        <v>13176</v>
      </c>
      <c r="M1510" s="11" t="s">
        <v>83</v>
      </c>
      <c r="N1510" s="10" t="s">
        <v>1069</v>
      </c>
      <c r="O1510" s="10" t="s">
        <v>3711</v>
      </c>
      <c r="P1510" s="10"/>
      <c r="Q1510" s="12"/>
      <c r="R1510" s="12"/>
      <c r="S1510" s="15" t="s">
        <v>1071</v>
      </c>
      <c r="T1510" s="10" t="s">
        <v>27</v>
      </c>
      <c r="U1510" s="10">
        <v>2109</v>
      </c>
      <c r="V1510" s="10">
        <v>1572</v>
      </c>
      <c r="W1510" s="10">
        <v>1248</v>
      </c>
      <c r="X1510" s="10">
        <v>1334</v>
      </c>
      <c r="Y1510" s="10">
        <f t="shared" si="24"/>
        <v>3488</v>
      </c>
      <c r="Z1510" s="10" t="str">
        <f>IFERROR(VLOOKUP(H1510,'[1]MW-NIFTY-50-12-Apr-2020'!$A:$A,1,FALSE),"No")</f>
        <v>No</v>
      </c>
      <c r="AA1510" s="10" t="str">
        <f>IFERROR(VLOOKUP(AB1510,'[2]ind_nifty500list 12th Apr20'!$F:$F,1,FALSE),"No")</f>
        <v>No</v>
      </c>
      <c r="AB1510" s="9">
        <v>3488</v>
      </c>
    </row>
    <row r="1511" spans="1:28" ht="15.75" customHeight="1" x14ac:dyDescent="0.3">
      <c r="A1511" s="9">
        <v>2199</v>
      </c>
      <c r="B1511" s="10"/>
      <c r="C1511" s="10"/>
      <c r="D1511" s="10">
        <v>130219524</v>
      </c>
      <c r="E1511" s="10">
        <v>130219524</v>
      </c>
      <c r="F1511" s="10">
        <v>508670</v>
      </c>
      <c r="G1511" s="10" t="s">
        <v>6844</v>
      </c>
      <c r="H1511" s="10" t="str">
        <f>G1511</f>
        <v>NEAGI</v>
      </c>
      <c r="I1511" s="10" t="s">
        <v>6845</v>
      </c>
      <c r="J1511" s="10" t="s">
        <v>6846</v>
      </c>
      <c r="K1511" s="13">
        <v>90.95</v>
      </c>
      <c r="L1511" s="19" t="s">
        <v>13176</v>
      </c>
      <c r="M1511" s="11" t="s">
        <v>275</v>
      </c>
      <c r="N1511" s="10" t="s">
        <v>276</v>
      </c>
      <c r="O1511" s="10" t="s">
        <v>277</v>
      </c>
      <c r="P1511" s="10"/>
      <c r="Q1511" s="12"/>
      <c r="R1511" s="12"/>
      <c r="S1511" s="10" t="s">
        <v>279</v>
      </c>
      <c r="T1511" s="10" t="s">
        <v>27</v>
      </c>
      <c r="U1511" s="10">
        <v>2824</v>
      </c>
      <c r="V1511" s="10">
        <v>3162</v>
      </c>
      <c r="W1511" s="10">
        <v>338</v>
      </c>
      <c r="X1511" s="10">
        <v>3720</v>
      </c>
      <c r="Y1511" s="10">
        <f t="shared" si="24"/>
        <v>2199</v>
      </c>
      <c r="Z1511" s="10" t="str">
        <f>IFERROR(VLOOKUP(H1511,'[1]MW-NIFTY-50-12-Apr-2020'!$A:$A,1,FALSE),"No")</f>
        <v>No</v>
      </c>
      <c r="AA1511" s="10" t="str">
        <f>IFERROR(VLOOKUP(AB1511,'[2]ind_nifty500list 12th Apr20'!$F:$F,1,FALSE),"No")</f>
        <v>No</v>
      </c>
      <c r="AB1511" s="9">
        <v>2199</v>
      </c>
    </row>
    <row r="1512" spans="1:28" ht="15.75" customHeight="1" x14ac:dyDescent="0.3">
      <c r="A1512" s="9">
        <v>2919</v>
      </c>
      <c r="B1512" s="10"/>
      <c r="C1512" s="10"/>
      <c r="D1512" s="10">
        <v>131234308</v>
      </c>
      <c r="E1512" s="10">
        <v>512634</v>
      </c>
      <c r="F1512" s="10">
        <v>512634</v>
      </c>
      <c r="G1512" s="10" t="s">
        <v>8998</v>
      </c>
      <c r="H1512" s="10" t="str">
        <f>G1512</f>
        <v>SAVERA</v>
      </c>
      <c r="I1512" s="10" t="s">
        <v>8999</v>
      </c>
      <c r="J1512" s="10" t="s">
        <v>9000</v>
      </c>
      <c r="K1512" s="13">
        <v>90.93</v>
      </c>
      <c r="L1512" s="19" t="s">
        <v>13176</v>
      </c>
      <c r="M1512" s="11" t="s">
        <v>83</v>
      </c>
      <c r="N1512" s="10" t="s">
        <v>181</v>
      </c>
      <c r="O1512" s="10" t="s">
        <v>210</v>
      </c>
      <c r="P1512" s="10" t="s">
        <v>354</v>
      </c>
      <c r="Q1512" s="12"/>
      <c r="R1512" s="12"/>
      <c r="S1512" s="17" t="s">
        <v>86</v>
      </c>
      <c r="T1512" s="10" t="s">
        <v>27</v>
      </c>
      <c r="U1512" s="10">
        <v>3694</v>
      </c>
      <c r="V1512" s="10">
        <v>2841</v>
      </c>
      <c r="W1512" s="10">
        <v>617</v>
      </c>
      <c r="X1512" s="10">
        <v>416</v>
      </c>
      <c r="Y1512" s="10">
        <f t="shared" si="24"/>
        <v>2919</v>
      </c>
      <c r="Z1512" s="10" t="str">
        <f>IFERROR(VLOOKUP(H1512,'[1]MW-NIFTY-50-12-Apr-2020'!$A:$A,1,FALSE),"No")</f>
        <v>No</v>
      </c>
      <c r="AA1512" s="10" t="str">
        <f>IFERROR(VLOOKUP(AB1512,'[2]ind_nifty500list 12th Apr20'!$F:$F,1,FALSE),"No")</f>
        <v>No</v>
      </c>
      <c r="AB1512" s="9">
        <v>2919</v>
      </c>
    </row>
    <row r="1513" spans="1:28" ht="15.75" customHeight="1" x14ac:dyDescent="0.3">
      <c r="A1513" s="9">
        <v>1515</v>
      </c>
      <c r="B1513" s="10">
        <v>418049</v>
      </c>
      <c r="C1513" s="10">
        <v>1633</v>
      </c>
      <c r="D1513" s="10">
        <v>134270468</v>
      </c>
      <c r="E1513" s="10">
        <v>524494</v>
      </c>
      <c r="F1513" s="10">
        <v>524494</v>
      </c>
      <c r="G1513" s="10" t="s">
        <v>4780</v>
      </c>
      <c r="H1513" s="10" t="s">
        <v>4780</v>
      </c>
      <c r="I1513" s="10" t="s">
        <v>4781</v>
      </c>
      <c r="J1513" s="10" t="s">
        <v>4782</v>
      </c>
      <c r="K1513" s="13">
        <v>8286.9549499999994</v>
      </c>
      <c r="L1513" s="19" t="s">
        <v>13177</v>
      </c>
      <c r="M1513" s="11" t="s">
        <v>95</v>
      </c>
      <c r="N1513" s="10" t="s">
        <v>96</v>
      </c>
      <c r="O1513" s="10" t="s">
        <v>97</v>
      </c>
      <c r="P1513" s="10"/>
      <c r="Q1513" s="12"/>
      <c r="R1513" s="12"/>
      <c r="S1513" s="10" t="s">
        <v>98</v>
      </c>
      <c r="T1513" s="10" t="s">
        <v>43</v>
      </c>
      <c r="U1513" s="10">
        <v>3899</v>
      </c>
      <c r="V1513" s="10">
        <v>555</v>
      </c>
      <c r="W1513" s="10">
        <v>3244</v>
      </c>
      <c r="X1513" s="10">
        <v>3810</v>
      </c>
      <c r="Y1513" s="10">
        <f t="shared" si="24"/>
        <v>1515</v>
      </c>
      <c r="Z1513" s="10" t="str">
        <f>IFERROR(VLOOKUP(H1513,'[1]MW-NIFTY-50-12-Apr-2020'!$A:$A,1,FALSE),"No")</f>
        <v>No</v>
      </c>
      <c r="AA1513" s="10" t="s">
        <v>44</v>
      </c>
      <c r="AB1513" s="9">
        <v>1515</v>
      </c>
    </row>
    <row r="1514" spans="1:28" ht="15.75" customHeight="1" x14ac:dyDescent="0.3">
      <c r="A1514" s="9">
        <v>3683</v>
      </c>
      <c r="B1514" s="10">
        <v>3547905</v>
      </c>
      <c r="C1514" s="10">
        <v>13859</v>
      </c>
      <c r="D1514" s="10">
        <v>134899972</v>
      </c>
      <c r="E1514" s="10">
        <v>526953</v>
      </c>
      <c r="F1514" s="10">
        <v>526953</v>
      </c>
      <c r="G1514" s="10" t="s">
        <v>11281</v>
      </c>
      <c r="H1514" s="10" t="s">
        <v>11281</v>
      </c>
      <c r="I1514" s="10" t="s">
        <v>11282</v>
      </c>
      <c r="J1514" s="10" t="s">
        <v>11283</v>
      </c>
      <c r="K1514" s="13">
        <v>90.854799999999997</v>
      </c>
      <c r="L1514" s="19" t="s">
        <v>13176</v>
      </c>
      <c r="M1514" s="11" t="s">
        <v>95</v>
      </c>
      <c r="N1514" s="10" t="s">
        <v>96</v>
      </c>
      <c r="O1514" s="10" t="s">
        <v>97</v>
      </c>
      <c r="P1514" s="10"/>
      <c r="Q1514" s="12"/>
      <c r="R1514" s="12"/>
      <c r="S1514" s="10" t="s">
        <v>98</v>
      </c>
      <c r="T1514" s="10" t="s">
        <v>27</v>
      </c>
      <c r="U1514" s="10">
        <v>3143</v>
      </c>
      <c r="V1514" s="10">
        <v>3957</v>
      </c>
      <c r="W1514" s="10">
        <v>1828</v>
      </c>
      <c r="X1514" s="10">
        <v>3360</v>
      </c>
      <c r="Y1514" s="10">
        <f t="shared" si="24"/>
        <v>3683</v>
      </c>
      <c r="Z1514" s="10" t="str">
        <f>IFERROR(VLOOKUP(H1514,'[1]MW-NIFTY-50-12-Apr-2020'!$A:$A,1,FALSE),"No")</f>
        <v>No</v>
      </c>
      <c r="AA1514" s="10" t="str">
        <f>IFERROR(VLOOKUP(AB1514,'[2]ind_nifty500list 12th Apr20'!$F:$F,1,FALSE),"No")</f>
        <v>No</v>
      </c>
      <c r="AB1514" s="9">
        <v>3683</v>
      </c>
    </row>
    <row r="1515" spans="1:28" ht="15.75" customHeight="1" x14ac:dyDescent="0.3">
      <c r="A1515" s="9">
        <v>1517</v>
      </c>
      <c r="B1515" s="10">
        <v>3920129</v>
      </c>
      <c r="C1515" s="10">
        <v>15313</v>
      </c>
      <c r="D1515" s="10">
        <v>136434436</v>
      </c>
      <c r="E1515" s="10">
        <v>532947</v>
      </c>
      <c r="F1515" s="10">
        <v>532947</v>
      </c>
      <c r="G1515" s="10" t="s">
        <v>4786</v>
      </c>
      <c r="H1515" s="10" t="s">
        <v>4786</v>
      </c>
      <c r="I1515" s="10" t="s">
        <v>4787</v>
      </c>
      <c r="J1515" s="10" t="s">
        <v>4788</v>
      </c>
      <c r="K1515" s="13">
        <v>8326.4510000000009</v>
      </c>
      <c r="L1515" s="19" t="s">
        <v>13179</v>
      </c>
      <c r="M1515" s="11" t="s">
        <v>39</v>
      </c>
      <c r="N1515" s="10" t="s">
        <v>67</v>
      </c>
      <c r="O1515" s="10" t="s">
        <v>68</v>
      </c>
      <c r="P1515" s="12"/>
      <c r="Q1515" s="12"/>
      <c r="R1515" s="12"/>
      <c r="S1515" s="15" t="s">
        <v>69</v>
      </c>
      <c r="T1515" s="10" t="s">
        <v>43</v>
      </c>
      <c r="U1515" s="10">
        <v>1715</v>
      </c>
      <c r="V1515" s="10">
        <v>2195</v>
      </c>
      <c r="W1515" s="10">
        <v>3891</v>
      </c>
      <c r="X1515" s="10">
        <v>1130</v>
      </c>
      <c r="Y1515" s="10">
        <f t="shared" si="24"/>
        <v>1517</v>
      </c>
      <c r="Z1515" s="10" t="str">
        <f>IFERROR(VLOOKUP(H1515,'[1]MW-NIFTY-50-12-Apr-2020'!$A:$A,1,FALSE),"No")</f>
        <v>No</v>
      </c>
      <c r="AA1515" s="10" t="s">
        <v>44</v>
      </c>
      <c r="AB1515" s="9">
        <v>1517</v>
      </c>
    </row>
    <row r="1516" spans="1:28" ht="15.75" customHeight="1" x14ac:dyDescent="0.3">
      <c r="A1516" s="9">
        <v>2004</v>
      </c>
      <c r="B1516" s="10">
        <v>4615425</v>
      </c>
      <c r="C1516" s="10">
        <v>18029</v>
      </c>
      <c r="D1516" s="10">
        <v>136486916</v>
      </c>
      <c r="E1516" s="10">
        <v>533152</v>
      </c>
      <c r="F1516" s="10">
        <v>533152</v>
      </c>
      <c r="G1516" s="10" t="s">
        <v>6254</v>
      </c>
      <c r="H1516" s="10" t="s">
        <v>6254</v>
      </c>
      <c r="I1516" s="10" t="s">
        <v>6255</v>
      </c>
      <c r="J1516" s="10" t="s">
        <v>6256</v>
      </c>
      <c r="K1516" s="13">
        <v>90.448100000000011</v>
      </c>
      <c r="L1516" s="19" t="s">
        <v>13176</v>
      </c>
      <c r="M1516" s="11" t="s">
        <v>39</v>
      </c>
      <c r="N1516" s="10" t="s">
        <v>67</v>
      </c>
      <c r="O1516" s="10" t="s">
        <v>68</v>
      </c>
      <c r="P1516" s="10"/>
      <c r="Q1516" s="12"/>
      <c r="R1516" s="12"/>
      <c r="S1516" s="15" t="s">
        <v>69</v>
      </c>
      <c r="T1516" s="10" t="s">
        <v>27</v>
      </c>
      <c r="U1516" s="10">
        <v>3598</v>
      </c>
      <c r="V1516" s="10">
        <v>245</v>
      </c>
      <c r="W1516" s="10">
        <v>2452</v>
      </c>
      <c r="X1516" s="10">
        <v>2085</v>
      </c>
      <c r="Y1516" s="10">
        <f t="shared" si="24"/>
        <v>2004</v>
      </c>
      <c r="Z1516" s="10" t="str">
        <f>IFERROR(VLOOKUP(H1516,'[1]MW-NIFTY-50-12-Apr-2020'!$A:$A,1,FALSE),"No")</f>
        <v>No</v>
      </c>
      <c r="AA1516" s="10" t="str">
        <f>IFERROR(VLOOKUP(AB1516,'[2]ind_nifty500list 12th Apr20'!$F:$F,1,FALSE),"No")</f>
        <v>No</v>
      </c>
      <c r="AB1516" s="9">
        <v>2004</v>
      </c>
    </row>
    <row r="1517" spans="1:28" ht="15.75" customHeight="1" x14ac:dyDescent="0.3">
      <c r="A1517" s="9">
        <v>2237</v>
      </c>
      <c r="B1517" s="10"/>
      <c r="C1517" s="10"/>
      <c r="D1517" s="10">
        <v>134696708</v>
      </c>
      <c r="E1517" s="10">
        <v>526159</v>
      </c>
      <c r="F1517" s="10">
        <v>526159</v>
      </c>
      <c r="G1517" s="10" t="s">
        <v>6958</v>
      </c>
      <c r="H1517" s="10" t="str">
        <f>G1517</f>
        <v>NIKHILAD</v>
      </c>
      <c r="I1517" s="10" t="s">
        <v>6959</v>
      </c>
      <c r="J1517" s="10" t="s">
        <v>6960</v>
      </c>
      <c r="K1517" s="13">
        <v>90.22</v>
      </c>
      <c r="L1517" s="19" t="s">
        <v>13176</v>
      </c>
      <c r="M1517" s="11" t="s">
        <v>23</v>
      </c>
      <c r="N1517" s="10" t="s">
        <v>24</v>
      </c>
      <c r="O1517" s="10"/>
      <c r="P1517" s="10"/>
      <c r="Q1517" s="12"/>
      <c r="R1517" s="12"/>
      <c r="S1517" s="17" t="s">
        <v>26</v>
      </c>
      <c r="T1517" s="10" t="s">
        <v>27</v>
      </c>
      <c r="U1517" s="10">
        <v>3481</v>
      </c>
      <c r="V1517" s="10">
        <v>3740</v>
      </c>
      <c r="W1517" s="10">
        <v>221</v>
      </c>
      <c r="X1517" s="10">
        <v>1678</v>
      </c>
      <c r="Y1517" s="10">
        <f t="shared" si="24"/>
        <v>2237</v>
      </c>
      <c r="Z1517" s="10" t="str">
        <f>IFERROR(VLOOKUP(H1517,'[1]MW-NIFTY-50-12-Apr-2020'!$A:$A,1,FALSE),"No")</f>
        <v>No</v>
      </c>
      <c r="AA1517" s="10" t="str">
        <f>IFERROR(VLOOKUP(AB1517,'[2]ind_nifty500list 12th Apr20'!$F:$F,1,FALSE),"No")</f>
        <v>No</v>
      </c>
      <c r="AB1517" s="9">
        <v>2237</v>
      </c>
    </row>
    <row r="1518" spans="1:28" ht="15.75" customHeight="1" x14ac:dyDescent="0.3">
      <c r="A1518" s="9">
        <v>1990</v>
      </c>
      <c r="B1518" s="10"/>
      <c r="C1518" s="10"/>
      <c r="D1518" s="10">
        <v>131012612</v>
      </c>
      <c r="E1518" s="10">
        <v>511768</v>
      </c>
      <c r="F1518" s="10">
        <v>511768</v>
      </c>
      <c r="G1518" s="10" t="s">
        <v>6213</v>
      </c>
      <c r="H1518" s="10" t="str">
        <f>G1518</f>
        <v>MASTERTR</v>
      </c>
      <c r="I1518" s="10" t="s">
        <v>6214</v>
      </c>
      <c r="J1518" s="10" t="s">
        <v>6215</v>
      </c>
      <c r="K1518" s="13">
        <v>89.99</v>
      </c>
      <c r="L1518" s="19" t="s">
        <v>13176</v>
      </c>
      <c r="M1518" s="11" t="s">
        <v>55</v>
      </c>
      <c r="N1518" s="10" t="s">
        <v>56</v>
      </c>
      <c r="O1518" s="10" t="s">
        <v>62</v>
      </c>
      <c r="P1518" s="10" t="s">
        <v>3021</v>
      </c>
      <c r="Q1518" s="12"/>
      <c r="R1518" s="12"/>
      <c r="S1518" s="18" t="s">
        <v>58</v>
      </c>
      <c r="T1518" s="10" t="s">
        <v>27</v>
      </c>
      <c r="U1518" s="10">
        <v>1524</v>
      </c>
      <c r="V1518" s="10">
        <v>2076</v>
      </c>
      <c r="W1518" s="10">
        <v>940</v>
      </c>
      <c r="X1518" s="10">
        <v>1083</v>
      </c>
      <c r="Y1518" s="10">
        <f t="shared" si="24"/>
        <v>1990</v>
      </c>
      <c r="Z1518" s="10" t="str">
        <f>IFERROR(VLOOKUP(H1518,'[1]MW-NIFTY-50-12-Apr-2020'!$A:$A,1,FALSE),"No")</f>
        <v>No</v>
      </c>
      <c r="AA1518" s="10" t="str">
        <f>IFERROR(VLOOKUP(AB1518,'[2]ind_nifty500list 12th Apr20'!$F:$F,1,FALSE),"No")</f>
        <v>No</v>
      </c>
      <c r="AB1518" s="9">
        <v>1990</v>
      </c>
    </row>
    <row r="1519" spans="1:28" ht="15.75" customHeight="1" x14ac:dyDescent="0.3">
      <c r="A1519" s="9">
        <v>2394</v>
      </c>
      <c r="B1519" s="10"/>
      <c r="C1519" s="10"/>
      <c r="D1519" s="10">
        <v>131458820</v>
      </c>
      <c r="E1519" s="10">
        <v>513511</v>
      </c>
      <c r="F1519" s="10">
        <v>513511</v>
      </c>
      <c r="G1519" s="10" t="s">
        <v>7433</v>
      </c>
      <c r="H1519" s="10" t="str">
        <f>G1519</f>
        <v>PANCHMSTEL</v>
      </c>
      <c r="I1519" s="10" t="s">
        <v>7434</v>
      </c>
      <c r="J1519" s="10" t="s">
        <v>7435</v>
      </c>
      <c r="K1519" s="13">
        <v>89.96</v>
      </c>
      <c r="L1519" s="19" t="s">
        <v>13176</v>
      </c>
      <c r="M1519" s="11" t="s">
        <v>39</v>
      </c>
      <c r="N1519" s="10" t="s">
        <v>40</v>
      </c>
      <c r="O1519" s="10"/>
      <c r="P1519" s="10"/>
      <c r="Q1519" s="12"/>
      <c r="R1519" s="12"/>
      <c r="S1519" s="17" t="s">
        <v>42</v>
      </c>
      <c r="T1519" s="10" t="s">
        <v>27</v>
      </c>
      <c r="U1519" s="10">
        <v>3953</v>
      </c>
      <c r="V1519" s="10">
        <v>3118</v>
      </c>
      <c r="W1519" s="10">
        <v>3944</v>
      </c>
      <c r="X1519" s="10">
        <v>1087</v>
      </c>
      <c r="Y1519" s="10">
        <f t="shared" si="24"/>
        <v>2394</v>
      </c>
      <c r="Z1519" s="10" t="str">
        <f>IFERROR(VLOOKUP(H1519,'[1]MW-NIFTY-50-12-Apr-2020'!$A:$A,1,FALSE),"No")</f>
        <v>No</v>
      </c>
      <c r="AA1519" s="10" t="str">
        <f>IFERROR(VLOOKUP(AB1519,'[2]ind_nifty500list 12th Apr20'!$F:$F,1,FALSE),"No")</f>
        <v>No</v>
      </c>
      <c r="AB1519" s="9">
        <v>2394</v>
      </c>
    </row>
    <row r="1520" spans="1:28" ht="15.75" customHeight="1" x14ac:dyDescent="0.3">
      <c r="A1520" s="9">
        <v>3961</v>
      </c>
      <c r="B1520" s="10"/>
      <c r="C1520" s="10"/>
      <c r="D1520" s="10">
        <v>138032388</v>
      </c>
      <c r="E1520" s="10">
        <v>539189</v>
      </c>
      <c r="F1520" s="10">
        <v>539189</v>
      </c>
      <c r="G1520" s="10" t="s">
        <v>12183</v>
      </c>
      <c r="H1520" s="10" t="str">
        <f>G1520</f>
        <v>ADHBHUTIN</v>
      </c>
      <c r="I1520" s="10" t="s">
        <v>12184</v>
      </c>
      <c r="J1520" s="10" t="s">
        <v>12185</v>
      </c>
      <c r="K1520" s="13">
        <v>89.76</v>
      </c>
      <c r="L1520" s="19" t="s">
        <v>13176</v>
      </c>
      <c r="M1520" s="11" t="s">
        <v>249</v>
      </c>
      <c r="N1520" s="10" t="s">
        <v>383</v>
      </c>
      <c r="O1520" s="10"/>
      <c r="P1520" s="10"/>
      <c r="Q1520" s="12"/>
      <c r="R1520" s="12"/>
      <c r="S1520" s="18" t="s">
        <v>384</v>
      </c>
      <c r="T1520" s="10" t="s">
        <v>27</v>
      </c>
      <c r="U1520" s="10">
        <v>2523</v>
      </c>
      <c r="V1520" s="10">
        <v>1608</v>
      </c>
      <c r="W1520" s="10">
        <v>1998</v>
      </c>
      <c r="X1520" s="10">
        <v>2910</v>
      </c>
      <c r="Y1520" s="10">
        <f t="shared" si="24"/>
        <v>3961</v>
      </c>
      <c r="Z1520" s="10" t="str">
        <f>IFERROR(VLOOKUP(H1520,'[1]MW-NIFTY-50-12-Apr-2020'!$A:$A,1,FALSE),"No")</f>
        <v>No</v>
      </c>
      <c r="AA1520" s="10" t="str">
        <f>IFERROR(VLOOKUP(AB1520,'[2]ind_nifty500list 12th Apr20'!$F:$F,1,FALSE),"No")</f>
        <v>No</v>
      </c>
      <c r="AB1520" s="9">
        <v>3961</v>
      </c>
    </row>
    <row r="1521" spans="1:28" ht="15.75" customHeight="1" x14ac:dyDescent="0.3">
      <c r="A1521" s="9">
        <v>665</v>
      </c>
      <c r="B1521" s="10">
        <v>5177345</v>
      </c>
      <c r="C1521" s="10">
        <v>20224</v>
      </c>
      <c r="D1521" s="10">
        <v>136517636</v>
      </c>
      <c r="E1521" s="10">
        <v>533272</v>
      </c>
      <c r="F1521" s="10">
        <v>533272</v>
      </c>
      <c r="G1521" s="10" t="s">
        <v>2188</v>
      </c>
      <c r="H1521" s="10" t="s">
        <v>2188</v>
      </c>
      <c r="I1521" s="10" t="s">
        <v>2189</v>
      </c>
      <c r="J1521" s="10" t="s">
        <v>2190</v>
      </c>
      <c r="K1521" s="13">
        <v>89.283850000000001</v>
      </c>
      <c r="L1521" s="19" t="s">
        <v>13176</v>
      </c>
      <c r="M1521" s="11" t="s">
        <v>39</v>
      </c>
      <c r="N1521" s="10" t="s">
        <v>40</v>
      </c>
      <c r="O1521" s="10" t="s">
        <v>137</v>
      </c>
      <c r="P1521" s="10" t="s">
        <v>242</v>
      </c>
      <c r="Q1521" s="12"/>
      <c r="R1521" s="12"/>
      <c r="S1521" s="15" t="s">
        <v>42</v>
      </c>
      <c r="T1521" s="10" t="s">
        <v>27</v>
      </c>
      <c r="U1521" s="10">
        <v>50</v>
      </c>
      <c r="V1521" s="10">
        <v>407</v>
      </c>
      <c r="W1521" s="10">
        <v>2747</v>
      </c>
      <c r="X1521" s="10">
        <v>3464</v>
      </c>
      <c r="Y1521" s="10">
        <f t="shared" si="24"/>
        <v>665</v>
      </c>
      <c r="Z1521" s="10" t="str">
        <f>IFERROR(VLOOKUP(H1521,'[1]MW-NIFTY-50-12-Apr-2020'!$A:$A,1,FALSE),"No")</f>
        <v>No</v>
      </c>
      <c r="AA1521" s="10" t="str">
        <f>IFERROR(VLOOKUP(AB1521,'[2]ind_nifty500list 12th Apr20'!$F:$F,1,FALSE),"No")</f>
        <v>No</v>
      </c>
      <c r="AB1521" s="9">
        <v>665</v>
      </c>
    </row>
    <row r="1522" spans="1:28" ht="15.75" customHeight="1" x14ac:dyDescent="0.3">
      <c r="A1522" s="9">
        <v>808</v>
      </c>
      <c r="B1522" s="10"/>
      <c r="C1522" s="10"/>
      <c r="D1522" s="10">
        <v>135885060</v>
      </c>
      <c r="E1522" s="10">
        <v>530801</v>
      </c>
      <c r="F1522" s="10">
        <v>530801</v>
      </c>
      <c r="G1522" s="10" t="s">
        <v>2621</v>
      </c>
      <c r="H1522" s="10" t="str">
        <f>G1522</f>
        <v>DIAMOND</v>
      </c>
      <c r="I1522" s="10" t="s">
        <v>2622</v>
      </c>
      <c r="J1522" s="10" t="s">
        <v>2623</v>
      </c>
      <c r="K1522" s="13">
        <v>89.24</v>
      </c>
      <c r="L1522" s="19" t="s">
        <v>13176</v>
      </c>
      <c r="M1522" s="11" t="s">
        <v>39</v>
      </c>
      <c r="N1522" s="10" t="s">
        <v>145</v>
      </c>
      <c r="O1522" s="10" t="s">
        <v>543</v>
      </c>
      <c r="P1522" s="10"/>
      <c r="Q1522" s="12"/>
      <c r="R1522" s="12"/>
      <c r="S1522" s="15" t="s">
        <v>42</v>
      </c>
      <c r="T1522" s="10" t="s">
        <v>27</v>
      </c>
      <c r="U1522" s="10">
        <v>726</v>
      </c>
      <c r="V1522" s="10">
        <v>1979</v>
      </c>
      <c r="W1522" s="10">
        <v>1484</v>
      </c>
      <c r="X1522" s="10">
        <v>1350</v>
      </c>
      <c r="Y1522" s="10">
        <f t="shared" si="24"/>
        <v>808</v>
      </c>
      <c r="Z1522" s="10" t="str">
        <f>IFERROR(VLOOKUP(H1522,'[1]MW-NIFTY-50-12-Apr-2020'!$A:$A,1,FALSE),"No")</f>
        <v>No</v>
      </c>
      <c r="AA1522" s="10" t="str">
        <f>IFERROR(VLOOKUP(AB1522,'[2]ind_nifty500list 12th Apr20'!$F:$F,1,FALSE),"No")</f>
        <v>No</v>
      </c>
      <c r="AB1522" s="9">
        <v>808</v>
      </c>
    </row>
    <row r="1523" spans="1:28" ht="15.75" customHeight="1" x14ac:dyDescent="0.3">
      <c r="A1523" s="9">
        <v>2524</v>
      </c>
      <c r="B1523" s="10">
        <v>6505985</v>
      </c>
      <c r="C1523" s="10">
        <v>25414</v>
      </c>
      <c r="D1523" s="10">
        <v>136602884</v>
      </c>
      <c r="E1523" s="10">
        <v>533605</v>
      </c>
      <c r="F1523" s="10">
        <v>533605</v>
      </c>
      <c r="G1523" s="10" t="s">
        <v>7817</v>
      </c>
      <c r="H1523" s="10" t="s">
        <v>7817</v>
      </c>
      <c r="I1523" s="10" t="s">
        <v>7818</v>
      </c>
      <c r="J1523" s="10" t="s">
        <v>7819</v>
      </c>
      <c r="K1523" s="13">
        <v>89.114249999999998</v>
      </c>
      <c r="L1523" s="19" t="s">
        <v>13176</v>
      </c>
      <c r="M1523" s="11" t="s">
        <v>39</v>
      </c>
      <c r="N1523" s="10" t="s">
        <v>67</v>
      </c>
      <c r="O1523" s="10" t="s">
        <v>68</v>
      </c>
      <c r="P1523" s="10"/>
      <c r="Q1523" s="12"/>
      <c r="R1523" s="12"/>
      <c r="S1523" s="15" t="s">
        <v>69</v>
      </c>
      <c r="T1523" s="10" t="s">
        <v>27</v>
      </c>
      <c r="U1523" s="10">
        <v>3390</v>
      </c>
      <c r="V1523" s="10">
        <v>3083</v>
      </c>
      <c r="W1523" s="10">
        <v>3397</v>
      </c>
      <c r="X1523" s="10">
        <v>2119</v>
      </c>
      <c r="Y1523" s="10">
        <f t="shared" si="24"/>
        <v>2524</v>
      </c>
      <c r="Z1523" s="10" t="str">
        <f>IFERROR(VLOOKUP(H1523,'[1]MW-NIFTY-50-12-Apr-2020'!$A:$A,1,FALSE),"No")</f>
        <v>No</v>
      </c>
      <c r="AA1523" s="10" t="str">
        <f>IFERROR(VLOOKUP(AB1523,'[2]ind_nifty500list 12th Apr20'!$F:$F,1,FALSE),"No")</f>
        <v>No</v>
      </c>
      <c r="AB1523" s="9">
        <v>2524</v>
      </c>
    </row>
    <row r="1524" spans="1:28" ht="15.75" customHeight="1" x14ac:dyDescent="0.3">
      <c r="A1524" s="9">
        <v>96</v>
      </c>
      <c r="B1524" s="10">
        <v>3656449</v>
      </c>
      <c r="C1524" s="10">
        <v>14283</v>
      </c>
      <c r="D1524" s="10">
        <v>136398340</v>
      </c>
      <c r="E1524" s="10">
        <v>532806</v>
      </c>
      <c r="F1524" s="10">
        <v>532806</v>
      </c>
      <c r="G1524" s="10" t="s">
        <v>409</v>
      </c>
      <c r="H1524" s="10" t="s">
        <v>409</v>
      </c>
      <c r="I1524" s="10" t="s">
        <v>410</v>
      </c>
      <c r="J1524" s="10" t="s">
        <v>411</v>
      </c>
      <c r="K1524" s="13">
        <v>89.10544999999999</v>
      </c>
      <c r="L1524" s="19" t="s">
        <v>13176</v>
      </c>
      <c r="M1524" s="11" t="s">
        <v>83</v>
      </c>
      <c r="N1524" s="10" t="s">
        <v>84</v>
      </c>
      <c r="O1524" s="10" t="s">
        <v>85</v>
      </c>
      <c r="P1524" s="10"/>
      <c r="Q1524" s="12"/>
      <c r="R1524" s="12"/>
      <c r="S1524" s="15" t="s">
        <v>86</v>
      </c>
      <c r="T1524" s="10" t="s">
        <v>27</v>
      </c>
      <c r="U1524" s="10">
        <v>2850</v>
      </c>
      <c r="V1524" s="10">
        <v>1737</v>
      </c>
      <c r="W1524" s="10">
        <v>1666</v>
      </c>
      <c r="X1524" s="10">
        <v>3657</v>
      </c>
      <c r="Y1524" s="10">
        <f t="shared" si="24"/>
        <v>96</v>
      </c>
      <c r="Z1524" s="10" t="str">
        <f>IFERROR(VLOOKUP(H1524,'[1]MW-NIFTY-50-12-Apr-2020'!$A:$A,1,FALSE),"No")</f>
        <v>No</v>
      </c>
      <c r="AA1524" s="10" t="str">
        <f>IFERROR(VLOOKUP(AB1524,'[2]ind_nifty500list 12th Apr20'!$F:$F,1,FALSE),"No")</f>
        <v>No</v>
      </c>
      <c r="AB1524" s="9">
        <v>96</v>
      </c>
    </row>
    <row r="1525" spans="1:28" ht="15.75" customHeight="1" x14ac:dyDescent="0.3">
      <c r="A1525" s="9">
        <v>1009</v>
      </c>
      <c r="B1525" s="10"/>
      <c r="C1525" s="10"/>
      <c r="D1525" s="10">
        <v>133636356</v>
      </c>
      <c r="E1525" s="10">
        <v>522017</v>
      </c>
      <c r="F1525" s="10">
        <v>522017</v>
      </c>
      <c r="G1525" s="10" t="s">
        <v>3231</v>
      </c>
      <c r="H1525" s="10" t="str">
        <f>G1525</f>
        <v>FLUIDOM</v>
      </c>
      <c r="I1525" s="10" t="s">
        <v>3232</v>
      </c>
      <c r="J1525" s="10" t="s">
        <v>3233</v>
      </c>
      <c r="K1525" s="13">
        <v>89.08</v>
      </c>
      <c r="L1525" s="19" t="s">
        <v>13176</v>
      </c>
      <c r="M1525" s="11" t="s">
        <v>23</v>
      </c>
      <c r="N1525" s="10" t="s">
        <v>90</v>
      </c>
      <c r="O1525" s="10"/>
      <c r="P1525" s="10"/>
      <c r="Q1525" s="12"/>
      <c r="R1525" s="12"/>
      <c r="S1525" s="18" t="s">
        <v>91</v>
      </c>
      <c r="T1525" s="10" t="s">
        <v>27</v>
      </c>
      <c r="U1525" s="10">
        <v>2825</v>
      </c>
      <c r="V1525" s="10">
        <v>3951</v>
      </c>
      <c r="W1525" s="10">
        <v>1750</v>
      </c>
      <c r="X1525" s="10">
        <v>2457</v>
      </c>
      <c r="Y1525" s="10">
        <f t="shared" si="24"/>
        <v>1009</v>
      </c>
      <c r="Z1525" s="10" t="str">
        <f>IFERROR(VLOOKUP(H1525,'[1]MW-NIFTY-50-12-Apr-2020'!$A:$A,1,FALSE),"No")</f>
        <v>No</v>
      </c>
      <c r="AA1525" s="10" t="str">
        <f>IFERROR(VLOOKUP(AB1525,'[2]ind_nifty500list 12th Apr20'!$F:$F,1,FALSE),"No")</f>
        <v>No</v>
      </c>
      <c r="AB1525" s="9">
        <v>1009</v>
      </c>
    </row>
    <row r="1526" spans="1:28" ht="15.75" customHeight="1" x14ac:dyDescent="0.3">
      <c r="A1526" s="9">
        <v>1528</v>
      </c>
      <c r="B1526" s="10">
        <v>424961</v>
      </c>
      <c r="C1526" s="10">
        <v>1660</v>
      </c>
      <c r="D1526" s="10">
        <v>128224004</v>
      </c>
      <c r="E1526" s="10">
        <v>500875</v>
      </c>
      <c r="F1526" s="10">
        <v>500875</v>
      </c>
      <c r="G1526" s="10" t="s">
        <v>4819</v>
      </c>
      <c r="H1526" s="10" t="s">
        <v>4819</v>
      </c>
      <c r="I1526" s="10" t="s">
        <v>4820</v>
      </c>
      <c r="J1526" s="10" t="s">
        <v>4821</v>
      </c>
      <c r="K1526" s="13">
        <v>328387.72950000002</v>
      </c>
      <c r="L1526" s="16" t="s">
        <v>13178</v>
      </c>
      <c r="M1526" s="11" t="s">
        <v>275</v>
      </c>
      <c r="N1526" s="10" t="s">
        <v>276</v>
      </c>
      <c r="O1526" s="11" t="s">
        <v>277</v>
      </c>
      <c r="P1526" s="10" t="s">
        <v>3617</v>
      </c>
      <c r="Q1526" s="12"/>
      <c r="R1526" s="12"/>
      <c r="S1526" s="18" t="s">
        <v>279</v>
      </c>
      <c r="T1526" s="10" t="s">
        <v>130</v>
      </c>
      <c r="U1526" s="10">
        <v>1134</v>
      </c>
      <c r="V1526" s="10">
        <v>3757</v>
      </c>
      <c r="W1526" s="10">
        <v>1152</v>
      </c>
      <c r="X1526" s="10">
        <v>3091</v>
      </c>
      <c r="Y1526" s="10">
        <f t="shared" si="24"/>
        <v>1528</v>
      </c>
      <c r="Z1526" s="10" t="s">
        <v>44</v>
      </c>
      <c r="AA1526" s="10" t="s">
        <v>44</v>
      </c>
      <c r="AB1526" s="9">
        <v>1528</v>
      </c>
    </row>
    <row r="1527" spans="1:28" ht="15.75" customHeight="1" x14ac:dyDescent="0.3">
      <c r="A1527" s="9">
        <v>1529</v>
      </c>
      <c r="B1527" s="10">
        <v>1439233</v>
      </c>
      <c r="C1527" s="10">
        <v>5622</v>
      </c>
      <c r="D1527" s="10">
        <v>130430980</v>
      </c>
      <c r="E1527" s="10">
        <v>509496</v>
      </c>
      <c r="F1527" s="10">
        <v>509496</v>
      </c>
      <c r="G1527" s="10" t="s">
        <v>4822</v>
      </c>
      <c r="H1527" s="10" t="s">
        <v>4822</v>
      </c>
      <c r="I1527" s="10" t="s">
        <v>4823</v>
      </c>
      <c r="J1527" s="10" t="s">
        <v>4824</v>
      </c>
      <c r="K1527" s="13">
        <v>2871.6821</v>
      </c>
      <c r="L1527" s="19" t="s">
        <v>13179</v>
      </c>
      <c r="M1527" s="11" t="s">
        <v>39</v>
      </c>
      <c r="N1527" s="10" t="s">
        <v>67</v>
      </c>
      <c r="O1527" s="10" t="s">
        <v>68</v>
      </c>
      <c r="P1527" s="10"/>
      <c r="Q1527" s="12"/>
      <c r="R1527" s="12"/>
      <c r="S1527" s="15" t="s">
        <v>69</v>
      </c>
      <c r="T1527" s="10" t="s">
        <v>27</v>
      </c>
      <c r="U1527" s="10">
        <v>5049</v>
      </c>
      <c r="V1527" s="10">
        <v>3080</v>
      </c>
      <c r="W1527" s="10">
        <v>1079</v>
      </c>
      <c r="X1527" s="10">
        <v>1317</v>
      </c>
      <c r="Y1527" s="10">
        <f t="shared" si="24"/>
        <v>1529</v>
      </c>
      <c r="Z1527" s="10" t="str">
        <f>IFERROR(VLOOKUP(H1527,'[1]MW-NIFTY-50-12-Apr-2020'!$A:$A,1,FALSE),"No")</f>
        <v>No</v>
      </c>
      <c r="AA1527" s="10" t="s">
        <v>44</v>
      </c>
      <c r="AB1527" s="9">
        <v>1529</v>
      </c>
    </row>
    <row r="1528" spans="1:28" ht="15.75" customHeight="1" x14ac:dyDescent="0.3">
      <c r="A1528" s="9">
        <v>1530</v>
      </c>
      <c r="B1528" s="10">
        <v>428801</v>
      </c>
      <c r="C1528" s="10">
        <v>1675</v>
      </c>
      <c r="D1528" s="10">
        <v>134044164</v>
      </c>
      <c r="E1528" s="10">
        <v>523610</v>
      </c>
      <c r="F1528" s="10">
        <v>523610</v>
      </c>
      <c r="G1528" s="10" t="s">
        <v>4825</v>
      </c>
      <c r="H1528" s="10" t="s">
        <v>4825</v>
      </c>
      <c r="I1528" s="10" t="s">
        <v>4826</v>
      </c>
      <c r="J1528" s="10" t="s">
        <v>4827</v>
      </c>
      <c r="K1528" s="13">
        <v>6252.1040499999999</v>
      </c>
      <c r="L1528" s="19" t="s">
        <v>13179</v>
      </c>
      <c r="M1528" s="11" t="s">
        <v>32</v>
      </c>
      <c r="N1528" s="10" t="s">
        <v>220</v>
      </c>
      <c r="O1528" s="10" t="s">
        <v>458</v>
      </c>
      <c r="P1528" s="10" t="s">
        <v>459</v>
      </c>
      <c r="Q1528" s="12"/>
      <c r="R1528" s="12"/>
      <c r="S1528" s="15" t="s">
        <v>222</v>
      </c>
      <c r="T1528" s="10" t="s">
        <v>43</v>
      </c>
      <c r="U1528" s="10">
        <v>3912</v>
      </c>
      <c r="V1528" s="10">
        <v>1297</v>
      </c>
      <c r="W1528" s="10">
        <v>3238</v>
      </c>
      <c r="X1528" s="10">
        <v>3403</v>
      </c>
      <c r="Y1528" s="10">
        <f t="shared" si="24"/>
        <v>1530</v>
      </c>
      <c r="Z1528" s="10" t="str">
        <f>IFERROR(VLOOKUP(H1528,'[1]MW-NIFTY-50-12-Apr-2020'!$A:$A,1,FALSE),"No")</f>
        <v>No</v>
      </c>
      <c r="AA1528" s="10" t="s">
        <v>44</v>
      </c>
      <c r="AB1528" s="9">
        <v>1530</v>
      </c>
    </row>
    <row r="1529" spans="1:28" ht="15.75" customHeight="1" x14ac:dyDescent="0.3">
      <c r="A1529" s="9">
        <v>3277</v>
      </c>
      <c r="B1529" s="10">
        <v>4846337</v>
      </c>
      <c r="C1529" s="10">
        <v>18931</v>
      </c>
      <c r="D1529" s="10">
        <v>136490500</v>
      </c>
      <c r="E1529" s="10">
        <v>533166</v>
      </c>
      <c r="F1529" s="10">
        <v>533166</v>
      </c>
      <c r="G1529" s="10" t="s">
        <v>10066</v>
      </c>
      <c r="H1529" s="10" t="s">
        <v>10066</v>
      </c>
      <c r="I1529" s="10" t="s">
        <v>10067</v>
      </c>
      <c r="J1529" s="10" t="s">
        <v>10068</v>
      </c>
      <c r="K1529" s="13">
        <v>88.549049999999994</v>
      </c>
      <c r="L1529" s="19" t="s">
        <v>13176</v>
      </c>
      <c r="M1529" s="11" t="s">
        <v>83</v>
      </c>
      <c r="N1529" s="10" t="s">
        <v>1069</v>
      </c>
      <c r="O1529" s="10" t="s">
        <v>2270</v>
      </c>
      <c r="P1529" s="10" t="s">
        <v>2270</v>
      </c>
      <c r="Q1529" s="12"/>
      <c r="R1529" s="12"/>
      <c r="S1529" s="15" t="s">
        <v>1071</v>
      </c>
      <c r="T1529" s="10" t="s">
        <v>27</v>
      </c>
      <c r="U1529" s="10">
        <v>5044</v>
      </c>
      <c r="V1529" s="10">
        <v>1313</v>
      </c>
      <c r="W1529" s="10">
        <v>3958</v>
      </c>
      <c r="X1529" s="10">
        <v>1862</v>
      </c>
      <c r="Y1529" s="10">
        <f t="shared" si="24"/>
        <v>3277</v>
      </c>
      <c r="Z1529" s="10" t="str">
        <f>IFERROR(VLOOKUP(H1529,'[1]MW-NIFTY-50-12-Apr-2020'!$A:$A,1,FALSE),"No")</f>
        <v>No</v>
      </c>
      <c r="AA1529" s="10" t="str">
        <f>IFERROR(VLOOKUP(AB1529,'[2]ind_nifty500list 12th Apr20'!$F:$F,1,FALSE),"No")</f>
        <v>No</v>
      </c>
      <c r="AB1529" s="9">
        <v>3277</v>
      </c>
    </row>
    <row r="1530" spans="1:28" ht="15.75" customHeight="1" x14ac:dyDescent="0.3">
      <c r="A1530" s="9">
        <v>2651</v>
      </c>
      <c r="B1530" s="10"/>
      <c r="C1530" s="10"/>
      <c r="D1530" s="10">
        <v>131153668</v>
      </c>
      <c r="E1530" s="10">
        <v>512319</v>
      </c>
      <c r="F1530" s="10">
        <v>512319</v>
      </c>
      <c r="G1530" s="10" t="s">
        <v>8192</v>
      </c>
      <c r="H1530" s="10" t="str">
        <f>G1530</f>
        <v>RAJLXIN</v>
      </c>
      <c r="I1530" s="10" t="s">
        <v>8193</v>
      </c>
      <c r="J1530" s="10" t="s">
        <v>8194</v>
      </c>
      <c r="K1530" s="13">
        <v>88.35</v>
      </c>
      <c r="L1530" s="19" t="s">
        <v>13176</v>
      </c>
      <c r="M1530" s="11" t="s">
        <v>39</v>
      </c>
      <c r="N1530" s="10" t="s">
        <v>145</v>
      </c>
      <c r="O1530" s="10"/>
      <c r="P1530" s="10"/>
      <c r="Q1530" s="12"/>
      <c r="R1530" s="12"/>
      <c r="S1530" s="17" t="s">
        <v>42</v>
      </c>
      <c r="T1530" s="10" t="s">
        <v>27</v>
      </c>
      <c r="U1530" s="10">
        <v>2680</v>
      </c>
      <c r="V1530" s="10">
        <v>2755</v>
      </c>
      <c r="W1530" s="10">
        <v>2647</v>
      </c>
      <c r="X1530" s="10">
        <v>2603</v>
      </c>
      <c r="Y1530" s="10">
        <f t="shared" si="24"/>
        <v>2651</v>
      </c>
      <c r="Z1530" s="10" t="str">
        <f>IFERROR(VLOOKUP(H1530,'[1]MW-NIFTY-50-12-Apr-2020'!$A:$A,1,FALSE),"No")</f>
        <v>No</v>
      </c>
      <c r="AA1530" s="10" t="str">
        <f>IFERROR(VLOOKUP(AB1530,'[2]ind_nifty500list 12th Apr20'!$F:$F,1,FALSE),"No")</f>
        <v>No</v>
      </c>
      <c r="AB1530" s="9">
        <v>2651</v>
      </c>
    </row>
    <row r="1531" spans="1:28" ht="15.75" customHeight="1" x14ac:dyDescent="0.3">
      <c r="A1531" s="9">
        <v>2143</v>
      </c>
      <c r="B1531" s="10"/>
      <c r="C1531" s="10"/>
      <c r="D1531" s="10">
        <v>128615684</v>
      </c>
      <c r="E1531" s="10">
        <v>502405</v>
      </c>
      <c r="F1531" s="10">
        <v>502405</v>
      </c>
      <c r="G1531" s="10" t="s">
        <v>6675</v>
      </c>
      <c r="H1531" s="10" t="str">
        <f>G1531</f>
        <v>MYSPAPE</v>
      </c>
      <c r="I1531" s="10" t="s">
        <v>6676</v>
      </c>
      <c r="J1531" s="10" t="s">
        <v>6677</v>
      </c>
      <c r="K1531" s="13">
        <v>88.22</v>
      </c>
      <c r="L1531" s="19" t="s">
        <v>13176</v>
      </c>
      <c r="M1531" s="11" t="s">
        <v>23</v>
      </c>
      <c r="N1531" s="10" t="s">
        <v>196</v>
      </c>
      <c r="O1531" s="10" t="s">
        <v>388</v>
      </c>
      <c r="P1531" s="10"/>
      <c r="Q1531" s="12"/>
      <c r="R1531" s="12"/>
      <c r="S1531" s="15" t="s">
        <v>26</v>
      </c>
      <c r="T1531" s="10" t="s">
        <v>27</v>
      </c>
      <c r="U1531" s="10">
        <v>2210</v>
      </c>
      <c r="V1531" s="10">
        <v>3096</v>
      </c>
      <c r="W1531" s="10">
        <v>842</v>
      </c>
      <c r="X1531" s="10">
        <v>309</v>
      </c>
      <c r="Y1531" s="10">
        <f t="shared" si="24"/>
        <v>2143</v>
      </c>
      <c r="Z1531" s="10" t="str">
        <f>IFERROR(VLOOKUP(H1531,'[1]MW-NIFTY-50-12-Apr-2020'!$A:$A,1,FALSE),"No")</f>
        <v>No</v>
      </c>
      <c r="AA1531" s="10" t="str">
        <f>IFERROR(VLOOKUP(AB1531,'[2]ind_nifty500list 12th Apr20'!$F:$F,1,FALSE),"No")</f>
        <v>No</v>
      </c>
      <c r="AB1531" s="9">
        <v>2143</v>
      </c>
    </row>
    <row r="1532" spans="1:28" ht="15.75" customHeight="1" x14ac:dyDescent="0.3">
      <c r="A1532" s="9">
        <v>2426</v>
      </c>
      <c r="B1532" s="10"/>
      <c r="C1532" s="10"/>
      <c r="D1532" s="10">
        <v>132458756</v>
      </c>
      <c r="E1532" s="10">
        <v>517417</v>
      </c>
      <c r="F1532" s="10">
        <v>517417</v>
      </c>
      <c r="G1532" s="10" t="s">
        <v>7526</v>
      </c>
      <c r="H1532" s="10" t="str">
        <f>G1532</f>
        <v>PATELSAI</v>
      </c>
      <c r="I1532" s="10" t="s">
        <v>7527</v>
      </c>
      <c r="J1532" s="10" t="s">
        <v>7528</v>
      </c>
      <c r="K1532" s="13">
        <v>87.48</v>
      </c>
      <c r="L1532" s="19" t="s">
        <v>13176</v>
      </c>
      <c r="M1532" s="10" t="s">
        <v>39</v>
      </c>
      <c r="N1532" s="10" t="s">
        <v>40</v>
      </c>
      <c r="O1532" s="10" t="s">
        <v>137</v>
      </c>
      <c r="P1532" s="10" t="s">
        <v>138</v>
      </c>
      <c r="Q1532" s="12"/>
      <c r="R1532" s="12"/>
      <c r="S1532" s="15" t="s">
        <v>42</v>
      </c>
      <c r="T1532" s="10" t="s">
        <v>27</v>
      </c>
      <c r="U1532" s="10">
        <v>2541</v>
      </c>
      <c r="V1532" s="10">
        <v>2985</v>
      </c>
      <c r="W1532" s="10">
        <v>2781</v>
      </c>
      <c r="X1532" s="10">
        <v>3354</v>
      </c>
      <c r="Y1532" s="10">
        <f t="shared" si="24"/>
        <v>2426</v>
      </c>
      <c r="Z1532" s="10" t="str">
        <f>IFERROR(VLOOKUP(H1532,'[1]MW-NIFTY-50-12-Apr-2020'!$A:$A,1,FALSE),"No")</f>
        <v>No</v>
      </c>
      <c r="AA1532" s="10" t="str">
        <f>IFERROR(VLOOKUP(AB1532,'[2]ind_nifty500list 12th Apr20'!$F:$F,1,FALSE),"No")</f>
        <v>No</v>
      </c>
      <c r="AB1532" s="9">
        <v>2426</v>
      </c>
    </row>
    <row r="1533" spans="1:28" ht="15.75" customHeight="1" x14ac:dyDescent="0.3">
      <c r="A1533" s="9">
        <v>1677</v>
      </c>
      <c r="B1533" s="10">
        <v>6601217</v>
      </c>
      <c r="C1533" s="10">
        <v>25786</v>
      </c>
      <c r="D1533" s="10">
        <v>129583108</v>
      </c>
      <c r="E1533" s="10">
        <v>506184</v>
      </c>
      <c r="F1533" s="10">
        <v>506184</v>
      </c>
      <c r="G1533" s="10" t="s">
        <v>5266</v>
      </c>
      <c r="H1533" s="10" t="s">
        <v>5266</v>
      </c>
      <c r="I1533" s="10" t="s">
        <v>5267</v>
      </c>
      <c r="J1533" s="10" t="s">
        <v>5268</v>
      </c>
      <c r="K1533" s="13">
        <v>87.400099999999995</v>
      </c>
      <c r="L1533" s="19" t="s">
        <v>13176</v>
      </c>
      <c r="M1533" s="11" t="s">
        <v>83</v>
      </c>
      <c r="N1533" s="10" t="s">
        <v>84</v>
      </c>
      <c r="O1533" s="10" t="s">
        <v>508</v>
      </c>
      <c r="P1533" s="10"/>
      <c r="Q1533" s="10"/>
      <c r="R1533" s="12"/>
      <c r="S1533" s="17" t="s">
        <v>86</v>
      </c>
      <c r="T1533" s="10" t="s">
        <v>27</v>
      </c>
      <c r="U1533" s="10">
        <v>1892</v>
      </c>
      <c r="V1533" s="10">
        <v>3197</v>
      </c>
      <c r="W1533" s="10">
        <v>1153</v>
      </c>
      <c r="X1533" s="10">
        <v>1713</v>
      </c>
      <c r="Y1533" s="10">
        <f t="shared" si="24"/>
        <v>1677</v>
      </c>
      <c r="Z1533" s="10" t="str">
        <f>IFERROR(VLOOKUP(H1533,'[1]MW-NIFTY-50-12-Apr-2020'!$A:$A,1,FALSE),"No")</f>
        <v>No</v>
      </c>
      <c r="AA1533" s="10" t="str">
        <f>IFERROR(VLOOKUP(AB1533,'[2]ind_nifty500list 12th Apr20'!$F:$F,1,FALSE),"No")</f>
        <v>No</v>
      </c>
      <c r="AB1533" s="9">
        <v>1677</v>
      </c>
    </row>
    <row r="1534" spans="1:28" ht="15.75" customHeight="1" x14ac:dyDescent="0.3">
      <c r="A1534" s="9">
        <v>1536</v>
      </c>
      <c r="B1534" s="10">
        <v>441857</v>
      </c>
      <c r="C1534" s="10">
        <v>1726</v>
      </c>
      <c r="D1534" s="10">
        <v>129777412</v>
      </c>
      <c r="E1534" s="10">
        <v>506943</v>
      </c>
      <c r="F1534" s="10">
        <v>506943</v>
      </c>
      <c r="G1534" s="10" t="s">
        <v>4843</v>
      </c>
      <c r="H1534" s="10" t="s">
        <v>4843</v>
      </c>
      <c r="I1534" s="10" t="s">
        <v>4844</v>
      </c>
      <c r="J1534" s="10" t="s">
        <v>4845</v>
      </c>
      <c r="K1534" s="13">
        <v>2543.8831500000001</v>
      </c>
      <c r="L1534" s="19" t="s">
        <v>13179</v>
      </c>
      <c r="M1534" s="11" t="s">
        <v>95</v>
      </c>
      <c r="N1534" s="10" t="s">
        <v>96</v>
      </c>
      <c r="O1534" s="10" t="s">
        <v>97</v>
      </c>
      <c r="P1534" s="10"/>
      <c r="Q1534" s="12"/>
      <c r="R1534" s="12"/>
      <c r="S1534" s="10" t="s">
        <v>98</v>
      </c>
      <c r="T1534" s="10" t="s">
        <v>27</v>
      </c>
      <c r="U1534" s="10">
        <v>2943</v>
      </c>
      <c r="V1534" s="10">
        <v>483</v>
      </c>
      <c r="W1534" s="10">
        <v>1439</v>
      </c>
      <c r="X1534" s="10">
        <v>3331</v>
      </c>
      <c r="Y1534" s="10">
        <f t="shared" si="24"/>
        <v>1536</v>
      </c>
      <c r="Z1534" s="10" t="str">
        <f>IFERROR(VLOOKUP(H1534,'[1]MW-NIFTY-50-12-Apr-2020'!$A:$A,1,FALSE),"No")</f>
        <v>No</v>
      </c>
      <c r="AA1534" s="10" t="s">
        <v>44</v>
      </c>
      <c r="AB1534" s="9">
        <v>1536</v>
      </c>
    </row>
    <row r="1535" spans="1:28" ht="15.75" customHeight="1" x14ac:dyDescent="0.3">
      <c r="A1535" s="9">
        <v>3633</v>
      </c>
      <c r="B1535" s="10"/>
      <c r="C1535" s="10"/>
      <c r="D1535" s="10">
        <v>132902916</v>
      </c>
      <c r="E1535" s="10">
        <v>519152</v>
      </c>
      <c r="F1535" s="10">
        <v>519152</v>
      </c>
      <c r="G1535" s="10" t="s">
        <v>11133</v>
      </c>
      <c r="H1535" s="10" t="str">
        <f>G1535</f>
        <v>VADILENT</v>
      </c>
      <c r="I1535" s="10" t="s">
        <v>11134</v>
      </c>
      <c r="J1535" s="10" t="s">
        <v>11135</v>
      </c>
      <c r="K1535" s="13">
        <v>87.39</v>
      </c>
      <c r="L1535" s="19" t="s">
        <v>13176</v>
      </c>
      <c r="M1535" s="11" t="s">
        <v>39</v>
      </c>
      <c r="N1535" s="10" t="s">
        <v>40</v>
      </c>
      <c r="O1535" s="10" t="s">
        <v>76</v>
      </c>
      <c r="P1535" s="10"/>
      <c r="Q1535" s="12"/>
      <c r="R1535" s="12"/>
      <c r="S1535" s="15" t="s">
        <v>42</v>
      </c>
      <c r="T1535" s="10" t="s">
        <v>27</v>
      </c>
      <c r="U1535" s="10">
        <v>3739</v>
      </c>
      <c r="V1535" s="10">
        <v>502</v>
      </c>
      <c r="W1535" s="10">
        <v>3763</v>
      </c>
      <c r="X1535" s="10">
        <v>821</v>
      </c>
      <c r="Y1535" s="10">
        <f t="shared" si="24"/>
        <v>3633</v>
      </c>
      <c r="Z1535" s="10" t="str">
        <f>IFERROR(VLOOKUP(H1535,'[1]MW-NIFTY-50-12-Apr-2020'!$A:$A,1,FALSE),"No")</f>
        <v>No</v>
      </c>
      <c r="AA1535" s="10" t="str">
        <f>IFERROR(VLOOKUP(AB1535,'[2]ind_nifty500list 12th Apr20'!$F:$F,1,FALSE),"No")</f>
        <v>No</v>
      </c>
      <c r="AB1535" s="9">
        <v>3633</v>
      </c>
    </row>
    <row r="1536" spans="1:28" ht="15.75" customHeight="1" x14ac:dyDescent="0.3">
      <c r="A1536" s="9">
        <v>2523</v>
      </c>
      <c r="B1536" s="10">
        <v>3568897</v>
      </c>
      <c r="C1536" s="10">
        <v>13941</v>
      </c>
      <c r="D1536" s="10">
        <v>136126980</v>
      </c>
      <c r="E1536" s="10">
        <v>531746</v>
      </c>
      <c r="F1536" s="10">
        <v>531746</v>
      </c>
      <c r="G1536" s="10" t="s">
        <v>7814</v>
      </c>
      <c r="H1536" s="10" t="s">
        <v>7814</v>
      </c>
      <c r="I1536" s="10" t="s">
        <v>7815</v>
      </c>
      <c r="J1536" s="10" t="s">
        <v>7816</v>
      </c>
      <c r="K1536" s="13">
        <v>87.285249999999991</v>
      </c>
      <c r="L1536" s="19" t="s">
        <v>13176</v>
      </c>
      <c r="M1536" s="11" t="s">
        <v>249</v>
      </c>
      <c r="N1536" s="10" t="s">
        <v>383</v>
      </c>
      <c r="O1536" s="10"/>
      <c r="P1536" s="10"/>
      <c r="Q1536" s="12"/>
      <c r="R1536" s="12"/>
      <c r="S1536" s="18" t="s">
        <v>384</v>
      </c>
      <c r="T1536" s="10" t="s">
        <v>27</v>
      </c>
      <c r="U1536" s="10">
        <v>1608</v>
      </c>
      <c r="V1536" s="10">
        <v>1967</v>
      </c>
      <c r="W1536" s="10">
        <v>3961</v>
      </c>
      <c r="X1536" s="10">
        <v>1998</v>
      </c>
      <c r="Y1536" s="10">
        <f t="shared" si="24"/>
        <v>2523</v>
      </c>
      <c r="Z1536" s="10" t="str">
        <f>IFERROR(VLOOKUP(H1536,'[1]MW-NIFTY-50-12-Apr-2020'!$A:$A,1,FALSE),"No")</f>
        <v>No</v>
      </c>
      <c r="AA1536" s="10" t="str">
        <f>IFERROR(VLOOKUP(AB1536,'[2]ind_nifty500list 12th Apr20'!$F:$F,1,FALSE),"No")</f>
        <v>No</v>
      </c>
      <c r="AB1536" s="9">
        <v>2523</v>
      </c>
    </row>
    <row r="1537" spans="1:28" ht="15.75" customHeight="1" x14ac:dyDescent="0.3">
      <c r="A1537" s="9">
        <v>1539</v>
      </c>
      <c r="B1537" s="10">
        <v>3397121</v>
      </c>
      <c r="C1537" s="10">
        <v>13270</v>
      </c>
      <c r="D1537" s="10">
        <v>136356868</v>
      </c>
      <c r="E1537" s="10">
        <v>532644</v>
      </c>
      <c r="F1537" s="10">
        <v>532644</v>
      </c>
      <c r="G1537" s="10" t="s">
        <v>4852</v>
      </c>
      <c r="H1537" s="10" t="s">
        <v>4852</v>
      </c>
      <c r="I1537" s="10" t="s">
        <v>4853</v>
      </c>
      <c r="J1537" s="10" t="s">
        <v>4854</v>
      </c>
      <c r="K1537" s="13">
        <v>7027.2101499999999</v>
      </c>
      <c r="L1537" s="19" t="s">
        <v>13179</v>
      </c>
      <c r="M1537" s="11" t="s">
        <v>249</v>
      </c>
      <c r="N1537" s="10" t="s">
        <v>250</v>
      </c>
      <c r="O1537" s="10" t="s">
        <v>251</v>
      </c>
      <c r="P1537" s="10"/>
      <c r="Q1537" s="12"/>
      <c r="R1537" s="12"/>
      <c r="S1537" s="17" t="s">
        <v>26</v>
      </c>
      <c r="T1537" s="10" t="s">
        <v>43</v>
      </c>
      <c r="U1537" s="10">
        <v>2560</v>
      </c>
      <c r="V1537" s="10">
        <v>1396</v>
      </c>
      <c r="W1537" s="10">
        <v>2310</v>
      </c>
      <c r="X1537" s="10">
        <v>473</v>
      </c>
      <c r="Y1537" s="10">
        <f t="shared" si="24"/>
        <v>1539</v>
      </c>
      <c r="Z1537" s="10" t="str">
        <f>IFERROR(VLOOKUP(H1537,'[1]MW-NIFTY-50-12-Apr-2020'!$A:$A,1,FALSE),"No")</f>
        <v>No</v>
      </c>
      <c r="AA1537" s="10" t="s">
        <v>44</v>
      </c>
      <c r="AB1537" s="9">
        <v>1539</v>
      </c>
    </row>
    <row r="1538" spans="1:28" ht="15.75" customHeight="1" x14ac:dyDescent="0.3">
      <c r="A1538" s="9">
        <v>1384</v>
      </c>
      <c r="B1538" s="10">
        <v>1008129</v>
      </c>
      <c r="C1538" s="10">
        <v>3938</v>
      </c>
      <c r="D1538" s="10">
        <v>132498180</v>
      </c>
      <c r="E1538" s="10">
        <v>517571</v>
      </c>
      <c r="F1538" s="10">
        <v>517571</v>
      </c>
      <c r="G1538" s="10" t="s">
        <v>4380</v>
      </c>
      <c r="H1538" s="10" t="s">
        <v>4380</v>
      </c>
      <c r="I1538" s="10" t="s">
        <v>4381</v>
      </c>
      <c r="J1538" s="10" t="s">
        <v>4382</v>
      </c>
      <c r="K1538" s="13">
        <v>86.843999999999994</v>
      </c>
      <c r="L1538" s="19" t="s">
        <v>13176</v>
      </c>
      <c r="M1538" s="11" t="s">
        <v>39</v>
      </c>
      <c r="N1538" s="10" t="s">
        <v>40</v>
      </c>
      <c r="O1538" s="10" t="s">
        <v>128</v>
      </c>
      <c r="P1538" s="10" t="s">
        <v>129</v>
      </c>
      <c r="Q1538" s="12"/>
      <c r="R1538" s="12"/>
      <c r="S1538" s="15" t="s">
        <v>42</v>
      </c>
      <c r="T1538" s="10" t="s">
        <v>27</v>
      </c>
      <c r="U1538" s="10">
        <v>1647</v>
      </c>
      <c r="V1538" s="10">
        <v>3501</v>
      </c>
      <c r="W1538" s="10">
        <v>902</v>
      </c>
      <c r="X1538" s="10">
        <v>3943</v>
      </c>
      <c r="Y1538" s="10">
        <f t="shared" ref="Y1538:Y1601" si="26">A1538</f>
        <v>1384</v>
      </c>
      <c r="Z1538" s="10" t="str">
        <f>IFERROR(VLOOKUP(H1538,'[1]MW-NIFTY-50-12-Apr-2020'!$A:$A,1,FALSE),"No")</f>
        <v>No</v>
      </c>
      <c r="AA1538" s="10" t="str">
        <f>IFERROR(VLOOKUP(AB1538,'[2]ind_nifty500list 12th Apr20'!$F:$F,1,FALSE),"No")</f>
        <v>No</v>
      </c>
      <c r="AB1538" s="9">
        <v>1384</v>
      </c>
    </row>
    <row r="1539" spans="1:28" ht="15.75" customHeight="1" x14ac:dyDescent="0.3">
      <c r="A1539" s="9">
        <v>1967</v>
      </c>
      <c r="B1539" s="10"/>
      <c r="C1539" s="10"/>
      <c r="D1539" s="10">
        <v>136467972</v>
      </c>
      <c r="E1539" s="10">
        <v>533078</v>
      </c>
      <c r="F1539" s="10">
        <v>533078</v>
      </c>
      <c r="G1539" s="10" t="s">
        <v>6144</v>
      </c>
      <c r="H1539" s="10" t="str">
        <f>G1539</f>
        <v>MANJEERA</v>
      </c>
      <c r="I1539" s="10" t="s">
        <v>6145</v>
      </c>
      <c r="J1539" s="10" t="s">
        <v>6146</v>
      </c>
      <c r="K1539" s="13">
        <v>86.59</v>
      </c>
      <c r="L1539" s="19" t="s">
        <v>13176</v>
      </c>
      <c r="M1539" s="11" t="s">
        <v>249</v>
      </c>
      <c r="N1539" s="10" t="s">
        <v>383</v>
      </c>
      <c r="O1539" s="10"/>
      <c r="P1539" s="10"/>
      <c r="Q1539" s="12"/>
      <c r="R1539" s="12"/>
      <c r="S1539" s="18" t="s">
        <v>384</v>
      </c>
      <c r="T1539" s="10" t="s">
        <v>27</v>
      </c>
      <c r="U1539" s="10">
        <v>1844</v>
      </c>
      <c r="V1539" s="10">
        <v>3445</v>
      </c>
      <c r="W1539" s="10">
        <v>1608</v>
      </c>
      <c r="X1539" s="10">
        <v>2523</v>
      </c>
      <c r="Y1539" s="10">
        <f t="shared" si="26"/>
        <v>1967</v>
      </c>
      <c r="Z1539" s="10" t="str">
        <f>IFERROR(VLOOKUP(H1539,'[1]MW-NIFTY-50-12-Apr-2020'!$A:$A,1,FALSE),"No")</f>
        <v>No</v>
      </c>
      <c r="AA1539" s="10" t="str">
        <f>IFERROR(VLOOKUP(AB1539,'[2]ind_nifty500list 12th Apr20'!$F:$F,1,FALSE),"No")</f>
        <v>No</v>
      </c>
      <c r="AB1539" s="9">
        <v>1967</v>
      </c>
    </row>
    <row r="1540" spans="1:28" ht="15.75" customHeight="1" x14ac:dyDescent="0.3">
      <c r="A1540" s="9">
        <v>1650</v>
      </c>
      <c r="B1540" s="10">
        <v>461313</v>
      </c>
      <c r="C1540" s="10">
        <v>1802</v>
      </c>
      <c r="D1540" s="10">
        <v>131392004</v>
      </c>
      <c r="E1540" s="10">
        <v>513250</v>
      </c>
      <c r="F1540" s="10">
        <v>513250</v>
      </c>
      <c r="G1540" s="10" t="s">
        <v>5186</v>
      </c>
      <c r="H1540" s="10" t="s">
        <v>5186</v>
      </c>
      <c r="I1540" s="10" t="s">
        <v>5187</v>
      </c>
      <c r="J1540" s="10" t="s">
        <v>5188</v>
      </c>
      <c r="K1540" s="13">
        <v>86.507800000000003</v>
      </c>
      <c r="L1540" s="19" t="s">
        <v>13176</v>
      </c>
      <c r="M1540" s="11" t="s">
        <v>335</v>
      </c>
      <c r="N1540" s="10" t="s">
        <v>336</v>
      </c>
      <c r="O1540" s="10" t="s">
        <v>346</v>
      </c>
      <c r="P1540" s="10" t="s">
        <v>347</v>
      </c>
      <c r="Q1540" s="12"/>
      <c r="R1540" s="12"/>
      <c r="S1540" s="15" t="s">
        <v>339</v>
      </c>
      <c r="T1540" s="10" t="s">
        <v>27</v>
      </c>
      <c r="U1540" s="10">
        <v>3195</v>
      </c>
      <c r="V1540" s="10">
        <v>78</v>
      </c>
      <c r="W1540" s="10">
        <v>4949</v>
      </c>
      <c r="X1540" s="10">
        <v>0</v>
      </c>
      <c r="Y1540" s="10">
        <f t="shared" si="26"/>
        <v>1650</v>
      </c>
      <c r="Z1540" s="10" t="str">
        <f>IFERROR(VLOOKUP(H1540,'[1]MW-NIFTY-50-12-Apr-2020'!$A:$A,1,FALSE),"No")</f>
        <v>No</v>
      </c>
      <c r="AA1540" s="10" t="str">
        <f>IFERROR(VLOOKUP(AB1540,'[2]ind_nifty500list 12th Apr20'!$F:$F,1,FALSE),"No")</f>
        <v>No</v>
      </c>
      <c r="AB1540" s="9">
        <v>1650</v>
      </c>
    </row>
    <row r="1541" spans="1:28" ht="15.75" customHeight="1" x14ac:dyDescent="0.3">
      <c r="A1541" s="9">
        <v>3079</v>
      </c>
      <c r="B1541" s="10">
        <v>7380481</v>
      </c>
      <c r="C1541" s="10">
        <v>28830</v>
      </c>
      <c r="D1541" s="10">
        <v>131448836</v>
      </c>
      <c r="E1541" s="10">
        <v>513472</v>
      </c>
      <c r="F1541" s="10">
        <v>513472</v>
      </c>
      <c r="G1541" s="10" t="s">
        <v>9476</v>
      </c>
      <c r="H1541" s="10" t="s">
        <v>9476</v>
      </c>
      <c r="I1541" s="10" t="s">
        <v>9477</v>
      </c>
      <c r="J1541" s="10" t="s">
        <v>9478</v>
      </c>
      <c r="K1541" s="13">
        <v>86.43</v>
      </c>
      <c r="L1541" s="19" t="s">
        <v>13176</v>
      </c>
      <c r="M1541" s="11" t="s">
        <v>39</v>
      </c>
      <c r="N1541" s="10" t="s">
        <v>40</v>
      </c>
      <c r="O1541" s="10"/>
      <c r="P1541" s="10"/>
      <c r="Q1541" s="12"/>
      <c r="R1541" s="12"/>
      <c r="S1541" s="15" t="s">
        <v>42</v>
      </c>
      <c r="T1541" s="10" t="s">
        <v>27</v>
      </c>
      <c r="U1541" s="10">
        <v>1255</v>
      </c>
      <c r="V1541" s="10">
        <v>3242</v>
      </c>
      <c r="W1541" s="10">
        <v>1570</v>
      </c>
      <c r="X1541" s="10">
        <v>1025</v>
      </c>
      <c r="Y1541" s="10">
        <f t="shared" si="26"/>
        <v>3079</v>
      </c>
      <c r="Z1541" s="10" t="str">
        <f>IFERROR(VLOOKUP(H1541,'[1]MW-NIFTY-50-12-Apr-2020'!$A:$A,1,FALSE),"No")</f>
        <v>No</v>
      </c>
      <c r="AA1541" s="10" t="str">
        <f>IFERROR(VLOOKUP(AB1541,'[2]ind_nifty500list 12th Apr20'!$F:$F,1,FALSE),"No")</f>
        <v>No</v>
      </c>
      <c r="AB1541" s="9">
        <v>3079</v>
      </c>
    </row>
    <row r="1542" spans="1:28" ht="15.75" customHeight="1" x14ac:dyDescent="0.3">
      <c r="A1542" s="9">
        <v>1890</v>
      </c>
      <c r="B1542" s="10"/>
      <c r="C1542" s="10"/>
      <c r="D1542" s="10">
        <v>135856388</v>
      </c>
      <c r="E1542" s="10">
        <v>530689</v>
      </c>
      <c r="F1542" s="10">
        <v>530689</v>
      </c>
      <c r="G1542" s="10" t="s">
        <v>5914</v>
      </c>
      <c r="H1542" s="10" t="str">
        <f>G1542</f>
        <v>LYKISLTD</v>
      </c>
      <c r="I1542" s="10" t="s">
        <v>5915</v>
      </c>
      <c r="J1542" s="10" t="s">
        <v>5916</v>
      </c>
      <c r="K1542" s="13">
        <v>86.39</v>
      </c>
      <c r="L1542" s="19" t="s">
        <v>13176</v>
      </c>
      <c r="M1542" s="11" t="s">
        <v>275</v>
      </c>
      <c r="N1542" s="10" t="s">
        <v>276</v>
      </c>
      <c r="O1542" s="10"/>
      <c r="P1542" s="10"/>
      <c r="Q1542" s="12"/>
      <c r="R1542" s="12"/>
      <c r="S1542" s="10" t="s">
        <v>279</v>
      </c>
      <c r="T1542" s="10" t="s">
        <v>27</v>
      </c>
      <c r="U1542" s="10">
        <v>2295</v>
      </c>
      <c r="V1542" s="10">
        <v>3935</v>
      </c>
      <c r="W1542" s="10">
        <v>1541</v>
      </c>
      <c r="X1542" s="10">
        <v>2115</v>
      </c>
      <c r="Y1542" s="10">
        <f t="shared" si="26"/>
        <v>1890</v>
      </c>
      <c r="Z1542" s="10" t="str">
        <f>IFERROR(VLOOKUP(H1542,'[1]MW-NIFTY-50-12-Apr-2020'!$A:$A,1,FALSE),"No")</f>
        <v>No</v>
      </c>
      <c r="AA1542" s="10" t="str">
        <f>IFERROR(VLOOKUP(AB1542,'[2]ind_nifty500list 12th Apr20'!$F:$F,1,FALSE),"No")</f>
        <v>No</v>
      </c>
      <c r="AB1542" s="9">
        <v>1890</v>
      </c>
    </row>
    <row r="1543" spans="1:28" ht="15.75" customHeight="1" x14ac:dyDescent="0.3">
      <c r="A1543" s="9">
        <v>2910</v>
      </c>
      <c r="B1543" s="10"/>
      <c r="C1543" s="10"/>
      <c r="D1543" s="10">
        <v>130302980</v>
      </c>
      <c r="E1543" s="10">
        <v>508996</v>
      </c>
      <c r="F1543" s="10">
        <v>508996</v>
      </c>
      <c r="G1543" s="10" t="s">
        <v>8972</v>
      </c>
      <c r="H1543" s="10" t="str">
        <f>G1543</f>
        <v>SATRAPROP</v>
      </c>
      <c r="I1543" s="10" t="s">
        <v>8973</v>
      </c>
      <c r="J1543" s="10" t="s">
        <v>8974</v>
      </c>
      <c r="K1543" s="13">
        <v>86.08</v>
      </c>
      <c r="L1543" s="19" t="s">
        <v>13176</v>
      </c>
      <c r="M1543" s="11" t="s">
        <v>249</v>
      </c>
      <c r="N1543" s="10" t="s">
        <v>383</v>
      </c>
      <c r="O1543" s="12"/>
      <c r="P1543" s="10"/>
      <c r="Q1543" s="12"/>
      <c r="R1543" s="12"/>
      <c r="S1543" s="18" t="s">
        <v>384</v>
      </c>
      <c r="T1543" s="10" t="s">
        <v>27</v>
      </c>
      <c r="U1543" s="10">
        <v>1998</v>
      </c>
      <c r="V1543" s="10">
        <v>3961</v>
      </c>
      <c r="W1543" s="10">
        <v>606</v>
      </c>
      <c r="X1543" s="10">
        <v>3200</v>
      </c>
      <c r="Y1543" s="10">
        <f t="shared" si="26"/>
        <v>2910</v>
      </c>
      <c r="Z1543" s="10" t="str">
        <f>IFERROR(VLOOKUP(H1543,'[1]MW-NIFTY-50-12-Apr-2020'!$A:$A,1,FALSE),"No")</f>
        <v>No</v>
      </c>
      <c r="AA1543" s="10" t="str">
        <f>IFERROR(VLOOKUP(AB1543,'[2]ind_nifty500list 12th Apr20'!$F:$F,1,FALSE),"No")</f>
        <v>No</v>
      </c>
      <c r="AB1543" s="9">
        <v>2910</v>
      </c>
    </row>
    <row r="1544" spans="1:28" ht="15.75" customHeight="1" x14ac:dyDescent="0.3">
      <c r="A1544" s="9">
        <v>2719</v>
      </c>
      <c r="B1544" s="10"/>
      <c r="C1544" s="10"/>
      <c r="D1544" s="10">
        <v>129489156</v>
      </c>
      <c r="E1544" s="10">
        <v>129489156</v>
      </c>
      <c r="F1544" s="10">
        <v>505817</v>
      </c>
      <c r="G1544" s="10" t="s">
        <v>8399</v>
      </c>
      <c r="H1544" s="10" t="str">
        <f>G1544</f>
        <v>REILELEC</v>
      </c>
      <c r="I1544" s="10" t="s">
        <v>8400</v>
      </c>
      <c r="J1544" s="10" t="s">
        <v>8401</v>
      </c>
      <c r="K1544" s="13">
        <v>85.83</v>
      </c>
      <c r="L1544" s="19" t="s">
        <v>13176</v>
      </c>
      <c r="M1544" s="11" t="s">
        <v>83</v>
      </c>
      <c r="N1544" s="10" t="s">
        <v>621</v>
      </c>
      <c r="O1544" s="10" t="s">
        <v>622</v>
      </c>
      <c r="P1544" s="10"/>
      <c r="Q1544" s="12"/>
      <c r="R1544" s="12"/>
      <c r="S1544" s="18" t="s">
        <v>623</v>
      </c>
      <c r="T1544" s="10" t="s">
        <v>27</v>
      </c>
      <c r="U1544" s="10">
        <v>319</v>
      </c>
      <c r="V1544" s="10">
        <v>2685</v>
      </c>
      <c r="W1544" s="10">
        <v>3379</v>
      </c>
      <c r="X1544" s="10">
        <v>3078</v>
      </c>
      <c r="Y1544" s="10">
        <f t="shared" si="26"/>
        <v>2719</v>
      </c>
      <c r="Z1544" s="10" t="str">
        <f>IFERROR(VLOOKUP(H1544,'[1]MW-NIFTY-50-12-Apr-2020'!$A:$A,1,FALSE),"No")</f>
        <v>No</v>
      </c>
      <c r="AA1544" s="10" t="str">
        <f>IFERROR(VLOOKUP(AB1544,'[2]ind_nifty500list 12th Apr20'!$F:$F,1,FALSE),"No")</f>
        <v>No</v>
      </c>
      <c r="AB1544" s="9">
        <v>2719</v>
      </c>
    </row>
    <row r="1545" spans="1:28" ht="15.75" customHeight="1" x14ac:dyDescent="0.3">
      <c r="A1545" s="9">
        <v>1547</v>
      </c>
      <c r="B1545" s="10">
        <v>3382017</v>
      </c>
      <c r="C1545" s="10">
        <v>13211</v>
      </c>
      <c r="D1545" s="10">
        <v>136372484</v>
      </c>
      <c r="E1545" s="10">
        <v>532705</v>
      </c>
      <c r="F1545" s="10">
        <v>532705</v>
      </c>
      <c r="G1545" s="10" t="s">
        <v>4876</v>
      </c>
      <c r="H1545" s="10" t="s">
        <v>4876</v>
      </c>
      <c r="I1545" s="10" t="s">
        <v>4877</v>
      </c>
      <c r="J1545" s="10" t="s">
        <v>4878</v>
      </c>
      <c r="K1545" s="13">
        <v>5158.2284</v>
      </c>
      <c r="L1545" s="19" t="s">
        <v>13179</v>
      </c>
      <c r="M1545" s="11" t="s">
        <v>83</v>
      </c>
      <c r="N1545" s="10" t="s">
        <v>181</v>
      </c>
      <c r="O1545" s="10" t="s">
        <v>311</v>
      </c>
      <c r="P1545" s="10" t="s">
        <v>2370</v>
      </c>
      <c r="Q1545" s="12"/>
      <c r="R1545" s="12"/>
      <c r="S1545" s="15" t="s">
        <v>313</v>
      </c>
      <c r="T1545" s="10" t="s">
        <v>43</v>
      </c>
      <c r="U1545" s="10">
        <v>3382</v>
      </c>
      <c r="V1545" s="10">
        <v>1355</v>
      </c>
      <c r="W1545" s="10">
        <v>729</v>
      </c>
      <c r="X1545" s="10">
        <v>1325</v>
      </c>
      <c r="Y1545" s="10">
        <f t="shared" si="26"/>
        <v>1547</v>
      </c>
      <c r="Z1545" s="10" t="str">
        <f>IFERROR(VLOOKUP(H1545,'[1]MW-NIFTY-50-12-Apr-2020'!$A:$A,1,FALSE),"No")</f>
        <v>No</v>
      </c>
      <c r="AA1545" s="10" t="s">
        <v>44</v>
      </c>
      <c r="AB1545" s="9">
        <v>1547</v>
      </c>
    </row>
    <row r="1546" spans="1:28" ht="15.75" customHeight="1" x14ac:dyDescent="0.3">
      <c r="A1546" s="9">
        <v>2319</v>
      </c>
      <c r="B1546" s="10"/>
      <c r="C1546" s="10"/>
      <c r="D1546" s="10">
        <v>133402884</v>
      </c>
      <c r="E1546" s="10">
        <v>521105</v>
      </c>
      <c r="F1546" s="10">
        <v>521105</v>
      </c>
      <c r="G1546" s="10" t="s">
        <v>7207</v>
      </c>
      <c r="H1546" s="10" t="str">
        <f>G1546</f>
        <v>OLYMPTX</v>
      </c>
      <c r="I1546" s="10" t="s">
        <v>7208</v>
      </c>
      <c r="J1546" s="10" t="s">
        <v>7209</v>
      </c>
      <c r="K1546" s="13">
        <v>85.64</v>
      </c>
      <c r="L1546" s="19" t="s">
        <v>13176</v>
      </c>
      <c r="M1546" s="11" t="s">
        <v>39</v>
      </c>
      <c r="N1546" s="10" t="s">
        <v>40</v>
      </c>
      <c r="O1546" s="10"/>
      <c r="P1546" s="10"/>
      <c r="Q1546" s="12"/>
      <c r="R1546" s="12"/>
      <c r="S1546" s="15" t="s">
        <v>42</v>
      </c>
      <c r="T1546" s="10" t="s">
        <v>27</v>
      </c>
      <c r="U1546" s="10">
        <v>3955</v>
      </c>
      <c r="V1546" s="10">
        <v>1509</v>
      </c>
      <c r="W1546" s="10">
        <v>2617</v>
      </c>
      <c r="X1546" s="10">
        <v>1806</v>
      </c>
      <c r="Y1546" s="10">
        <f t="shared" si="26"/>
        <v>2319</v>
      </c>
      <c r="Z1546" s="10" t="str">
        <f>IFERROR(VLOOKUP(H1546,'[1]MW-NIFTY-50-12-Apr-2020'!$A:$A,1,FALSE),"No")</f>
        <v>No</v>
      </c>
      <c r="AA1546" s="10" t="str">
        <f>IFERROR(VLOOKUP(AB1546,'[2]ind_nifty500list 12th Apr20'!$F:$F,1,FALSE),"No")</f>
        <v>No</v>
      </c>
      <c r="AB1546" s="9">
        <v>2319</v>
      </c>
    </row>
    <row r="1547" spans="1:28" ht="15.75" customHeight="1" x14ac:dyDescent="0.3">
      <c r="A1547" s="9">
        <v>2543</v>
      </c>
      <c r="B1547" s="10">
        <v>1000449</v>
      </c>
      <c r="C1547" s="10">
        <v>3908</v>
      </c>
      <c r="D1547" s="10">
        <v>131674628</v>
      </c>
      <c r="E1547" s="10">
        <v>514354</v>
      </c>
      <c r="F1547" s="10">
        <v>514354</v>
      </c>
      <c r="G1547" s="10" t="s">
        <v>7872</v>
      </c>
      <c r="H1547" s="10" t="s">
        <v>7872</v>
      </c>
      <c r="I1547" s="10" t="s">
        <v>7873</v>
      </c>
      <c r="J1547" s="10" t="s">
        <v>7874</v>
      </c>
      <c r="K1547" s="13">
        <v>85.621749999999992</v>
      </c>
      <c r="L1547" s="19" t="s">
        <v>13176</v>
      </c>
      <c r="M1547" s="11" t="s">
        <v>23</v>
      </c>
      <c r="N1547" s="10" t="s">
        <v>24</v>
      </c>
      <c r="O1547" s="10" t="s">
        <v>1622</v>
      </c>
      <c r="P1547" s="10"/>
      <c r="Q1547" s="12"/>
      <c r="R1547" s="12"/>
      <c r="S1547" s="15" t="s">
        <v>26</v>
      </c>
      <c r="T1547" s="10" t="s">
        <v>27</v>
      </c>
      <c r="U1547" s="10">
        <v>478</v>
      </c>
      <c r="V1547" s="10">
        <v>4396</v>
      </c>
      <c r="W1547" s="10">
        <v>4640</v>
      </c>
      <c r="X1547" s="10">
        <v>4990</v>
      </c>
      <c r="Y1547" s="10">
        <f t="shared" si="26"/>
        <v>2543</v>
      </c>
      <c r="Z1547" s="10" t="str">
        <f>IFERROR(VLOOKUP(H1547,'[1]MW-NIFTY-50-12-Apr-2020'!$A:$A,1,FALSE),"No")</f>
        <v>No</v>
      </c>
      <c r="AA1547" s="10" t="str">
        <f>IFERROR(VLOOKUP(AB1547,'[2]ind_nifty500list 12th Apr20'!$F:$F,1,FALSE),"No")</f>
        <v>No</v>
      </c>
      <c r="AB1547" s="9">
        <v>2543</v>
      </c>
    </row>
    <row r="1548" spans="1:28" ht="15.75" customHeight="1" x14ac:dyDescent="0.3">
      <c r="A1548" s="9">
        <v>2102</v>
      </c>
      <c r="B1548" s="10">
        <v>579841</v>
      </c>
      <c r="C1548" s="10">
        <v>2265</v>
      </c>
      <c r="D1548" s="10">
        <v>132387844</v>
      </c>
      <c r="E1548" s="10">
        <v>517140</v>
      </c>
      <c r="F1548" s="10">
        <v>517140</v>
      </c>
      <c r="G1548" s="10" t="s">
        <v>6549</v>
      </c>
      <c r="H1548" s="10" t="s">
        <v>6549</v>
      </c>
      <c r="I1548" s="10" t="s">
        <v>6550</v>
      </c>
      <c r="J1548" s="10" t="s">
        <v>6551</v>
      </c>
      <c r="K1548" s="13">
        <v>85.064799999999991</v>
      </c>
      <c r="L1548" s="19" t="s">
        <v>13176</v>
      </c>
      <c r="M1548" s="11" t="s">
        <v>32</v>
      </c>
      <c r="N1548" s="10" t="s">
        <v>220</v>
      </c>
      <c r="O1548" s="10" t="s">
        <v>221</v>
      </c>
      <c r="P1548" s="10"/>
      <c r="Q1548" s="12"/>
      <c r="R1548" s="12"/>
      <c r="S1548" s="15" t="s">
        <v>222</v>
      </c>
      <c r="T1548" s="10" t="s">
        <v>27</v>
      </c>
      <c r="U1548" s="10">
        <v>44</v>
      </c>
      <c r="V1548" s="10">
        <v>2851</v>
      </c>
      <c r="W1548" s="10">
        <v>3788</v>
      </c>
      <c r="X1548" s="10">
        <v>668</v>
      </c>
      <c r="Y1548" s="10">
        <f t="shared" si="26"/>
        <v>2102</v>
      </c>
      <c r="Z1548" s="10" t="str">
        <f>IFERROR(VLOOKUP(H1548,'[1]MW-NIFTY-50-12-Apr-2020'!$A:$A,1,FALSE),"No")</f>
        <v>No</v>
      </c>
      <c r="AA1548" s="10" t="str">
        <f>IFERROR(VLOOKUP(AB1548,'[2]ind_nifty500list 12th Apr20'!$F:$F,1,FALSE),"No")</f>
        <v>No</v>
      </c>
      <c r="AB1548" s="9">
        <v>2102</v>
      </c>
    </row>
    <row r="1549" spans="1:28" ht="15.75" customHeight="1" x14ac:dyDescent="0.3">
      <c r="A1549" s="9">
        <v>3363</v>
      </c>
      <c r="B1549" s="10"/>
      <c r="C1549" s="10"/>
      <c r="D1549" s="10">
        <v>138020612</v>
      </c>
      <c r="E1549" s="10">
        <v>539143</v>
      </c>
      <c r="F1549" s="10">
        <v>539143</v>
      </c>
      <c r="G1549" s="10" t="s">
        <v>10324</v>
      </c>
      <c r="H1549" s="10" t="str">
        <f>G1549</f>
        <v>SBCL</v>
      </c>
      <c r="I1549" s="10" t="s">
        <v>10325</v>
      </c>
      <c r="J1549" s="10" t="s">
        <v>10326</v>
      </c>
      <c r="K1549" s="13">
        <v>84.92</v>
      </c>
      <c r="L1549" s="19" t="s">
        <v>13176</v>
      </c>
      <c r="M1549" s="10" t="s">
        <v>39</v>
      </c>
      <c r="N1549" s="10" t="s">
        <v>40</v>
      </c>
      <c r="O1549" s="10" t="s">
        <v>41</v>
      </c>
      <c r="P1549" s="10"/>
      <c r="Q1549" s="12"/>
      <c r="R1549" s="12"/>
      <c r="S1549" s="15" t="s">
        <v>42</v>
      </c>
      <c r="T1549" s="10" t="s">
        <v>27</v>
      </c>
      <c r="U1549" s="10">
        <v>3349</v>
      </c>
      <c r="V1549" s="10">
        <v>182</v>
      </c>
      <c r="W1549" s="10">
        <v>693</v>
      </c>
      <c r="X1549" s="10">
        <v>912</v>
      </c>
      <c r="Y1549" s="10">
        <f t="shared" si="26"/>
        <v>3363</v>
      </c>
      <c r="Z1549" s="10" t="str">
        <f>IFERROR(VLOOKUP(H1549,'[1]MW-NIFTY-50-12-Apr-2020'!$A:$A,1,FALSE),"No")</f>
        <v>No</v>
      </c>
      <c r="AA1549" s="10" t="str">
        <f>IFERROR(VLOOKUP(AB1549,'[2]ind_nifty500list 12th Apr20'!$F:$F,1,FALSE),"No")</f>
        <v>No</v>
      </c>
      <c r="AB1549" s="9">
        <v>3363</v>
      </c>
    </row>
    <row r="1550" spans="1:28" ht="15.75" customHeight="1" x14ac:dyDescent="0.3">
      <c r="A1550" s="9">
        <v>1552</v>
      </c>
      <c r="B1550" s="10">
        <v>1316609</v>
      </c>
      <c r="C1550" s="10">
        <v>5143</v>
      </c>
      <c r="D1550" s="10">
        <v>131132676</v>
      </c>
      <c r="E1550" s="10">
        <v>512237</v>
      </c>
      <c r="F1550" s="10">
        <v>512237</v>
      </c>
      <c r="G1550" s="10" t="s">
        <v>4891</v>
      </c>
      <c r="H1550" s="10" t="s">
        <v>4891</v>
      </c>
      <c r="I1550" s="10" t="s">
        <v>4892</v>
      </c>
      <c r="J1550" s="10" t="s">
        <v>4893</v>
      </c>
      <c r="K1550" s="13">
        <v>2789.16885</v>
      </c>
      <c r="L1550" s="19" t="s">
        <v>13179</v>
      </c>
      <c r="M1550" s="11" t="s">
        <v>83</v>
      </c>
      <c r="N1550" s="10" t="s">
        <v>84</v>
      </c>
      <c r="O1550" s="10" t="s">
        <v>85</v>
      </c>
      <c r="P1550" s="10"/>
      <c r="Q1550" s="10"/>
      <c r="R1550" s="12"/>
      <c r="S1550" s="15" t="s">
        <v>86</v>
      </c>
      <c r="T1550" s="10" t="s">
        <v>27</v>
      </c>
      <c r="U1550" s="10">
        <v>2002</v>
      </c>
      <c r="V1550" s="10">
        <v>1075</v>
      </c>
      <c r="W1550" s="10">
        <v>1614</v>
      </c>
      <c r="X1550" s="10">
        <v>1431</v>
      </c>
      <c r="Y1550" s="10">
        <f t="shared" si="26"/>
        <v>1552</v>
      </c>
      <c r="Z1550" s="10" t="str">
        <f>IFERROR(VLOOKUP(H1550,'[1]MW-NIFTY-50-12-Apr-2020'!$A:$A,1,FALSE),"No")</f>
        <v>No</v>
      </c>
      <c r="AA1550" s="10" t="s">
        <v>44</v>
      </c>
      <c r="AB1550" s="9">
        <v>1552</v>
      </c>
    </row>
    <row r="1551" spans="1:28" ht="15.75" customHeight="1" x14ac:dyDescent="0.3">
      <c r="A1551" s="9">
        <v>580</v>
      </c>
      <c r="B1551" s="10"/>
      <c r="C1551" s="10"/>
      <c r="D1551" s="10">
        <v>128467716</v>
      </c>
      <c r="E1551" s="10">
        <v>501827</v>
      </c>
      <c r="F1551" s="10">
        <v>501827</v>
      </c>
      <c r="G1551" s="10" t="s">
        <v>1927</v>
      </c>
      <c r="H1551" s="10" t="str">
        <f>G1551</f>
        <v>CENTPROV</v>
      </c>
      <c r="I1551" s="10" t="s">
        <v>1928</v>
      </c>
      <c r="J1551" s="10" t="s">
        <v>1929</v>
      </c>
      <c r="K1551" s="13">
        <v>84.69</v>
      </c>
      <c r="L1551" s="19" t="s">
        <v>13176</v>
      </c>
      <c r="M1551" s="11" t="s">
        <v>39</v>
      </c>
      <c r="N1551" s="10" t="s">
        <v>145</v>
      </c>
      <c r="O1551" s="10"/>
      <c r="P1551" s="10"/>
      <c r="Q1551" s="12"/>
      <c r="R1551" s="12"/>
      <c r="S1551" s="15" t="s">
        <v>42</v>
      </c>
      <c r="T1551" s="10" t="s">
        <v>27</v>
      </c>
      <c r="U1551" s="10">
        <v>3970</v>
      </c>
      <c r="V1551" s="10">
        <v>3963</v>
      </c>
      <c r="W1551" s="10">
        <v>3421</v>
      </c>
      <c r="X1551" s="10">
        <v>3088</v>
      </c>
      <c r="Y1551" s="10">
        <f t="shared" si="26"/>
        <v>580</v>
      </c>
      <c r="Z1551" s="10" t="str">
        <f>IFERROR(VLOOKUP(H1551,'[1]MW-NIFTY-50-12-Apr-2020'!$A:$A,1,FALSE),"No")</f>
        <v>No</v>
      </c>
      <c r="AA1551" s="10" t="str">
        <f>IFERROR(VLOOKUP(AB1551,'[2]ind_nifty500list 12th Apr20'!$F:$F,1,FALSE),"No")</f>
        <v>No</v>
      </c>
      <c r="AB1551" s="9">
        <v>580</v>
      </c>
    </row>
    <row r="1552" spans="1:28" ht="15.75" customHeight="1" x14ac:dyDescent="0.3">
      <c r="A1552" s="9">
        <v>5044</v>
      </c>
      <c r="B1552" s="10">
        <v>2606337</v>
      </c>
      <c r="C1552" s="10">
        <v>10181</v>
      </c>
      <c r="D1552" s="10">
        <v>138048260</v>
      </c>
      <c r="E1552" s="10">
        <v>539251</v>
      </c>
      <c r="F1552" s="10">
        <v>539251</v>
      </c>
      <c r="G1552" s="10" t="s">
        <v>12837</v>
      </c>
      <c r="H1552" s="10" t="s">
        <v>12837</v>
      </c>
      <c r="I1552" s="10" t="s">
        <v>12838</v>
      </c>
      <c r="J1552" s="10" t="s">
        <v>12839</v>
      </c>
      <c r="K1552" s="13">
        <v>84.621899999999997</v>
      </c>
      <c r="L1552" s="19" t="s">
        <v>13176</v>
      </c>
      <c r="M1552" s="11" t="s">
        <v>83</v>
      </c>
      <c r="N1552" s="11" t="s">
        <v>1069</v>
      </c>
      <c r="O1552" s="11" t="s">
        <v>2270</v>
      </c>
      <c r="P1552" s="11" t="s">
        <v>12840</v>
      </c>
      <c r="Q1552" s="12"/>
      <c r="R1552" s="12"/>
      <c r="S1552" s="15" t="s">
        <v>1071</v>
      </c>
      <c r="T1552" s="10" t="s">
        <v>27</v>
      </c>
      <c r="U1552" s="10">
        <v>1313</v>
      </c>
      <c r="V1552" s="10">
        <v>692</v>
      </c>
      <c r="W1552" s="10">
        <v>3277</v>
      </c>
      <c r="X1552" s="10">
        <v>3958</v>
      </c>
      <c r="Y1552" s="10">
        <f t="shared" si="26"/>
        <v>5044</v>
      </c>
      <c r="Z1552" s="10" t="str">
        <f>IFERROR(VLOOKUP(H1552,'[1]MW-NIFTY-50-12-Apr-2020'!$A:$A,1,FALSE),"No")</f>
        <v>No</v>
      </c>
      <c r="AA1552" s="10" t="str">
        <f>IFERROR(VLOOKUP(AB1552,'[2]ind_nifty500list 12th Apr20'!$F:$F,1,FALSE),"No")</f>
        <v>No</v>
      </c>
      <c r="AB1552" s="9">
        <v>5044</v>
      </c>
    </row>
    <row r="1553" spans="1:28" ht="15.75" customHeight="1" x14ac:dyDescent="0.3">
      <c r="A1553" s="9">
        <v>1531</v>
      </c>
      <c r="B1553" s="10"/>
      <c r="C1553" s="10"/>
      <c r="D1553" s="10">
        <v>133678852</v>
      </c>
      <c r="E1553" s="10">
        <v>522183</v>
      </c>
      <c r="F1553" s="10">
        <v>522183</v>
      </c>
      <c r="G1553" s="10" t="s">
        <v>4828</v>
      </c>
      <c r="H1553" s="10" t="str">
        <f>G1553</f>
        <v>ITL</v>
      </c>
      <c r="I1553" s="10" t="s">
        <v>4829</v>
      </c>
      <c r="J1553" s="10" t="s">
        <v>4830</v>
      </c>
      <c r="K1553" s="13">
        <v>84.53</v>
      </c>
      <c r="L1553" s="19" t="s">
        <v>13176</v>
      </c>
      <c r="M1553" s="11" t="s">
        <v>39</v>
      </c>
      <c r="N1553" s="10" t="s">
        <v>40</v>
      </c>
      <c r="O1553" s="10" t="s">
        <v>137</v>
      </c>
      <c r="P1553" s="10" t="s">
        <v>138</v>
      </c>
      <c r="Q1553" s="12"/>
      <c r="R1553" s="12"/>
      <c r="S1553" s="15" t="s">
        <v>42</v>
      </c>
      <c r="T1553" s="10" t="s">
        <v>27</v>
      </c>
      <c r="U1553" s="10">
        <v>1854</v>
      </c>
      <c r="V1553" s="10">
        <v>1838</v>
      </c>
      <c r="W1553" s="10">
        <v>107</v>
      </c>
      <c r="X1553" s="10">
        <v>2294</v>
      </c>
      <c r="Y1553" s="10">
        <f t="shared" si="26"/>
        <v>1531</v>
      </c>
      <c r="Z1553" s="10" t="str">
        <f>IFERROR(VLOOKUP(H1553,'[1]MW-NIFTY-50-12-Apr-2020'!$A:$A,1,FALSE),"No")</f>
        <v>No</v>
      </c>
      <c r="AA1553" s="10" t="str">
        <f>IFERROR(VLOOKUP(AB1553,'[2]ind_nifty500list 12th Apr20'!$F:$F,1,FALSE),"No")</f>
        <v>No</v>
      </c>
      <c r="AB1553" s="9">
        <v>1531</v>
      </c>
    </row>
    <row r="1554" spans="1:28" ht="15.75" customHeight="1" x14ac:dyDescent="0.3">
      <c r="A1554" s="9">
        <v>1556</v>
      </c>
      <c r="B1554" s="10">
        <v>2661633</v>
      </c>
      <c r="C1554" s="10">
        <v>10397</v>
      </c>
      <c r="D1554" s="10">
        <v>128056068</v>
      </c>
      <c r="E1554" s="10">
        <v>500219</v>
      </c>
      <c r="F1554" s="10">
        <v>500219</v>
      </c>
      <c r="G1554" s="10" t="s">
        <v>4903</v>
      </c>
      <c r="H1554" s="10" t="s">
        <v>4903</v>
      </c>
      <c r="I1554" s="10" t="s">
        <v>4904</v>
      </c>
      <c r="J1554" s="10" t="s">
        <v>4905</v>
      </c>
      <c r="K1554" s="13">
        <v>5747.8402500000002</v>
      </c>
      <c r="L1554" s="19" t="s">
        <v>13179</v>
      </c>
      <c r="M1554" s="11" t="s">
        <v>23</v>
      </c>
      <c r="N1554" s="10" t="s">
        <v>24</v>
      </c>
      <c r="O1554" s="10" t="s">
        <v>1622</v>
      </c>
      <c r="P1554" s="10" t="s">
        <v>763</v>
      </c>
      <c r="Q1554" s="12"/>
      <c r="R1554" s="12"/>
      <c r="S1554" s="15" t="s">
        <v>26</v>
      </c>
      <c r="T1554" s="10" t="s">
        <v>43</v>
      </c>
      <c r="U1554" s="10">
        <v>647</v>
      </c>
      <c r="V1554" s="10">
        <v>2241</v>
      </c>
      <c r="W1554" s="10">
        <v>5034</v>
      </c>
      <c r="X1554" s="10">
        <v>3798</v>
      </c>
      <c r="Y1554" s="10">
        <f t="shared" si="26"/>
        <v>1556</v>
      </c>
      <c r="Z1554" s="10" t="str">
        <f>IFERROR(VLOOKUP(H1554,'[1]MW-NIFTY-50-12-Apr-2020'!$A:$A,1,FALSE),"No")</f>
        <v>No</v>
      </c>
      <c r="AA1554" s="10" t="s">
        <v>44</v>
      </c>
      <c r="AB1554" s="9">
        <v>1556</v>
      </c>
    </row>
    <row r="1555" spans="1:28" ht="15.75" customHeight="1" x14ac:dyDescent="0.3">
      <c r="A1555" s="9">
        <v>3721</v>
      </c>
      <c r="B1555" s="10"/>
      <c r="C1555" s="10"/>
      <c r="D1555" s="10">
        <v>135813380</v>
      </c>
      <c r="E1555" s="10">
        <v>530521</v>
      </c>
      <c r="F1555" s="10">
        <v>530521</v>
      </c>
      <c r="G1555" s="10" t="s">
        <v>11393</v>
      </c>
      <c r="H1555" s="10" t="str">
        <f>G1555</f>
        <v>VIRAT</v>
      </c>
      <c r="I1555" s="10" t="s">
        <v>11394</v>
      </c>
      <c r="J1555" s="10" t="s">
        <v>11395</v>
      </c>
      <c r="K1555" s="13">
        <v>84.14</v>
      </c>
      <c r="L1555" s="19" t="s">
        <v>13176</v>
      </c>
      <c r="M1555" s="11" t="s">
        <v>83</v>
      </c>
      <c r="N1555" s="10" t="s">
        <v>84</v>
      </c>
      <c r="O1555" s="10" t="s">
        <v>108</v>
      </c>
      <c r="P1555" s="10"/>
      <c r="Q1555" s="12"/>
      <c r="R1555" s="12"/>
      <c r="S1555" s="15" t="s">
        <v>86</v>
      </c>
      <c r="T1555" s="10" t="s">
        <v>27</v>
      </c>
      <c r="U1555" s="10">
        <v>2608</v>
      </c>
      <c r="V1555" s="10">
        <v>380</v>
      </c>
      <c r="W1555" s="10">
        <v>574</v>
      </c>
      <c r="X1555" s="10">
        <v>2478</v>
      </c>
      <c r="Y1555" s="10">
        <f t="shared" si="26"/>
        <v>3721</v>
      </c>
      <c r="Z1555" s="10" t="str">
        <f>IFERROR(VLOOKUP(H1555,'[1]MW-NIFTY-50-12-Apr-2020'!$A:$A,1,FALSE),"No")</f>
        <v>No</v>
      </c>
      <c r="AA1555" s="10" t="str">
        <f>IFERROR(VLOOKUP(AB1555,'[2]ind_nifty500list 12th Apr20'!$F:$F,1,FALSE),"No")</f>
        <v>No</v>
      </c>
      <c r="AB1555" s="9">
        <v>3721</v>
      </c>
    </row>
    <row r="1556" spans="1:28" ht="15.75" customHeight="1" x14ac:dyDescent="0.3">
      <c r="A1556" s="9">
        <v>452</v>
      </c>
      <c r="B1556" s="10"/>
      <c r="C1556" s="10"/>
      <c r="D1556" s="10">
        <v>136475652</v>
      </c>
      <c r="E1556" s="10">
        <v>533108</v>
      </c>
      <c r="F1556" s="10">
        <v>533108</v>
      </c>
      <c r="G1556" s="10" t="s">
        <v>1541</v>
      </c>
      <c r="H1556" s="10" t="str">
        <f>G1556</f>
        <v>BTTL</v>
      </c>
      <c r="I1556" s="10" t="s">
        <v>1542</v>
      </c>
      <c r="J1556" s="10" t="s">
        <v>1543</v>
      </c>
      <c r="K1556" s="13">
        <v>83.98</v>
      </c>
      <c r="L1556" s="19" t="s">
        <v>13176</v>
      </c>
      <c r="M1556" s="11" t="s">
        <v>83</v>
      </c>
      <c r="N1556" s="10" t="s">
        <v>84</v>
      </c>
      <c r="O1556" s="10" t="s">
        <v>85</v>
      </c>
      <c r="P1556" s="10"/>
      <c r="Q1556" s="12"/>
      <c r="R1556" s="12"/>
      <c r="S1556" s="15" t="s">
        <v>86</v>
      </c>
      <c r="T1556" s="10" t="s">
        <v>27</v>
      </c>
      <c r="U1556" s="10">
        <v>3317</v>
      </c>
      <c r="V1556" s="10">
        <v>3950</v>
      </c>
      <c r="W1556" s="10">
        <v>151</v>
      </c>
      <c r="X1556" s="10">
        <v>2750</v>
      </c>
      <c r="Y1556" s="10">
        <f t="shared" si="26"/>
        <v>452</v>
      </c>
      <c r="Z1556" s="10" t="str">
        <f>IFERROR(VLOOKUP(H1556,'[1]MW-NIFTY-50-12-Apr-2020'!$A:$A,1,FALSE),"No")</f>
        <v>No</v>
      </c>
      <c r="AA1556" s="10" t="str">
        <f>IFERROR(VLOOKUP(AB1556,'[2]ind_nifty500list 12th Apr20'!$F:$F,1,FALSE),"No")</f>
        <v>No</v>
      </c>
      <c r="AB1556" s="9">
        <v>452</v>
      </c>
    </row>
    <row r="1557" spans="1:28" ht="15.75" customHeight="1" x14ac:dyDescent="0.3">
      <c r="A1557" s="9">
        <v>1914</v>
      </c>
      <c r="B1557" s="10"/>
      <c r="C1557" s="10"/>
      <c r="D1557" s="10">
        <v>132466948</v>
      </c>
      <c r="E1557" s="10">
        <v>517449</v>
      </c>
      <c r="F1557" s="10">
        <v>517449</v>
      </c>
      <c r="G1557" s="10" t="s">
        <v>5987</v>
      </c>
      <c r="H1557" s="10" t="str">
        <f>G1557</f>
        <v>MAGNAELQ</v>
      </c>
      <c r="I1557" s="10" t="s">
        <v>5988</v>
      </c>
      <c r="J1557" s="10" t="s">
        <v>5989</v>
      </c>
      <c r="K1557" s="13">
        <v>83.87</v>
      </c>
      <c r="L1557" s="19" t="s">
        <v>13176</v>
      </c>
      <c r="M1557" s="11" t="s">
        <v>39</v>
      </c>
      <c r="N1557" s="10" t="s">
        <v>40</v>
      </c>
      <c r="O1557" s="10"/>
      <c r="P1557" s="10"/>
      <c r="Q1557" s="12"/>
      <c r="R1557" s="12"/>
      <c r="S1557" s="15" t="s">
        <v>42</v>
      </c>
      <c r="T1557" s="10" t="s">
        <v>27</v>
      </c>
      <c r="U1557" s="10">
        <v>2112</v>
      </c>
      <c r="V1557" s="10">
        <v>599</v>
      </c>
      <c r="W1557" s="10">
        <v>57</v>
      </c>
      <c r="X1557" s="10">
        <v>1919</v>
      </c>
      <c r="Y1557" s="10">
        <f t="shared" si="26"/>
        <v>1914</v>
      </c>
      <c r="Z1557" s="10" t="str">
        <f>IFERROR(VLOOKUP(H1557,'[1]MW-NIFTY-50-12-Apr-2020'!$A:$A,1,FALSE),"No")</f>
        <v>No</v>
      </c>
      <c r="AA1557" s="10" t="str">
        <f>IFERROR(VLOOKUP(AB1557,'[2]ind_nifty500list 12th Apr20'!$F:$F,1,FALSE),"No")</f>
        <v>No</v>
      </c>
      <c r="AB1557" s="9">
        <v>1914</v>
      </c>
    </row>
    <row r="1558" spans="1:28" ht="15.75" customHeight="1" x14ac:dyDescent="0.3">
      <c r="A1558" s="9">
        <v>2985</v>
      </c>
      <c r="B1558" s="10"/>
      <c r="C1558" s="10"/>
      <c r="D1558" s="10">
        <v>131509508</v>
      </c>
      <c r="E1558" s="10">
        <v>513709</v>
      </c>
      <c r="F1558" s="10">
        <v>513709</v>
      </c>
      <c r="G1558" s="10" t="s">
        <v>9194</v>
      </c>
      <c r="H1558" s="10" t="str">
        <f>G1558</f>
        <v>SHILGRAVQ</v>
      </c>
      <c r="I1558" s="10" t="s">
        <v>9195</v>
      </c>
      <c r="J1558" s="10" t="s">
        <v>9196</v>
      </c>
      <c r="K1558" s="13">
        <v>83.63</v>
      </c>
      <c r="L1558" s="19" t="s">
        <v>13176</v>
      </c>
      <c r="M1558" s="11" t="s">
        <v>39</v>
      </c>
      <c r="N1558" s="10" t="s">
        <v>40</v>
      </c>
      <c r="O1558" s="10" t="s">
        <v>137</v>
      </c>
      <c r="P1558" s="10" t="s">
        <v>138</v>
      </c>
      <c r="Q1558" s="12"/>
      <c r="R1558" s="12"/>
      <c r="S1558" s="17" t="s">
        <v>42</v>
      </c>
      <c r="T1558" s="10" t="s">
        <v>27</v>
      </c>
      <c r="U1558" s="10">
        <v>397</v>
      </c>
      <c r="V1558" s="10">
        <v>2748</v>
      </c>
      <c r="W1558" s="10">
        <v>2541</v>
      </c>
      <c r="X1558" s="10">
        <v>2426</v>
      </c>
      <c r="Y1558" s="10">
        <f t="shared" si="26"/>
        <v>2985</v>
      </c>
      <c r="Z1558" s="10" t="str">
        <f>IFERROR(VLOOKUP(H1558,'[1]MW-NIFTY-50-12-Apr-2020'!$A:$A,1,FALSE),"No")</f>
        <v>No</v>
      </c>
      <c r="AA1558" s="10" t="str">
        <f>IFERROR(VLOOKUP(AB1558,'[2]ind_nifty500list 12th Apr20'!$F:$F,1,FALSE),"No")</f>
        <v>No</v>
      </c>
      <c r="AB1558" s="9">
        <v>2985</v>
      </c>
    </row>
    <row r="1559" spans="1:28" ht="15.75" customHeight="1" x14ac:dyDescent="0.3">
      <c r="A1559" s="9">
        <v>326</v>
      </c>
      <c r="B1559" s="10"/>
      <c r="C1559" s="10"/>
      <c r="D1559" s="10">
        <v>131110148</v>
      </c>
      <c r="E1559" s="10">
        <v>512149</v>
      </c>
      <c r="F1559" s="10">
        <v>512149</v>
      </c>
      <c r="G1559" s="10" t="s">
        <v>1146</v>
      </c>
      <c r="H1559" s="10" t="str">
        <f>G1559</f>
        <v>AVANCE</v>
      </c>
      <c r="I1559" s="10" t="s">
        <v>1147</v>
      </c>
      <c r="J1559" s="10" t="s">
        <v>1148</v>
      </c>
      <c r="K1559" s="13">
        <v>83.35</v>
      </c>
      <c r="L1559" s="19" t="s">
        <v>13176</v>
      </c>
      <c r="M1559" s="11" t="s">
        <v>32</v>
      </c>
      <c r="N1559" s="10" t="s">
        <v>33</v>
      </c>
      <c r="O1559" s="11" t="s">
        <v>48</v>
      </c>
      <c r="P1559" s="10"/>
      <c r="Q1559" s="12"/>
      <c r="R1559" s="12"/>
      <c r="S1559" s="18" t="s">
        <v>35</v>
      </c>
      <c r="T1559" s="10" t="s">
        <v>27</v>
      </c>
      <c r="U1559" s="10">
        <v>1378</v>
      </c>
      <c r="V1559" s="10">
        <v>3029</v>
      </c>
      <c r="W1559" s="10">
        <v>2226</v>
      </c>
      <c r="X1559" s="10">
        <v>1600</v>
      </c>
      <c r="Y1559" s="10">
        <f t="shared" si="26"/>
        <v>326</v>
      </c>
      <c r="Z1559" s="10" t="str">
        <f>IFERROR(VLOOKUP(H1559,'[1]MW-NIFTY-50-12-Apr-2020'!$A:$A,1,FALSE),"No")</f>
        <v>No</v>
      </c>
      <c r="AA1559" s="10" t="str">
        <f>IFERROR(VLOOKUP(AB1559,'[2]ind_nifty500list 12th Apr20'!$F:$F,1,FALSE),"No")</f>
        <v>No</v>
      </c>
      <c r="AB1559" s="9">
        <v>326</v>
      </c>
    </row>
    <row r="1560" spans="1:28" ht="15.75" customHeight="1" x14ac:dyDescent="0.3">
      <c r="A1560" s="9">
        <v>2674</v>
      </c>
      <c r="B1560" s="10">
        <v>726273</v>
      </c>
      <c r="C1560" s="10">
        <v>2837</v>
      </c>
      <c r="D1560" s="10">
        <v>129917444</v>
      </c>
      <c r="E1560" s="10">
        <v>507490</v>
      </c>
      <c r="F1560" s="10">
        <v>507490</v>
      </c>
      <c r="G1560" s="10" t="s">
        <v>8261</v>
      </c>
      <c r="H1560" s="10" t="s">
        <v>8261</v>
      </c>
      <c r="I1560" s="10" t="s">
        <v>8262</v>
      </c>
      <c r="J1560" s="10" t="s">
        <v>8263</v>
      </c>
      <c r="K1560" s="13">
        <v>83.180499999999995</v>
      </c>
      <c r="L1560" s="19" t="s">
        <v>13176</v>
      </c>
      <c r="M1560" s="11" t="s">
        <v>275</v>
      </c>
      <c r="N1560" s="10" t="s">
        <v>357</v>
      </c>
      <c r="O1560" s="10" t="s">
        <v>358</v>
      </c>
      <c r="P1560" s="10" t="s">
        <v>1254</v>
      </c>
      <c r="Q1560" s="12"/>
      <c r="R1560" s="12"/>
      <c r="S1560" s="10" t="s">
        <v>279</v>
      </c>
      <c r="T1560" s="10" t="s">
        <v>27</v>
      </c>
      <c r="U1560" s="10">
        <v>796</v>
      </c>
      <c r="V1560" s="10">
        <v>2470</v>
      </c>
      <c r="W1560" s="10">
        <v>848</v>
      </c>
      <c r="X1560" s="10">
        <v>2510</v>
      </c>
      <c r="Y1560" s="10">
        <f t="shared" si="26"/>
        <v>2674</v>
      </c>
      <c r="Z1560" s="10" t="str">
        <f>IFERROR(VLOOKUP(H1560,'[1]MW-NIFTY-50-12-Apr-2020'!$A:$A,1,FALSE),"No")</f>
        <v>No</v>
      </c>
      <c r="AA1560" s="10" t="str">
        <f>IFERROR(VLOOKUP(AB1560,'[2]ind_nifty500list 12th Apr20'!$F:$F,1,FALSE),"No")</f>
        <v>No</v>
      </c>
      <c r="AB1560" s="9">
        <v>2674</v>
      </c>
    </row>
    <row r="1561" spans="1:28" ht="15.75" customHeight="1" x14ac:dyDescent="0.3">
      <c r="A1561" s="9">
        <v>2600</v>
      </c>
      <c r="B1561" s="10"/>
      <c r="C1561" s="10"/>
      <c r="D1561" s="10">
        <v>130845700</v>
      </c>
      <c r="E1561" s="10">
        <v>511116</v>
      </c>
      <c r="F1561" s="10">
        <v>511116</v>
      </c>
      <c r="G1561" s="10" t="s">
        <v>8039</v>
      </c>
      <c r="H1561" s="10" t="str">
        <f>G1561</f>
        <v>QUADRANT</v>
      </c>
      <c r="I1561" s="10" t="s">
        <v>8040</v>
      </c>
      <c r="J1561" s="10" t="s">
        <v>8041</v>
      </c>
      <c r="K1561" s="13">
        <v>83.12</v>
      </c>
      <c r="L1561" s="19" t="s">
        <v>13176</v>
      </c>
      <c r="M1561" s="11" t="s">
        <v>83</v>
      </c>
      <c r="N1561" s="10" t="s">
        <v>181</v>
      </c>
      <c r="O1561" s="10" t="s">
        <v>1528</v>
      </c>
      <c r="P1561" s="10" t="s">
        <v>2117</v>
      </c>
      <c r="Q1561" s="12"/>
      <c r="R1561" s="12"/>
      <c r="S1561" s="15" t="s">
        <v>1530</v>
      </c>
      <c r="T1561" s="10" t="s">
        <v>27</v>
      </c>
      <c r="U1561" s="10">
        <v>3151</v>
      </c>
      <c r="V1561" s="10">
        <v>641</v>
      </c>
      <c r="W1561" s="10">
        <v>3914</v>
      </c>
      <c r="X1561" s="10">
        <v>0</v>
      </c>
      <c r="Y1561" s="10">
        <f t="shared" si="26"/>
        <v>2600</v>
      </c>
      <c r="Z1561" s="10" t="str">
        <f>IFERROR(VLOOKUP(H1561,'[1]MW-NIFTY-50-12-Apr-2020'!$A:$A,1,FALSE),"No")</f>
        <v>No</v>
      </c>
      <c r="AA1561" s="10" t="str">
        <f>IFERROR(VLOOKUP(AB1561,'[2]ind_nifty500list 12th Apr20'!$F:$F,1,FALSE),"No")</f>
        <v>No</v>
      </c>
      <c r="AB1561" s="9">
        <v>2600</v>
      </c>
    </row>
    <row r="1562" spans="1:28" ht="15.75" customHeight="1" x14ac:dyDescent="0.3">
      <c r="A1562" s="9">
        <v>3771</v>
      </c>
      <c r="B1562" s="10">
        <v>3600129</v>
      </c>
      <c r="C1562" s="10">
        <v>14063</v>
      </c>
      <c r="D1562" s="10">
        <v>134198276</v>
      </c>
      <c r="E1562" s="10">
        <v>524212</v>
      </c>
      <c r="F1562" s="10">
        <v>524212</v>
      </c>
      <c r="G1562" s="10" t="s">
        <v>11542</v>
      </c>
      <c r="H1562" s="10" t="s">
        <v>11542</v>
      </c>
      <c r="I1562" s="10" t="s">
        <v>11543</v>
      </c>
      <c r="J1562" s="10" t="s">
        <v>11544</v>
      </c>
      <c r="K1562" s="13">
        <v>83.087150000000008</v>
      </c>
      <c r="L1562" s="19" t="s">
        <v>13176</v>
      </c>
      <c r="M1562" s="11" t="s">
        <v>95</v>
      </c>
      <c r="N1562" s="10" t="s">
        <v>96</v>
      </c>
      <c r="O1562" s="10" t="s">
        <v>97</v>
      </c>
      <c r="P1562" s="10"/>
      <c r="Q1562" s="12"/>
      <c r="R1562" s="12"/>
      <c r="S1562" s="10" t="s">
        <v>98</v>
      </c>
      <c r="T1562" s="10" t="s">
        <v>27</v>
      </c>
      <c r="U1562" s="10">
        <v>13</v>
      </c>
      <c r="V1562" s="10">
        <v>2972</v>
      </c>
      <c r="W1562" s="10">
        <v>1550</v>
      </c>
      <c r="X1562" s="10">
        <v>442</v>
      </c>
      <c r="Y1562" s="10">
        <f t="shared" si="26"/>
        <v>3771</v>
      </c>
      <c r="Z1562" s="10" t="str">
        <f>IFERROR(VLOOKUP(H1562,'[1]MW-NIFTY-50-12-Apr-2020'!$A:$A,1,FALSE),"No")</f>
        <v>No</v>
      </c>
      <c r="AA1562" s="10" t="str">
        <f>IFERROR(VLOOKUP(AB1562,'[2]ind_nifty500list 12th Apr20'!$F:$F,1,FALSE),"No")</f>
        <v>No</v>
      </c>
      <c r="AB1562" s="9">
        <v>3771</v>
      </c>
    </row>
    <row r="1563" spans="1:28" ht="15.75" customHeight="1" x14ac:dyDescent="0.3">
      <c r="A1563" s="9">
        <v>4964</v>
      </c>
      <c r="B1563" s="10">
        <v>5478145</v>
      </c>
      <c r="C1563" s="10">
        <v>21399</v>
      </c>
      <c r="D1563" s="10">
        <v>138405636</v>
      </c>
      <c r="E1563" s="10">
        <v>540647</v>
      </c>
      <c r="F1563" s="10">
        <v>540647</v>
      </c>
      <c r="G1563" s="10" t="s">
        <v>12717</v>
      </c>
      <c r="H1563" s="10" t="s">
        <v>12717</v>
      </c>
      <c r="I1563" s="10" t="s">
        <v>12718</v>
      </c>
      <c r="J1563" s="10" t="s">
        <v>12719</v>
      </c>
      <c r="K1563" s="13">
        <v>83.011799999999994</v>
      </c>
      <c r="L1563" s="19" t="s">
        <v>13176</v>
      </c>
      <c r="M1563" s="11" t="s">
        <v>39</v>
      </c>
      <c r="N1563" s="10" t="s">
        <v>40</v>
      </c>
      <c r="O1563" s="10"/>
      <c r="P1563" s="10"/>
      <c r="Q1563" s="12"/>
      <c r="R1563" s="12"/>
      <c r="S1563" s="17" t="s">
        <v>42</v>
      </c>
      <c r="T1563" s="10" t="s">
        <v>27</v>
      </c>
      <c r="U1563" s="10">
        <v>4965</v>
      </c>
      <c r="V1563" s="10">
        <v>4989</v>
      </c>
      <c r="W1563" s="10">
        <v>4827</v>
      </c>
      <c r="X1563" s="10">
        <v>4815</v>
      </c>
      <c r="Y1563" s="10">
        <f t="shared" si="26"/>
        <v>4964</v>
      </c>
      <c r="Z1563" s="10" t="str">
        <f>IFERROR(VLOOKUP(H1563,'[1]MW-NIFTY-50-12-Apr-2020'!$A:$A,1,FALSE),"No")</f>
        <v>No</v>
      </c>
      <c r="AA1563" s="10" t="str">
        <f>IFERROR(VLOOKUP(AB1563,'[2]ind_nifty500list 12th Apr20'!$F:$F,1,FALSE),"No")</f>
        <v>No</v>
      </c>
      <c r="AB1563" s="9">
        <v>4964</v>
      </c>
    </row>
    <row r="1564" spans="1:28" ht="15.75" customHeight="1" x14ac:dyDescent="0.3">
      <c r="A1564" s="9">
        <v>543</v>
      </c>
      <c r="B1564" s="10"/>
      <c r="C1564" s="10"/>
      <c r="D1564" s="10">
        <v>134822916</v>
      </c>
      <c r="E1564" s="10">
        <v>526652</v>
      </c>
      <c r="F1564" s="10">
        <v>526652</v>
      </c>
      <c r="G1564" s="10" t="s">
        <v>1815</v>
      </c>
      <c r="H1564" s="10" t="str">
        <f>G1564</f>
        <v>CALSREF</v>
      </c>
      <c r="I1564" s="10" t="s">
        <v>1816</v>
      </c>
      <c r="J1564" s="10" t="s">
        <v>1817</v>
      </c>
      <c r="K1564" s="13">
        <v>82.94</v>
      </c>
      <c r="L1564" s="19" t="s">
        <v>13176</v>
      </c>
      <c r="M1564" s="11" t="s">
        <v>39</v>
      </c>
      <c r="N1564" s="10" t="s">
        <v>145</v>
      </c>
      <c r="O1564" s="10"/>
      <c r="P1564" s="10"/>
      <c r="Q1564" s="12"/>
      <c r="R1564" s="12"/>
      <c r="S1564" s="15" t="s">
        <v>42</v>
      </c>
      <c r="T1564" s="10" t="s">
        <v>27</v>
      </c>
      <c r="U1564" s="10">
        <v>581</v>
      </c>
      <c r="V1564" s="10">
        <v>708</v>
      </c>
      <c r="W1564" s="10">
        <v>433</v>
      </c>
      <c r="X1564" s="10">
        <v>156</v>
      </c>
      <c r="Y1564" s="10">
        <f t="shared" si="26"/>
        <v>543</v>
      </c>
      <c r="Z1564" s="10" t="str">
        <f>IFERROR(VLOOKUP(H1564,'[1]MW-NIFTY-50-12-Apr-2020'!$A:$A,1,FALSE),"No")</f>
        <v>No</v>
      </c>
      <c r="AA1564" s="10" t="str">
        <f>IFERROR(VLOOKUP(AB1564,'[2]ind_nifty500list 12th Apr20'!$F:$F,1,FALSE),"No")</f>
        <v>No</v>
      </c>
      <c r="AB1564" s="9">
        <v>543</v>
      </c>
    </row>
    <row r="1565" spans="1:28" ht="15.75" customHeight="1" x14ac:dyDescent="0.3">
      <c r="A1565" s="9">
        <v>1567</v>
      </c>
      <c r="B1565" s="10">
        <v>1442049</v>
      </c>
      <c r="C1565" s="10">
        <v>5633</v>
      </c>
      <c r="D1565" s="10">
        <v>136245508</v>
      </c>
      <c r="E1565" s="10">
        <v>532209</v>
      </c>
      <c r="F1565" s="10">
        <v>532209</v>
      </c>
      <c r="G1565" s="10" t="s">
        <v>4937</v>
      </c>
      <c r="H1565" s="10" t="s">
        <v>4937</v>
      </c>
      <c r="I1565" s="10" t="s">
        <v>4938</v>
      </c>
      <c r="J1565" s="10" t="s">
        <v>4939</v>
      </c>
      <c r="K1565" s="13">
        <v>3493.0065999999997</v>
      </c>
      <c r="L1565" s="19" t="s">
        <v>13179</v>
      </c>
      <c r="M1565" s="11" t="s">
        <v>55</v>
      </c>
      <c r="N1565" s="10" t="s">
        <v>524</v>
      </c>
      <c r="O1565" s="10" t="s">
        <v>525</v>
      </c>
      <c r="P1565" s="10"/>
      <c r="Q1565" s="12"/>
      <c r="R1565" s="12"/>
      <c r="S1565" s="10" t="s">
        <v>526</v>
      </c>
      <c r="T1565" s="10" t="s">
        <v>27</v>
      </c>
      <c r="U1565" s="10">
        <v>384</v>
      </c>
      <c r="V1565" s="10">
        <v>3590</v>
      </c>
      <c r="W1565" s="10">
        <v>2353</v>
      </c>
      <c r="X1565" s="10">
        <v>691</v>
      </c>
      <c r="Y1565" s="10">
        <f t="shared" si="26"/>
        <v>1567</v>
      </c>
      <c r="Z1565" s="10" t="str">
        <f>IFERROR(VLOOKUP(H1565,'[1]MW-NIFTY-50-12-Apr-2020'!$A:$A,1,FALSE),"No")</f>
        <v>No</v>
      </c>
      <c r="AA1565" s="10" t="s">
        <v>44</v>
      </c>
      <c r="AB1565" s="9">
        <v>1567</v>
      </c>
    </row>
    <row r="1566" spans="1:28" ht="15.75" customHeight="1" x14ac:dyDescent="0.3">
      <c r="A1566" s="9">
        <v>1568</v>
      </c>
      <c r="B1566" s="10">
        <v>5319169</v>
      </c>
      <c r="C1566" s="10">
        <v>20778</v>
      </c>
      <c r="D1566" s="10">
        <v>133133060</v>
      </c>
      <c r="E1566" s="10">
        <v>520051</v>
      </c>
      <c r="F1566" s="10">
        <v>520051</v>
      </c>
      <c r="G1566" s="10" t="s">
        <v>4940</v>
      </c>
      <c r="H1566" s="10" t="s">
        <v>4940</v>
      </c>
      <c r="I1566" s="21" t="s">
        <v>13194</v>
      </c>
      <c r="J1566" s="10" t="s">
        <v>4941</v>
      </c>
      <c r="K1566" s="13">
        <v>3390.90535</v>
      </c>
      <c r="L1566" s="19" t="s">
        <v>13179</v>
      </c>
      <c r="M1566" s="11" t="s">
        <v>83</v>
      </c>
      <c r="N1566" s="10" t="s">
        <v>621</v>
      </c>
      <c r="O1566" s="10" t="s">
        <v>622</v>
      </c>
      <c r="P1566" s="10" t="s">
        <v>4942</v>
      </c>
      <c r="Q1566" s="12"/>
      <c r="R1566" s="12"/>
      <c r="S1566" s="10" t="s">
        <v>623</v>
      </c>
      <c r="T1566" s="10" t="s">
        <v>27</v>
      </c>
      <c r="U1566" s="10">
        <v>1058</v>
      </c>
      <c r="V1566" s="10">
        <v>2678</v>
      </c>
      <c r="W1566" s="10">
        <v>2028</v>
      </c>
      <c r="X1566" s="10">
        <v>1391</v>
      </c>
      <c r="Y1566" s="10">
        <f t="shared" si="26"/>
        <v>1568</v>
      </c>
      <c r="Z1566" s="10" t="str">
        <f>IFERROR(VLOOKUP(H1566,'[1]MW-NIFTY-50-12-Apr-2020'!$A:$A,1,FALSE),"No")</f>
        <v>No</v>
      </c>
      <c r="AA1566" s="10" t="s">
        <v>44</v>
      </c>
      <c r="AB1566" s="9">
        <v>1568</v>
      </c>
    </row>
    <row r="1567" spans="1:28" ht="15.75" customHeight="1" x14ac:dyDescent="0.3">
      <c r="A1567" s="9">
        <v>2215</v>
      </c>
      <c r="B1567" s="10"/>
      <c r="C1567" s="10"/>
      <c r="D1567" s="10">
        <v>130984452</v>
      </c>
      <c r="E1567" s="10">
        <v>511658</v>
      </c>
      <c r="F1567" s="10">
        <v>511658</v>
      </c>
      <c r="G1567" s="10" t="s">
        <v>6893</v>
      </c>
      <c r="H1567" s="10" t="str">
        <f>G1567</f>
        <v>NETTLINX</v>
      </c>
      <c r="I1567" s="10" t="s">
        <v>6894</v>
      </c>
      <c r="J1567" s="10" t="s">
        <v>6895</v>
      </c>
      <c r="K1567" s="13">
        <v>82.837392661290323</v>
      </c>
      <c r="L1567" s="19" t="s">
        <v>13176</v>
      </c>
      <c r="M1567" s="11" t="s">
        <v>32</v>
      </c>
      <c r="N1567" s="10" t="s">
        <v>33</v>
      </c>
      <c r="O1567" s="10" t="s">
        <v>34</v>
      </c>
      <c r="P1567" s="10"/>
      <c r="Q1567" s="12"/>
      <c r="R1567" s="12"/>
      <c r="S1567" s="10" t="s">
        <v>35</v>
      </c>
      <c r="T1567" s="10" t="s">
        <v>27</v>
      </c>
      <c r="U1567" s="10">
        <v>3435</v>
      </c>
      <c r="V1567" s="10">
        <v>3168</v>
      </c>
      <c r="W1567" s="10">
        <v>35</v>
      </c>
      <c r="X1567" s="10">
        <v>135</v>
      </c>
      <c r="Y1567" s="10">
        <f t="shared" si="26"/>
        <v>2215</v>
      </c>
      <c r="Z1567" s="10" t="str">
        <f>IFERROR(VLOOKUP(H1567,'[1]MW-NIFTY-50-12-Apr-2020'!$A:$A,1,FALSE),"No")</f>
        <v>No</v>
      </c>
      <c r="AA1567" s="10" t="str">
        <f>IFERROR(VLOOKUP(AB1567,'[2]ind_nifty500list 12th Apr20'!$F:$F,1,FALSE),"No")</f>
        <v>No</v>
      </c>
      <c r="AB1567" s="9">
        <v>2215</v>
      </c>
    </row>
    <row r="1568" spans="1:28" ht="15.75" customHeight="1" x14ac:dyDescent="0.3">
      <c r="A1568" s="9">
        <v>1397</v>
      </c>
      <c r="B1568" s="10"/>
      <c r="C1568" s="10"/>
      <c r="D1568" s="10">
        <v>137130756</v>
      </c>
      <c r="E1568" s="10">
        <v>535667</v>
      </c>
      <c r="F1568" s="10">
        <v>535667</v>
      </c>
      <c r="G1568" s="10" t="s">
        <v>4419</v>
      </c>
      <c r="H1568" s="10" t="str">
        <f>G1568</f>
        <v>IFINSEC</v>
      </c>
      <c r="I1568" s="10" t="s">
        <v>4420</v>
      </c>
      <c r="J1568" s="10" t="s">
        <v>4421</v>
      </c>
      <c r="K1568" s="13">
        <v>82.56</v>
      </c>
      <c r="L1568" s="19" t="s">
        <v>13176</v>
      </c>
      <c r="M1568" s="11" t="s">
        <v>55</v>
      </c>
      <c r="N1568" s="10" t="s">
        <v>56</v>
      </c>
      <c r="O1568" s="10" t="s">
        <v>158</v>
      </c>
      <c r="P1568" s="10" t="s">
        <v>159</v>
      </c>
      <c r="Q1568" s="10"/>
      <c r="R1568" s="12"/>
      <c r="S1568" s="18" t="s">
        <v>58</v>
      </c>
      <c r="T1568" s="10" t="s">
        <v>27</v>
      </c>
      <c r="U1568" s="10">
        <v>2202</v>
      </c>
      <c r="V1568" s="10">
        <v>710</v>
      </c>
      <c r="W1568" s="10">
        <v>251</v>
      </c>
      <c r="X1568" s="10">
        <v>2970</v>
      </c>
      <c r="Y1568" s="10">
        <f t="shared" si="26"/>
        <v>1397</v>
      </c>
      <c r="Z1568" s="10" t="str">
        <f>IFERROR(VLOOKUP(H1568,'[1]MW-NIFTY-50-12-Apr-2020'!$A:$A,1,FALSE),"No")</f>
        <v>No</v>
      </c>
      <c r="AA1568" s="10" t="str">
        <f>IFERROR(VLOOKUP(AB1568,'[2]ind_nifty500list 12th Apr20'!$F:$F,1,FALSE),"No")</f>
        <v>No</v>
      </c>
      <c r="AB1568" s="9">
        <v>1397</v>
      </c>
    </row>
    <row r="1569" spans="1:28" ht="15.75" customHeight="1" x14ac:dyDescent="0.3">
      <c r="A1569" s="9">
        <v>3671</v>
      </c>
      <c r="B1569" s="10"/>
      <c r="C1569" s="10"/>
      <c r="D1569" s="10">
        <v>136462340</v>
      </c>
      <c r="E1569" s="10">
        <v>533056</v>
      </c>
      <c r="F1569" s="10">
        <v>533056</v>
      </c>
      <c r="G1569" s="10" t="s">
        <v>11245</v>
      </c>
      <c r="H1569" s="10" t="str">
        <f>G1569</f>
        <v>VEDAVAAG</v>
      </c>
      <c r="I1569" s="10" t="s">
        <v>11246</v>
      </c>
      <c r="J1569" s="10" t="s">
        <v>11247</v>
      </c>
      <c r="K1569" s="13">
        <v>82.56</v>
      </c>
      <c r="L1569" s="19" t="s">
        <v>13176</v>
      </c>
      <c r="M1569" s="11" t="s">
        <v>32</v>
      </c>
      <c r="N1569" s="10" t="s">
        <v>33</v>
      </c>
      <c r="O1569" s="10" t="s">
        <v>48</v>
      </c>
      <c r="P1569" s="12"/>
      <c r="Q1569" s="12"/>
      <c r="R1569" s="12"/>
      <c r="S1569" s="18" t="s">
        <v>35</v>
      </c>
      <c r="T1569" s="10" t="s">
        <v>27</v>
      </c>
      <c r="U1569" s="10">
        <v>5039</v>
      </c>
      <c r="V1569" s="10">
        <v>3125</v>
      </c>
      <c r="W1569" s="10">
        <v>1642</v>
      </c>
      <c r="X1569" s="10">
        <v>711</v>
      </c>
      <c r="Y1569" s="10">
        <f t="shared" si="26"/>
        <v>3671</v>
      </c>
      <c r="Z1569" s="10" t="str">
        <f>IFERROR(VLOOKUP(H1569,'[1]MW-NIFTY-50-12-Apr-2020'!$A:$A,1,FALSE),"No")</f>
        <v>No</v>
      </c>
      <c r="AA1569" s="10" t="str">
        <f>IFERROR(VLOOKUP(AB1569,'[2]ind_nifty500list 12th Apr20'!$F:$F,1,FALSE),"No")</f>
        <v>No</v>
      </c>
      <c r="AB1569" s="9">
        <v>3671</v>
      </c>
    </row>
    <row r="1570" spans="1:28" ht="15.75" customHeight="1" x14ac:dyDescent="0.3">
      <c r="A1570" s="9">
        <v>3778</v>
      </c>
      <c r="B1570" s="10">
        <v>959489</v>
      </c>
      <c r="C1570" s="10">
        <v>3748</v>
      </c>
      <c r="D1570" s="10">
        <v>133890820</v>
      </c>
      <c r="E1570" s="10">
        <v>523011</v>
      </c>
      <c r="F1570" s="10">
        <v>523011</v>
      </c>
      <c r="G1570" s="10" t="s">
        <v>11564</v>
      </c>
      <c r="H1570" s="10" t="s">
        <v>11564</v>
      </c>
      <c r="I1570" s="10" t="s">
        <v>11565</v>
      </c>
      <c r="J1570" s="10" t="s">
        <v>11566</v>
      </c>
      <c r="K1570" s="13">
        <v>81.949250000000006</v>
      </c>
      <c r="L1570" s="19" t="s">
        <v>13176</v>
      </c>
      <c r="M1570" s="11" t="s">
        <v>83</v>
      </c>
      <c r="N1570" s="10" t="s">
        <v>84</v>
      </c>
      <c r="O1570" s="10" t="s">
        <v>85</v>
      </c>
      <c r="P1570" s="12"/>
      <c r="Q1570" s="12"/>
      <c r="R1570" s="12"/>
      <c r="S1570" s="15" t="s">
        <v>86</v>
      </c>
      <c r="T1570" s="10" t="s">
        <v>27</v>
      </c>
      <c r="U1570" s="10">
        <v>2433</v>
      </c>
      <c r="V1570" s="10">
        <v>1413</v>
      </c>
      <c r="W1570" s="10">
        <v>3298</v>
      </c>
      <c r="X1570" s="10">
        <v>958</v>
      </c>
      <c r="Y1570" s="10">
        <f t="shared" si="26"/>
        <v>3778</v>
      </c>
      <c r="Z1570" s="10" t="str">
        <f>IFERROR(VLOOKUP(H1570,'[1]MW-NIFTY-50-12-Apr-2020'!$A:$A,1,FALSE),"No")</f>
        <v>No</v>
      </c>
      <c r="AA1570" s="10" t="str">
        <f>IFERROR(VLOOKUP(AB1570,'[2]ind_nifty500list 12th Apr20'!$F:$F,1,FALSE),"No")</f>
        <v>No</v>
      </c>
      <c r="AB1570" s="9">
        <v>3778</v>
      </c>
    </row>
    <row r="1571" spans="1:28" ht="15.75" customHeight="1" x14ac:dyDescent="0.3">
      <c r="A1571" s="9">
        <v>2144</v>
      </c>
      <c r="B1571" s="10"/>
      <c r="C1571" s="10"/>
      <c r="D1571" s="10">
        <v>129723908</v>
      </c>
      <c r="E1571" s="10">
        <v>506734</v>
      </c>
      <c r="F1571" s="10">
        <v>506734</v>
      </c>
      <c r="G1571" s="10" t="s">
        <v>6678</v>
      </c>
      <c r="H1571" s="10" t="str">
        <f>G1571</f>
        <v>MYSORPETRO</v>
      </c>
      <c r="I1571" s="10" t="s">
        <v>6679</v>
      </c>
      <c r="J1571" s="10" t="s">
        <v>6680</v>
      </c>
      <c r="K1571" s="13">
        <v>81.77</v>
      </c>
      <c r="L1571" s="19" t="s">
        <v>13176</v>
      </c>
      <c r="M1571" s="11" t="s">
        <v>23</v>
      </c>
      <c r="N1571" s="10" t="s">
        <v>24</v>
      </c>
      <c r="O1571" s="10"/>
      <c r="P1571" s="10"/>
      <c r="Q1571" s="12"/>
      <c r="R1571" s="12"/>
      <c r="S1571" s="17" t="s">
        <v>26</v>
      </c>
      <c r="T1571" s="10" t="s">
        <v>27</v>
      </c>
      <c r="U1571" s="10">
        <v>2587</v>
      </c>
      <c r="V1571" s="10">
        <v>847</v>
      </c>
      <c r="W1571" s="10">
        <v>1753</v>
      </c>
      <c r="X1571" s="10">
        <v>1440</v>
      </c>
      <c r="Y1571" s="10">
        <f t="shared" si="26"/>
        <v>2144</v>
      </c>
      <c r="Z1571" s="10" t="str">
        <f>IFERROR(VLOOKUP(H1571,'[1]MW-NIFTY-50-12-Apr-2020'!$A:$A,1,FALSE),"No")</f>
        <v>No</v>
      </c>
      <c r="AA1571" s="10" t="str">
        <f>IFERROR(VLOOKUP(AB1571,'[2]ind_nifty500list 12th Apr20'!$F:$F,1,FALSE),"No")</f>
        <v>No</v>
      </c>
      <c r="AB1571" s="9">
        <v>2144</v>
      </c>
    </row>
    <row r="1572" spans="1:28" ht="15.75" customHeight="1" x14ac:dyDescent="0.3">
      <c r="A1572" s="9">
        <v>338</v>
      </c>
      <c r="B1572" s="10"/>
      <c r="C1572" s="10"/>
      <c r="D1572" s="10">
        <v>130082820</v>
      </c>
      <c r="E1572" s="10">
        <v>508136</v>
      </c>
      <c r="F1572" s="10">
        <v>508136</v>
      </c>
      <c r="G1572" s="10" t="s">
        <v>1184</v>
      </c>
      <c r="H1572" s="10" t="str">
        <f>G1572</f>
        <v>BNALTD</v>
      </c>
      <c r="I1572" s="10" t="s">
        <v>1185</v>
      </c>
      <c r="J1572" s="10" t="s">
        <v>1186</v>
      </c>
      <c r="K1572" s="13">
        <v>81.7</v>
      </c>
      <c r="L1572" s="19" t="s">
        <v>13176</v>
      </c>
      <c r="M1572" s="11" t="s">
        <v>275</v>
      </c>
      <c r="N1572" s="10" t="s">
        <v>276</v>
      </c>
      <c r="O1572" s="10" t="s">
        <v>277</v>
      </c>
      <c r="P1572" s="10"/>
      <c r="Q1572" s="12"/>
      <c r="R1572" s="12"/>
      <c r="S1572" s="18" t="s">
        <v>279</v>
      </c>
      <c r="T1572" s="10" t="s">
        <v>27</v>
      </c>
      <c r="U1572" s="10">
        <v>2199</v>
      </c>
      <c r="V1572" s="10">
        <v>2824</v>
      </c>
      <c r="W1572" s="10">
        <v>3720</v>
      </c>
      <c r="X1572" s="10">
        <v>375</v>
      </c>
      <c r="Y1572" s="10">
        <f t="shared" si="26"/>
        <v>338</v>
      </c>
      <c r="Z1572" s="10" t="str">
        <f>IFERROR(VLOOKUP(H1572,'[1]MW-NIFTY-50-12-Apr-2020'!$A:$A,1,FALSE),"No")</f>
        <v>No</v>
      </c>
      <c r="AA1572" s="10" t="str">
        <f>IFERROR(VLOOKUP(AB1572,'[2]ind_nifty500list 12th Apr20'!$F:$F,1,FALSE),"No")</f>
        <v>No</v>
      </c>
      <c r="AB1572" s="9">
        <v>338</v>
      </c>
    </row>
    <row r="1573" spans="1:28" ht="15.75" customHeight="1" x14ac:dyDescent="0.3">
      <c r="A1573" s="9">
        <v>2544</v>
      </c>
      <c r="B1573" s="10"/>
      <c r="C1573" s="10"/>
      <c r="D1573" s="10">
        <v>130517764</v>
      </c>
      <c r="E1573" s="10">
        <v>509835</v>
      </c>
      <c r="F1573" s="10">
        <v>509835</v>
      </c>
      <c r="G1573" s="10" t="s">
        <v>7875</v>
      </c>
      <c r="H1573" s="10" t="str">
        <f>G1573</f>
        <v>PREMSYN</v>
      </c>
      <c r="I1573" s="10" t="s">
        <v>7876</v>
      </c>
      <c r="J1573" s="10" t="s">
        <v>7877</v>
      </c>
      <c r="K1573" s="13">
        <v>81.66</v>
      </c>
      <c r="L1573" s="19" t="s">
        <v>13176</v>
      </c>
      <c r="M1573" s="11" t="s">
        <v>83</v>
      </c>
      <c r="N1573" s="10" t="s">
        <v>84</v>
      </c>
      <c r="O1573" s="10" t="s">
        <v>85</v>
      </c>
      <c r="P1573" s="10"/>
      <c r="Q1573" s="12"/>
      <c r="R1573" s="12"/>
      <c r="S1573" s="15" t="s">
        <v>86</v>
      </c>
      <c r="T1573" s="10" t="s">
        <v>27</v>
      </c>
      <c r="U1573" s="10">
        <v>46</v>
      </c>
      <c r="V1573" s="10">
        <v>3761</v>
      </c>
      <c r="W1573" s="10">
        <v>1585</v>
      </c>
      <c r="X1573" s="10">
        <v>1200</v>
      </c>
      <c r="Y1573" s="10">
        <f t="shared" si="26"/>
        <v>2544</v>
      </c>
      <c r="Z1573" s="10" t="str">
        <f>IFERROR(VLOOKUP(H1573,'[1]MW-NIFTY-50-12-Apr-2020'!$A:$A,1,FALSE),"No")</f>
        <v>No</v>
      </c>
      <c r="AA1573" s="10" t="str">
        <f>IFERROR(VLOOKUP(AB1573,'[2]ind_nifty500list 12th Apr20'!$F:$F,1,FALSE),"No")</f>
        <v>No</v>
      </c>
      <c r="AB1573" s="9">
        <v>2544</v>
      </c>
    </row>
    <row r="1574" spans="1:28" ht="15.75" customHeight="1" x14ac:dyDescent="0.3">
      <c r="A1574" s="9">
        <v>3196</v>
      </c>
      <c r="B1574" s="10"/>
      <c r="C1574" s="10"/>
      <c r="D1574" s="10">
        <v>137420548</v>
      </c>
      <c r="E1574" s="10">
        <v>536799</v>
      </c>
      <c r="F1574" s="10">
        <v>536799</v>
      </c>
      <c r="G1574" s="10" t="s">
        <v>9824</v>
      </c>
      <c r="H1574" s="10" t="str">
        <f>G1574</f>
        <v>SRSFIN</v>
      </c>
      <c r="I1574" s="10" t="s">
        <v>9825</v>
      </c>
      <c r="J1574" s="10" t="s">
        <v>9826</v>
      </c>
      <c r="K1574" s="13">
        <v>81.540000000000006</v>
      </c>
      <c r="L1574" s="19" t="s">
        <v>13176</v>
      </c>
      <c r="M1574" s="11" t="s">
        <v>55</v>
      </c>
      <c r="N1574" s="10" t="s">
        <v>56</v>
      </c>
      <c r="O1574" s="10" t="s">
        <v>158</v>
      </c>
      <c r="P1574" s="10" t="s">
        <v>797</v>
      </c>
      <c r="Q1574" s="12"/>
      <c r="R1574" s="12"/>
      <c r="S1574" s="18" t="s">
        <v>58</v>
      </c>
      <c r="T1574" s="10" t="s">
        <v>27</v>
      </c>
      <c r="U1574" s="10">
        <v>3703</v>
      </c>
      <c r="V1574" s="10">
        <v>3048</v>
      </c>
      <c r="W1574" s="10">
        <v>2363</v>
      </c>
      <c r="X1574" s="10">
        <v>1763</v>
      </c>
      <c r="Y1574" s="10">
        <f t="shared" si="26"/>
        <v>3196</v>
      </c>
      <c r="Z1574" s="10" t="str">
        <f>IFERROR(VLOOKUP(H1574,'[1]MW-NIFTY-50-12-Apr-2020'!$A:$A,1,FALSE),"No")</f>
        <v>No</v>
      </c>
      <c r="AA1574" s="10" t="str">
        <f>IFERROR(VLOOKUP(AB1574,'[2]ind_nifty500list 12th Apr20'!$F:$F,1,FALSE),"No")</f>
        <v>No</v>
      </c>
      <c r="AB1574" s="9">
        <v>3196</v>
      </c>
    </row>
    <row r="1575" spans="1:28" ht="15.75" customHeight="1" x14ac:dyDescent="0.3">
      <c r="A1575" s="9">
        <v>2937</v>
      </c>
      <c r="B1575" s="10">
        <v>3810305</v>
      </c>
      <c r="C1575" s="10">
        <v>14884</v>
      </c>
      <c r="D1575" s="10">
        <v>136418820</v>
      </c>
      <c r="E1575" s="10">
        <v>532886</v>
      </c>
      <c r="F1575" s="10">
        <v>532886</v>
      </c>
      <c r="G1575" s="10" t="s">
        <v>9053</v>
      </c>
      <c r="H1575" s="10" t="s">
        <v>9053</v>
      </c>
      <c r="I1575" s="10" t="s">
        <v>9054</v>
      </c>
      <c r="J1575" s="10" t="s">
        <v>9055</v>
      </c>
      <c r="K1575" s="13">
        <v>81.453450000000004</v>
      </c>
      <c r="L1575" s="19" t="s">
        <v>13176</v>
      </c>
      <c r="M1575" s="11" t="s">
        <v>83</v>
      </c>
      <c r="N1575" s="10" t="s">
        <v>84</v>
      </c>
      <c r="O1575" s="10" t="s">
        <v>85</v>
      </c>
      <c r="P1575" s="10"/>
      <c r="Q1575" s="12"/>
      <c r="R1575" s="12"/>
      <c r="S1575" s="15" t="s">
        <v>86</v>
      </c>
      <c r="T1575" s="10" t="s">
        <v>27</v>
      </c>
      <c r="U1575" s="10">
        <v>1881</v>
      </c>
      <c r="V1575" s="10">
        <v>958</v>
      </c>
      <c r="W1575" s="10">
        <v>3950</v>
      </c>
      <c r="X1575" s="10">
        <v>3317</v>
      </c>
      <c r="Y1575" s="10">
        <f t="shared" si="26"/>
        <v>2937</v>
      </c>
      <c r="Z1575" s="10" t="str">
        <f>IFERROR(VLOOKUP(H1575,'[1]MW-NIFTY-50-12-Apr-2020'!$A:$A,1,FALSE),"No")</f>
        <v>No</v>
      </c>
      <c r="AA1575" s="10" t="str">
        <f>IFERROR(VLOOKUP(AB1575,'[2]ind_nifty500list 12th Apr20'!$F:$F,1,FALSE),"No")</f>
        <v>No</v>
      </c>
      <c r="AB1575" s="9">
        <v>2937</v>
      </c>
    </row>
    <row r="1576" spans="1:28" ht="15.75" customHeight="1" x14ac:dyDescent="0.3">
      <c r="A1576" s="9">
        <v>2449</v>
      </c>
      <c r="B1576" s="10"/>
      <c r="C1576" s="10"/>
      <c r="D1576" s="10">
        <v>129057796</v>
      </c>
      <c r="E1576" s="10">
        <v>504132</v>
      </c>
      <c r="F1576" s="10">
        <v>504132</v>
      </c>
      <c r="G1576" s="10" t="s">
        <v>7594</v>
      </c>
      <c r="H1576" s="10" t="str">
        <f>G1576</f>
        <v>PERMAGNET</v>
      </c>
      <c r="I1576" s="10" t="s">
        <v>7595</v>
      </c>
      <c r="J1576" s="10" t="s">
        <v>7596</v>
      </c>
      <c r="K1576" s="13">
        <v>81.319999999999993</v>
      </c>
      <c r="L1576" s="19" t="s">
        <v>13176</v>
      </c>
      <c r="M1576" s="11" t="s">
        <v>39</v>
      </c>
      <c r="N1576" s="10" t="s">
        <v>40</v>
      </c>
      <c r="O1576" s="10"/>
      <c r="P1576" s="10"/>
      <c r="Q1576" s="12"/>
      <c r="R1576" s="12"/>
      <c r="S1576" s="15" t="s">
        <v>42</v>
      </c>
      <c r="T1576" s="10" t="s">
        <v>27</v>
      </c>
      <c r="U1576" s="10">
        <v>2711</v>
      </c>
      <c r="V1576" s="10">
        <v>2507</v>
      </c>
      <c r="W1576" s="10">
        <v>3210</v>
      </c>
      <c r="X1576" s="10">
        <v>3165</v>
      </c>
      <c r="Y1576" s="10">
        <f t="shared" si="26"/>
        <v>2449</v>
      </c>
      <c r="Z1576" s="10" t="str">
        <f>IFERROR(VLOOKUP(H1576,'[1]MW-NIFTY-50-12-Apr-2020'!$A:$A,1,FALSE),"No")</f>
        <v>No</v>
      </c>
      <c r="AA1576" s="10" t="str">
        <f>IFERROR(VLOOKUP(AB1576,'[2]ind_nifty500list 12th Apr20'!$F:$F,1,FALSE),"No")</f>
        <v>No</v>
      </c>
      <c r="AB1576" s="9">
        <v>2449</v>
      </c>
    </row>
    <row r="1577" spans="1:28" ht="15.75" customHeight="1" x14ac:dyDescent="0.3">
      <c r="A1577" s="9">
        <v>1570</v>
      </c>
      <c r="B1577" s="10"/>
      <c r="C1577" s="10"/>
      <c r="D1577" s="10">
        <v>128056324</v>
      </c>
      <c r="E1577" s="10">
        <v>500220</v>
      </c>
      <c r="F1577" s="10">
        <v>500220</v>
      </c>
      <c r="G1577" s="10" t="s">
        <v>4946</v>
      </c>
      <c r="H1577" s="10" t="str">
        <f>G1577</f>
        <v>JASCHIND</v>
      </c>
      <c r="I1577" s="10" t="s">
        <v>4947</v>
      </c>
      <c r="J1577" s="10" t="s">
        <v>4948</v>
      </c>
      <c r="K1577" s="13">
        <v>81.17</v>
      </c>
      <c r="L1577" s="19" t="s">
        <v>13176</v>
      </c>
      <c r="M1577" s="11" t="s">
        <v>39</v>
      </c>
      <c r="N1577" s="10" t="s">
        <v>40</v>
      </c>
      <c r="O1577" s="10"/>
      <c r="P1577" s="10"/>
      <c r="Q1577" s="12"/>
      <c r="R1577" s="12"/>
      <c r="S1577" s="17" t="s">
        <v>42</v>
      </c>
      <c r="T1577" s="10" t="s">
        <v>27</v>
      </c>
      <c r="U1577" s="10">
        <v>3079</v>
      </c>
      <c r="V1577" s="10">
        <v>1255</v>
      </c>
      <c r="W1577" s="10">
        <v>1025</v>
      </c>
      <c r="X1577" s="10">
        <v>599</v>
      </c>
      <c r="Y1577" s="10">
        <f t="shared" si="26"/>
        <v>1570</v>
      </c>
      <c r="Z1577" s="10" t="str">
        <f>IFERROR(VLOOKUP(H1577,'[1]MW-NIFTY-50-12-Apr-2020'!$A:$A,1,FALSE),"No")</f>
        <v>No</v>
      </c>
      <c r="AA1577" s="10" t="str">
        <f>IFERROR(VLOOKUP(AB1577,'[2]ind_nifty500list 12th Apr20'!$F:$F,1,FALSE),"No")</f>
        <v>No</v>
      </c>
      <c r="AB1577" s="9">
        <v>1570</v>
      </c>
    </row>
    <row r="1578" spans="1:28" ht="15.75" customHeight="1" x14ac:dyDescent="0.3">
      <c r="A1578" s="9">
        <v>2891</v>
      </c>
      <c r="B1578" s="10"/>
      <c r="C1578" s="10"/>
      <c r="D1578" s="10">
        <v>137981956</v>
      </c>
      <c r="E1578" s="10">
        <v>538992</v>
      </c>
      <c r="F1578" s="10">
        <v>538992</v>
      </c>
      <c r="G1578" s="10" t="s">
        <v>8915</v>
      </c>
      <c r="H1578" s="10" t="str">
        <f>G1578</f>
        <v>SAPL</v>
      </c>
      <c r="I1578" s="10" t="s">
        <v>8916</v>
      </c>
      <c r="J1578" s="10" t="s">
        <v>8917</v>
      </c>
      <c r="K1578" s="13">
        <v>81.12</v>
      </c>
      <c r="L1578" s="19" t="s">
        <v>13176</v>
      </c>
      <c r="M1578" s="11" t="s">
        <v>83</v>
      </c>
      <c r="N1578" s="10" t="s">
        <v>621</v>
      </c>
      <c r="O1578" s="10" t="s">
        <v>622</v>
      </c>
      <c r="P1578" s="10"/>
      <c r="Q1578" s="12"/>
      <c r="R1578" s="12"/>
      <c r="S1578" s="18" t="s">
        <v>623</v>
      </c>
      <c r="T1578" s="10" t="s">
        <v>27</v>
      </c>
      <c r="U1578" s="10">
        <v>1167</v>
      </c>
      <c r="V1578" s="10">
        <v>2738</v>
      </c>
      <c r="W1578" s="10">
        <v>2685</v>
      </c>
      <c r="X1578" s="10">
        <v>319</v>
      </c>
      <c r="Y1578" s="10">
        <f t="shared" si="26"/>
        <v>2891</v>
      </c>
      <c r="Z1578" s="10" t="str">
        <f>IFERROR(VLOOKUP(H1578,'[1]MW-NIFTY-50-12-Apr-2020'!$A:$A,1,FALSE),"No")</f>
        <v>No</v>
      </c>
      <c r="AA1578" s="10" t="str">
        <f>IFERROR(VLOOKUP(AB1578,'[2]ind_nifty500list 12th Apr20'!$F:$F,1,FALSE),"No")</f>
        <v>No</v>
      </c>
      <c r="AB1578" s="9">
        <v>2891</v>
      </c>
    </row>
    <row r="1579" spans="1:28" ht="15.75" customHeight="1" x14ac:dyDescent="0.3">
      <c r="A1579" s="9">
        <v>102</v>
      </c>
      <c r="B1579" s="10"/>
      <c r="C1579" s="10"/>
      <c r="D1579" s="10">
        <v>132919300</v>
      </c>
      <c r="E1579" s="10">
        <v>519216</v>
      </c>
      <c r="F1579" s="10">
        <v>519216</v>
      </c>
      <c r="G1579" s="10" t="s">
        <v>429</v>
      </c>
      <c r="H1579" s="10" t="str">
        <f>G1579</f>
        <v>AJANTSOY</v>
      </c>
      <c r="I1579" s="10" t="s">
        <v>430</v>
      </c>
      <c r="J1579" s="10" t="s">
        <v>431</v>
      </c>
      <c r="K1579" s="13">
        <v>80.760000000000005</v>
      </c>
      <c r="L1579" s="19" t="s">
        <v>13176</v>
      </c>
      <c r="M1579" s="11" t="s">
        <v>275</v>
      </c>
      <c r="N1579" s="10" t="s">
        <v>357</v>
      </c>
      <c r="O1579" s="10" t="s">
        <v>358</v>
      </c>
      <c r="P1579" s="10" t="s">
        <v>359</v>
      </c>
      <c r="Q1579" s="11" t="s">
        <v>432</v>
      </c>
      <c r="R1579" s="12"/>
      <c r="S1579" s="10" t="s">
        <v>279</v>
      </c>
      <c r="T1579" s="10" t="s">
        <v>27</v>
      </c>
      <c r="U1579" s="10">
        <v>2305</v>
      </c>
      <c r="V1579" s="10">
        <v>3700</v>
      </c>
      <c r="W1579" s="10">
        <v>1705</v>
      </c>
      <c r="X1579" s="10">
        <v>1807</v>
      </c>
      <c r="Y1579" s="10">
        <f t="shared" si="26"/>
        <v>102</v>
      </c>
      <c r="Z1579" s="10" t="str">
        <f>IFERROR(VLOOKUP(H1579,'[1]MW-NIFTY-50-12-Apr-2020'!$A:$A,1,FALSE),"No")</f>
        <v>No</v>
      </c>
      <c r="AA1579" s="10" t="str">
        <f>IFERROR(VLOOKUP(AB1579,'[2]ind_nifty500list 12th Apr20'!$F:$F,1,FALSE),"No")</f>
        <v>No</v>
      </c>
      <c r="AB1579" s="9">
        <v>102</v>
      </c>
    </row>
    <row r="1580" spans="1:28" ht="15.75" customHeight="1" x14ac:dyDescent="0.3">
      <c r="A1580" s="9">
        <v>1550</v>
      </c>
      <c r="B1580" s="10">
        <v>1128961</v>
      </c>
      <c r="C1580" s="10">
        <v>4410</v>
      </c>
      <c r="D1580" s="10">
        <v>129993988</v>
      </c>
      <c r="E1580" s="10">
        <v>507789</v>
      </c>
      <c r="F1580" s="10">
        <v>507789</v>
      </c>
      <c r="G1580" s="10" t="s">
        <v>4885</v>
      </c>
      <c r="H1580" s="10" t="s">
        <v>4885</v>
      </c>
      <c r="I1580" s="10" t="s">
        <v>4886</v>
      </c>
      <c r="J1580" s="10" t="s">
        <v>4887</v>
      </c>
      <c r="K1580" s="13">
        <v>80.640500000000003</v>
      </c>
      <c r="L1580" s="19" t="s">
        <v>13176</v>
      </c>
      <c r="M1580" s="11" t="s">
        <v>95</v>
      </c>
      <c r="N1580" s="10" t="s">
        <v>96</v>
      </c>
      <c r="O1580" s="10" t="s">
        <v>97</v>
      </c>
      <c r="P1580" s="10"/>
      <c r="Q1580" s="12"/>
      <c r="R1580" s="12"/>
      <c r="S1580" s="10" t="s">
        <v>98</v>
      </c>
      <c r="T1580" s="10" t="s">
        <v>27</v>
      </c>
      <c r="U1580" s="10">
        <v>3771</v>
      </c>
      <c r="V1580" s="10">
        <v>13</v>
      </c>
      <c r="W1580" s="10">
        <v>442</v>
      </c>
      <c r="X1580" s="10">
        <v>3231</v>
      </c>
      <c r="Y1580" s="10">
        <f t="shared" si="26"/>
        <v>1550</v>
      </c>
      <c r="Z1580" s="10" t="str">
        <f>IFERROR(VLOOKUP(H1580,'[1]MW-NIFTY-50-12-Apr-2020'!$A:$A,1,FALSE),"No")</f>
        <v>No</v>
      </c>
      <c r="AA1580" s="10" t="str">
        <f>IFERROR(VLOOKUP(AB1580,'[2]ind_nifty500list 12th Apr20'!$F:$F,1,FALSE),"No")</f>
        <v>No</v>
      </c>
      <c r="AB1580" s="9">
        <v>1550</v>
      </c>
    </row>
    <row r="1581" spans="1:28" ht="15.75" customHeight="1" x14ac:dyDescent="0.3">
      <c r="A1581" s="9">
        <v>958</v>
      </c>
      <c r="B1581" s="10"/>
      <c r="C1581" s="10"/>
      <c r="D1581" s="10">
        <v>131675652</v>
      </c>
      <c r="E1581" s="10">
        <v>514358</v>
      </c>
      <c r="F1581" s="10">
        <v>514358</v>
      </c>
      <c r="G1581" s="10" t="s">
        <v>3076</v>
      </c>
      <c r="H1581" s="10" t="str">
        <f>G1581</f>
        <v>EVERLON</v>
      </c>
      <c r="I1581" s="10" t="s">
        <v>3077</v>
      </c>
      <c r="J1581" s="10" t="s">
        <v>3078</v>
      </c>
      <c r="K1581" s="13">
        <v>80.400000000000006</v>
      </c>
      <c r="L1581" s="19" t="s">
        <v>13176</v>
      </c>
      <c r="M1581" s="11" t="s">
        <v>83</v>
      </c>
      <c r="N1581" s="10" t="s">
        <v>84</v>
      </c>
      <c r="O1581" s="10" t="s">
        <v>85</v>
      </c>
      <c r="P1581" s="10"/>
      <c r="Q1581" s="12"/>
      <c r="R1581" s="12"/>
      <c r="S1581" s="15" t="s">
        <v>86</v>
      </c>
      <c r="T1581" s="10" t="s">
        <v>27</v>
      </c>
      <c r="U1581" s="10">
        <v>3298</v>
      </c>
      <c r="V1581" s="10">
        <v>3778</v>
      </c>
      <c r="W1581" s="10">
        <v>1881</v>
      </c>
      <c r="X1581" s="10">
        <v>2937</v>
      </c>
      <c r="Y1581" s="10">
        <f t="shared" si="26"/>
        <v>958</v>
      </c>
      <c r="Z1581" s="10" t="str">
        <f>IFERROR(VLOOKUP(H1581,'[1]MW-NIFTY-50-12-Apr-2020'!$A:$A,1,FALSE),"No")</f>
        <v>No</v>
      </c>
      <c r="AA1581" s="10" t="str">
        <f>IFERROR(VLOOKUP(AB1581,'[2]ind_nifty500list 12th Apr20'!$F:$F,1,FALSE),"No")</f>
        <v>No</v>
      </c>
      <c r="AB1581" s="9">
        <v>958</v>
      </c>
    </row>
    <row r="1582" spans="1:28" ht="15.75" customHeight="1" x14ac:dyDescent="0.3">
      <c r="A1582" s="9">
        <v>397</v>
      </c>
      <c r="B1582" s="10"/>
      <c r="C1582" s="10"/>
      <c r="D1582" s="10">
        <v>133633028</v>
      </c>
      <c r="E1582" s="10">
        <v>522004</v>
      </c>
      <c r="F1582" s="10">
        <v>522004</v>
      </c>
      <c r="G1582" s="10" t="s">
        <v>1367</v>
      </c>
      <c r="H1582" s="10" t="str">
        <f>G1582</f>
        <v>BATLIBOI</v>
      </c>
      <c r="I1582" s="10" t="s">
        <v>1368</v>
      </c>
      <c r="J1582" s="10" t="s">
        <v>1369</v>
      </c>
      <c r="K1582" s="13">
        <v>80.38</v>
      </c>
      <c r="L1582" s="19" t="s">
        <v>13176</v>
      </c>
      <c r="M1582" s="11" t="s">
        <v>39</v>
      </c>
      <c r="N1582" s="10" t="s">
        <v>40</v>
      </c>
      <c r="O1582" s="10" t="s">
        <v>137</v>
      </c>
      <c r="P1582" s="10" t="s">
        <v>138</v>
      </c>
      <c r="Q1582" s="12"/>
      <c r="R1582" s="12"/>
      <c r="S1582" s="15" t="s">
        <v>42</v>
      </c>
      <c r="T1582" s="10" t="s">
        <v>27</v>
      </c>
      <c r="U1582" s="10">
        <v>2748</v>
      </c>
      <c r="V1582" s="10">
        <v>1627</v>
      </c>
      <c r="W1582" s="10">
        <v>2985</v>
      </c>
      <c r="X1582" s="10">
        <v>2541</v>
      </c>
      <c r="Y1582" s="10">
        <f t="shared" si="26"/>
        <v>397</v>
      </c>
      <c r="Z1582" s="10" t="str">
        <f>IFERROR(VLOOKUP(H1582,'[1]MW-NIFTY-50-12-Apr-2020'!$A:$A,1,FALSE),"No")</f>
        <v>No</v>
      </c>
      <c r="AA1582" s="10" t="str">
        <f>IFERROR(VLOOKUP(AB1582,'[2]ind_nifty500list 12th Apr20'!$F:$F,1,FALSE),"No")</f>
        <v>No</v>
      </c>
      <c r="AB1582" s="9">
        <v>397</v>
      </c>
    </row>
    <row r="1583" spans="1:28" ht="15.75" customHeight="1" x14ac:dyDescent="0.3">
      <c r="A1583" s="9">
        <v>2970</v>
      </c>
      <c r="B1583" s="10">
        <v>802561</v>
      </c>
      <c r="C1583" s="10">
        <v>3135</v>
      </c>
      <c r="D1583" s="10">
        <v>131172612</v>
      </c>
      <c r="E1583" s="10">
        <v>512393</v>
      </c>
      <c r="F1583" s="10">
        <v>512393</v>
      </c>
      <c r="G1583" s="10" t="s">
        <v>9149</v>
      </c>
      <c r="H1583" s="10" t="s">
        <v>9149</v>
      </c>
      <c r="I1583" s="10" t="s">
        <v>9150</v>
      </c>
      <c r="J1583" s="10" t="s">
        <v>9151</v>
      </c>
      <c r="K1583" s="13">
        <v>80.38</v>
      </c>
      <c r="L1583" s="19" t="s">
        <v>13176</v>
      </c>
      <c r="M1583" s="11" t="s">
        <v>55</v>
      </c>
      <c r="N1583" s="10" t="s">
        <v>56</v>
      </c>
      <c r="O1583" s="10" t="s">
        <v>158</v>
      </c>
      <c r="P1583" s="10" t="s">
        <v>159</v>
      </c>
      <c r="Q1583" s="12"/>
      <c r="R1583" s="12"/>
      <c r="S1583" s="18" t="s">
        <v>58</v>
      </c>
      <c r="T1583" s="10" t="s">
        <v>27</v>
      </c>
      <c r="U1583" s="10">
        <v>251</v>
      </c>
      <c r="V1583" s="10">
        <v>1397</v>
      </c>
      <c r="W1583" s="10">
        <v>1805</v>
      </c>
      <c r="X1583" s="10">
        <v>339</v>
      </c>
      <c r="Y1583" s="10">
        <f t="shared" si="26"/>
        <v>2970</v>
      </c>
      <c r="Z1583" s="10" t="str">
        <f>IFERROR(VLOOKUP(H1583,'[1]MW-NIFTY-50-12-Apr-2020'!$A:$A,1,FALSE),"No")</f>
        <v>No</v>
      </c>
      <c r="AA1583" s="10" t="str">
        <f>IFERROR(VLOOKUP(AB1583,'[2]ind_nifty500list 12th Apr20'!$F:$F,1,FALSE),"No")</f>
        <v>No</v>
      </c>
      <c r="AB1583" s="9">
        <v>2970</v>
      </c>
    </row>
    <row r="1584" spans="1:28" ht="15.75" customHeight="1" x14ac:dyDescent="0.3">
      <c r="A1584" s="9">
        <v>3306</v>
      </c>
      <c r="B1584" s="10"/>
      <c r="C1584" s="10"/>
      <c r="D1584" s="10">
        <v>135853316</v>
      </c>
      <c r="E1584" s="10">
        <v>530677</v>
      </c>
      <c r="F1584" s="10">
        <v>530677</v>
      </c>
      <c r="G1584" s="10" t="s">
        <v>10154</v>
      </c>
      <c r="H1584" s="10" t="str">
        <f>G1584</f>
        <v>SUPREME</v>
      </c>
      <c r="I1584" s="10" t="s">
        <v>10155</v>
      </c>
      <c r="J1584" s="10" t="s">
        <v>10156</v>
      </c>
      <c r="K1584" s="13">
        <v>80.010000000000005</v>
      </c>
      <c r="L1584" s="19" t="s">
        <v>13176</v>
      </c>
      <c r="M1584" s="11" t="s">
        <v>55</v>
      </c>
      <c r="N1584" s="10" t="s">
        <v>56</v>
      </c>
      <c r="O1584" s="11" t="s">
        <v>215</v>
      </c>
      <c r="P1584" s="10" t="s">
        <v>454</v>
      </c>
      <c r="Q1584" s="12"/>
      <c r="R1584" s="12"/>
      <c r="S1584" s="18" t="s">
        <v>58</v>
      </c>
      <c r="T1584" s="10" t="s">
        <v>27</v>
      </c>
      <c r="U1584" s="10">
        <v>2837</v>
      </c>
      <c r="V1584" s="10">
        <v>2909</v>
      </c>
      <c r="W1584" s="10">
        <v>683</v>
      </c>
      <c r="X1584" s="10">
        <v>109</v>
      </c>
      <c r="Y1584" s="10">
        <f t="shared" si="26"/>
        <v>3306</v>
      </c>
      <c r="Z1584" s="10" t="str">
        <f>IFERROR(VLOOKUP(H1584,'[1]MW-NIFTY-50-12-Apr-2020'!$A:$A,1,FALSE),"No")</f>
        <v>No</v>
      </c>
      <c r="AA1584" s="10" t="str">
        <f>IFERROR(VLOOKUP(AB1584,'[2]ind_nifty500list 12th Apr20'!$F:$F,1,FALSE),"No")</f>
        <v>No</v>
      </c>
      <c r="AB1584" s="9">
        <v>3306</v>
      </c>
    </row>
    <row r="1585" spans="1:28" ht="15.75" customHeight="1" x14ac:dyDescent="0.3">
      <c r="A1585" s="9">
        <v>140</v>
      </c>
      <c r="B1585" s="10">
        <v>3801089</v>
      </c>
      <c r="C1585" s="10">
        <v>14848</v>
      </c>
      <c r="D1585" s="10">
        <v>136416772</v>
      </c>
      <c r="E1585" s="10">
        <v>532878</v>
      </c>
      <c r="F1585" s="10">
        <v>532878</v>
      </c>
      <c r="G1585" s="10" t="s">
        <v>553</v>
      </c>
      <c r="H1585" s="10" t="s">
        <v>553</v>
      </c>
      <c r="I1585" s="10" t="s">
        <v>554</v>
      </c>
      <c r="J1585" s="10" t="s">
        <v>555</v>
      </c>
      <c r="K1585" s="13">
        <v>79.988599999999991</v>
      </c>
      <c r="L1585" s="19" t="s">
        <v>13176</v>
      </c>
      <c r="M1585" s="11" t="s">
        <v>95</v>
      </c>
      <c r="N1585" s="10" t="s">
        <v>96</v>
      </c>
      <c r="O1585" s="10" t="s">
        <v>97</v>
      </c>
      <c r="P1585" s="10"/>
      <c r="Q1585" s="12"/>
      <c r="R1585" s="12"/>
      <c r="S1585" s="10" t="s">
        <v>98</v>
      </c>
      <c r="T1585" s="10" t="s">
        <v>27</v>
      </c>
      <c r="U1585" s="10">
        <v>1235</v>
      </c>
      <c r="V1585" s="10">
        <v>3706</v>
      </c>
      <c r="W1585" s="10">
        <v>153</v>
      </c>
      <c r="X1585" s="10">
        <v>2972</v>
      </c>
      <c r="Y1585" s="10">
        <f t="shared" si="26"/>
        <v>140</v>
      </c>
      <c r="Z1585" s="10" t="str">
        <f>IFERROR(VLOOKUP(H1585,'[1]MW-NIFTY-50-12-Apr-2020'!$A:$A,1,FALSE),"No")</f>
        <v>No</v>
      </c>
      <c r="AA1585" s="10" t="str">
        <f>IFERROR(VLOOKUP(AB1585,'[2]ind_nifty500list 12th Apr20'!$F:$F,1,FALSE),"No")</f>
        <v>No</v>
      </c>
      <c r="AB1585" s="9">
        <v>140</v>
      </c>
    </row>
    <row r="1586" spans="1:28" ht="15.75" customHeight="1" x14ac:dyDescent="0.3">
      <c r="A1586" s="9">
        <v>2105</v>
      </c>
      <c r="B1586" s="10">
        <v>580609</v>
      </c>
      <c r="C1586" s="10">
        <v>2268</v>
      </c>
      <c r="D1586" s="10">
        <v>128343812</v>
      </c>
      <c r="E1586" s="10">
        <v>501343</v>
      </c>
      <c r="F1586" s="10">
        <v>501343</v>
      </c>
      <c r="G1586" s="10" t="s">
        <v>6559</v>
      </c>
      <c r="H1586" s="10" t="s">
        <v>6559</v>
      </c>
      <c r="I1586" s="10" t="s">
        <v>6560</v>
      </c>
      <c r="J1586" s="10" t="s">
        <v>6561</v>
      </c>
      <c r="K1586" s="13">
        <v>79.904499999999999</v>
      </c>
      <c r="L1586" s="19" t="s">
        <v>13176</v>
      </c>
      <c r="M1586" s="11" t="s">
        <v>55</v>
      </c>
      <c r="N1586" s="10" t="s">
        <v>56</v>
      </c>
      <c r="O1586" s="10" t="s">
        <v>215</v>
      </c>
      <c r="P1586" s="10" t="s">
        <v>216</v>
      </c>
      <c r="Q1586" s="12"/>
      <c r="R1586" s="12"/>
      <c r="S1586" s="18" t="s">
        <v>58</v>
      </c>
      <c r="T1586" s="10" t="s">
        <v>27</v>
      </c>
      <c r="U1586" s="10">
        <v>3969</v>
      </c>
      <c r="V1586" s="10">
        <v>43</v>
      </c>
      <c r="W1586" s="10">
        <v>2846</v>
      </c>
      <c r="X1586" s="10">
        <v>146</v>
      </c>
      <c r="Y1586" s="10">
        <f t="shared" si="26"/>
        <v>2105</v>
      </c>
      <c r="Z1586" s="10" t="str">
        <f>IFERROR(VLOOKUP(H1586,'[1]MW-NIFTY-50-12-Apr-2020'!$A:$A,1,FALSE),"No")</f>
        <v>No</v>
      </c>
      <c r="AA1586" s="10" t="str">
        <f>IFERROR(VLOOKUP(AB1586,'[2]ind_nifty500list 12th Apr20'!$F:$F,1,FALSE),"No")</f>
        <v>No</v>
      </c>
      <c r="AB1586" s="9">
        <v>2105</v>
      </c>
    </row>
    <row r="1587" spans="1:28" ht="15.75" customHeight="1" x14ac:dyDescent="0.3">
      <c r="A1587" s="9">
        <v>3421</v>
      </c>
      <c r="B1587" s="10"/>
      <c r="C1587" s="10"/>
      <c r="D1587" s="10">
        <v>136259076</v>
      </c>
      <c r="E1587" s="10">
        <v>532262</v>
      </c>
      <c r="F1587" s="10">
        <v>532262</v>
      </c>
      <c r="G1587" s="10" t="s">
        <v>10499</v>
      </c>
      <c r="H1587" s="10" t="str">
        <f>G1587</f>
        <v>TRANSCORP</v>
      </c>
      <c r="I1587" s="10" t="s">
        <v>10500</v>
      </c>
      <c r="J1587" s="10" t="s">
        <v>10501</v>
      </c>
      <c r="K1587" s="13">
        <v>79.87</v>
      </c>
      <c r="L1587" s="19" t="s">
        <v>13176</v>
      </c>
      <c r="M1587" s="11" t="s">
        <v>39</v>
      </c>
      <c r="N1587" s="10" t="s">
        <v>145</v>
      </c>
      <c r="O1587" s="10"/>
      <c r="P1587" s="10"/>
      <c r="Q1587" s="12"/>
      <c r="R1587" s="12"/>
      <c r="S1587" s="15" t="s">
        <v>42</v>
      </c>
      <c r="T1587" s="10" t="s">
        <v>27</v>
      </c>
      <c r="U1587" s="10">
        <v>580</v>
      </c>
      <c r="V1587" s="10">
        <v>3970</v>
      </c>
      <c r="W1587" s="10">
        <v>3088</v>
      </c>
      <c r="X1587" s="10">
        <v>2251</v>
      </c>
      <c r="Y1587" s="10">
        <f t="shared" si="26"/>
        <v>3421</v>
      </c>
      <c r="Z1587" s="10" t="str">
        <f>IFERROR(VLOOKUP(H1587,'[1]MW-NIFTY-50-12-Apr-2020'!$A:$A,1,FALSE),"No")</f>
        <v>No</v>
      </c>
      <c r="AA1587" s="10" t="str">
        <f>IFERROR(VLOOKUP(AB1587,'[2]ind_nifty500list 12th Apr20'!$F:$F,1,FALSE),"No")</f>
        <v>No</v>
      </c>
      <c r="AB1587" s="9">
        <v>3421</v>
      </c>
    </row>
    <row r="1588" spans="1:28" ht="15.75" customHeight="1" x14ac:dyDescent="0.3">
      <c r="A1588" s="9">
        <v>1144</v>
      </c>
      <c r="B1588" s="10">
        <v>3549441</v>
      </c>
      <c r="C1588" s="10">
        <v>13865</v>
      </c>
      <c r="D1588" s="10">
        <v>136393220</v>
      </c>
      <c r="E1588" s="10">
        <v>532786</v>
      </c>
      <c r="F1588" s="10">
        <v>532786</v>
      </c>
      <c r="G1588" s="10" t="s">
        <v>3645</v>
      </c>
      <c r="H1588" s="10" t="s">
        <v>3645</v>
      </c>
      <c r="I1588" s="10" t="s">
        <v>3646</v>
      </c>
      <c r="J1588" s="10" t="s">
        <v>3647</v>
      </c>
      <c r="K1588" s="13">
        <v>79.66</v>
      </c>
      <c r="L1588" s="19" t="s">
        <v>13176</v>
      </c>
      <c r="M1588" s="11" t="s">
        <v>121</v>
      </c>
      <c r="N1588" s="10" t="s">
        <v>122</v>
      </c>
      <c r="O1588" s="10" t="s">
        <v>123</v>
      </c>
      <c r="P1588" s="10"/>
      <c r="Q1588" s="12"/>
      <c r="R1588" s="12"/>
      <c r="S1588" s="15" t="s">
        <v>124</v>
      </c>
      <c r="T1588" s="10" t="s">
        <v>27</v>
      </c>
      <c r="U1588" s="10">
        <v>843</v>
      </c>
      <c r="V1588" s="10">
        <v>5052</v>
      </c>
      <c r="W1588" s="10">
        <v>1122</v>
      </c>
      <c r="X1588" s="10">
        <v>832</v>
      </c>
      <c r="Y1588" s="10">
        <f t="shared" si="26"/>
        <v>1144</v>
      </c>
      <c r="Z1588" s="10" t="str">
        <f>IFERROR(VLOOKUP(H1588,'[1]MW-NIFTY-50-12-Apr-2020'!$A:$A,1,FALSE),"No")</f>
        <v>No</v>
      </c>
      <c r="AA1588" s="10" t="str">
        <f>IFERROR(VLOOKUP(AB1588,'[2]ind_nifty500list 12th Apr20'!$F:$F,1,FALSE),"No")</f>
        <v>No</v>
      </c>
      <c r="AB1588" s="9">
        <v>1144</v>
      </c>
    </row>
    <row r="1589" spans="1:28" ht="15.75" customHeight="1" x14ac:dyDescent="0.3">
      <c r="A1589" s="9">
        <v>129</v>
      </c>
      <c r="B1589" s="10">
        <v>4341505</v>
      </c>
      <c r="C1589" s="10">
        <v>16959</v>
      </c>
      <c r="D1589" s="10">
        <v>136455428</v>
      </c>
      <c r="E1589" s="10">
        <v>533029</v>
      </c>
      <c r="F1589" s="10">
        <v>533029</v>
      </c>
      <c r="G1589" s="10" t="s">
        <v>515</v>
      </c>
      <c r="H1589" s="10" t="s">
        <v>515</v>
      </c>
      <c r="I1589" s="10" t="s">
        <v>516</v>
      </c>
      <c r="J1589" s="10" t="s">
        <v>517</v>
      </c>
      <c r="K1589" s="13">
        <v>79.614049999999992</v>
      </c>
      <c r="L1589" s="19" t="s">
        <v>13176</v>
      </c>
      <c r="M1589" s="11" t="s">
        <v>23</v>
      </c>
      <c r="N1589" s="10" t="s">
        <v>24</v>
      </c>
      <c r="O1589" s="10" t="s">
        <v>376</v>
      </c>
      <c r="P1589" s="12"/>
      <c r="Q1589" s="12"/>
      <c r="R1589" s="12"/>
      <c r="S1589" s="15" t="s">
        <v>26</v>
      </c>
      <c r="T1589" s="10" t="s">
        <v>27</v>
      </c>
      <c r="U1589" s="10">
        <v>1078</v>
      </c>
      <c r="V1589" s="10">
        <v>3203</v>
      </c>
      <c r="W1589" s="10">
        <v>1532</v>
      </c>
      <c r="X1589" s="10">
        <v>3902</v>
      </c>
      <c r="Y1589" s="10">
        <f t="shared" si="26"/>
        <v>129</v>
      </c>
      <c r="Z1589" s="10" t="str">
        <f>IFERROR(VLOOKUP(H1589,'[1]MW-NIFTY-50-12-Apr-2020'!$A:$A,1,FALSE),"No")</f>
        <v>No</v>
      </c>
      <c r="AA1589" s="10" t="str">
        <f>IFERROR(VLOOKUP(AB1589,'[2]ind_nifty500list 12th Apr20'!$F:$F,1,FALSE),"No")</f>
        <v>No</v>
      </c>
      <c r="AB1589" s="9">
        <v>129</v>
      </c>
    </row>
    <row r="1590" spans="1:28" ht="15.75" customHeight="1" x14ac:dyDescent="0.3">
      <c r="A1590" s="9">
        <v>2964</v>
      </c>
      <c r="B1590" s="10"/>
      <c r="C1590" s="10"/>
      <c r="D1590" s="10">
        <v>136308484</v>
      </c>
      <c r="E1590" s="10">
        <v>532455</v>
      </c>
      <c r="F1590" s="10">
        <v>532455</v>
      </c>
      <c r="G1590" s="10" t="s">
        <v>9131</v>
      </c>
      <c r="H1590" s="10" t="str">
        <f>G1590</f>
        <v>SHALIWIR</v>
      </c>
      <c r="I1590" s="10" t="s">
        <v>9132</v>
      </c>
      <c r="J1590" s="10" t="s">
        <v>9133</v>
      </c>
      <c r="K1590" s="13">
        <v>79.58</v>
      </c>
      <c r="L1590" s="19" t="s">
        <v>13176</v>
      </c>
      <c r="M1590" s="11" t="s">
        <v>23</v>
      </c>
      <c r="N1590" s="10" t="s">
        <v>90</v>
      </c>
      <c r="O1590" s="10"/>
      <c r="P1590" s="10"/>
      <c r="Q1590" s="12"/>
      <c r="R1590" s="12"/>
      <c r="S1590" s="18" t="s">
        <v>91</v>
      </c>
      <c r="T1590" s="10" t="s">
        <v>27</v>
      </c>
      <c r="U1590" s="10">
        <v>2814</v>
      </c>
      <c r="V1590" s="10">
        <v>2288</v>
      </c>
      <c r="W1590" s="10">
        <v>1338</v>
      </c>
      <c r="X1590" s="10">
        <v>2745</v>
      </c>
      <c r="Y1590" s="10">
        <f t="shared" si="26"/>
        <v>2964</v>
      </c>
      <c r="Z1590" s="10" t="str">
        <f>IFERROR(VLOOKUP(H1590,'[1]MW-NIFTY-50-12-Apr-2020'!$A:$A,1,FALSE),"No")</f>
        <v>No</v>
      </c>
      <c r="AA1590" s="10" t="str">
        <f>IFERROR(VLOOKUP(AB1590,'[2]ind_nifty500list 12th Apr20'!$F:$F,1,FALSE),"No")</f>
        <v>No</v>
      </c>
      <c r="AB1590" s="9">
        <v>2964</v>
      </c>
    </row>
    <row r="1591" spans="1:28" ht="15.75" customHeight="1" x14ac:dyDescent="0.3">
      <c r="A1591" s="9">
        <v>2706</v>
      </c>
      <c r="B1591" s="10"/>
      <c r="C1591" s="10"/>
      <c r="D1591" s="10">
        <v>136520964</v>
      </c>
      <c r="E1591" s="10">
        <v>533285</v>
      </c>
      <c r="F1591" s="10">
        <v>533285</v>
      </c>
      <c r="G1591" s="10" t="s">
        <v>8360</v>
      </c>
      <c r="H1591" s="10" t="str">
        <f>G1591</f>
        <v>RDBRIL</v>
      </c>
      <c r="I1591" s="10" t="s">
        <v>8361</v>
      </c>
      <c r="J1591" s="10" t="s">
        <v>8362</v>
      </c>
      <c r="K1591" s="13">
        <v>79.319999999999993</v>
      </c>
      <c r="L1591" s="19" t="s">
        <v>13176</v>
      </c>
      <c r="M1591" s="11" t="s">
        <v>249</v>
      </c>
      <c r="N1591" s="10" t="s">
        <v>383</v>
      </c>
      <c r="O1591" s="10"/>
      <c r="P1591" s="10"/>
      <c r="Q1591" s="12"/>
      <c r="R1591" s="12"/>
      <c r="S1591" s="18" t="s">
        <v>384</v>
      </c>
      <c r="T1591" s="10" t="s">
        <v>27</v>
      </c>
      <c r="U1591" s="10">
        <v>2559</v>
      </c>
      <c r="V1591" s="10">
        <v>3042</v>
      </c>
      <c r="W1591" s="10">
        <v>3699</v>
      </c>
      <c r="X1591" s="10">
        <v>3477</v>
      </c>
      <c r="Y1591" s="10">
        <f t="shared" si="26"/>
        <v>2706</v>
      </c>
      <c r="Z1591" s="10" t="str">
        <f>IFERROR(VLOOKUP(H1591,'[1]MW-NIFTY-50-12-Apr-2020'!$A:$A,1,FALSE),"No")</f>
        <v>No</v>
      </c>
      <c r="AA1591" s="10" t="str">
        <f>IFERROR(VLOOKUP(AB1591,'[2]ind_nifty500list 12th Apr20'!$F:$F,1,FALSE),"No")</f>
        <v>No</v>
      </c>
      <c r="AB1591" s="9">
        <v>2706</v>
      </c>
    </row>
    <row r="1592" spans="1:28" ht="15.75" customHeight="1" x14ac:dyDescent="0.3">
      <c r="A1592" s="9">
        <v>3174</v>
      </c>
      <c r="B1592" s="10"/>
      <c r="C1592" s="10"/>
      <c r="D1592" s="10">
        <v>137830916</v>
      </c>
      <c r="E1592" s="10">
        <v>137830916</v>
      </c>
      <c r="F1592" s="10">
        <v>538402</v>
      </c>
      <c r="G1592" s="10" t="s">
        <v>9758</v>
      </c>
      <c r="H1592" s="10" t="str">
        <f>G1592</f>
        <v>SPS</v>
      </c>
      <c r="I1592" s="10" t="s">
        <v>9759</v>
      </c>
      <c r="J1592" s="10" t="s">
        <v>9760</v>
      </c>
      <c r="K1592" s="13">
        <v>79.22</v>
      </c>
      <c r="L1592" s="19" t="s">
        <v>13176</v>
      </c>
      <c r="M1592" s="11" t="s">
        <v>55</v>
      </c>
      <c r="N1592" s="10" t="s">
        <v>56</v>
      </c>
      <c r="O1592" s="10" t="s">
        <v>57</v>
      </c>
      <c r="P1592" s="10"/>
      <c r="Q1592" s="12"/>
      <c r="R1592" s="12"/>
      <c r="S1592" s="10" t="s">
        <v>58</v>
      </c>
      <c r="T1592" s="10" t="s">
        <v>27</v>
      </c>
      <c r="U1592" s="10">
        <v>1270</v>
      </c>
      <c r="V1592" s="10">
        <v>378</v>
      </c>
      <c r="W1592" s="10">
        <v>2813</v>
      </c>
      <c r="X1592" s="10">
        <v>2122</v>
      </c>
      <c r="Y1592" s="10">
        <f t="shared" si="26"/>
        <v>3174</v>
      </c>
      <c r="Z1592" s="10" t="str">
        <f>IFERROR(VLOOKUP(H1592,'[1]MW-NIFTY-50-12-Apr-2020'!$A:$A,1,FALSE),"No")</f>
        <v>No</v>
      </c>
      <c r="AA1592" s="10" t="str">
        <f>IFERROR(VLOOKUP(AB1592,'[2]ind_nifty500list 12th Apr20'!$F:$F,1,FALSE),"No")</f>
        <v>No</v>
      </c>
      <c r="AB1592" s="9">
        <v>3174</v>
      </c>
    </row>
    <row r="1593" spans="1:28" ht="15.75" customHeight="1" x14ac:dyDescent="0.3">
      <c r="A1593" s="9">
        <v>2796</v>
      </c>
      <c r="B1593" s="10">
        <v>1168897</v>
      </c>
      <c r="C1593" s="10">
        <v>4566</v>
      </c>
      <c r="D1593" s="10">
        <v>130309124</v>
      </c>
      <c r="E1593" s="10">
        <v>509020</v>
      </c>
      <c r="F1593" s="10">
        <v>509020</v>
      </c>
      <c r="G1593" s="10" t="s">
        <v>8630</v>
      </c>
      <c r="H1593" s="10" t="s">
        <v>8630</v>
      </c>
      <c r="I1593" s="10" t="s">
        <v>8631</v>
      </c>
      <c r="J1593" s="10" t="s">
        <v>8632</v>
      </c>
      <c r="K1593" s="13">
        <v>79.209550000000007</v>
      </c>
      <c r="L1593" s="19" t="s">
        <v>13176</v>
      </c>
      <c r="M1593" s="11" t="s">
        <v>39</v>
      </c>
      <c r="N1593" s="10" t="s">
        <v>145</v>
      </c>
      <c r="O1593" s="10" t="s">
        <v>530</v>
      </c>
      <c r="P1593" s="10"/>
      <c r="Q1593" s="12"/>
      <c r="R1593" s="12"/>
      <c r="S1593" s="15" t="s">
        <v>42</v>
      </c>
      <c r="T1593" s="10" t="s">
        <v>27</v>
      </c>
      <c r="U1593" s="10">
        <v>2257</v>
      </c>
      <c r="V1593" s="10">
        <v>3119</v>
      </c>
      <c r="W1593" s="10">
        <v>2425</v>
      </c>
      <c r="X1593" s="10">
        <v>2285</v>
      </c>
      <c r="Y1593" s="10">
        <f t="shared" si="26"/>
        <v>2796</v>
      </c>
      <c r="Z1593" s="10" t="str">
        <f>IFERROR(VLOOKUP(H1593,'[1]MW-NIFTY-50-12-Apr-2020'!$A:$A,1,FALSE),"No")</f>
        <v>No</v>
      </c>
      <c r="AA1593" s="10" t="str">
        <f>IFERROR(VLOOKUP(AB1593,'[2]ind_nifty500list 12th Apr20'!$F:$F,1,FALSE),"No")</f>
        <v>No</v>
      </c>
      <c r="AB1593" s="9">
        <v>2796</v>
      </c>
    </row>
    <row r="1594" spans="1:28" ht="15.75" customHeight="1" x14ac:dyDescent="0.3">
      <c r="A1594" s="9">
        <v>147</v>
      </c>
      <c r="B1594" s="10"/>
      <c r="C1594" s="10"/>
      <c r="D1594" s="10">
        <v>134306308</v>
      </c>
      <c r="E1594" s="10">
        <v>524634</v>
      </c>
      <c r="F1594" s="10">
        <v>524634</v>
      </c>
      <c r="G1594" s="10" t="s">
        <v>578</v>
      </c>
      <c r="H1594" s="10" t="str">
        <f t="shared" ref="H1594:H1599" si="27">G1594</f>
        <v>ALUFLUOR</v>
      </c>
      <c r="I1594" s="10" t="s">
        <v>579</v>
      </c>
      <c r="J1594" s="10" t="s">
        <v>580</v>
      </c>
      <c r="K1594" s="13">
        <v>79.069999999999993</v>
      </c>
      <c r="L1594" s="19" t="s">
        <v>13176</v>
      </c>
      <c r="M1594" s="11" t="s">
        <v>23</v>
      </c>
      <c r="N1594" s="10" t="s">
        <v>24</v>
      </c>
      <c r="O1594" s="10"/>
      <c r="P1594" s="10"/>
      <c r="Q1594" s="12"/>
      <c r="R1594" s="12"/>
      <c r="S1594" s="15" t="s">
        <v>26</v>
      </c>
      <c r="T1594" s="10" t="s">
        <v>27</v>
      </c>
      <c r="U1594" s="10">
        <v>504</v>
      </c>
      <c r="V1594" s="10">
        <v>1440</v>
      </c>
      <c r="W1594" s="10">
        <v>3375</v>
      </c>
      <c r="X1594" s="10">
        <v>2705</v>
      </c>
      <c r="Y1594" s="10">
        <f t="shared" si="26"/>
        <v>147</v>
      </c>
      <c r="Z1594" s="10" t="str">
        <f>IFERROR(VLOOKUP(H1594,'[1]MW-NIFTY-50-12-Apr-2020'!$A:$A,1,FALSE),"No")</f>
        <v>No</v>
      </c>
      <c r="AA1594" s="10" t="str">
        <f>IFERROR(VLOOKUP(AB1594,'[2]ind_nifty500list 12th Apr20'!$F:$F,1,FALSE),"No")</f>
        <v>No</v>
      </c>
      <c r="AB1594" s="9">
        <v>147</v>
      </c>
    </row>
    <row r="1595" spans="1:28" ht="15.75" customHeight="1" x14ac:dyDescent="0.3">
      <c r="A1595" s="9">
        <v>466</v>
      </c>
      <c r="B1595" s="10"/>
      <c r="C1595" s="10"/>
      <c r="D1595" s="10">
        <v>137118724</v>
      </c>
      <c r="E1595" s="10">
        <v>535620</v>
      </c>
      <c r="F1595" s="10">
        <v>535620</v>
      </c>
      <c r="G1595" s="10" t="s">
        <v>1582</v>
      </c>
      <c r="H1595" s="10" t="str">
        <f t="shared" si="27"/>
        <v>BINNYMILLS</v>
      </c>
      <c r="I1595" s="10" t="s">
        <v>1583</v>
      </c>
      <c r="J1595" s="10" t="s">
        <v>1584</v>
      </c>
      <c r="K1595" s="13">
        <v>78.989999999999995</v>
      </c>
      <c r="L1595" s="19" t="s">
        <v>13176</v>
      </c>
      <c r="M1595" s="11" t="s">
        <v>39</v>
      </c>
      <c r="N1595" s="10" t="s">
        <v>40</v>
      </c>
      <c r="O1595" s="10" t="s">
        <v>76</v>
      </c>
      <c r="P1595" s="10"/>
      <c r="Q1595" s="12"/>
      <c r="R1595" s="12"/>
      <c r="S1595" s="17" t="s">
        <v>42</v>
      </c>
      <c r="T1595" s="10" t="s">
        <v>27</v>
      </c>
      <c r="U1595" s="10">
        <v>1831</v>
      </c>
      <c r="V1595" s="10">
        <v>207</v>
      </c>
      <c r="W1595" s="10">
        <v>3954</v>
      </c>
      <c r="X1595" s="10">
        <v>3368</v>
      </c>
      <c r="Y1595" s="10">
        <f t="shared" si="26"/>
        <v>466</v>
      </c>
      <c r="Z1595" s="10" t="str">
        <f>IFERROR(VLOOKUP(H1595,'[1]MW-NIFTY-50-12-Apr-2020'!$A:$A,1,FALSE),"No")</f>
        <v>No</v>
      </c>
      <c r="AA1595" s="10" t="str">
        <f>IFERROR(VLOOKUP(AB1595,'[2]ind_nifty500list 12th Apr20'!$F:$F,1,FALSE),"No")</f>
        <v>No</v>
      </c>
      <c r="AB1595" s="9">
        <v>466</v>
      </c>
    </row>
    <row r="1596" spans="1:28" ht="15.75" customHeight="1" x14ac:dyDescent="0.3">
      <c r="A1596" s="9">
        <v>1290</v>
      </c>
      <c r="B1596" s="10"/>
      <c r="C1596" s="10"/>
      <c r="D1596" s="10">
        <v>129069060</v>
      </c>
      <c r="E1596" s="10">
        <v>504176</v>
      </c>
      <c r="F1596" s="10">
        <v>504176</v>
      </c>
      <c r="G1596" s="10" t="s">
        <v>4090</v>
      </c>
      <c r="H1596" s="10" t="str">
        <f t="shared" si="27"/>
        <v>HIGHENE</v>
      </c>
      <c r="I1596" s="10" t="s">
        <v>4091</v>
      </c>
      <c r="J1596" s="10" t="s">
        <v>4092</v>
      </c>
      <c r="K1596" s="13">
        <v>78.84</v>
      </c>
      <c r="L1596" s="19" t="s">
        <v>13176</v>
      </c>
      <c r="M1596" s="11" t="s">
        <v>83</v>
      </c>
      <c r="N1596" s="10" t="s">
        <v>1069</v>
      </c>
      <c r="O1596" s="23" t="s">
        <v>1241</v>
      </c>
      <c r="P1596" s="10" t="s">
        <v>4093</v>
      </c>
      <c r="Q1596" s="12"/>
      <c r="R1596" s="12"/>
      <c r="S1596" s="15" t="s">
        <v>1071</v>
      </c>
      <c r="T1596" s="10" t="s">
        <v>27</v>
      </c>
      <c r="U1596" s="10">
        <v>3645</v>
      </c>
      <c r="V1596" s="10">
        <v>1742</v>
      </c>
      <c r="W1596" s="10">
        <v>1993</v>
      </c>
      <c r="X1596" s="10">
        <v>3215</v>
      </c>
      <c r="Y1596" s="10">
        <f t="shared" si="26"/>
        <v>1290</v>
      </c>
      <c r="Z1596" s="10" t="str">
        <f>IFERROR(VLOOKUP(H1596,'[1]MW-NIFTY-50-12-Apr-2020'!$A:$A,1,FALSE),"No")</f>
        <v>No</v>
      </c>
      <c r="AA1596" s="10" t="str">
        <f>IFERROR(VLOOKUP(AB1596,'[2]ind_nifty500list 12th Apr20'!$F:$F,1,FALSE),"No")</f>
        <v>No</v>
      </c>
      <c r="AB1596" s="9">
        <v>1290</v>
      </c>
    </row>
    <row r="1597" spans="1:28" ht="15.75" customHeight="1" x14ac:dyDescent="0.3">
      <c r="A1597" s="9">
        <v>711</v>
      </c>
      <c r="B1597" s="10"/>
      <c r="C1597" s="10"/>
      <c r="D1597" s="10">
        <v>131169028</v>
      </c>
      <c r="E1597" s="10">
        <v>512379</v>
      </c>
      <c r="F1597" s="10">
        <v>512379</v>
      </c>
      <c r="G1597" s="10" t="s">
        <v>2327</v>
      </c>
      <c r="H1597" s="10" t="str">
        <f t="shared" si="27"/>
        <v>CRESSAN</v>
      </c>
      <c r="I1597" s="10" t="s">
        <v>2328</v>
      </c>
      <c r="J1597" s="10" t="s">
        <v>2329</v>
      </c>
      <c r="K1597" s="13">
        <v>78.63</v>
      </c>
      <c r="L1597" s="19" t="s">
        <v>13176</v>
      </c>
      <c r="M1597" s="11" t="s">
        <v>32</v>
      </c>
      <c r="N1597" s="10" t="s">
        <v>33</v>
      </c>
      <c r="O1597" s="10" t="s">
        <v>48</v>
      </c>
      <c r="P1597" s="10"/>
      <c r="Q1597" s="12"/>
      <c r="R1597" s="12"/>
      <c r="S1597" s="18" t="s">
        <v>35</v>
      </c>
      <c r="T1597" s="10" t="s">
        <v>27</v>
      </c>
      <c r="U1597" s="10">
        <v>1642</v>
      </c>
      <c r="V1597" s="10">
        <v>3671</v>
      </c>
      <c r="W1597" s="10">
        <v>3213</v>
      </c>
      <c r="X1597" s="10">
        <v>669</v>
      </c>
      <c r="Y1597" s="10">
        <f t="shared" si="26"/>
        <v>711</v>
      </c>
      <c r="Z1597" s="10" t="str">
        <f>IFERROR(VLOOKUP(H1597,'[1]MW-NIFTY-50-12-Apr-2020'!$A:$A,1,FALSE),"No")</f>
        <v>No</v>
      </c>
      <c r="AA1597" s="10" t="str">
        <f>IFERROR(VLOOKUP(AB1597,'[2]ind_nifty500list 12th Apr20'!$F:$F,1,FALSE),"No")</f>
        <v>No</v>
      </c>
      <c r="AB1597" s="9">
        <v>711</v>
      </c>
    </row>
    <row r="1598" spans="1:28" ht="15.75" customHeight="1" x14ac:dyDescent="0.3">
      <c r="A1598" s="9">
        <v>1976</v>
      </c>
      <c r="B1598" s="10"/>
      <c r="C1598" s="10"/>
      <c r="D1598" s="10">
        <v>135819012</v>
      </c>
      <c r="E1598" s="10">
        <v>530543</v>
      </c>
      <c r="F1598" s="10">
        <v>530543</v>
      </c>
      <c r="G1598" s="10" t="s">
        <v>6171</v>
      </c>
      <c r="H1598" s="10" t="str">
        <f t="shared" si="27"/>
        <v>MARG</v>
      </c>
      <c r="I1598" s="10" t="s">
        <v>6172</v>
      </c>
      <c r="J1598" s="10" t="s">
        <v>6173</v>
      </c>
      <c r="K1598" s="13">
        <v>78.58</v>
      </c>
      <c r="L1598" s="19" t="s">
        <v>13176</v>
      </c>
      <c r="M1598" s="11" t="s">
        <v>249</v>
      </c>
      <c r="N1598" s="10" t="s">
        <v>383</v>
      </c>
      <c r="O1598" s="10"/>
      <c r="P1598" s="10"/>
      <c r="Q1598" s="12"/>
      <c r="R1598" s="12"/>
      <c r="S1598" s="18" t="s">
        <v>384</v>
      </c>
      <c r="T1598" s="10" t="s">
        <v>27</v>
      </c>
      <c r="U1598" s="10">
        <v>2557</v>
      </c>
      <c r="V1598" s="10">
        <v>1971</v>
      </c>
      <c r="W1598" s="10">
        <v>896</v>
      </c>
      <c r="X1598" s="10">
        <v>2244</v>
      </c>
      <c r="Y1598" s="10">
        <f t="shared" si="26"/>
        <v>1976</v>
      </c>
      <c r="Z1598" s="10" t="str">
        <f>IFERROR(VLOOKUP(H1598,'[1]MW-NIFTY-50-12-Apr-2020'!$A:$A,1,FALSE),"No")</f>
        <v>No</v>
      </c>
      <c r="AA1598" s="10" t="str">
        <f>IFERROR(VLOOKUP(AB1598,'[2]ind_nifty500list 12th Apr20'!$F:$F,1,FALSE),"No")</f>
        <v>No</v>
      </c>
      <c r="AB1598" s="9">
        <v>1976</v>
      </c>
    </row>
    <row r="1599" spans="1:28" ht="15.75" customHeight="1" x14ac:dyDescent="0.3">
      <c r="A1599" s="9">
        <v>3430</v>
      </c>
      <c r="B1599" s="10"/>
      <c r="C1599" s="10"/>
      <c r="D1599" s="10">
        <v>128363780</v>
      </c>
      <c r="E1599" s="10">
        <v>501421</v>
      </c>
      <c r="F1599" s="10">
        <v>501421</v>
      </c>
      <c r="G1599" s="10" t="s">
        <v>10526</v>
      </c>
      <c r="H1599" s="10" t="str">
        <f t="shared" si="27"/>
        <v>TECHNVISN</v>
      </c>
      <c r="I1599" s="10" t="s">
        <v>10527</v>
      </c>
      <c r="J1599" s="10" t="s">
        <v>10528</v>
      </c>
      <c r="K1599" s="13">
        <v>78.45</v>
      </c>
      <c r="L1599" s="19" t="s">
        <v>13176</v>
      </c>
      <c r="M1599" s="11" t="s">
        <v>32</v>
      </c>
      <c r="N1599" s="10" t="s">
        <v>33</v>
      </c>
      <c r="O1599" s="10" t="s">
        <v>34</v>
      </c>
      <c r="P1599" s="10"/>
      <c r="Q1599" s="12"/>
      <c r="R1599" s="12"/>
      <c r="S1599" s="18" t="s">
        <v>35</v>
      </c>
      <c r="T1599" s="10" t="s">
        <v>27</v>
      </c>
      <c r="U1599" s="10">
        <v>135</v>
      </c>
      <c r="V1599" s="10">
        <v>35</v>
      </c>
      <c r="W1599" s="10">
        <v>299</v>
      </c>
      <c r="X1599" s="10">
        <v>544</v>
      </c>
      <c r="Y1599" s="10">
        <f t="shared" si="26"/>
        <v>3430</v>
      </c>
      <c r="Z1599" s="10" t="str">
        <f>IFERROR(VLOOKUP(H1599,'[1]MW-NIFTY-50-12-Apr-2020'!$A:$A,1,FALSE),"No")</f>
        <v>No</v>
      </c>
      <c r="AA1599" s="10" t="str">
        <f>IFERROR(VLOOKUP(AB1599,'[2]ind_nifty500list 12th Apr20'!$F:$F,1,FALSE),"No")</f>
        <v>No</v>
      </c>
      <c r="AB1599" s="9">
        <v>3430</v>
      </c>
    </row>
    <row r="1600" spans="1:28" ht="15.75" customHeight="1" x14ac:dyDescent="0.3">
      <c r="A1600" s="9">
        <v>2268</v>
      </c>
      <c r="B1600" s="10">
        <v>694017</v>
      </c>
      <c r="C1600" s="10">
        <v>2711</v>
      </c>
      <c r="D1600" s="10"/>
      <c r="E1600" s="10"/>
      <c r="F1600" s="10">
        <v>521184</v>
      </c>
      <c r="G1600" s="10" t="s">
        <v>7054</v>
      </c>
      <c r="H1600" s="10" t="s">
        <v>7054</v>
      </c>
      <c r="I1600" s="10" t="s">
        <v>7055</v>
      </c>
      <c r="J1600" s="10" t="s">
        <v>7056</v>
      </c>
      <c r="K1600" s="13">
        <v>78.266599999999997</v>
      </c>
      <c r="L1600" s="19" t="s">
        <v>13176</v>
      </c>
      <c r="M1600" s="11" t="s">
        <v>83</v>
      </c>
      <c r="N1600" s="10" t="s">
        <v>84</v>
      </c>
      <c r="O1600" s="10" t="s">
        <v>85</v>
      </c>
      <c r="P1600" s="10"/>
      <c r="Q1600" s="12"/>
      <c r="R1600" s="12"/>
      <c r="S1600" s="17" t="s">
        <v>86</v>
      </c>
      <c r="T1600" s="10" t="s">
        <v>27</v>
      </c>
      <c r="U1600" s="10">
        <v>2269</v>
      </c>
      <c r="V1600" s="10">
        <v>2328</v>
      </c>
      <c r="W1600" s="10">
        <v>2141</v>
      </c>
      <c r="X1600" s="10">
        <v>2040</v>
      </c>
      <c r="Y1600" s="10">
        <f t="shared" si="26"/>
        <v>2268</v>
      </c>
      <c r="Z1600" s="10" t="str">
        <f>IFERROR(VLOOKUP(H1600,'[1]MW-NIFTY-50-12-Apr-2020'!$A:$A,1,FALSE),"No")</f>
        <v>No</v>
      </c>
      <c r="AA1600" s="10" t="str">
        <f>IFERROR(VLOOKUP(AB1600,'[2]ind_nifty500list 12th Apr20'!$F:$F,1,FALSE),"No")</f>
        <v>No</v>
      </c>
      <c r="AB1600" s="9">
        <v>2268</v>
      </c>
    </row>
    <row r="1601" spans="1:28" ht="15.75" customHeight="1" x14ac:dyDescent="0.3">
      <c r="A1601" s="9">
        <v>2385</v>
      </c>
      <c r="B1601" s="10">
        <v>4367873</v>
      </c>
      <c r="C1601" s="10">
        <v>17062</v>
      </c>
      <c r="D1601" s="10">
        <v>136325380</v>
      </c>
      <c r="E1601" s="10">
        <v>532521</v>
      </c>
      <c r="F1601" s="10">
        <v>532521</v>
      </c>
      <c r="G1601" s="10" t="s">
        <v>7406</v>
      </c>
      <c r="H1601" s="10" t="s">
        <v>7406</v>
      </c>
      <c r="I1601" s="10" t="s">
        <v>7407</v>
      </c>
      <c r="J1601" s="10" t="s">
        <v>7408</v>
      </c>
      <c r="K1601" s="13">
        <v>78.168000000000006</v>
      </c>
      <c r="L1601" s="19" t="s">
        <v>13176</v>
      </c>
      <c r="M1601" s="10" t="s">
        <v>32</v>
      </c>
      <c r="N1601" s="10" t="s">
        <v>33</v>
      </c>
      <c r="O1601" s="10" t="s">
        <v>34</v>
      </c>
      <c r="P1601" s="10"/>
      <c r="Q1601" s="12"/>
      <c r="R1601" s="12"/>
      <c r="S1601" s="18" t="s">
        <v>35</v>
      </c>
      <c r="T1601" s="10" t="s">
        <v>27</v>
      </c>
      <c r="U1601" s="10">
        <v>500</v>
      </c>
      <c r="V1601" s="10">
        <v>544</v>
      </c>
      <c r="W1601" s="10">
        <v>2337</v>
      </c>
      <c r="X1601" s="10">
        <v>87</v>
      </c>
      <c r="Y1601" s="10">
        <f t="shared" si="26"/>
        <v>2385</v>
      </c>
      <c r="Z1601" s="10" t="str">
        <f>IFERROR(VLOOKUP(H1601,'[1]MW-NIFTY-50-12-Apr-2020'!$A:$A,1,FALSE),"No")</f>
        <v>No</v>
      </c>
      <c r="AA1601" s="10" t="str">
        <f>IFERROR(VLOOKUP(AB1601,'[2]ind_nifty500list 12th Apr20'!$F:$F,1,FALSE),"No")</f>
        <v>No</v>
      </c>
      <c r="AB1601" s="9">
        <v>2385</v>
      </c>
    </row>
    <row r="1602" spans="1:28" ht="15.75" customHeight="1" x14ac:dyDescent="0.3">
      <c r="A1602" s="9">
        <v>2514</v>
      </c>
      <c r="B1602" s="10"/>
      <c r="C1602" s="10"/>
      <c r="D1602" s="10">
        <v>136430852</v>
      </c>
      <c r="E1602" s="10">
        <v>532933</v>
      </c>
      <c r="F1602" s="10">
        <v>532933</v>
      </c>
      <c r="G1602" s="10" t="s">
        <v>7787</v>
      </c>
      <c r="H1602" s="10" t="str">
        <f>G1602</f>
        <v>PORWAL</v>
      </c>
      <c r="I1602" s="10" t="s">
        <v>7788</v>
      </c>
      <c r="J1602" s="10" t="s">
        <v>7789</v>
      </c>
      <c r="K1602" s="13">
        <v>78.06</v>
      </c>
      <c r="L1602" s="19" t="s">
        <v>13176</v>
      </c>
      <c r="M1602" s="11" t="s">
        <v>23</v>
      </c>
      <c r="N1602" s="10" t="s">
        <v>90</v>
      </c>
      <c r="O1602" s="10"/>
      <c r="P1602" s="10"/>
      <c r="Q1602" s="12"/>
      <c r="R1602" s="12"/>
      <c r="S1602" s="18" t="s">
        <v>91</v>
      </c>
      <c r="T1602" s="10" t="s">
        <v>27</v>
      </c>
      <c r="U1602" s="10">
        <v>3959</v>
      </c>
      <c r="V1602" s="10">
        <v>2768</v>
      </c>
      <c r="W1602" s="10">
        <v>969</v>
      </c>
      <c r="X1602" s="10">
        <v>3951</v>
      </c>
      <c r="Y1602" s="10">
        <f t="shared" ref="Y1602:Y1665" si="28">A1602</f>
        <v>2514</v>
      </c>
      <c r="Z1602" s="10" t="str">
        <f>IFERROR(VLOOKUP(H1602,'[1]MW-NIFTY-50-12-Apr-2020'!$A:$A,1,FALSE),"No")</f>
        <v>No</v>
      </c>
      <c r="AA1602" s="10" t="str">
        <f>IFERROR(VLOOKUP(AB1602,'[2]ind_nifty500list 12th Apr20'!$F:$F,1,FALSE),"No")</f>
        <v>No</v>
      </c>
      <c r="AB1602" s="9">
        <v>2514</v>
      </c>
    </row>
    <row r="1603" spans="1:28" ht="15.75" customHeight="1" x14ac:dyDescent="0.3">
      <c r="A1603" s="9">
        <v>3283</v>
      </c>
      <c r="B1603" s="10"/>
      <c r="C1603" s="10"/>
      <c r="D1603" s="10">
        <v>137536772</v>
      </c>
      <c r="E1603" s="10">
        <v>537253</v>
      </c>
      <c r="F1603" s="10">
        <v>537253</v>
      </c>
      <c r="G1603" s="10" t="s">
        <v>10085</v>
      </c>
      <c r="H1603" s="10" t="str">
        <f>G1603</f>
        <v>SUNLOC</v>
      </c>
      <c r="I1603" s="10" t="s">
        <v>10086</v>
      </c>
      <c r="J1603" s="10" t="s">
        <v>10087</v>
      </c>
      <c r="K1603" s="13">
        <v>77.97</v>
      </c>
      <c r="L1603" s="19" t="s">
        <v>13176</v>
      </c>
      <c r="M1603" s="11" t="s">
        <v>95</v>
      </c>
      <c r="N1603" s="10" t="s">
        <v>172</v>
      </c>
      <c r="O1603" s="10" t="s">
        <v>173</v>
      </c>
      <c r="P1603" s="10"/>
      <c r="Q1603" s="12"/>
      <c r="R1603" s="12"/>
      <c r="S1603" s="17" t="s">
        <v>174</v>
      </c>
      <c r="T1603" s="10" t="s">
        <v>27</v>
      </c>
      <c r="U1603" s="10">
        <v>1113</v>
      </c>
      <c r="V1603" s="10">
        <v>2185</v>
      </c>
      <c r="W1603" s="10">
        <v>2339</v>
      </c>
      <c r="X1603" s="10">
        <v>2499</v>
      </c>
      <c r="Y1603" s="10">
        <f t="shared" si="28"/>
        <v>3283</v>
      </c>
      <c r="Z1603" s="10" t="str">
        <f>IFERROR(VLOOKUP(H1603,'[1]MW-NIFTY-50-12-Apr-2020'!$A:$A,1,FALSE),"No")</f>
        <v>No</v>
      </c>
      <c r="AA1603" s="10" t="str">
        <f>IFERROR(VLOOKUP(AB1603,'[2]ind_nifty500list 12th Apr20'!$F:$F,1,FALSE),"No")</f>
        <v>No</v>
      </c>
      <c r="AB1603" s="9">
        <v>3283</v>
      </c>
    </row>
    <row r="1604" spans="1:28" ht="15.75" customHeight="1" x14ac:dyDescent="0.3">
      <c r="A1604" s="9">
        <v>2478</v>
      </c>
      <c r="B1604" s="10">
        <v>3446529</v>
      </c>
      <c r="C1604" s="10">
        <v>13463</v>
      </c>
      <c r="D1604" s="10">
        <v>131660804</v>
      </c>
      <c r="E1604" s="10">
        <v>514300</v>
      </c>
      <c r="F1604" s="10">
        <v>514300</v>
      </c>
      <c r="G1604" s="10" t="s">
        <v>7679</v>
      </c>
      <c r="H1604" s="10" t="s">
        <v>7679</v>
      </c>
      <c r="I1604" s="10" t="s">
        <v>7680</v>
      </c>
      <c r="J1604" s="10" t="s">
        <v>7681</v>
      </c>
      <c r="K1604" s="13">
        <v>77.929199999999994</v>
      </c>
      <c r="L1604" s="19" t="s">
        <v>13176</v>
      </c>
      <c r="M1604" s="11" t="s">
        <v>83</v>
      </c>
      <c r="N1604" s="10" t="s">
        <v>84</v>
      </c>
      <c r="O1604" s="10" t="s">
        <v>108</v>
      </c>
      <c r="P1604" s="10"/>
      <c r="Q1604" s="12"/>
      <c r="R1604" s="12"/>
      <c r="S1604" s="15" t="s">
        <v>86</v>
      </c>
      <c r="T1604" s="10" t="s">
        <v>27</v>
      </c>
      <c r="U1604" s="10">
        <v>574</v>
      </c>
      <c r="V1604" s="10">
        <v>3721</v>
      </c>
      <c r="W1604" s="10">
        <v>243</v>
      </c>
      <c r="X1604" s="10">
        <v>16</v>
      </c>
      <c r="Y1604" s="10">
        <f t="shared" si="28"/>
        <v>2478</v>
      </c>
      <c r="Z1604" s="10" t="str">
        <f>IFERROR(VLOOKUP(H1604,'[1]MW-NIFTY-50-12-Apr-2020'!$A:$A,1,FALSE),"No")</f>
        <v>No</v>
      </c>
      <c r="AA1604" s="10" t="str">
        <f>IFERROR(VLOOKUP(AB1604,'[2]ind_nifty500list 12th Apr20'!$F:$F,1,FALSE),"No")</f>
        <v>No</v>
      </c>
      <c r="AB1604" s="9">
        <v>2478</v>
      </c>
    </row>
    <row r="1605" spans="1:28" ht="15.75" customHeight="1" x14ac:dyDescent="0.3">
      <c r="A1605" s="9">
        <v>3850</v>
      </c>
      <c r="B1605" s="10">
        <v>3428097</v>
      </c>
      <c r="C1605" s="10">
        <v>13391</v>
      </c>
      <c r="D1605" s="10">
        <v>136039428</v>
      </c>
      <c r="E1605" s="10">
        <v>531404</v>
      </c>
      <c r="F1605" s="10">
        <v>531404</v>
      </c>
      <c r="G1605" s="10" t="s">
        <v>11824</v>
      </c>
      <c r="H1605" s="10" t="s">
        <v>11824</v>
      </c>
      <c r="I1605" s="10" t="s">
        <v>11825</v>
      </c>
      <c r="J1605" s="10" t="s">
        <v>11826</v>
      </c>
      <c r="K1605" s="13">
        <v>77.687950000000001</v>
      </c>
      <c r="L1605" s="19" t="s">
        <v>13176</v>
      </c>
      <c r="M1605" s="11" t="s">
        <v>32</v>
      </c>
      <c r="N1605" s="10" t="s">
        <v>220</v>
      </c>
      <c r="O1605" s="10" t="s">
        <v>458</v>
      </c>
      <c r="P1605" s="10" t="s">
        <v>1495</v>
      </c>
      <c r="Q1605" s="12"/>
      <c r="R1605" s="12"/>
      <c r="S1605" s="15" t="s">
        <v>222</v>
      </c>
      <c r="T1605" s="10" t="s">
        <v>27</v>
      </c>
      <c r="U1605" s="10">
        <v>3670</v>
      </c>
      <c r="V1605" s="10">
        <v>1511</v>
      </c>
      <c r="W1605" s="10">
        <v>1727</v>
      </c>
      <c r="X1605" s="10">
        <v>3111</v>
      </c>
      <c r="Y1605" s="10">
        <f t="shared" si="28"/>
        <v>3850</v>
      </c>
      <c r="Z1605" s="10" t="str">
        <f>IFERROR(VLOOKUP(H1605,'[1]MW-NIFTY-50-12-Apr-2020'!$A:$A,1,FALSE),"No")</f>
        <v>No</v>
      </c>
      <c r="AA1605" s="10" t="str">
        <f>IFERROR(VLOOKUP(AB1605,'[2]ind_nifty500list 12th Apr20'!$F:$F,1,FALSE),"No")</f>
        <v>No</v>
      </c>
      <c r="AB1605" s="9">
        <v>3850</v>
      </c>
    </row>
    <row r="1606" spans="1:28" ht="15.75" customHeight="1" x14ac:dyDescent="0.3">
      <c r="A1606" s="9">
        <v>3215</v>
      </c>
      <c r="B1606" s="10"/>
      <c r="C1606" s="10"/>
      <c r="D1606" s="10">
        <v>132492292</v>
      </c>
      <c r="E1606" s="10">
        <v>517548</v>
      </c>
      <c r="F1606" s="10">
        <v>517548</v>
      </c>
      <c r="G1606" s="10" t="s">
        <v>9880</v>
      </c>
      <c r="H1606" s="10" t="str">
        <f>G1606</f>
        <v>STARLITE</v>
      </c>
      <c r="I1606" s="10" t="s">
        <v>9881</v>
      </c>
      <c r="J1606" s="10" t="s">
        <v>9882</v>
      </c>
      <c r="K1606" s="13">
        <v>77.349999999999994</v>
      </c>
      <c r="L1606" s="19" t="s">
        <v>13176</v>
      </c>
      <c r="M1606" s="11" t="s">
        <v>83</v>
      </c>
      <c r="N1606" s="10" t="s">
        <v>1069</v>
      </c>
      <c r="O1606" s="23" t="s">
        <v>1241</v>
      </c>
      <c r="P1606" s="10" t="s">
        <v>9883</v>
      </c>
      <c r="Q1606" s="10"/>
      <c r="R1606" s="12"/>
      <c r="S1606" s="15" t="s">
        <v>1071</v>
      </c>
      <c r="T1606" s="10" t="s">
        <v>27</v>
      </c>
      <c r="U1606" s="10">
        <v>1993</v>
      </c>
      <c r="V1606" s="10">
        <v>1290</v>
      </c>
      <c r="W1606" s="10">
        <v>2973</v>
      </c>
      <c r="X1606" s="10">
        <v>2393</v>
      </c>
      <c r="Y1606" s="10">
        <f t="shared" si="28"/>
        <v>3215</v>
      </c>
      <c r="Z1606" s="10" t="str">
        <f>IFERROR(VLOOKUP(H1606,'[1]MW-NIFTY-50-12-Apr-2020'!$A:$A,1,FALSE),"No")</f>
        <v>No</v>
      </c>
      <c r="AA1606" s="10" t="str">
        <f>IFERROR(VLOOKUP(AB1606,'[2]ind_nifty500list 12th Apr20'!$F:$F,1,FALSE),"No")</f>
        <v>No</v>
      </c>
      <c r="AB1606" s="9">
        <v>3215</v>
      </c>
    </row>
    <row r="1607" spans="1:28" ht="15.75" customHeight="1" x14ac:dyDescent="0.3">
      <c r="A1607" s="9">
        <v>1674</v>
      </c>
      <c r="B1607" s="10"/>
      <c r="C1607" s="10"/>
      <c r="D1607" s="10">
        <v>131666436</v>
      </c>
      <c r="E1607" s="10">
        <v>514322</v>
      </c>
      <c r="F1607" s="10">
        <v>514322</v>
      </c>
      <c r="G1607" s="10" t="s">
        <v>5257</v>
      </c>
      <c r="H1607" s="10" t="str">
        <f>G1607</f>
        <v>KAMADGIRI</v>
      </c>
      <c r="I1607" s="10" t="s">
        <v>5258</v>
      </c>
      <c r="J1607" s="10" t="s">
        <v>5259</v>
      </c>
      <c r="K1607" s="13">
        <v>77.34</v>
      </c>
      <c r="L1607" s="19" t="s">
        <v>13176</v>
      </c>
      <c r="M1607" s="11" t="s">
        <v>83</v>
      </c>
      <c r="N1607" s="10" t="s">
        <v>84</v>
      </c>
      <c r="O1607" s="10" t="s">
        <v>85</v>
      </c>
      <c r="P1607" s="10"/>
      <c r="Q1607" s="12"/>
      <c r="R1607" s="12"/>
      <c r="S1607" s="15" t="s">
        <v>86</v>
      </c>
      <c r="T1607" s="10" t="s">
        <v>27</v>
      </c>
      <c r="U1607" s="10">
        <v>308</v>
      </c>
      <c r="V1607" s="10">
        <v>487</v>
      </c>
      <c r="W1607" s="10">
        <v>763</v>
      </c>
      <c r="X1607" s="10">
        <v>2855</v>
      </c>
      <c r="Y1607" s="10">
        <f t="shared" si="28"/>
        <v>1674</v>
      </c>
      <c r="Z1607" s="10" t="str">
        <f>IFERROR(VLOOKUP(H1607,'[1]MW-NIFTY-50-12-Apr-2020'!$A:$A,1,FALSE),"No")</f>
        <v>No</v>
      </c>
      <c r="AA1607" s="10" t="str">
        <f>IFERROR(VLOOKUP(AB1607,'[2]ind_nifty500list 12th Apr20'!$F:$F,1,FALSE),"No")</f>
        <v>No</v>
      </c>
      <c r="AB1607" s="9">
        <v>1674</v>
      </c>
    </row>
    <row r="1608" spans="1:28" ht="15.75" customHeight="1" x14ac:dyDescent="0.3">
      <c r="A1608" s="9">
        <v>330</v>
      </c>
      <c r="B1608" s="10"/>
      <c r="C1608" s="10"/>
      <c r="D1608" s="10">
        <v>130966788</v>
      </c>
      <c r="E1608" s="10">
        <v>511589</v>
      </c>
      <c r="F1608" s="10">
        <v>511589</v>
      </c>
      <c r="G1608" s="10" t="s">
        <v>1159</v>
      </c>
      <c r="H1608" s="10" t="str">
        <f>G1608</f>
        <v>AVONMORE</v>
      </c>
      <c r="I1608" s="10" t="s">
        <v>1160</v>
      </c>
      <c r="J1608" s="10" t="s">
        <v>1161</v>
      </c>
      <c r="K1608" s="13">
        <v>77.03</v>
      </c>
      <c r="L1608" s="19" t="s">
        <v>13176</v>
      </c>
      <c r="M1608" s="11" t="s">
        <v>55</v>
      </c>
      <c r="N1608" s="10" t="s">
        <v>56</v>
      </c>
      <c r="O1608" s="10" t="s">
        <v>62</v>
      </c>
      <c r="P1608" s="10" t="s">
        <v>293</v>
      </c>
      <c r="Q1608" s="12"/>
      <c r="R1608" s="12"/>
      <c r="S1608" s="18" t="s">
        <v>58</v>
      </c>
      <c r="T1608" s="10" t="s">
        <v>27</v>
      </c>
      <c r="U1608" s="10">
        <v>2133</v>
      </c>
      <c r="V1608" s="10">
        <v>1436</v>
      </c>
      <c r="W1608" s="10">
        <v>137</v>
      </c>
      <c r="X1608" s="10">
        <v>3026</v>
      </c>
      <c r="Y1608" s="10">
        <f t="shared" si="28"/>
        <v>330</v>
      </c>
      <c r="Z1608" s="10" t="str">
        <f>IFERROR(VLOOKUP(H1608,'[1]MW-NIFTY-50-12-Apr-2020'!$A:$A,1,FALSE),"No")</f>
        <v>No</v>
      </c>
      <c r="AA1608" s="10" t="str">
        <f>IFERROR(VLOOKUP(AB1608,'[2]ind_nifty500list 12th Apr20'!$F:$F,1,FALSE),"No")</f>
        <v>No</v>
      </c>
      <c r="AB1608" s="9">
        <v>330</v>
      </c>
    </row>
    <row r="1609" spans="1:28" ht="15.75" customHeight="1" x14ac:dyDescent="0.3">
      <c r="A1609" s="9">
        <v>1611</v>
      </c>
      <c r="B1609" s="10">
        <v>774145</v>
      </c>
      <c r="C1609" s="10">
        <v>3024</v>
      </c>
      <c r="D1609" s="10">
        <v>128096772</v>
      </c>
      <c r="E1609" s="10">
        <v>500378</v>
      </c>
      <c r="F1609" s="10">
        <v>500378</v>
      </c>
      <c r="G1609" s="10" t="s">
        <v>5069</v>
      </c>
      <c r="H1609" s="10" t="s">
        <v>5069</v>
      </c>
      <c r="I1609" s="10" t="s">
        <v>5070</v>
      </c>
      <c r="J1609" s="10" t="s">
        <v>5071</v>
      </c>
      <c r="K1609" s="13">
        <v>3962.8539000000001</v>
      </c>
      <c r="L1609" s="19" t="s">
        <v>13179</v>
      </c>
      <c r="M1609" s="11" t="s">
        <v>249</v>
      </c>
      <c r="N1609" s="10" t="s">
        <v>250</v>
      </c>
      <c r="O1609" s="10" t="s">
        <v>762</v>
      </c>
      <c r="P1609" s="10" t="s">
        <v>763</v>
      </c>
      <c r="Q1609" s="12"/>
      <c r="R1609" s="12"/>
      <c r="S1609" s="17" t="s">
        <v>26</v>
      </c>
      <c r="T1609" s="10" t="s">
        <v>27</v>
      </c>
      <c r="U1609" s="10">
        <v>3907</v>
      </c>
      <c r="V1609" s="10">
        <v>1930</v>
      </c>
      <c r="W1609" s="10">
        <v>205</v>
      </c>
      <c r="X1609" s="10">
        <v>2694</v>
      </c>
      <c r="Y1609" s="10">
        <f t="shared" si="28"/>
        <v>1611</v>
      </c>
      <c r="Z1609" s="10" t="str">
        <f>IFERROR(VLOOKUP(H1609,'[1]MW-NIFTY-50-12-Apr-2020'!$A:$A,1,FALSE),"No")</f>
        <v>No</v>
      </c>
      <c r="AA1609" s="10" t="s">
        <v>44</v>
      </c>
      <c r="AB1609" s="9">
        <v>1611</v>
      </c>
    </row>
    <row r="1610" spans="1:28" ht="15.75" customHeight="1" x14ac:dyDescent="0.3">
      <c r="A1610" s="9">
        <v>1612</v>
      </c>
      <c r="B1610" s="10">
        <v>2876417</v>
      </c>
      <c r="C1610" s="10">
        <v>11236</v>
      </c>
      <c r="D1610" s="10">
        <v>136322052</v>
      </c>
      <c r="E1610" s="10">
        <v>532508</v>
      </c>
      <c r="F1610" s="10">
        <v>532508</v>
      </c>
      <c r="G1610" s="10" t="s">
        <v>5072</v>
      </c>
      <c r="H1610" s="10" t="s">
        <v>5072</v>
      </c>
      <c r="I1610" s="10" t="s">
        <v>5073</v>
      </c>
      <c r="J1610" s="10" t="s">
        <v>5074</v>
      </c>
      <c r="K1610" s="13">
        <v>4350.6386999999995</v>
      </c>
      <c r="L1610" s="19" t="s">
        <v>13179</v>
      </c>
      <c r="M1610" s="10" t="s">
        <v>23</v>
      </c>
      <c r="N1610" s="10" t="s">
        <v>90</v>
      </c>
      <c r="O1610" s="10" t="s">
        <v>283</v>
      </c>
      <c r="P1610" s="10" t="e">
        <v>#REF!</v>
      </c>
      <c r="Q1610" s="12"/>
      <c r="R1610" s="12"/>
      <c r="S1610" s="18" t="s">
        <v>91</v>
      </c>
      <c r="T1610" s="10" t="s">
        <v>43</v>
      </c>
      <c r="U1610" s="10">
        <v>3783</v>
      </c>
      <c r="V1610" s="10">
        <v>3472</v>
      </c>
      <c r="W1610" s="10">
        <v>1613</v>
      </c>
      <c r="X1610" s="10">
        <v>3221</v>
      </c>
      <c r="Y1610" s="10">
        <f t="shared" si="28"/>
        <v>1612</v>
      </c>
      <c r="Z1610" s="10" t="str">
        <f>IFERROR(VLOOKUP(H1610,'[1]MW-NIFTY-50-12-Apr-2020'!$A:$A,1,FALSE),"No")</f>
        <v>No</v>
      </c>
      <c r="AA1610" s="10" t="s">
        <v>44</v>
      </c>
      <c r="AB1610" s="9">
        <v>1612</v>
      </c>
    </row>
    <row r="1611" spans="1:28" ht="15.75" customHeight="1" x14ac:dyDescent="0.3">
      <c r="A1611" s="9">
        <v>1233</v>
      </c>
      <c r="B1611" s="10">
        <v>3378433</v>
      </c>
      <c r="C1611" s="10">
        <v>13197</v>
      </c>
      <c r="D1611" s="10">
        <v>136371716</v>
      </c>
      <c r="E1611" s="10">
        <v>532702</v>
      </c>
      <c r="F1611" s="10">
        <v>532702</v>
      </c>
      <c r="G1611" s="10" t="s">
        <v>5075</v>
      </c>
      <c r="H1611" s="10" t="s">
        <v>5075</v>
      </c>
      <c r="I1611" s="10" t="s">
        <v>5076</v>
      </c>
      <c r="J1611" s="10" t="s">
        <v>5077</v>
      </c>
      <c r="K1611" s="13">
        <v>10818.747599999999</v>
      </c>
      <c r="L1611" s="16" t="s">
        <v>13177</v>
      </c>
      <c r="M1611" s="11" t="s">
        <v>121</v>
      </c>
      <c r="N1611" s="10" t="s">
        <v>122</v>
      </c>
      <c r="O1611" s="10" t="s">
        <v>2782</v>
      </c>
      <c r="P1611" s="10"/>
      <c r="Q1611" s="12"/>
      <c r="R1611" s="12"/>
      <c r="S1611" s="15" t="s">
        <v>124</v>
      </c>
      <c r="T1611" s="10" t="s">
        <v>43</v>
      </c>
      <c r="U1611" s="10">
        <v>3885</v>
      </c>
      <c r="V1611" s="10">
        <v>84</v>
      </c>
      <c r="W1611" s="10">
        <v>2453</v>
      </c>
      <c r="X1611" s="10">
        <v>1044</v>
      </c>
      <c r="Y1611" s="10">
        <f t="shared" si="28"/>
        <v>1233</v>
      </c>
      <c r="Z1611" s="10" t="str">
        <f>IFERROR(VLOOKUP(H1611,'[1]MW-NIFTY-50-12-Apr-2020'!$A:$A,1,FALSE),"No")</f>
        <v>No</v>
      </c>
      <c r="AA1611" s="10" t="s">
        <v>44</v>
      </c>
      <c r="AB1611" s="9">
        <v>1233</v>
      </c>
    </row>
    <row r="1612" spans="1:28" ht="15.75" customHeight="1" x14ac:dyDescent="0.3">
      <c r="A1612" s="9">
        <v>1398</v>
      </c>
      <c r="B1612" s="10"/>
      <c r="C1612" s="10"/>
      <c r="D1612" s="10">
        <v>136000772</v>
      </c>
      <c r="E1612" s="10">
        <v>531253</v>
      </c>
      <c r="F1612" s="10">
        <v>531253</v>
      </c>
      <c r="G1612" s="10" t="s">
        <v>4422</v>
      </c>
      <c r="H1612" s="10" t="str">
        <f>G1612</f>
        <v>INDGELA</v>
      </c>
      <c r="I1612" s="10" t="s">
        <v>4423</v>
      </c>
      <c r="J1612" s="10" t="s">
        <v>4424</v>
      </c>
      <c r="K1612" s="13">
        <v>76.989999999999995</v>
      </c>
      <c r="L1612" s="19" t="s">
        <v>13176</v>
      </c>
      <c r="M1612" s="11" t="s">
        <v>23</v>
      </c>
      <c r="N1612" s="10" t="s">
        <v>24</v>
      </c>
      <c r="O1612" s="10"/>
      <c r="P1612" s="10"/>
      <c r="Q1612" s="12"/>
      <c r="R1612" s="12"/>
      <c r="S1612" s="17" t="s">
        <v>26</v>
      </c>
      <c r="T1612" s="10" t="s">
        <v>27</v>
      </c>
      <c r="U1612" s="10">
        <v>1875</v>
      </c>
      <c r="V1612" s="10">
        <v>1429</v>
      </c>
      <c r="W1612" s="10">
        <v>658</v>
      </c>
      <c r="X1612" s="10">
        <v>460</v>
      </c>
      <c r="Y1612" s="10">
        <f t="shared" si="28"/>
        <v>1398</v>
      </c>
      <c r="Z1612" s="10" t="str">
        <f>IFERROR(VLOOKUP(H1612,'[1]MW-NIFTY-50-12-Apr-2020'!$A:$A,1,FALSE),"No")</f>
        <v>No</v>
      </c>
      <c r="AA1612" s="10" t="str">
        <f>IFERROR(VLOOKUP(AB1612,'[2]ind_nifty500list 12th Apr20'!$F:$F,1,FALSE),"No")</f>
        <v>No</v>
      </c>
      <c r="AB1612" s="9">
        <v>1398</v>
      </c>
    </row>
    <row r="1613" spans="1:28" ht="15.75" customHeight="1" x14ac:dyDescent="0.3">
      <c r="A1613" s="9">
        <v>319</v>
      </c>
      <c r="B1613" s="10">
        <v>73473</v>
      </c>
      <c r="C1613" s="10">
        <v>287</v>
      </c>
      <c r="D1613" s="10">
        <v>128007428</v>
      </c>
      <c r="E1613" s="10">
        <v>500029</v>
      </c>
      <c r="F1613" s="10">
        <v>500029</v>
      </c>
      <c r="G1613" s="10" t="s">
        <v>1124</v>
      </c>
      <c r="H1613" s="10" t="s">
        <v>1124</v>
      </c>
      <c r="I1613" s="10" t="s">
        <v>1125</v>
      </c>
      <c r="J1613" s="10" t="s">
        <v>1126</v>
      </c>
      <c r="K1613" s="13">
        <v>76.85915</v>
      </c>
      <c r="L1613" s="19" t="s">
        <v>13176</v>
      </c>
      <c r="M1613" s="11" t="s">
        <v>83</v>
      </c>
      <c r="N1613" s="10" t="s">
        <v>621</v>
      </c>
      <c r="O1613" s="10" t="s">
        <v>622</v>
      </c>
      <c r="P1613" s="10" t="s">
        <v>660</v>
      </c>
      <c r="Q1613" s="12"/>
      <c r="R1613" s="12"/>
      <c r="S1613" s="18" t="s">
        <v>623</v>
      </c>
      <c r="T1613" s="10" t="s">
        <v>27</v>
      </c>
      <c r="U1613" s="10">
        <v>2685</v>
      </c>
      <c r="V1613" s="10">
        <v>2891</v>
      </c>
      <c r="W1613" s="10">
        <v>2719</v>
      </c>
      <c r="X1613" s="10">
        <v>3379</v>
      </c>
      <c r="Y1613" s="10">
        <f t="shared" si="28"/>
        <v>319</v>
      </c>
      <c r="Z1613" s="10" t="str">
        <f>IFERROR(VLOOKUP(H1613,'[1]MW-NIFTY-50-12-Apr-2020'!$A:$A,1,FALSE),"No")</f>
        <v>No</v>
      </c>
      <c r="AA1613" s="10" t="str">
        <f>IFERROR(VLOOKUP(AB1613,'[2]ind_nifty500list 12th Apr20'!$F:$F,1,FALSE),"No")</f>
        <v>No</v>
      </c>
      <c r="AB1613" s="9">
        <v>319</v>
      </c>
    </row>
    <row r="1614" spans="1:28" ht="15.75" customHeight="1" x14ac:dyDescent="0.3">
      <c r="A1614" s="9">
        <v>1616</v>
      </c>
      <c r="B1614" s="10">
        <v>3453697</v>
      </c>
      <c r="C1614" s="10">
        <v>13491</v>
      </c>
      <c r="D1614" s="10">
        <v>128097284</v>
      </c>
      <c r="E1614" s="10">
        <v>500380</v>
      </c>
      <c r="F1614" s="10">
        <v>500380</v>
      </c>
      <c r="G1614" s="10" t="s">
        <v>5085</v>
      </c>
      <c r="H1614" s="10" t="s">
        <v>5085</v>
      </c>
      <c r="I1614" s="10" t="s">
        <v>5086</v>
      </c>
      <c r="J1614" s="10" t="s">
        <v>5087</v>
      </c>
      <c r="K1614" s="13">
        <v>4753.0523000000003</v>
      </c>
      <c r="L1614" s="19" t="s">
        <v>13179</v>
      </c>
      <c r="M1614" s="11" t="s">
        <v>249</v>
      </c>
      <c r="N1614" s="10" t="s">
        <v>250</v>
      </c>
      <c r="O1614" s="10" t="s">
        <v>251</v>
      </c>
      <c r="P1614" s="10"/>
      <c r="Q1614" s="12"/>
      <c r="R1614" s="12"/>
      <c r="S1614" s="15" t="s">
        <v>26</v>
      </c>
      <c r="T1614" s="10" t="s">
        <v>43</v>
      </c>
      <c r="U1614" s="10">
        <v>1280</v>
      </c>
      <c r="V1614" s="10">
        <v>2348</v>
      </c>
      <c r="W1614" s="10">
        <v>1396</v>
      </c>
      <c r="X1614" s="10">
        <v>2560</v>
      </c>
      <c r="Y1614" s="10">
        <f t="shared" si="28"/>
        <v>1616</v>
      </c>
      <c r="Z1614" s="10" t="str">
        <f>IFERROR(VLOOKUP(H1614,'[1]MW-NIFTY-50-12-Apr-2020'!$A:$A,1,FALSE),"No")</f>
        <v>No</v>
      </c>
      <c r="AA1614" s="10" t="s">
        <v>44</v>
      </c>
      <c r="AB1614" s="9">
        <v>1616</v>
      </c>
    </row>
    <row r="1615" spans="1:28" ht="15.75" customHeight="1" x14ac:dyDescent="0.3">
      <c r="A1615" s="9">
        <v>1617</v>
      </c>
      <c r="B1615" s="10">
        <v>3036161</v>
      </c>
      <c r="C1615" s="10">
        <v>11860</v>
      </c>
      <c r="D1615" s="10">
        <v>136233476</v>
      </c>
      <c r="E1615" s="10">
        <v>532162</v>
      </c>
      <c r="F1615" s="10">
        <v>532162</v>
      </c>
      <c r="G1615" s="10" t="s">
        <v>5088</v>
      </c>
      <c r="H1615" s="10" t="s">
        <v>5088</v>
      </c>
      <c r="I1615" s="10" t="s">
        <v>5089</v>
      </c>
      <c r="J1615" s="10" t="s">
        <v>5090</v>
      </c>
      <c r="K1615" s="13">
        <v>2432.1185</v>
      </c>
      <c r="L1615" s="19" t="s">
        <v>13179</v>
      </c>
      <c r="M1615" s="11" t="s">
        <v>23</v>
      </c>
      <c r="N1615" s="10" t="s">
        <v>196</v>
      </c>
      <c r="O1615" s="10" t="s">
        <v>388</v>
      </c>
      <c r="P1615" s="10"/>
      <c r="Q1615" s="12"/>
      <c r="R1615" s="12"/>
      <c r="S1615" s="15" t="s">
        <v>26</v>
      </c>
      <c r="T1615" s="10" t="s">
        <v>27</v>
      </c>
      <c r="U1615" s="10">
        <v>3789</v>
      </c>
      <c r="V1615" s="10">
        <v>1504</v>
      </c>
      <c r="W1615" s="10">
        <v>2350</v>
      </c>
      <c r="X1615" s="10">
        <v>901</v>
      </c>
      <c r="Y1615" s="10">
        <f t="shared" si="28"/>
        <v>1617</v>
      </c>
      <c r="Z1615" s="10" t="str">
        <f>IFERROR(VLOOKUP(H1615,'[1]MW-NIFTY-50-12-Apr-2020'!$A:$A,1,FALSE),"No")</f>
        <v>No</v>
      </c>
      <c r="AA1615" s="10" t="s">
        <v>44</v>
      </c>
      <c r="AB1615" s="9">
        <v>1617</v>
      </c>
    </row>
    <row r="1616" spans="1:28" ht="15.75" customHeight="1" x14ac:dyDescent="0.3">
      <c r="A1616" s="9">
        <v>1618</v>
      </c>
      <c r="B1616" s="10">
        <v>3695361</v>
      </c>
      <c r="C1616" s="10">
        <v>14435</v>
      </c>
      <c r="D1616" s="10">
        <v>135681796</v>
      </c>
      <c r="E1616" s="10">
        <v>530007</v>
      </c>
      <c r="F1616" s="10">
        <v>530007</v>
      </c>
      <c r="G1616" s="10" t="s">
        <v>5091</v>
      </c>
      <c r="H1616" s="10" t="s">
        <v>5091</v>
      </c>
      <c r="I1616" s="10" t="s">
        <v>5092</v>
      </c>
      <c r="J1616" s="10" t="s">
        <v>5093</v>
      </c>
      <c r="K1616" s="13">
        <v>3460.0528000000004</v>
      </c>
      <c r="L1616" s="19" t="s">
        <v>13179</v>
      </c>
      <c r="M1616" s="11" t="s">
        <v>83</v>
      </c>
      <c r="N1616" s="10" t="s">
        <v>621</v>
      </c>
      <c r="O1616" s="10" t="s">
        <v>622</v>
      </c>
      <c r="P1616" s="10" t="s">
        <v>1155</v>
      </c>
      <c r="Q1616" s="12"/>
      <c r="R1616" s="12"/>
      <c r="S1616" s="18" t="s">
        <v>623</v>
      </c>
      <c r="T1616" s="10" t="s">
        <v>27</v>
      </c>
      <c r="U1616" s="10">
        <v>3552</v>
      </c>
      <c r="V1616" s="10">
        <v>1161</v>
      </c>
      <c r="W1616" s="10">
        <v>570</v>
      </c>
      <c r="X1616" s="10">
        <v>210</v>
      </c>
      <c r="Y1616" s="10">
        <f t="shared" si="28"/>
        <v>1618</v>
      </c>
      <c r="Z1616" s="10" t="str">
        <f>IFERROR(VLOOKUP(H1616,'[1]MW-NIFTY-50-12-Apr-2020'!$A:$A,1,FALSE),"No")</f>
        <v>No</v>
      </c>
      <c r="AA1616" s="10" t="s">
        <v>44</v>
      </c>
      <c r="AB1616" s="9">
        <v>1618</v>
      </c>
    </row>
    <row r="1617" spans="1:28" ht="15.75" customHeight="1" x14ac:dyDescent="0.3">
      <c r="A1617" s="9">
        <v>533</v>
      </c>
      <c r="B1617" s="10">
        <v>3889665</v>
      </c>
      <c r="C1617" s="10">
        <v>15194</v>
      </c>
      <c r="D1617" s="10">
        <v>136430340</v>
      </c>
      <c r="E1617" s="10">
        <v>532931</v>
      </c>
      <c r="F1617" s="10">
        <v>532931</v>
      </c>
      <c r="G1617" s="10" t="s">
        <v>1786</v>
      </c>
      <c r="H1617" s="10" t="s">
        <v>1786</v>
      </c>
      <c r="I1617" s="10" t="s">
        <v>1787</v>
      </c>
      <c r="J1617" s="10" t="s">
        <v>1788</v>
      </c>
      <c r="K1617" s="13">
        <v>76.684699999999992</v>
      </c>
      <c r="L1617" s="19" t="s">
        <v>13176</v>
      </c>
      <c r="M1617" s="11" t="s">
        <v>249</v>
      </c>
      <c r="N1617" s="10" t="s">
        <v>250</v>
      </c>
      <c r="O1617" s="10" t="s">
        <v>251</v>
      </c>
      <c r="P1617" s="10"/>
      <c r="Q1617" s="12"/>
      <c r="R1617" s="12"/>
      <c r="S1617" s="15" t="s">
        <v>26</v>
      </c>
      <c r="T1617" s="10" t="s">
        <v>27</v>
      </c>
      <c r="U1617" s="10">
        <v>389</v>
      </c>
      <c r="V1617" s="10">
        <v>2356</v>
      </c>
      <c r="W1617" s="10">
        <v>2401</v>
      </c>
      <c r="X1617" s="10">
        <v>2495</v>
      </c>
      <c r="Y1617" s="10">
        <f t="shared" si="28"/>
        <v>533</v>
      </c>
      <c r="Z1617" s="10" t="str">
        <f>IFERROR(VLOOKUP(H1617,'[1]MW-NIFTY-50-12-Apr-2020'!$A:$A,1,FALSE),"No")</f>
        <v>No</v>
      </c>
      <c r="AA1617" s="10" t="str">
        <f>IFERROR(VLOOKUP(AB1617,'[2]ind_nifty500list 12th Apr20'!$F:$F,1,FALSE),"No")</f>
        <v>No</v>
      </c>
      <c r="AB1617" s="9">
        <v>533</v>
      </c>
    </row>
    <row r="1618" spans="1:28" ht="15.75" customHeight="1" x14ac:dyDescent="0.3">
      <c r="A1618" s="9">
        <v>4931</v>
      </c>
      <c r="B1618" s="10">
        <v>2713345</v>
      </c>
      <c r="C1618" s="10">
        <v>10599</v>
      </c>
      <c r="D1618" s="10">
        <v>138070020</v>
      </c>
      <c r="E1618" s="10">
        <v>539336</v>
      </c>
      <c r="F1618" s="10">
        <v>539336</v>
      </c>
      <c r="G1618" s="10" t="s">
        <v>5097</v>
      </c>
      <c r="H1618" s="10" t="s">
        <v>5097</v>
      </c>
      <c r="I1618" s="21" t="s">
        <v>13185</v>
      </c>
      <c r="J1618" s="10" t="s">
        <v>5098</v>
      </c>
      <c r="K1618" s="13">
        <v>11684.3316</v>
      </c>
      <c r="L1618" s="16" t="s">
        <v>13177</v>
      </c>
      <c r="M1618" s="11" t="s">
        <v>121</v>
      </c>
      <c r="N1618" s="10" t="s">
        <v>122</v>
      </c>
      <c r="O1618" s="10" t="s">
        <v>2782</v>
      </c>
      <c r="P1618" s="10"/>
      <c r="Q1618" s="12"/>
      <c r="R1618" s="12"/>
      <c r="S1618" s="15" t="s">
        <v>124</v>
      </c>
      <c r="T1618" s="10" t="s">
        <v>27</v>
      </c>
      <c r="U1618" s="10">
        <v>2939</v>
      </c>
      <c r="V1618" s="10">
        <v>1730</v>
      </c>
      <c r="W1618" s="10">
        <v>2640</v>
      </c>
      <c r="X1618" s="10">
        <v>861</v>
      </c>
      <c r="Y1618" s="10">
        <f t="shared" si="28"/>
        <v>4931</v>
      </c>
      <c r="Z1618" s="10" t="str">
        <f>IFERROR(VLOOKUP(H1618,'[1]MW-NIFTY-50-12-Apr-2020'!$A:$A,1,FALSE),"No")</f>
        <v>No</v>
      </c>
      <c r="AA1618" s="10" t="s">
        <v>44</v>
      </c>
      <c r="AB1618" s="9">
        <v>4931</v>
      </c>
    </row>
    <row r="1619" spans="1:28" ht="15.75" customHeight="1" x14ac:dyDescent="0.3">
      <c r="A1619" s="9">
        <v>3020</v>
      </c>
      <c r="B1619" s="10">
        <v>1952513</v>
      </c>
      <c r="C1619" s="10">
        <v>7627</v>
      </c>
      <c r="D1619" s="10">
        <v>136271364</v>
      </c>
      <c r="E1619" s="10">
        <v>532310</v>
      </c>
      <c r="F1619" s="10">
        <v>532310</v>
      </c>
      <c r="G1619" s="10" t="s">
        <v>9300</v>
      </c>
      <c r="H1619" s="10" t="s">
        <v>9300</v>
      </c>
      <c r="I1619" s="10" t="s">
        <v>9301</v>
      </c>
      <c r="J1619" s="10" t="s">
        <v>9302</v>
      </c>
      <c r="K1619" s="13">
        <v>76.680049999999994</v>
      </c>
      <c r="L1619" s="19" t="s">
        <v>13176</v>
      </c>
      <c r="M1619" s="11" t="s">
        <v>23</v>
      </c>
      <c r="N1619" s="10" t="s">
        <v>196</v>
      </c>
      <c r="O1619" s="10" t="s">
        <v>1622</v>
      </c>
      <c r="P1619" s="10"/>
      <c r="Q1619" s="12"/>
      <c r="R1619" s="12"/>
      <c r="S1619" s="15" t="s">
        <v>26</v>
      </c>
      <c r="T1619" s="10" t="s">
        <v>27</v>
      </c>
      <c r="U1619" s="10">
        <v>2438</v>
      </c>
      <c r="V1619" s="10">
        <v>3578</v>
      </c>
      <c r="W1619" s="10">
        <v>1163</v>
      </c>
      <c r="X1619" s="10">
        <v>1686</v>
      </c>
      <c r="Y1619" s="10">
        <f t="shared" si="28"/>
        <v>3020</v>
      </c>
      <c r="Z1619" s="10" t="str">
        <f>IFERROR(VLOOKUP(H1619,'[1]MW-NIFTY-50-12-Apr-2020'!$A:$A,1,FALSE),"No")</f>
        <v>No</v>
      </c>
      <c r="AA1619" s="10" t="str">
        <f>IFERROR(VLOOKUP(AB1619,'[2]ind_nifty500list 12th Apr20'!$F:$F,1,FALSE),"No")</f>
        <v>No</v>
      </c>
      <c r="AB1619" s="9">
        <v>3020</v>
      </c>
    </row>
    <row r="1620" spans="1:28" ht="15.75" customHeight="1" x14ac:dyDescent="0.3">
      <c r="A1620" s="9">
        <v>3298</v>
      </c>
      <c r="B1620" s="10">
        <v>859393</v>
      </c>
      <c r="C1620" s="10">
        <v>3357</v>
      </c>
      <c r="D1620" s="10">
        <v>133422084</v>
      </c>
      <c r="E1620" s="10">
        <v>521180</v>
      </c>
      <c r="F1620" s="10">
        <v>521180</v>
      </c>
      <c r="G1620" s="10" t="s">
        <v>10130</v>
      </c>
      <c r="H1620" s="10" t="s">
        <v>10130</v>
      </c>
      <c r="I1620" s="10" t="s">
        <v>10131</v>
      </c>
      <c r="J1620" s="10" t="s">
        <v>10132</v>
      </c>
      <c r="K1620" s="13">
        <v>76.604849999999999</v>
      </c>
      <c r="L1620" s="19" t="s">
        <v>13176</v>
      </c>
      <c r="M1620" s="11" t="s">
        <v>83</v>
      </c>
      <c r="N1620" s="10" t="s">
        <v>84</v>
      </c>
      <c r="O1620" s="10" t="s">
        <v>85</v>
      </c>
      <c r="P1620" s="10"/>
      <c r="Q1620" s="12"/>
      <c r="R1620" s="12"/>
      <c r="S1620" s="17" t="s">
        <v>86</v>
      </c>
      <c r="T1620" s="10" t="s">
        <v>27</v>
      </c>
      <c r="U1620" s="10">
        <v>3778</v>
      </c>
      <c r="V1620" s="10">
        <v>2433</v>
      </c>
      <c r="W1620" s="10">
        <v>958</v>
      </c>
      <c r="X1620" s="10">
        <v>1881</v>
      </c>
      <c r="Y1620" s="10">
        <f t="shared" si="28"/>
        <v>3298</v>
      </c>
      <c r="Z1620" s="10" t="str">
        <f>IFERROR(VLOOKUP(H1620,'[1]MW-NIFTY-50-12-Apr-2020'!$A:$A,1,FALSE),"No")</f>
        <v>No</v>
      </c>
      <c r="AA1620" s="10" t="str">
        <f>IFERROR(VLOOKUP(AB1620,'[2]ind_nifty500list 12th Apr20'!$F:$F,1,FALSE),"No")</f>
        <v>No</v>
      </c>
      <c r="AB1620" s="9">
        <v>3298</v>
      </c>
    </row>
    <row r="1621" spans="1:28" ht="15.75" customHeight="1" x14ac:dyDescent="0.3">
      <c r="A1621" s="9">
        <v>3951</v>
      </c>
      <c r="B1621" s="10"/>
      <c r="C1621" s="10"/>
      <c r="D1621" s="10">
        <v>138188292</v>
      </c>
      <c r="E1621" s="10">
        <v>138188292</v>
      </c>
      <c r="F1621" s="10">
        <v>539798</v>
      </c>
      <c r="G1621" s="10" t="s">
        <v>12152</v>
      </c>
      <c r="H1621" s="10" t="str">
        <f>G1621</f>
        <v>UMIYA</v>
      </c>
      <c r="I1621" s="10" t="s">
        <v>12153</v>
      </c>
      <c r="J1621" s="10" t="s">
        <v>12154</v>
      </c>
      <c r="K1621" s="13">
        <v>76.430000000000007</v>
      </c>
      <c r="L1621" s="19" t="s">
        <v>13176</v>
      </c>
      <c r="M1621" s="11" t="s">
        <v>23</v>
      </c>
      <c r="N1621" s="10" t="s">
        <v>90</v>
      </c>
      <c r="O1621" s="10"/>
      <c r="P1621" s="10"/>
      <c r="Q1621" s="12"/>
      <c r="R1621" s="12"/>
      <c r="S1621" s="10" t="s">
        <v>91</v>
      </c>
      <c r="T1621" s="10" t="s">
        <v>27</v>
      </c>
      <c r="U1621" s="10">
        <v>969</v>
      </c>
      <c r="V1621" s="10">
        <v>2514</v>
      </c>
      <c r="W1621" s="10">
        <v>2825</v>
      </c>
      <c r="X1621" s="10">
        <v>1009</v>
      </c>
      <c r="Y1621" s="10">
        <f t="shared" si="28"/>
        <v>3951</v>
      </c>
      <c r="Z1621" s="10" t="str">
        <f>IFERROR(VLOOKUP(H1621,'[1]MW-NIFTY-50-12-Apr-2020'!$A:$A,1,FALSE),"No")</f>
        <v>No</v>
      </c>
      <c r="AA1621" s="10" t="str">
        <f>IFERROR(VLOOKUP(AB1621,'[2]ind_nifty500list 12th Apr20'!$F:$F,1,FALSE),"No")</f>
        <v>No</v>
      </c>
      <c r="AB1621" s="9">
        <v>3951</v>
      </c>
    </row>
    <row r="1622" spans="1:28" ht="15.75" customHeight="1" x14ac:dyDescent="0.3">
      <c r="A1622" s="9">
        <v>3612</v>
      </c>
      <c r="B1622" s="10"/>
      <c r="C1622" s="10"/>
      <c r="D1622" s="10">
        <v>136035844</v>
      </c>
      <c r="E1622" s="10">
        <v>531390</v>
      </c>
      <c r="F1622" s="10">
        <v>531390</v>
      </c>
      <c r="G1622" s="10" t="s">
        <v>11068</v>
      </c>
      <c r="H1622" s="10" t="str">
        <f>G1622</f>
        <v>UPSURGE</v>
      </c>
      <c r="I1622" s="10" t="s">
        <v>11069</v>
      </c>
      <c r="J1622" s="10" t="s">
        <v>11070</v>
      </c>
      <c r="K1622" s="13">
        <v>76.42</v>
      </c>
      <c r="L1622" s="19" t="s">
        <v>13176</v>
      </c>
      <c r="M1622" s="11" t="s">
        <v>55</v>
      </c>
      <c r="N1622" s="10" t="s">
        <v>56</v>
      </c>
      <c r="O1622" s="10" t="s">
        <v>57</v>
      </c>
      <c r="P1622" s="10"/>
      <c r="Q1622" s="12"/>
      <c r="R1622" s="12"/>
      <c r="S1622" s="18" t="s">
        <v>58</v>
      </c>
      <c r="T1622" s="10" t="s">
        <v>27</v>
      </c>
      <c r="U1622" s="10">
        <v>3209</v>
      </c>
      <c r="V1622" s="10">
        <v>2122</v>
      </c>
      <c r="W1622" s="10">
        <v>239</v>
      </c>
      <c r="X1622" s="10">
        <v>3146</v>
      </c>
      <c r="Y1622" s="10">
        <f t="shared" si="28"/>
        <v>3612</v>
      </c>
      <c r="Z1622" s="10" t="str">
        <f>IFERROR(VLOOKUP(H1622,'[1]MW-NIFTY-50-12-Apr-2020'!$A:$A,1,FALSE),"No")</f>
        <v>No</v>
      </c>
      <c r="AA1622" s="10" t="str">
        <f>IFERROR(VLOOKUP(AB1622,'[2]ind_nifty500list 12th Apr20'!$F:$F,1,FALSE),"No")</f>
        <v>No</v>
      </c>
      <c r="AB1622" s="9">
        <v>3612</v>
      </c>
    </row>
    <row r="1623" spans="1:28" ht="15.75" customHeight="1" x14ac:dyDescent="0.3">
      <c r="A1623" s="9">
        <v>3200</v>
      </c>
      <c r="B1623" s="10"/>
      <c r="C1623" s="10"/>
      <c r="D1623" s="10">
        <v>135890180</v>
      </c>
      <c r="E1623" s="10">
        <v>530821</v>
      </c>
      <c r="F1623" s="10">
        <v>530821</v>
      </c>
      <c r="G1623" s="10" t="s">
        <v>9836</v>
      </c>
      <c r="H1623" s="10" t="str">
        <f>G1623</f>
        <v>SSPDL</v>
      </c>
      <c r="I1623" s="10" t="s">
        <v>9837</v>
      </c>
      <c r="J1623" s="10" t="s">
        <v>9838</v>
      </c>
      <c r="K1623" s="13">
        <v>76.23</v>
      </c>
      <c r="L1623" s="19" t="s">
        <v>13176</v>
      </c>
      <c r="M1623" s="11" t="s">
        <v>249</v>
      </c>
      <c r="N1623" s="10" t="s">
        <v>383</v>
      </c>
      <c r="O1623" s="10"/>
      <c r="P1623" s="10"/>
      <c r="Q1623" s="12"/>
      <c r="R1623" s="12"/>
      <c r="S1623" s="18" t="s">
        <v>384</v>
      </c>
      <c r="T1623" s="10" t="s">
        <v>27</v>
      </c>
      <c r="U1623" s="10">
        <v>606</v>
      </c>
      <c r="V1623" s="10">
        <v>2910</v>
      </c>
      <c r="W1623" s="10">
        <v>3837</v>
      </c>
      <c r="X1623" s="10">
        <v>3952</v>
      </c>
      <c r="Y1623" s="10">
        <f t="shared" si="28"/>
        <v>3200</v>
      </c>
      <c r="Z1623" s="10" t="str">
        <f>IFERROR(VLOOKUP(H1623,'[1]MW-NIFTY-50-12-Apr-2020'!$A:$A,1,FALSE),"No")</f>
        <v>No</v>
      </c>
      <c r="AA1623" s="10" t="str">
        <f>IFERROR(VLOOKUP(AB1623,'[2]ind_nifty500list 12th Apr20'!$F:$F,1,FALSE),"No")</f>
        <v>No</v>
      </c>
      <c r="AB1623" s="9">
        <v>3200</v>
      </c>
    </row>
    <row r="1624" spans="1:28" ht="15.75" customHeight="1" x14ac:dyDescent="0.3">
      <c r="A1624" s="9">
        <v>1444</v>
      </c>
      <c r="B1624" s="10">
        <v>3827713</v>
      </c>
      <c r="C1624" s="10">
        <v>14952</v>
      </c>
      <c r="D1624" s="10">
        <v>136420868</v>
      </c>
      <c r="E1624" s="10">
        <v>532894</v>
      </c>
      <c r="F1624" s="10">
        <v>532894</v>
      </c>
      <c r="G1624" s="10" t="s">
        <v>4564</v>
      </c>
      <c r="H1624" s="10" t="s">
        <v>4564</v>
      </c>
      <c r="I1624" s="10" t="s">
        <v>4565</v>
      </c>
      <c r="J1624" s="10" t="s">
        <v>4566</v>
      </c>
      <c r="K1624" s="13">
        <v>76.22945</v>
      </c>
      <c r="L1624" s="19" t="s">
        <v>13176</v>
      </c>
      <c r="M1624" s="11" t="s">
        <v>121</v>
      </c>
      <c r="N1624" s="10" t="s">
        <v>562</v>
      </c>
      <c r="O1624" s="10" t="s">
        <v>2952</v>
      </c>
      <c r="P1624" s="10" t="s">
        <v>4567</v>
      </c>
      <c r="Q1624" s="12"/>
      <c r="R1624" s="12"/>
      <c r="S1624" s="15" t="s">
        <v>565</v>
      </c>
      <c r="T1624" s="10" t="s">
        <v>27</v>
      </c>
      <c r="U1624" s="10">
        <v>1692</v>
      </c>
      <c r="V1624" s="10">
        <v>2815</v>
      </c>
      <c r="W1624" s="10">
        <v>917</v>
      </c>
      <c r="X1624" s="10">
        <v>3941</v>
      </c>
      <c r="Y1624" s="10">
        <f t="shared" si="28"/>
        <v>1444</v>
      </c>
      <c r="Z1624" s="10" t="str">
        <f>IFERROR(VLOOKUP(H1624,'[1]MW-NIFTY-50-12-Apr-2020'!$A:$A,1,FALSE),"No")</f>
        <v>No</v>
      </c>
      <c r="AA1624" s="10" t="str">
        <f>IFERROR(VLOOKUP(AB1624,'[2]ind_nifty500list 12th Apr20'!$F:$F,1,FALSE),"No")</f>
        <v>No</v>
      </c>
      <c r="AB1624" s="9">
        <v>1444</v>
      </c>
    </row>
    <row r="1625" spans="1:28" ht="15.75" customHeight="1" x14ac:dyDescent="0.3">
      <c r="A1625" s="9">
        <v>1642</v>
      </c>
      <c r="B1625" s="10"/>
      <c r="C1625" s="10"/>
      <c r="D1625" s="10">
        <v>136863492</v>
      </c>
      <c r="E1625" s="10">
        <v>534623</v>
      </c>
      <c r="F1625" s="10">
        <v>534623</v>
      </c>
      <c r="G1625" s="10" t="s">
        <v>5162</v>
      </c>
      <c r="H1625" s="10" t="str">
        <f>G1625</f>
        <v>JUPITERIN</v>
      </c>
      <c r="I1625" s="10" t="s">
        <v>5163</v>
      </c>
      <c r="J1625" s="10" t="s">
        <v>5164</v>
      </c>
      <c r="K1625" s="13">
        <v>76.19</v>
      </c>
      <c r="L1625" s="19" t="s">
        <v>13176</v>
      </c>
      <c r="M1625" s="11" t="s">
        <v>32</v>
      </c>
      <c r="N1625" s="10" t="s">
        <v>33</v>
      </c>
      <c r="O1625" s="10" t="s">
        <v>48</v>
      </c>
      <c r="P1625" s="10"/>
      <c r="Q1625" s="12"/>
      <c r="R1625" s="12"/>
      <c r="S1625" s="10" t="s">
        <v>35</v>
      </c>
      <c r="T1625" s="10" t="s">
        <v>27</v>
      </c>
      <c r="U1625" s="10">
        <v>3671</v>
      </c>
      <c r="V1625" s="10">
        <v>5039</v>
      </c>
      <c r="W1625" s="10">
        <v>711</v>
      </c>
      <c r="X1625" s="10">
        <v>3213</v>
      </c>
      <c r="Y1625" s="10">
        <f t="shared" si="28"/>
        <v>1642</v>
      </c>
      <c r="Z1625" s="10" t="str">
        <f>IFERROR(VLOOKUP(H1625,'[1]MW-NIFTY-50-12-Apr-2020'!$A:$A,1,FALSE),"No")</f>
        <v>No</v>
      </c>
      <c r="AA1625" s="10" t="str">
        <f>IFERROR(VLOOKUP(AB1625,'[2]ind_nifty500list 12th Apr20'!$F:$F,1,FALSE),"No")</f>
        <v>No</v>
      </c>
      <c r="AB1625" s="9">
        <v>1642</v>
      </c>
    </row>
    <row r="1626" spans="1:28" ht="15.75" customHeight="1" x14ac:dyDescent="0.3">
      <c r="A1626" s="9">
        <v>1302</v>
      </c>
      <c r="B1626" s="10"/>
      <c r="C1626" s="10"/>
      <c r="D1626" s="10">
        <v>136186628</v>
      </c>
      <c r="E1626" s="10">
        <v>531979</v>
      </c>
      <c r="F1626" s="10">
        <v>531979</v>
      </c>
      <c r="G1626" s="10" t="s">
        <v>4127</v>
      </c>
      <c r="H1626" s="10" t="str">
        <f>G1626</f>
        <v>HINDALUMI</v>
      </c>
      <c r="I1626" s="10" t="s">
        <v>4128</v>
      </c>
      <c r="J1626" s="10" t="s">
        <v>4129</v>
      </c>
      <c r="K1626" s="13">
        <v>75.849999999999994</v>
      </c>
      <c r="L1626" s="19" t="s">
        <v>13176</v>
      </c>
      <c r="M1626" s="11" t="s">
        <v>23</v>
      </c>
      <c r="N1626" s="10" t="s">
        <v>90</v>
      </c>
      <c r="O1626" s="10"/>
      <c r="P1626" s="10"/>
      <c r="Q1626" s="12"/>
      <c r="R1626" s="12"/>
      <c r="S1626" s="18" t="s">
        <v>91</v>
      </c>
      <c r="T1626" s="10" t="s">
        <v>27</v>
      </c>
      <c r="U1626" s="10">
        <v>3571</v>
      </c>
      <c r="V1626" s="10">
        <v>3311</v>
      </c>
      <c r="W1626" s="10">
        <v>2768</v>
      </c>
      <c r="X1626" s="10">
        <v>3959</v>
      </c>
      <c r="Y1626" s="10">
        <f t="shared" si="28"/>
        <v>1302</v>
      </c>
      <c r="Z1626" s="10" t="str">
        <f>IFERROR(VLOOKUP(H1626,'[1]MW-NIFTY-50-12-Apr-2020'!$A:$A,1,FALSE),"No")</f>
        <v>No</v>
      </c>
      <c r="AA1626" s="10" t="str">
        <f>IFERROR(VLOOKUP(AB1626,'[2]ind_nifty500list 12th Apr20'!$F:$F,1,FALSE),"No")</f>
        <v>No</v>
      </c>
      <c r="AB1626" s="9">
        <v>1302</v>
      </c>
    </row>
    <row r="1627" spans="1:28" ht="15.75" customHeight="1" x14ac:dyDescent="0.3">
      <c r="A1627" s="9">
        <v>2330</v>
      </c>
      <c r="B1627" s="10">
        <v>5506817</v>
      </c>
      <c r="C1627" s="10">
        <v>21511</v>
      </c>
      <c r="D1627" s="10">
        <v>136529156</v>
      </c>
      <c r="E1627" s="10">
        <v>533317</v>
      </c>
      <c r="F1627" s="10">
        <v>533317</v>
      </c>
      <c r="G1627" s="10" t="s">
        <v>7240</v>
      </c>
      <c r="H1627" s="10" t="s">
        <v>7240</v>
      </c>
      <c r="I1627" s="10" t="s">
        <v>7241</v>
      </c>
      <c r="J1627" s="10" t="s">
        <v>7242</v>
      </c>
      <c r="K1627" s="13">
        <v>75.829599999999999</v>
      </c>
      <c r="L1627" s="19" t="s">
        <v>13176</v>
      </c>
      <c r="M1627" s="11" t="s">
        <v>23</v>
      </c>
      <c r="N1627" s="10" t="s">
        <v>24</v>
      </c>
      <c r="O1627" s="10" t="s">
        <v>25</v>
      </c>
      <c r="P1627" s="10"/>
      <c r="Q1627" s="12"/>
      <c r="R1627" s="12"/>
      <c r="S1627" s="17" t="s">
        <v>26</v>
      </c>
      <c r="T1627" s="10" t="s">
        <v>27</v>
      </c>
      <c r="U1627" s="10">
        <v>625</v>
      </c>
      <c r="V1627" s="10">
        <v>2048</v>
      </c>
      <c r="W1627" s="10">
        <v>0</v>
      </c>
      <c r="X1627" s="10">
        <v>481</v>
      </c>
      <c r="Y1627" s="10">
        <f t="shared" si="28"/>
        <v>2330</v>
      </c>
      <c r="Z1627" s="10" t="str">
        <f>IFERROR(VLOOKUP(H1627,'[1]MW-NIFTY-50-12-Apr-2020'!$A:$A,1,FALSE),"No")</f>
        <v>No</v>
      </c>
      <c r="AA1627" s="10" t="str">
        <f>IFERROR(VLOOKUP(AB1627,'[2]ind_nifty500list 12th Apr20'!$F:$F,1,FALSE),"No")</f>
        <v>No</v>
      </c>
      <c r="AB1627" s="9">
        <v>2330</v>
      </c>
    </row>
    <row r="1628" spans="1:28" ht="15.75" customHeight="1" x14ac:dyDescent="0.3">
      <c r="A1628" s="9">
        <v>1892</v>
      </c>
      <c r="B1628" s="10">
        <v>8055809</v>
      </c>
      <c r="C1628" s="10">
        <v>31468</v>
      </c>
      <c r="D1628" s="10">
        <v>136840196</v>
      </c>
      <c r="E1628" s="10">
        <v>534532</v>
      </c>
      <c r="F1628" s="10">
        <v>534532</v>
      </c>
      <c r="G1628" s="10" t="s">
        <v>5920</v>
      </c>
      <c r="H1628" s="10" t="s">
        <v>5920</v>
      </c>
      <c r="I1628" s="10" t="s">
        <v>5921</v>
      </c>
      <c r="J1628" s="10" t="s">
        <v>5922</v>
      </c>
      <c r="K1628" s="13">
        <v>75.696899999999999</v>
      </c>
      <c r="L1628" s="19" t="s">
        <v>13176</v>
      </c>
      <c r="M1628" s="11" t="s">
        <v>83</v>
      </c>
      <c r="N1628" s="10" t="s">
        <v>84</v>
      </c>
      <c r="O1628" s="10" t="s">
        <v>508</v>
      </c>
      <c r="P1628" s="10"/>
      <c r="Q1628" s="12"/>
      <c r="R1628" s="12"/>
      <c r="S1628" s="15" t="s">
        <v>86</v>
      </c>
      <c r="T1628" s="10" t="s">
        <v>27</v>
      </c>
      <c r="U1628" s="10">
        <v>3197</v>
      </c>
      <c r="V1628" s="10">
        <v>3392</v>
      </c>
      <c r="W1628" s="10">
        <v>1677</v>
      </c>
      <c r="X1628" s="10">
        <v>1153</v>
      </c>
      <c r="Y1628" s="10">
        <f t="shared" si="28"/>
        <v>1892</v>
      </c>
      <c r="Z1628" s="10" t="str">
        <f>IFERROR(VLOOKUP(H1628,'[1]MW-NIFTY-50-12-Apr-2020'!$A:$A,1,FALSE),"No")</f>
        <v>No</v>
      </c>
      <c r="AA1628" s="10" t="str">
        <f>IFERROR(VLOOKUP(AB1628,'[2]ind_nifty500list 12th Apr20'!$F:$F,1,FALSE),"No")</f>
        <v>No</v>
      </c>
      <c r="AB1628" s="9">
        <v>1892</v>
      </c>
    </row>
    <row r="1629" spans="1:28" ht="15.75" customHeight="1" x14ac:dyDescent="0.3">
      <c r="A1629" s="9">
        <v>894</v>
      </c>
      <c r="B1629" s="10"/>
      <c r="C1629" s="10"/>
      <c r="D1629" s="10">
        <v>134836484</v>
      </c>
      <c r="E1629" s="10">
        <v>526705</v>
      </c>
      <c r="F1629" s="10">
        <v>526705</v>
      </c>
      <c r="G1629" s="10" t="s">
        <v>2879</v>
      </c>
      <c r="H1629" s="10" t="str">
        <f>G1629</f>
        <v>ELEMARB</v>
      </c>
      <c r="I1629" s="10" t="s">
        <v>2880</v>
      </c>
      <c r="J1629" s="10" t="s">
        <v>2881</v>
      </c>
      <c r="K1629" s="13">
        <v>75.680000000000007</v>
      </c>
      <c r="L1629" s="19" t="s">
        <v>13176</v>
      </c>
      <c r="M1629" s="11" t="s">
        <v>249</v>
      </c>
      <c r="N1629" s="10" t="s">
        <v>250</v>
      </c>
      <c r="O1629" s="10" t="s">
        <v>762</v>
      </c>
      <c r="P1629" s="10" t="s">
        <v>2882</v>
      </c>
      <c r="Q1629" s="12"/>
      <c r="R1629" s="12"/>
      <c r="S1629" s="15" t="s">
        <v>26</v>
      </c>
      <c r="T1629" s="10" t="s">
        <v>27</v>
      </c>
      <c r="U1629" s="10">
        <v>1903</v>
      </c>
      <c r="V1629" s="10">
        <v>3130</v>
      </c>
      <c r="W1629" s="10">
        <v>240</v>
      </c>
      <c r="X1629" s="10">
        <v>824</v>
      </c>
      <c r="Y1629" s="10">
        <f t="shared" si="28"/>
        <v>894</v>
      </c>
      <c r="Z1629" s="10" t="str">
        <f>IFERROR(VLOOKUP(H1629,'[1]MW-NIFTY-50-12-Apr-2020'!$A:$A,1,FALSE),"No")</f>
        <v>No</v>
      </c>
      <c r="AA1629" s="10" t="str">
        <f>IFERROR(VLOOKUP(AB1629,'[2]ind_nifty500list 12th Apr20'!$F:$F,1,FALSE),"No")</f>
        <v>No</v>
      </c>
      <c r="AB1629" s="9">
        <v>894</v>
      </c>
    </row>
    <row r="1630" spans="1:28" ht="15.75" customHeight="1" x14ac:dyDescent="0.3">
      <c r="A1630" s="9">
        <v>1264</v>
      </c>
      <c r="B1630" s="10">
        <v>996353</v>
      </c>
      <c r="C1630" s="10">
        <v>3892</v>
      </c>
      <c r="D1630" s="10">
        <v>136071940</v>
      </c>
      <c r="E1630" s="10">
        <v>531531</v>
      </c>
      <c r="F1630" s="10">
        <v>531531</v>
      </c>
      <c r="G1630" s="10" t="s">
        <v>5132</v>
      </c>
      <c r="H1630" s="10" t="s">
        <v>5132</v>
      </c>
      <c r="I1630" s="10" t="s">
        <v>5133</v>
      </c>
      <c r="J1630" s="10" t="s">
        <v>5134</v>
      </c>
      <c r="K1630" s="13">
        <v>11407.020649999999</v>
      </c>
      <c r="L1630" s="16" t="s">
        <v>13177</v>
      </c>
      <c r="M1630" s="11" t="s">
        <v>275</v>
      </c>
      <c r="N1630" s="10" t="s">
        <v>357</v>
      </c>
      <c r="O1630" s="10" t="s">
        <v>358</v>
      </c>
      <c r="P1630" s="10" t="s">
        <v>4077</v>
      </c>
      <c r="Q1630" s="10" t="s">
        <v>4077</v>
      </c>
      <c r="R1630" s="12"/>
      <c r="S1630" s="18" t="s">
        <v>279</v>
      </c>
      <c r="T1630" s="10" t="s">
        <v>43</v>
      </c>
      <c r="U1630" s="10">
        <v>1823</v>
      </c>
      <c r="V1630" s="10">
        <v>3866</v>
      </c>
      <c r="W1630" s="10">
        <v>1285</v>
      </c>
      <c r="X1630" s="10">
        <v>3873</v>
      </c>
      <c r="Y1630" s="10">
        <f t="shared" si="28"/>
        <v>1264</v>
      </c>
      <c r="Z1630" s="10" t="str">
        <f>IFERROR(VLOOKUP(H1630,'[1]MW-NIFTY-50-12-Apr-2020'!$A:$A,1,FALSE),"No")</f>
        <v>No</v>
      </c>
      <c r="AA1630" s="10" t="s">
        <v>44</v>
      </c>
      <c r="AB1630" s="9">
        <v>1264</v>
      </c>
    </row>
    <row r="1631" spans="1:28" ht="15.75" customHeight="1" x14ac:dyDescent="0.3">
      <c r="A1631" s="9">
        <v>847</v>
      </c>
      <c r="B1631" s="10"/>
      <c r="C1631" s="10"/>
      <c r="D1631" s="10">
        <v>132463876</v>
      </c>
      <c r="E1631" s="10">
        <v>517437</v>
      </c>
      <c r="F1631" s="10">
        <v>517437</v>
      </c>
      <c r="G1631" s="10" t="s">
        <v>2737</v>
      </c>
      <c r="H1631" s="10" t="str">
        <f>G1631</f>
        <v>DUTRON</v>
      </c>
      <c r="I1631" s="10" t="s">
        <v>2738</v>
      </c>
      <c r="J1631" s="10" t="s">
        <v>2739</v>
      </c>
      <c r="K1631" s="13">
        <v>75.599999999999994</v>
      </c>
      <c r="L1631" s="19" t="s">
        <v>13176</v>
      </c>
      <c r="M1631" s="11" t="s">
        <v>23</v>
      </c>
      <c r="N1631" s="10" t="s">
        <v>24</v>
      </c>
      <c r="O1631" s="10"/>
      <c r="P1631" s="10"/>
      <c r="Q1631" s="12"/>
      <c r="R1631" s="12"/>
      <c r="S1631" s="15" t="s">
        <v>26</v>
      </c>
      <c r="T1631" s="10" t="s">
        <v>27</v>
      </c>
      <c r="U1631" s="10">
        <v>2991</v>
      </c>
      <c r="V1631" s="10">
        <v>393</v>
      </c>
      <c r="W1631" s="10">
        <v>2587</v>
      </c>
      <c r="X1631" s="10">
        <v>2144</v>
      </c>
      <c r="Y1631" s="10">
        <f t="shared" si="28"/>
        <v>847</v>
      </c>
      <c r="Z1631" s="10" t="str">
        <f>IFERROR(VLOOKUP(H1631,'[1]MW-NIFTY-50-12-Apr-2020'!$A:$A,1,FALSE),"No")</f>
        <v>No</v>
      </c>
      <c r="AA1631" s="10" t="str">
        <f>IFERROR(VLOOKUP(AB1631,'[2]ind_nifty500list 12th Apr20'!$F:$F,1,FALSE),"No")</f>
        <v>No</v>
      </c>
      <c r="AB1631" s="9">
        <v>847</v>
      </c>
    </row>
    <row r="1632" spans="1:28" ht="15.75" customHeight="1" x14ac:dyDescent="0.3">
      <c r="A1632" s="9">
        <v>1634</v>
      </c>
      <c r="B1632" s="10">
        <v>3001089</v>
      </c>
      <c r="C1632" s="10">
        <v>11723</v>
      </c>
      <c r="D1632" s="10">
        <v>128058372</v>
      </c>
      <c r="E1632" s="10">
        <v>500228</v>
      </c>
      <c r="F1632" s="10">
        <v>500228</v>
      </c>
      <c r="G1632" s="10" t="s">
        <v>5138</v>
      </c>
      <c r="H1632" s="10" t="s">
        <v>5138</v>
      </c>
      <c r="I1632" s="10" t="s">
        <v>5139</v>
      </c>
      <c r="J1632" s="10" t="s">
        <v>5140</v>
      </c>
      <c r="K1632" s="13">
        <v>74566.571499999991</v>
      </c>
      <c r="L1632" s="16" t="s">
        <v>13178</v>
      </c>
      <c r="M1632" s="11" t="s">
        <v>23</v>
      </c>
      <c r="N1632" s="10" t="s">
        <v>90</v>
      </c>
      <c r="O1632" s="10" t="s">
        <v>283</v>
      </c>
      <c r="P1632" s="10" t="e">
        <v>#REF!</v>
      </c>
      <c r="Q1632" s="12"/>
      <c r="R1632" s="12"/>
      <c r="S1632" s="18" t="s">
        <v>91</v>
      </c>
      <c r="T1632" s="10" t="s">
        <v>130</v>
      </c>
      <c r="U1632" s="10">
        <v>2279</v>
      </c>
      <c r="V1632" s="10">
        <v>3221</v>
      </c>
      <c r="W1632" s="10">
        <v>3413</v>
      </c>
      <c r="X1632" s="10">
        <v>1613</v>
      </c>
      <c r="Y1632" s="10">
        <f t="shared" si="28"/>
        <v>1634</v>
      </c>
      <c r="Z1632" s="10" t="s">
        <v>44</v>
      </c>
      <c r="AA1632" s="10" t="s">
        <v>44</v>
      </c>
      <c r="AB1632" s="9">
        <v>1634</v>
      </c>
    </row>
    <row r="1633" spans="1:28" ht="15.75" customHeight="1" x14ac:dyDescent="0.3">
      <c r="A1633" s="9">
        <v>90</v>
      </c>
      <c r="B1633" s="10">
        <v>2834433</v>
      </c>
      <c r="C1633" s="10">
        <v>11072</v>
      </c>
      <c r="D1633" s="10"/>
      <c r="E1633" s="10"/>
      <c r="F1633" s="10">
        <v>537292</v>
      </c>
      <c r="G1633" s="10" t="s">
        <v>389</v>
      </c>
      <c r="H1633" s="10" t="s">
        <v>389</v>
      </c>
      <c r="I1633" s="10" t="s">
        <v>390</v>
      </c>
      <c r="J1633" s="10" t="s">
        <v>391</v>
      </c>
      <c r="K1633" s="13">
        <v>75.51155</v>
      </c>
      <c r="L1633" s="19" t="s">
        <v>13176</v>
      </c>
      <c r="M1633" s="11" t="s">
        <v>275</v>
      </c>
      <c r="N1633" s="10" t="s">
        <v>357</v>
      </c>
      <c r="O1633" s="10" t="s">
        <v>358</v>
      </c>
      <c r="P1633" s="10"/>
      <c r="Q1633" s="12"/>
      <c r="R1633" s="12"/>
      <c r="S1633" s="10" t="s">
        <v>279</v>
      </c>
      <c r="T1633" s="10" t="s">
        <v>27</v>
      </c>
      <c r="U1633" s="10">
        <v>946</v>
      </c>
      <c r="V1633" s="10">
        <v>1353</v>
      </c>
      <c r="W1633" s="10">
        <v>2623</v>
      </c>
      <c r="X1633" s="10">
        <v>868</v>
      </c>
      <c r="Y1633" s="10">
        <f t="shared" si="28"/>
        <v>90</v>
      </c>
      <c r="Z1633" s="10" t="str">
        <f>IFERROR(VLOOKUP(H1633,'[1]MW-NIFTY-50-12-Apr-2020'!$A:$A,1,FALSE),"No")</f>
        <v>No</v>
      </c>
      <c r="AA1633" s="10" t="str">
        <f>IFERROR(VLOOKUP(AB1633,'[2]ind_nifty500list 12th Apr20'!$F:$F,1,FALSE),"No")</f>
        <v>No</v>
      </c>
      <c r="AB1633" s="9">
        <v>90</v>
      </c>
    </row>
    <row r="1634" spans="1:28" ht="15.75" customHeight="1" x14ac:dyDescent="0.3">
      <c r="A1634" s="9">
        <v>1279</v>
      </c>
      <c r="B1634" s="10">
        <v>342017</v>
      </c>
      <c r="C1634" s="10">
        <v>1336</v>
      </c>
      <c r="D1634" s="10">
        <v>130465540</v>
      </c>
      <c r="E1634" s="10">
        <v>509631</v>
      </c>
      <c r="F1634" s="10">
        <v>509631</v>
      </c>
      <c r="G1634" s="10" t="s">
        <v>5144</v>
      </c>
      <c r="H1634" s="10" t="s">
        <v>5144</v>
      </c>
      <c r="I1634" s="10" t="s">
        <v>5145</v>
      </c>
      <c r="J1634" s="10" t="s">
        <v>5146</v>
      </c>
      <c r="K1634" s="13">
        <v>11831.2598</v>
      </c>
      <c r="L1634" s="16" t="s">
        <v>13177</v>
      </c>
      <c r="M1634" s="11" t="s">
        <v>39</v>
      </c>
      <c r="N1634" s="10" t="s">
        <v>40</v>
      </c>
      <c r="O1634" s="10" t="s">
        <v>128</v>
      </c>
      <c r="P1634" s="10"/>
      <c r="Q1634" s="12"/>
      <c r="R1634" s="12"/>
      <c r="S1634" s="15" t="s">
        <v>42</v>
      </c>
      <c r="T1634" s="10" t="s">
        <v>43</v>
      </c>
      <c r="U1634" s="10">
        <v>203</v>
      </c>
      <c r="V1634" s="10">
        <v>3894</v>
      </c>
      <c r="W1634" s="10">
        <v>1175</v>
      </c>
      <c r="X1634" s="10">
        <v>1265</v>
      </c>
      <c r="Y1634" s="10">
        <f t="shared" si="28"/>
        <v>1279</v>
      </c>
      <c r="Z1634" s="10" t="str">
        <f>IFERROR(VLOOKUP(H1634,'[1]MW-NIFTY-50-12-Apr-2020'!$A:$A,1,FALSE),"No")</f>
        <v>No</v>
      </c>
      <c r="AA1634" s="10" t="s">
        <v>44</v>
      </c>
      <c r="AB1634" s="9">
        <v>1279</v>
      </c>
    </row>
    <row r="1635" spans="1:28" ht="15.75" customHeight="1" x14ac:dyDescent="0.3">
      <c r="A1635" s="9">
        <v>3146</v>
      </c>
      <c r="B1635" s="10"/>
      <c r="C1635" s="10"/>
      <c r="D1635" s="10">
        <v>137956100</v>
      </c>
      <c r="E1635" s="10">
        <v>538891</v>
      </c>
      <c r="F1635" s="10">
        <v>538891</v>
      </c>
      <c r="G1635" s="10" t="s">
        <v>9674</v>
      </c>
      <c r="H1635" s="10" t="str">
        <f>G1635</f>
        <v>SIPROJECTS</v>
      </c>
      <c r="I1635" s="10" t="s">
        <v>9675</v>
      </c>
      <c r="J1635" s="10" t="s">
        <v>9676</v>
      </c>
      <c r="K1635" s="13">
        <v>75.42</v>
      </c>
      <c r="L1635" s="19" t="s">
        <v>13176</v>
      </c>
      <c r="M1635" s="10" t="s">
        <v>55</v>
      </c>
      <c r="N1635" s="10" t="s">
        <v>56</v>
      </c>
      <c r="O1635" s="10" t="s">
        <v>57</v>
      </c>
      <c r="P1635" s="10"/>
      <c r="Q1635" s="12"/>
      <c r="R1635" s="12"/>
      <c r="S1635" s="18" t="s">
        <v>58</v>
      </c>
      <c r="T1635" s="10" t="s">
        <v>27</v>
      </c>
      <c r="U1635" s="10">
        <v>239</v>
      </c>
      <c r="V1635" s="10">
        <v>3612</v>
      </c>
      <c r="W1635" s="10">
        <v>1366</v>
      </c>
      <c r="X1635" s="10">
        <v>2723</v>
      </c>
      <c r="Y1635" s="10">
        <f t="shared" si="28"/>
        <v>3146</v>
      </c>
      <c r="Z1635" s="10" t="str">
        <f>IFERROR(VLOOKUP(H1635,'[1]MW-NIFTY-50-12-Apr-2020'!$A:$A,1,FALSE),"No")</f>
        <v>No</v>
      </c>
      <c r="AA1635" s="10" t="str">
        <f>IFERROR(VLOOKUP(AB1635,'[2]ind_nifty500list 12th Apr20'!$F:$F,1,FALSE),"No")</f>
        <v>No</v>
      </c>
      <c r="AB1635" s="9">
        <v>3146</v>
      </c>
    </row>
    <row r="1636" spans="1:28" ht="15.75" customHeight="1" x14ac:dyDescent="0.3">
      <c r="A1636" s="9">
        <v>1289</v>
      </c>
      <c r="B1636" s="10">
        <v>2747905</v>
      </c>
      <c r="C1636" s="10">
        <v>10734</v>
      </c>
      <c r="D1636" s="10">
        <v>136225028</v>
      </c>
      <c r="E1636" s="10">
        <v>532129</v>
      </c>
      <c r="F1636" s="10">
        <v>532129</v>
      </c>
      <c r="G1636" s="10" t="s">
        <v>5150</v>
      </c>
      <c r="H1636" s="10" t="s">
        <v>5150</v>
      </c>
      <c r="I1636" s="10" t="s">
        <v>5151</v>
      </c>
      <c r="J1636" s="10" t="s">
        <v>5152</v>
      </c>
      <c r="K1636" s="13">
        <v>11724.42015</v>
      </c>
      <c r="L1636" s="16" t="s">
        <v>13177</v>
      </c>
      <c r="M1636" s="11" t="s">
        <v>32</v>
      </c>
      <c r="N1636" s="10" t="s">
        <v>33</v>
      </c>
      <c r="O1636" s="10" t="s">
        <v>34</v>
      </c>
      <c r="P1636" s="10"/>
      <c r="Q1636" s="12"/>
      <c r="R1636" s="12"/>
      <c r="S1636" s="18" t="s">
        <v>35</v>
      </c>
      <c r="T1636" s="10" t="s">
        <v>43</v>
      </c>
      <c r="U1636" s="10">
        <v>2058</v>
      </c>
      <c r="V1636" s="10">
        <v>728</v>
      </c>
      <c r="W1636" s="10">
        <v>2107</v>
      </c>
      <c r="X1636" s="10">
        <v>3900</v>
      </c>
      <c r="Y1636" s="10">
        <f t="shared" si="28"/>
        <v>1289</v>
      </c>
      <c r="Z1636" s="10" t="str">
        <f>IFERROR(VLOOKUP(H1636,'[1]MW-NIFTY-50-12-Apr-2020'!$A:$A,1,FALSE),"No")</f>
        <v>No</v>
      </c>
      <c r="AA1636" s="10" t="s">
        <v>44</v>
      </c>
      <c r="AB1636" s="9">
        <v>1289</v>
      </c>
    </row>
    <row r="1637" spans="1:28" ht="15.75" customHeight="1" x14ac:dyDescent="0.3">
      <c r="A1637" s="9">
        <v>1413</v>
      </c>
      <c r="B1637" s="10">
        <v>1132033</v>
      </c>
      <c r="C1637" s="10">
        <v>4422</v>
      </c>
      <c r="D1637" s="10">
        <v>130481156</v>
      </c>
      <c r="E1637" s="10">
        <v>509692</v>
      </c>
      <c r="F1637" s="10">
        <v>509692</v>
      </c>
      <c r="G1637" s="10" t="s">
        <v>4469</v>
      </c>
      <c r="H1637" s="10" t="s">
        <v>4469</v>
      </c>
      <c r="I1637" s="10" t="s">
        <v>4470</v>
      </c>
      <c r="J1637" s="10" t="s">
        <v>4471</v>
      </c>
      <c r="K1637" s="13">
        <v>75.375599999999991</v>
      </c>
      <c r="L1637" s="19" t="s">
        <v>13176</v>
      </c>
      <c r="M1637" s="11" t="s">
        <v>83</v>
      </c>
      <c r="N1637" s="10" t="s">
        <v>84</v>
      </c>
      <c r="O1637" s="10" t="s">
        <v>85</v>
      </c>
      <c r="P1637" s="10"/>
      <c r="Q1637" s="12"/>
      <c r="R1637" s="12"/>
      <c r="S1637" s="15" t="s">
        <v>86</v>
      </c>
      <c r="T1637" s="10" t="s">
        <v>27</v>
      </c>
      <c r="U1637" s="10">
        <v>3657</v>
      </c>
      <c r="V1637" s="10">
        <v>1666</v>
      </c>
      <c r="W1637" s="10">
        <v>2433</v>
      </c>
      <c r="X1637" s="10">
        <v>3778</v>
      </c>
      <c r="Y1637" s="10">
        <f t="shared" si="28"/>
        <v>1413</v>
      </c>
      <c r="Z1637" s="10" t="str">
        <f>IFERROR(VLOOKUP(H1637,'[1]MW-NIFTY-50-12-Apr-2020'!$A:$A,1,FALSE),"No")</f>
        <v>No</v>
      </c>
      <c r="AA1637" s="10" t="str">
        <f>IFERROR(VLOOKUP(AB1637,'[2]ind_nifty500list 12th Apr20'!$F:$F,1,FALSE),"No")</f>
        <v>No</v>
      </c>
      <c r="AB1637" s="9">
        <v>1413</v>
      </c>
    </row>
    <row r="1638" spans="1:28" ht="15.75" customHeight="1" x14ac:dyDescent="0.3">
      <c r="A1638" s="9">
        <v>124</v>
      </c>
      <c r="B1638" s="10"/>
      <c r="C1638" s="10"/>
      <c r="D1638" s="10">
        <v>129335300</v>
      </c>
      <c r="E1638" s="10">
        <v>505216</v>
      </c>
      <c r="F1638" s="10">
        <v>505216</v>
      </c>
      <c r="G1638" s="10" t="s">
        <v>499</v>
      </c>
      <c r="H1638" s="10" t="str">
        <f>G1638</f>
        <v>ALFREDHERB</v>
      </c>
      <c r="I1638" s="10" t="s">
        <v>500</v>
      </c>
      <c r="J1638" s="10" t="s">
        <v>501</v>
      </c>
      <c r="K1638" s="13">
        <v>75.06</v>
      </c>
      <c r="L1638" s="19" t="s">
        <v>13176</v>
      </c>
      <c r="M1638" s="11" t="s">
        <v>39</v>
      </c>
      <c r="N1638" s="10" t="s">
        <v>40</v>
      </c>
      <c r="O1638" s="10" t="s">
        <v>137</v>
      </c>
      <c r="P1638" s="10" t="s">
        <v>137</v>
      </c>
      <c r="Q1638" s="10"/>
      <c r="R1638" s="12"/>
      <c r="S1638" s="15" t="s">
        <v>42</v>
      </c>
      <c r="T1638" s="10" t="s">
        <v>27</v>
      </c>
      <c r="U1638" s="10">
        <v>1319</v>
      </c>
      <c r="V1638" s="10">
        <v>2818</v>
      </c>
      <c r="W1638" s="10">
        <v>1770</v>
      </c>
      <c r="X1638" s="10">
        <v>1725</v>
      </c>
      <c r="Y1638" s="10">
        <f t="shared" si="28"/>
        <v>124</v>
      </c>
      <c r="Z1638" s="10" t="str">
        <f>IFERROR(VLOOKUP(H1638,'[1]MW-NIFTY-50-12-Apr-2020'!$A:$A,1,FALSE),"No")</f>
        <v>No</v>
      </c>
      <c r="AA1638" s="10" t="str">
        <f>IFERROR(VLOOKUP(AB1638,'[2]ind_nifty500list 12th Apr20'!$F:$F,1,FALSE),"No")</f>
        <v>No</v>
      </c>
      <c r="AB1638" s="9">
        <v>124</v>
      </c>
    </row>
    <row r="1639" spans="1:28" ht="15.75" customHeight="1" x14ac:dyDescent="0.3">
      <c r="A1639" s="9">
        <v>845</v>
      </c>
      <c r="B1639" s="10"/>
      <c r="C1639" s="10"/>
      <c r="D1639" s="10">
        <v>130337284</v>
      </c>
      <c r="E1639" s="10">
        <v>509130</v>
      </c>
      <c r="F1639" s="10">
        <v>509130</v>
      </c>
      <c r="G1639" s="10" t="s">
        <v>2731</v>
      </c>
      <c r="H1639" s="10" t="str">
        <f>G1639</f>
        <v>DUNLOP</v>
      </c>
      <c r="I1639" s="10" t="s">
        <v>2732</v>
      </c>
      <c r="J1639" s="10" t="s">
        <v>2733</v>
      </c>
      <c r="K1639" s="13">
        <v>74.930000000000007</v>
      </c>
      <c r="L1639" s="19" t="s">
        <v>13176</v>
      </c>
      <c r="M1639" s="11" t="s">
        <v>83</v>
      </c>
      <c r="N1639" s="10" t="s">
        <v>621</v>
      </c>
      <c r="O1639" s="11" t="s">
        <v>622</v>
      </c>
      <c r="P1639" s="10"/>
      <c r="Q1639" s="12"/>
      <c r="R1639" s="12"/>
      <c r="S1639" s="18" t="s">
        <v>623</v>
      </c>
      <c r="T1639" s="10" t="s">
        <v>27</v>
      </c>
      <c r="U1639" s="10">
        <v>972</v>
      </c>
      <c r="V1639" s="10">
        <v>1732</v>
      </c>
      <c r="W1639" s="10">
        <v>650</v>
      </c>
      <c r="X1639" s="10">
        <v>517</v>
      </c>
      <c r="Y1639" s="10">
        <f t="shared" si="28"/>
        <v>845</v>
      </c>
      <c r="Z1639" s="10" t="str">
        <f>IFERROR(VLOOKUP(H1639,'[1]MW-NIFTY-50-12-Apr-2020'!$A:$A,1,FALSE),"No")</f>
        <v>No</v>
      </c>
      <c r="AA1639" s="10" t="str">
        <f>IFERROR(VLOOKUP(AB1639,'[2]ind_nifty500list 12th Apr20'!$F:$F,1,FALSE),"No")</f>
        <v>No</v>
      </c>
      <c r="AB1639" s="9">
        <v>845</v>
      </c>
    </row>
    <row r="1640" spans="1:28" ht="15.75" customHeight="1" x14ac:dyDescent="0.3">
      <c r="A1640" s="9">
        <v>3474</v>
      </c>
      <c r="B1640" s="10"/>
      <c r="C1640" s="10"/>
      <c r="D1640" s="10">
        <v>137986052</v>
      </c>
      <c r="E1640" s="10">
        <v>539008</v>
      </c>
      <c r="F1640" s="10">
        <v>539008</v>
      </c>
      <c r="G1640" s="10" t="s">
        <v>10657</v>
      </c>
      <c r="H1640" s="10" t="str">
        <f>G1640</f>
        <v>TIRUFIN</v>
      </c>
      <c r="I1640" s="10" t="s">
        <v>10658</v>
      </c>
      <c r="J1640" s="10" t="s">
        <v>10659</v>
      </c>
      <c r="K1640" s="13">
        <v>74.16</v>
      </c>
      <c r="L1640" s="19" t="s">
        <v>13176</v>
      </c>
      <c r="M1640" s="11" t="s">
        <v>55</v>
      </c>
      <c r="N1640" s="10" t="s">
        <v>56</v>
      </c>
      <c r="O1640" s="10" t="s">
        <v>158</v>
      </c>
      <c r="P1640" s="10" t="s">
        <v>159</v>
      </c>
      <c r="Q1640" s="12"/>
      <c r="R1640" s="12"/>
      <c r="S1640" s="18" t="s">
        <v>58</v>
      </c>
      <c r="T1640" s="10" t="s">
        <v>27</v>
      </c>
      <c r="U1640" s="10">
        <v>3879</v>
      </c>
      <c r="V1640" s="10">
        <v>3911</v>
      </c>
      <c r="W1640" s="10">
        <v>3437</v>
      </c>
      <c r="X1640" s="10">
        <v>1580</v>
      </c>
      <c r="Y1640" s="10">
        <f t="shared" si="28"/>
        <v>3474</v>
      </c>
      <c r="Z1640" s="10" t="str">
        <f>IFERROR(VLOOKUP(H1640,'[1]MW-NIFTY-50-12-Apr-2020'!$A:$A,1,FALSE),"No")</f>
        <v>No</v>
      </c>
      <c r="AA1640" s="10" t="str">
        <f>IFERROR(VLOOKUP(AB1640,'[2]ind_nifty500list 12th Apr20'!$F:$F,1,FALSE),"No")</f>
        <v>No</v>
      </c>
      <c r="AB1640" s="9">
        <v>3474</v>
      </c>
    </row>
    <row r="1641" spans="1:28" ht="15.75" customHeight="1" x14ac:dyDescent="0.3">
      <c r="A1641" s="9">
        <v>1643</v>
      </c>
      <c r="B1641" s="10">
        <v>7670273</v>
      </c>
      <c r="C1641" s="10">
        <v>29962</v>
      </c>
      <c r="D1641" s="10">
        <v>137125892</v>
      </c>
      <c r="E1641" s="10">
        <v>535648</v>
      </c>
      <c r="F1641" s="10">
        <v>535648</v>
      </c>
      <c r="G1641" s="10" t="s">
        <v>5165</v>
      </c>
      <c r="H1641" s="10" t="s">
        <v>5165</v>
      </c>
      <c r="I1641" s="10" t="s">
        <v>5166</v>
      </c>
      <c r="J1641" s="10" t="s">
        <v>5167</v>
      </c>
      <c r="K1641" s="13">
        <v>3346.5952498010752</v>
      </c>
      <c r="L1641" s="19" t="s">
        <v>13179</v>
      </c>
      <c r="M1641" s="11" t="s">
        <v>32</v>
      </c>
      <c r="N1641" s="10" t="s">
        <v>33</v>
      </c>
      <c r="O1641" s="10" t="s">
        <v>232</v>
      </c>
      <c r="P1641" s="10"/>
      <c r="Q1641" s="12"/>
      <c r="R1641" s="12"/>
      <c r="S1641" s="18" t="s">
        <v>35</v>
      </c>
      <c r="T1641" s="10" t="s">
        <v>27</v>
      </c>
      <c r="U1641" s="10">
        <v>3883</v>
      </c>
      <c r="V1641" s="10">
        <v>1507</v>
      </c>
      <c r="W1641" s="10">
        <v>1459</v>
      </c>
      <c r="X1641" s="10">
        <v>2336</v>
      </c>
      <c r="Y1641" s="10">
        <f t="shared" si="28"/>
        <v>1643</v>
      </c>
      <c r="Z1641" s="10" t="str">
        <f>IFERROR(VLOOKUP(H1641,'[1]MW-NIFTY-50-12-Apr-2020'!$A:$A,1,FALSE),"No")</f>
        <v>No</v>
      </c>
      <c r="AA1641" s="10" t="s">
        <v>44</v>
      </c>
      <c r="AB1641" s="9">
        <v>1643</v>
      </c>
    </row>
    <row r="1642" spans="1:28" ht="15.75" customHeight="1" x14ac:dyDescent="0.3">
      <c r="A1642" s="9">
        <v>3316</v>
      </c>
      <c r="B1642" s="10">
        <v>2739201</v>
      </c>
      <c r="C1642" s="10">
        <v>10700</v>
      </c>
      <c r="D1642" s="10">
        <v>132487684</v>
      </c>
      <c r="E1642" s="10">
        <v>517530</v>
      </c>
      <c r="F1642" s="10">
        <v>517530</v>
      </c>
      <c r="G1642" s="10" t="s">
        <v>10183</v>
      </c>
      <c r="H1642" s="10" t="s">
        <v>10183</v>
      </c>
      <c r="I1642" s="10" t="s">
        <v>10184</v>
      </c>
      <c r="J1642" s="10" t="s">
        <v>10185</v>
      </c>
      <c r="K1642" s="13">
        <v>74.146150000000006</v>
      </c>
      <c r="L1642" s="19" t="s">
        <v>13176</v>
      </c>
      <c r="M1642" s="11" t="s">
        <v>39</v>
      </c>
      <c r="N1642" s="10" t="s">
        <v>40</v>
      </c>
      <c r="O1642" s="10" t="s">
        <v>128</v>
      </c>
      <c r="P1642" s="10" t="s">
        <v>2150</v>
      </c>
      <c r="Q1642" s="11" t="s">
        <v>2150</v>
      </c>
      <c r="R1642" s="12"/>
      <c r="S1642" s="17" t="s">
        <v>42</v>
      </c>
      <c r="T1642" s="10" t="s">
        <v>27</v>
      </c>
      <c r="U1642" s="10">
        <v>2953</v>
      </c>
      <c r="V1642" s="10">
        <v>3144</v>
      </c>
      <c r="W1642" s="10">
        <v>2405</v>
      </c>
      <c r="X1642" s="10">
        <v>685</v>
      </c>
      <c r="Y1642" s="10">
        <f t="shared" si="28"/>
        <v>3316</v>
      </c>
      <c r="Z1642" s="10" t="str">
        <f>IFERROR(VLOOKUP(H1642,'[1]MW-NIFTY-50-12-Apr-2020'!$A:$A,1,FALSE),"No")</f>
        <v>No</v>
      </c>
      <c r="AA1642" s="10" t="str">
        <f>IFERROR(VLOOKUP(AB1642,'[2]ind_nifty500list 12th Apr20'!$F:$F,1,FALSE),"No")</f>
        <v>No</v>
      </c>
      <c r="AB1642" s="9">
        <v>3316</v>
      </c>
    </row>
    <row r="1643" spans="1:28" ht="15.75" customHeight="1" x14ac:dyDescent="0.3">
      <c r="A1643" s="9">
        <v>531</v>
      </c>
      <c r="B1643" s="10">
        <v>143105</v>
      </c>
      <c r="C1643" s="10">
        <v>559</v>
      </c>
      <c r="D1643" s="10">
        <v>131595524</v>
      </c>
      <c r="E1643" s="10">
        <v>514045</v>
      </c>
      <c r="F1643" s="10">
        <v>514045</v>
      </c>
      <c r="G1643" s="10" t="s">
        <v>1780</v>
      </c>
      <c r="H1643" s="10" t="s">
        <v>1780</v>
      </c>
      <c r="I1643" s="10" t="s">
        <v>1781</v>
      </c>
      <c r="J1643" s="10" t="s">
        <v>1782</v>
      </c>
      <c r="K1643" s="13">
        <v>74.077699999999993</v>
      </c>
      <c r="L1643" s="19" t="s">
        <v>13176</v>
      </c>
      <c r="M1643" s="11" t="s">
        <v>83</v>
      </c>
      <c r="N1643" s="10" t="s">
        <v>84</v>
      </c>
      <c r="O1643" s="10" t="s">
        <v>85</v>
      </c>
      <c r="P1643" s="10"/>
      <c r="Q1643" s="12"/>
      <c r="R1643" s="12"/>
      <c r="S1643" s="15" t="s">
        <v>86</v>
      </c>
      <c r="T1643" s="10" t="s">
        <v>27</v>
      </c>
      <c r="U1643" s="10">
        <v>2855</v>
      </c>
      <c r="V1643" s="10">
        <v>763</v>
      </c>
      <c r="W1643" s="10">
        <v>1840</v>
      </c>
      <c r="X1643" s="10">
        <v>3039</v>
      </c>
      <c r="Y1643" s="10">
        <f t="shared" si="28"/>
        <v>531</v>
      </c>
      <c r="Z1643" s="10" t="str">
        <f>IFERROR(VLOOKUP(H1643,'[1]MW-NIFTY-50-12-Apr-2020'!$A:$A,1,FALSE),"No")</f>
        <v>No</v>
      </c>
      <c r="AA1643" s="10" t="str">
        <f>IFERROR(VLOOKUP(AB1643,'[2]ind_nifty500list 12th Apr20'!$F:$F,1,FALSE),"No")</f>
        <v>No</v>
      </c>
      <c r="AB1643" s="9">
        <v>531</v>
      </c>
    </row>
    <row r="1644" spans="1:28" ht="15.75" customHeight="1" x14ac:dyDescent="0.3">
      <c r="A1644" s="9">
        <v>1646</v>
      </c>
      <c r="B1644" s="10">
        <v>3877377</v>
      </c>
      <c r="C1644" s="10">
        <v>15146</v>
      </c>
      <c r="D1644" s="10">
        <v>136429060</v>
      </c>
      <c r="E1644" s="10">
        <v>532926</v>
      </c>
      <c r="F1644" s="10">
        <v>532926</v>
      </c>
      <c r="G1644" s="10" t="s">
        <v>5174</v>
      </c>
      <c r="H1644" s="10" t="s">
        <v>5174</v>
      </c>
      <c r="I1644" s="10" t="s">
        <v>5175</v>
      </c>
      <c r="J1644" s="10" t="s">
        <v>5176</v>
      </c>
      <c r="K1644" s="13">
        <v>6983.4590000000007</v>
      </c>
      <c r="L1644" s="19" t="s">
        <v>13179</v>
      </c>
      <c r="M1644" s="11" t="s">
        <v>275</v>
      </c>
      <c r="N1644" s="10" t="s">
        <v>276</v>
      </c>
      <c r="O1644" s="10" t="s">
        <v>323</v>
      </c>
      <c r="P1644" s="10" t="s">
        <v>4220</v>
      </c>
      <c r="Q1644" s="12"/>
      <c r="R1644" s="12"/>
      <c r="S1644" s="18" t="s">
        <v>279</v>
      </c>
      <c r="T1644" s="10" t="s">
        <v>43</v>
      </c>
      <c r="U1644" s="10">
        <v>1336</v>
      </c>
      <c r="V1644" s="10">
        <v>1135</v>
      </c>
      <c r="W1644" s="10">
        <v>1331</v>
      </c>
      <c r="X1644" s="10">
        <v>733</v>
      </c>
      <c r="Y1644" s="10">
        <f t="shared" si="28"/>
        <v>1646</v>
      </c>
      <c r="Z1644" s="10" t="str">
        <f>IFERROR(VLOOKUP(H1644,'[1]MW-NIFTY-50-12-Apr-2020'!$A:$A,1,FALSE),"No")</f>
        <v>No</v>
      </c>
      <c r="AA1644" s="10" t="s">
        <v>44</v>
      </c>
      <c r="AB1644" s="9">
        <v>1646</v>
      </c>
    </row>
    <row r="1645" spans="1:28" ht="15.75" customHeight="1" x14ac:dyDescent="0.3">
      <c r="A1645" s="9">
        <v>910</v>
      </c>
      <c r="B1645" s="10">
        <v>3862529</v>
      </c>
      <c r="C1645" s="10">
        <v>15088</v>
      </c>
      <c r="D1645" s="10">
        <v>136427524</v>
      </c>
      <c r="E1645" s="10">
        <v>532920</v>
      </c>
      <c r="F1645" s="10">
        <v>532920</v>
      </c>
      <c r="G1645" s="10" t="s">
        <v>2928</v>
      </c>
      <c r="H1645" s="10" t="s">
        <v>2928</v>
      </c>
      <c r="I1645" s="10" t="s">
        <v>2929</v>
      </c>
      <c r="J1645" s="10" t="s">
        <v>2930</v>
      </c>
      <c r="K1645" s="13">
        <v>74.036200000000008</v>
      </c>
      <c r="L1645" s="19" t="s">
        <v>13176</v>
      </c>
      <c r="M1645" s="11" t="s">
        <v>275</v>
      </c>
      <c r="N1645" s="10" t="s">
        <v>276</v>
      </c>
      <c r="O1645" s="10" t="s">
        <v>277</v>
      </c>
      <c r="P1645" s="10" t="s">
        <v>1030</v>
      </c>
      <c r="Q1645" s="12"/>
      <c r="R1645" s="12"/>
      <c r="S1645" s="10" t="s">
        <v>279</v>
      </c>
      <c r="T1645" s="10" t="s">
        <v>27</v>
      </c>
      <c r="U1645" s="10">
        <v>2698</v>
      </c>
      <c r="V1645" s="10">
        <v>3801</v>
      </c>
      <c r="W1645" s="10">
        <v>2474</v>
      </c>
      <c r="X1645" s="10">
        <v>3465</v>
      </c>
      <c r="Y1645" s="10">
        <f t="shared" si="28"/>
        <v>910</v>
      </c>
      <c r="Z1645" s="10" t="str">
        <f>IFERROR(VLOOKUP(H1645,'[1]MW-NIFTY-50-12-Apr-2020'!$A:$A,1,FALSE),"No")</f>
        <v>No</v>
      </c>
      <c r="AA1645" s="10" t="str">
        <f>IFERROR(VLOOKUP(AB1645,'[2]ind_nifty500list 12th Apr20'!$F:$F,1,FALSE),"No")</f>
        <v>No</v>
      </c>
      <c r="AB1645" s="9">
        <v>910</v>
      </c>
    </row>
    <row r="1646" spans="1:28" ht="15.75" customHeight="1" x14ac:dyDescent="0.3">
      <c r="A1646" s="9">
        <v>1436</v>
      </c>
      <c r="B1646" s="10">
        <v>6555649</v>
      </c>
      <c r="C1646" s="10">
        <v>25608</v>
      </c>
      <c r="D1646" s="10">
        <v>136621060</v>
      </c>
      <c r="E1646" s="10">
        <v>533676</v>
      </c>
      <c r="F1646" s="10">
        <v>533676</v>
      </c>
      <c r="G1646" s="10" t="s">
        <v>4538</v>
      </c>
      <c r="H1646" s="10" t="s">
        <v>4538</v>
      </c>
      <c r="I1646" s="10" t="s">
        <v>4539</v>
      </c>
      <c r="J1646" s="10" t="s">
        <v>4540</v>
      </c>
      <c r="K1646" s="13">
        <v>73.806849999999997</v>
      </c>
      <c r="L1646" s="19" t="s">
        <v>13176</v>
      </c>
      <c r="M1646" s="11" t="s">
        <v>55</v>
      </c>
      <c r="N1646" s="10" t="s">
        <v>56</v>
      </c>
      <c r="O1646" s="10" t="s">
        <v>62</v>
      </c>
      <c r="P1646" s="10" t="s">
        <v>293</v>
      </c>
      <c r="Q1646" s="12"/>
      <c r="R1646" s="12"/>
      <c r="S1646" s="10" t="s">
        <v>58</v>
      </c>
      <c r="T1646" s="10" t="s">
        <v>27</v>
      </c>
      <c r="U1646" s="10">
        <v>1735</v>
      </c>
      <c r="V1646" s="10">
        <v>3468</v>
      </c>
      <c r="W1646" s="10">
        <v>2133</v>
      </c>
      <c r="X1646" s="10">
        <v>330</v>
      </c>
      <c r="Y1646" s="10">
        <f t="shared" si="28"/>
        <v>1436</v>
      </c>
      <c r="Z1646" s="10" t="str">
        <f>IFERROR(VLOOKUP(H1646,'[1]MW-NIFTY-50-12-Apr-2020'!$A:$A,1,FALSE),"No")</f>
        <v>No</v>
      </c>
      <c r="AA1646" s="10" t="str">
        <f>IFERROR(VLOOKUP(AB1646,'[2]ind_nifty500list 12th Apr20'!$F:$F,1,FALSE),"No")</f>
        <v>No</v>
      </c>
      <c r="AB1646" s="9">
        <v>1436</v>
      </c>
    </row>
    <row r="1647" spans="1:28" ht="15.75" customHeight="1" x14ac:dyDescent="0.3">
      <c r="A1647" s="9">
        <v>3445</v>
      </c>
      <c r="B1647" s="10"/>
      <c r="C1647" s="10"/>
      <c r="D1647" s="10">
        <v>134823428</v>
      </c>
      <c r="E1647" s="10">
        <v>526654</v>
      </c>
      <c r="F1647" s="10">
        <v>526654</v>
      </c>
      <c r="G1647" s="10" t="s">
        <v>10570</v>
      </c>
      <c r="H1647" s="10" t="str">
        <f>G1647</f>
        <v>THAKDEV</v>
      </c>
      <c r="I1647" s="10" t="s">
        <v>10571</v>
      </c>
      <c r="J1647" s="10" t="s">
        <v>10572</v>
      </c>
      <c r="K1647" s="13">
        <v>73.66</v>
      </c>
      <c r="L1647" s="19" t="s">
        <v>13176</v>
      </c>
      <c r="M1647" s="11" t="s">
        <v>249</v>
      </c>
      <c r="N1647" s="10" t="s">
        <v>383</v>
      </c>
      <c r="O1647" s="10"/>
      <c r="P1647" s="10"/>
      <c r="Q1647" s="12"/>
      <c r="R1647" s="12"/>
      <c r="S1647" s="18" t="s">
        <v>384</v>
      </c>
      <c r="T1647" s="10" t="s">
        <v>27</v>
      </c>
      <c r="U1647" s="10">
        <v>3477</v>
      </c>
      <c r="V1647" s="10">
        <v>3699</v>
      </c>
      <c r="W1647" s="10">
        <v>1844</v>
      </c>
      <c r="X1647" s="10">
        <v>1967</v>
      </c>
      <c r="Y1647" s="10">
        <f t="shared" si="28"/>
        <v>3445</v>
      </c>
      <c r="Z1647" s="10" t="str">
        <f>IFERROR(VLOOKUP(H1647,'[1]MW-NIFTY-50-12-Apr-2020'!$A:$A,1,FALSE),"No")</f>
        <v>No</v>
      </c>
      <c r="AA1647" s="10" t="str">
        <f>IFERROR(VLOOKUP(AB1647,'[2]ind_nifty500list 12th Apr20'!$F:$F,1,FALSE),"No")</f>
        <v>No</v>
      </c>
      <c r="AB1647" s="9">
        <v>3445</v>
      </c>
    </row>
    <row r="1648" spans="1:28" ht="15.75" customHeight="1" x14ac:dyDescent="0.3">
      <c r="A1648" s="9">
        <v>435</v>
      </c>
      <c r="B1648" s="10"/>
      <c r="C1648" s="10"/>
      <c r="D1648" s="10">
        <v>136156676</v>
      </c>
      <c r="E1648" s="10">
        <v>531862</v>
      </c>
      <c r="F1648" s="10">
        <v>531862</v>
      </c>
      <c r="G1648" s="10" t="s">
        <v>1483</v>
      </c>
      <c r="H1648" s="10" t="str">
        <f>G1648</f>
        <v>BHARATAGRI</v>
      </c>
      <c r="I1648" s="10" t="s">
        <v>1484</v>
      </c>
      <c r="J1648" s="10" t="s">
        <v>1485</v>
      </c>
      <c r="K1648" s="13">
        <v>73.62</v>
      </c>
      <c r="L1648" s="19" t="s">
        <v>13176</v>
      </c>
      <c r="M1648" s="10" t="s">
        <v>23</v>
      </c>
      <c r="N1648" s="10" t="s">
        <v>24</v>
      </c>
      <c r="O1648" s="10"/>
      <c r="P1648" s="10"/>
      <c r="Q1648" s="12"/>
      <c r="R1648" s="12"/>
      <c r="S1648" s="15" t="s">
        <v>26</v>
      </c>
      <c r="T1648" s="10" t="s">
        <v>27</v>
      </c>
      <c r="U1648" s="10">
        <v>3070</v>
      </c>
      <c r="V1648" s="10">
        <v>1588</v>
      </c>
      <c r="W1648" s="10">
        <v>393</v>
      </c>
      <c r="X1648" s="10">
        <v>2991</v>
      </c>
      <c r="Y1648" s="10">
        <f t="shared" si="28"/>
        <v>435</v>
      </c>
      <c r="Z1648" s="10" t="str">
        <f>IFERROR(VLOOKUP(H1648,'[1]MW-NIFTY-50-12-Apr-2020'!$A:$A,1,FALSE),"No")</f>
        <v>No</v>
      </c>
      <c r="AA1648" s="10" t="str">
        <f>IFERROR(VLOOKUP(AB1648,'[2]ind_nifty500list 12th Apr20'!$F:$F,1,FALSE),"No")</f>
        <v>No</v>
      </c>
      <c r="AB1648" s="9">
        <v>435</v>
      </c>
    </row>
    <row r="1649" spans="1:28" ht="15.75" customHeight="1" x14ac:dyDescent="0.3">
      <c r="A1649" s="9">
        <v>3070</v>
      </c>
      <c r="B1649" s="10"/>
      <c r="C1649" s="10"/>
      <c r="D1649" s="10">
        <v>134043140</v>
      </c>
      <c r="E1649" s="10">
        <v>523606</v>
      </c>
      <c r="F1649" s="10">
        <v>523606</v>
      </c>
      <c r="G1649" s="10" t="s">
        <v>9449</v>
      </c>
      <c r="H1649" s="10" t="str">
        <f>G1649</f>
        <v>SIKA</v>
      </c>
      <c r="I1649" s="10" t="s">
        <v>9450</v>
      </c>
      <c r="J1649" s="10" t="s">
        <v>9451</v>
      </c>
      <c r="K1649" s="13">
        <v>73.44</v>
      </c>
      <c r="L1649" s="19" t="s">
        <v>13176</v>
      </c>
      <c r="M1649" s="11" t="s">
        <v>23</v>
      </c>
      <c r="N1649" s="10" t="s">
        <v>24</v>
      </c>
      <c r="O1649" s="10"/>
      <c r="P1649" s="10"/>
      <c r="Q1649" s="12"/>
      <c r="R1649" s="12"/>
      <c r="S1649" s="15" t="s">
        <v>26</v>
      </c>
      <c r="T1649" s="10" t="s">
        <v>27</v>
      </c>
      <c r="U1649" s="10">
        <v>1588</v>
      </c>
      <c r="V1649" s="10">
        <v>3442</v>
      </c>
      <c r="W1649" s="10">
        <v>435</v>
      </c>
      <c r="X1649" s="10">
        <v>393</v>
      </c>
      <c r="Y1649" s="10">
        <f t="shared" si="28"/>
        <v>3070</v>
      </c>
      <c r="Z1649" s="10" t="str">
        <f>IFERROR(VLOOKUP(H1649,'[1]MW-NIFTY-50-12-Apr-2020'!$A:$A,1,FALSE),"No")</f>
        <v>No</v>
      </c>
      <c r="AA1649" s="10" t="str">
        <f>IFERROR(VLOOKUP(AB1649,'[2]ind_nifty500list 12th Apr20'!$F:$F,1,FALSE),"No")</f>
        <v>No</v>
      </c>
      <c r="AB1649" s="9">
        <v>3070</v>
      </c>
    </row>
    <row r="1650" spans="1:28" ht="15.75" customHeight="1" x14ac:dyDescent="0.3">
      <c r="A1650" s="9">
        <v>137</v>
      </c>
      <c r="B1650" s="10">
        <v>4280065</v>
      </c>
      <c r="C1650" s="10">
        <v>16719</v>
      </c>
      <c r="D1650" s="10">
        <v>136038404</v>
      </c>
      <c r="E1650" s="10">
        <v>531400</v>
      </c>
      <c r="F1650" s="10">
        <v>531400</v>
      </c>
      <c r="G1650" s="10" t="s">
        <v>544</v>
      </c>
      <c r="H1650" s="10" t="s">
        <v>544</v>
      </c>
      <c r="I1650" s="10" t="s">
        <v>545</v>
      </c>
      <c r="J1650" s="10" t="s">
        <v>546</v>
      </c>
      <c r="K1650" s="13">
        <v>72.942800000000005</v>
      </c>
      <c r="L1650" s="19" t="s">
        <v>13176</v>
      </c>
      <c r="M1650" s="11" t="s">
        <v>55</v>
      </c>
      <c r="N1650" s="10" t="s">
        <v>56</v>
      </c>
      <c r="O1650" s="10" t="s">
        <v>62</v>
      </c>
      <c r="P1650" s="10" t="s">
        <v>293</v>
      </c>
      <c r="Q1650" s="12"/>
      <c r="R1650" s="12"/>
      <c r="S1650" s="18" t="s">
        <v>58</v>
      </c>
      <c r="T1650" s="10" t="s">
        <v>27</v>
      </c>
      <c r="U1650" s="10">
        <v>330</v>
      </c>
      <c r="V1650" s="10">
        <v>2133</v>
      </c>
      <c r="W1650" s="10">
        <v>3026</v>
      </c>
      <c r="X1650" s="10">
        <v>618</v>
      </c>
      <c r="Y1650" s="10">
        <f t="shared" si="28"/>
        <v>137</v>
      </c>
      <c r="Z1650" s="10" t="str">
        <f>IFERROR(VLOOKUP(H1650,'[1]MW-NIFTY-50-12-Apr-2020'!$A:$A,1,FALSE),"No")</f>
        <v>No</v>
      </c>
      <c r="AA1650" s="10" t="str">
        <f>IFERROR(VLOOKUP(AB1650,'[2]ind_nifty500list 12th Apr20'!$F:$F,1,FALSE),"No")</f>
        <v>No</v>
      </c>
      <c r="AB1650" s="9">
        <v>137</v>
      </c>
    </row>
    <row r="1651" spans="1:28" ht="15.75" customHeight="1" x14ac:dyDescent="0.3">
      <c r="A1651" s="9">
        <v>1653</v>
      </c>
      <c r="B1651" s="10">
        <v>3817473</v>
      </c>
      <c r="C1651" s="10">
        <v>14912</v>
      </c>
      <c r="D1651" s="10">
        <v>136419588</v>
      </c>
      <c r="E1651" s="10">
        <v>532889</v>
      </c>
      <c r="F1651" s="10">
        <v>532889</v>
      </c>
      <c r="G1651" s="10" t="s">
        <v>5195</v>
      </c>
      <c r="H1651" s="10" t="s">
        <v>5195</v>
      </c>
      <c r="I1651" s="10" t="s">
        <v>5196</v>
      </c>
      <c r="J1651" s="10" t="s">
        <v>5197</v>
      </c>
      <c r="K1651" s="13">
        <v>5107.2483000000002</v>
      </c>
      <c r="L1651" s="19" t="s">
        <v>13179</v>
      </c>
      <c r="M1651" s="11" t="s">
        <v>83</v>
      </c>
      <c r="N1651" s="10" t="s">
        <v>84</v>
      </c>
      <c r="O1651" s="10" t="s">
        <v>85</v>
      </c>
      <c r="P1651" s="10"/>
      <c r="Q1651" s="12"/>
      <c r="R1651" s="12"/>
      <c r="S1651" s="15" t="s">
        <v>86</v>
      </c>
      <c r="T1651" s="10" t="s">
        <v>43</v>
      </c>
      <c r="U1651" s="10">
        <v>3518</v>
      </c>
      <c r="V1651" s="10">
        <v>3345</v>
      </c>
      <c r="W1651" s="10">
        <v>3784</v>
      </c>
      <c r="X1651" s="10">
        <v>3659</v>
      </c>
      <c r="Y1651" s="10">
        <f t="shared" si="28"/>
        <v>1653</v>
      </c>
      <c r="Z1651" s="10" t="str">
        <f>IFERROR(VLOOKUP(H1651,'[1]MW-NIFTY-50-12-Apr-2020'!$A:$A,1,FALSE),"No")</f>
        <v>No</v>
      </c>
      <c r="AA1651" s="10" t="s">
        <v>44</v>
      </c>
      <c r="AB1651" s="9">
        <v>1653</v>
      </c>
    </row>
    <row r="1652" spans="1:28" ht="15.75" customHeight="1" x14ac:dyDescent="0.3">
      <c r="A1652" s="9">
        <v>2541</v>
      </c>
      <c r="B1652" s="10">
        <v>696321</v>
      </c>
      <c r="C1652" s="10">
        <v>2720</v>
      </c>
      <c r="D1652" s="10">
        <v>128138244</v>
      </c>
      <c r="E1652" s="10">
        <v>500540</v>
      </c>
      <c r="F1652" s="10">
        <v>500540</v>
      </c>
      <c r="G1652" s="10" t="s">
        <v>7866</v>
      </c>
      <c r="H1652" s="10" t="s">
        <v>7866</v>
      </c>
      <c r="I1652" s="10" t="s">
        <v>7867</v>
      </c>
      <c r="J1652" s="10" t="s">
        <v>7868</v>
      </c>
      <c r="K1652" s="13">
        <v>72.746549999999999</v>
      </c>
      <c r="L1652" s="19" t="s">
        <v>13176</v>
      </c>
      <c r="M1652" s="11" t="s">
        <v>39</v>
      </c>
      <c r="N1652" s="10" t="s">
        <v>40</v>
      </c>
      <c r="O1652" s="10" t="s">
        <v>137</v>
      </c>
      <c r="P1652" s="10" t="s">
        <v>138</v>
      </c>
      <c r="Q1652" s="11" t="e">
        <v>#REF!</v>
      </c>
      <c r="R1652" s="12"/>
      <c r="S1652" s="17" t="s">
        <v>42</v>
      </c>
      <c r="T1652" s="10" t="s">
        <v>27</v>
      </c>
      <c r="U1652" s="10">
        <v>2985</v>
      </c>
      <c r="V1652" s="10">
        <v>397</v>
      </c>
      <c r="W1652" s="10">
        <v>2426</v>
      </c>
      <c r="X1652" s="10">
        <v>2781</v>
      </c>
      <c r="Y1652" s="10">
        <f t="shared" si="28"/>
        <v>2541</v>
      </c>
      <c r="Z1652" s="10" t="str">
        <f>IFERROR(VLOOKUP(H1652,'[1]MW-NIFTY-50-12-Apr-2020'!$A:$A,1,FALSE),"No")</f>
        <v>No</v>
      </c>
      <c r="AA1652" s="10" t="str">
        <f>IFERROR(VLOOKUP(AB1652,'[2]ind_nifty500list 12th Apr20'!$F:$F,1,FALSE),"No")</f>
        <v>No</v>
      </c>
      <c r="AB1652" s="9">
        <v>2541</v>
      </c>
    </row>
    <row r="1653" spans="1:28" ht="15.75" customHeight="1" x14ac:dyDescent="0.3">
      <c r="A1653" s="9">
        <v>4894</v>
      </c>
      <c r="B1653" s="10">
        <v>3582209</v>
      </c>
      <c r="C1653" s="10">
        <v>13993</v>
      </c>
      <c r="D1653" s="10">
        <v>136395012</v>
      </c>
      <c r="E1653" s="10">
        <v>532793</v>
      </c>
      <c r="F1653" s="10">
        <v>532793</v>
      </c>
      <c r="G1653" s="10" t="s">
        <v>12659</v>
      </c>
      <c r="H1653" s="10" t="s">
        <v>12659</v>
      </c>
      <c r="I1653" s="10" t="s">
        <v>12660</v>
      </c>
      <c r="J1653" s="10" t="s">
        <v>12661</v>
      </c>
      <c r="K1653" s="13">
        <v>72.150000000000006</v>
      </c>
      <c r="L1653" s="19" t="s">
        <v>13176</v>
      </c>
      <c r="M1653" s="10" t="s">
        <v>83</v>
      </c>
      <c r="N1653" s="10" t="s">
        <v>181</v>
      </c>
      <c r="O1653" s="10" t="s">
        <v>311</v>
      </c>
      <c r="P1653" s="23" t="s">
        <v>1199</v>
      </c>
      <c r="Q1653" s="10"/>
      <c r="R1653" s="10"/>
      <c r="S1653" s="15" t="s">
        <v>313</v>
      </c>
      <c r="T1653" s="10" t="s">
        <v>27</v>
      </c>
      <c r="U1653" s="10">
        <v>3522</v>
      </c>
      <c r="V1653" s="10">
        <v>3154</v>
      </c>
      <c r="W1653" s="10">
        <v>4132</v>
      </c>
      <c r="X1653" s="10">
        <v>496</v>
      </c>
      <c r="Y1653" s="10">
        <f t="shared" si="28"/>
        <v>4894</v>
      </c>
      <c r="Z1653" s="10" t="str">
        <f>IFERROR(VLOOKUP(H1653,'[1]MW-NIFTY-50-12-Apr-2020'!$A:$A,1,FALSE),"No")</f>
        <v>No</v>
      </c>
      <c r="AA1653" s="10" t="str">
        <f>IFERROR(VLOOKUP(AB1653,'[2]ind_nifty500list 12th Apr20'!$F:$F,1,FALSE),"No")</f>
        <v>No</v>
      </c>
      <c r="AB1653" s="9">
        <v>4894</v>
      </c>
    </row>
    <row r="1654" spans="1:28" ht="15.75" customHeight="1" x14ac:dyDescent="0.3">
      <c r="A1654" s="9">
        <v>3591</v>
      </c>
      <c r="B1654" s="10">
        <v>4262657</v>
      </c>
      <c r="C1654" s="10">
        <v>16651</v>
      </c>
      <c r="D1654" s="10">
        <v>129909252</v>
      </c>
      <c r="E1654" s="10">
        <v>507458</v>
      </c>
      <c r="F1654" s="10">
        <v>507458</v>
      </c>
      <c r="G1654" s="10" t="s">
        <v>11006</v>
      </c>
      <c r="H1654" s="10" t="s">
        <v>11006</v>
      </c>
      <c r="I1654" s="10" t="s">
        <v>11007</v>
      </c>
      <c r="J1654" s="10" t="s">
        <v>11008</v>
      </c>
      <c r="K1654" s="13">
        <v>71.92</v>
      </c>
      <c r="L1654" s="19" t="s">
        <v>13176</v>
      </c>
      <c r="M1654" s="11" t="s">
        <v>55</v>
      </c>
      <c r="N1654" s="10" t="s">
        <v>56</v>
      </c>
      <c r="O1654" s="10" t="s">
        <v>154</v>
      </c>
      <c r="P1654" s="10"/>
      <c r="Q1654" s="12"/>
      <c r="R1654" s="12"/>
      <c r="S1654" s="22" t="s">
        <v>58</v>
      </c>
      <c r="T1654" s="10" t="s">
        <v>27</v>
      </c>
      <c r="U1654" s="10">
        <v>3381</v>
      </c>
      <c r="V1654" s="10">
        <v>1271</v>
      </c>
      <c r="W1654" s="10">
        <v>1867</v>
      </c>
      <c r="X1654" s="10">
        <v>3227</v>
      </c>
      <c r="Y1654" s="10">
        <f t="shared" si="28"/>
        <v>3591</v>
      </c>
      <c r="Z1654" s="10" t="str">
        <f>IFERROR(VLOOKUP(H1654,'[1]MW-NIFTY-50-12-Apr-2020'!$A:$A,1,FALSE),"No")</f>
        <v>No</v>
      </c>
      <c r="AA1654" s="10" t="str">
        <f>IFERROR(VLOOKUP(AB1654,'[2]ind_nifty500list 12th Apr20'!$F:$F,1,FALSE),"No")</f>
        <v>No</v>
      </c>
      <c r="AB1654" s="9">
        <v>3591</v>
      </c>
    </row>
    <row r="1655" spans="1:28" ht="15.75" customHeight="1" x14ac:dyDescent="0.3">
      <c r="A1655" s="9">
        <v>2185</v>
      </c>
      <c r="B1655" s="10"/>
      <c r="C1655" s="10"/>
      <c r="D1655" s="10">
        <v>134311428</v>
      </c>
      <c r="E1655" s="10">
        <v>524654</v>
      </c>
      <c r="F1655" s="10">
        <v>524654</v>
      </c>
      <c r="G1655" s="10" t="s">
        <v>6803</v>
      </c>
      <c r="H1655" s="10" t="str">
        <f>G1655</f>
        <v>NATCAPSUQ</v>
      </c>
      <c r="I1655" s="10" t="s">
        <v>6804</v>
      </c>
      <c r="J1655" s="10" t="s">
        <v>6805</v>
      </c>
      <c r="K1655" s="13">
        <v>71.760000000000005</v>
      </c>
      <c r="L1655" s="19" t="s">
        <v>13176</v>
      </c>
      <c r="M1655" s="11" t="s">
        <v>95</v>
      </c>
      <c r="N1655" s="10" t="s">
        <v>172</v>
      </c>
      <c r="O1655" s="10" t="s">
        <v>173</v>
      </c>
      <c r="P1655" s="10"/>
      <c r="Q1655" s="12"/>
      <c r="R1655" s="12"/>
      <c r="S1655" s="17" t="s">
        <v>174</v>
      </c>
      <c r="T1655" s="10" t="s">
        <v>27</v>
      </c>
      <c r="U1655" s="10">
        <v>2012</v>
      </c>
      <c r="V1655" s="10">
        <v>577</v>
      </c>
      <c r="W1655" s="10">
        <v>1113</v>
      </c>
      <c r="X1655" s="10">
        <v>3283</v>
      </c>
      <c r="Y1655" s="10">
        <f t="shared" si="28"/>
        <v>2185</v>
      </c>
      <c r="Z1655" s="10" t="str">
        <f>IFERROR(VLOOKUP(H1655,'[1]MW-NIFTY-50-12-Apr-2020'!$A:$A,1,FALSE),"No")</f>
        <v>No</v>
      </c>
      <c r="AA1655" s="10" t="str">
        <f>IFERROR(VLOOKUP(AB1655,'[2]ind_nifty500list 12th Apr20'!$F:$F,1,FALSE),"No")</f>
        <v>No</v>
      </c>
      <c r="AB1655" s="9">
        <v>2185</v>
      </c>
    </row>
    <row r="1656" spans="1:28" ht="15.75" customHeight="1" x14ac:dyDescent="0.3">
      <c r="A1656" s="9">
        <v>3901</v>
      </c>
      <c r="B1656" s="10"/>
      <c r="C1656" s="10"/>
      <c r="D1656" s="10">
        <v>138272004</v>
      </c>
      <c r="E1656" s="10">
        <v>138272004</v>
      </c>
      <c r="F1656" s="10">
        <v>540125</v>
      </c>
      <c r="G1656" s="10" t="s">
        <v>11992</v>
      </c>
      <c r="H1656" s="10" t="str">
        <f>G1656</f>
        <v>RADHIKAJWE</v>
      </c>
      <c r="I1656" s="10" t="s">
        <v>11993</v>
      </c>
      <c r="J1656" s="10" t="s">
        <v>11994</v>
      </c>
      <c r="K1656" s="13">
        <v>71.69</v>
      </c>
      <c r="L1656" s="19" t="s">
        <v>13176</v>
      </c>
      <c r="M1656" s="11" t="s">
        <v>83</v>
      </c>
      <c r="N1656" s="10" t="s">
        <v>84</v>
      </c>
      <c r="O1656" s="10" t="s">
        <v>508</v>
      </c>
      <c r="P1656" s="10"/>
      <c r="Q1656" s="12"/>
      <c r="R1656" s="12"/>
      <c r="S1656" s="15" t="s">
        <v>86</v>
      </c>
      <c r="T1656" s="10" t="s">
        <v>27</v>
      </c>
      <c r="U1656" s="10">
        <v>1713</v>
      </c>
      <c r="V1656" s="10">
        <v>1153</v>
      </c>
      <c r="W1656" s="10">
        <v>2739</v>
      </c>
      <c r="X1656" s="10">
        <v>3469</v>
      </c>
      <c r="Y1656" s="10">
        <f t="shared" si="28"/>
        <v>3901</v>
      </c>
      <c r="Z1656" s="10" t="str">
        <f>IFERROR(VLOOKUP(H1656,'[1]MW-NIFTY-50-12-Apr-2020'!$A:$A,1,FALSE),"No")</f>
        <v>No</v>
      </c>
      <c r="AA1656" s="10" t="str">
        <f>IFERROR(VLOOKUP(AB1656,'[2]ind_nifty500list 12th Apr20'!$F:$F,1,FALSE),"No")</f>
        <v>No</v>
      </c>
      <c r="AB1656" s="9">
        <v>3901</v>
      </c>
    </row>
    <row r="1657" spans="1:28" ht="15.75" customHeight="1" x14ac:dyDescent="0.3">
      <c r="A1657" s="9">
        <v>2361</v>
      </c>
      <c r="B1657" s="10">
        <v>1849345</v>
      </c>
      <c r="C1657" s="10">
        <v>7224</v>
      </c>
      <c r="D1657" s="10">
        <v>137987844</v>
      </c>
      <c r="E1657" s="10">
        <v>539015</v>
      </c>
      <c r="F1657" s="10">
        <v>539015</v>
      </c>
      <c r="G1657" s="10" t="s">
        <v>7334</v>
      </c>
      <c r="H1657" s="10" t="s">
        <v>7334</v>
      </c>
      <c r="I1657" s="10" t="s">
        <v>7335</v>
      </c>
      <c r="J1657" s="10" t="s">
        <v>7336</v>
      </c>
      <c r="K1657" s="13">
        <v>71.444799999999987</v>
      </c>
      <c r="L1657" s="19" t="s">
        <v>13176</v>
      </c>
      <c r="M1657" s="11" t="s">
        <v>83</v>
      </c>
      <c r="N1657" s="10" t="s">
        <v>181</v>
      </c>
      <c r="O1657" s="10" t="s">
        <v>1528</v>
      </c>
      <c r="P1657" s="10" t="s">
        <v>2509</v>
      </c>
      <c r="Q1657" s="12"/>
      <c r="R1657" s="12"/>
      <c r="S1657" s="15" t="s">
        <v>1530</v>
      </c>
      <c r="T1657" s="10" t="s">
        <v>27</v>
      </c>
      <c r="U1657" s="10">
        <v>1262</v>
      </c>
      <c r="V1657" s="10">
        <v>5053</v>
      </c>
      <c r="W1657" s="10">
        <v>1312</v>
      </c>
      <c r="X1657" s="10">
        <v>770</v>
      </c>
      <c r="Y1657" s="10">
        <f t="shared" si="28"/>
        <v>2361</v>
      </c>
      <c r="Z1657" s="10" t="str">
        <f>IFERROR(VLOOKUP(H1657,'[1]MW-NIFTY-50-12-Apr-2020'!$A:$A,1,FALSE),"No")</f>
        <v>No</v>
      </c>
      <c r="AA1657" s="10" t="str">
        <f>IFERROR(VLOOKUP(AB1657,'[2]ind_nifty500list 12th Apr20'!$F:$F,1,FALSE),"No")</f>
        <v>No</v>
      </c>
      <c r="AB1657" s="9">
        <v>2361</v>
      </c>
    </row>
    <row r="1658" spans="1:28" ht="15.75" customHeight="1" x14ac:dyDescent="0.3">
      <c r="A1658" s="9">
        <v>2433</v>
      </c>
      <c r="B1658" s="10"/>
      <c r="C1658" s="10"/>
      <c r="D1658" s="10">
        <v>131606276</v>
      </c>
      <c r="E1658" s="10">
        <v>514087</v>
      </c>
      <c r="F1658" s="10">
        <v>514087</v>
      </c>
      <c r="G1658" s="10" t="s">
        <v>7547</v>
      </c>
      <c r="H1658" s="10" t="str">
        <f>G1658</f>
        <v>PBMPOLY</v>
      </c>
      <c r="I1658" s="10" t="s">
        <v>7548</v>
      </c>
      <c r="J1658" s="10" t="s">
        <v>7549</v>
      </c>
      <c r="K1658" s="13">
        <v>71.38</v>
      </c>
      <c r="L1658" s="19" t="s">
        <v>13176</v>
      </c>
      <c r="M1658" s="11" t="s">
        <v>83</v>
      </c>
      <c r="N1658" s="10" t="s">
        <v>84</v>
      </c>
      <c r="O1658" s="10" t="s">
        <v>85</v>
      </c>
      <c r="P1658" s="10"/>
      <c r="Q1658" s="12"/>
      <c r="R1658" s="12"/>
      <c r="S1658" s="17" t="s">
        <v>86</v>
      </c>
      <c r="T1658" s="10" t="s">
        <v>27</v>
      </c>
      <c r="U1658" s="10">
        <v>1413</v>
      </c>
      <c r="V1658" s="10">
        <v>3657</v>
      </c>
      <c r="W1658" s="10">
        <v>3778</v>
      </c>
      <c r="X1658" s="10">
        <v>3298</v>
      </c>
      <c r="Y1658" s="10">
        <f t="shared" si="28"/>
        <v>2433</v>
      </c>
      <c r="Z1658" s="10" t="str">
        <f>IFERROR(VLOOKUP(H1658,'[1]MW-NIFTY-50-12-Apr-2020'!$A:$A,1,FALSE),"No")</f>
        <v>No</v>
      </c>
      <c r="AA1658" s="10" t="str">
        <f>IFERROR(VLOOKUP(AB1658,'[2]ind_nifty500list 12th Apr20'!$F:$F,1,FALSE),"No")</f>
        <v>No</v>
      </c>
      <c r="AB1658" s="9">
        <v>2433</v>
      </c>
    </row>
    <row r="1659" spans="1:28" ht="15.75" customHeight="1" x14ac:dyDescent="0.3">
      <c r="A1659" s="9">
        <v>243</v>
      </c>
      <c r="B1659" s="10">
        <v>4404481</v>
      </c>
      <c r="C1659" s="10">
        <v>17205</v>
      </c>
      <c r="D1659" s="10">
        <v>136465412</v>
      </c>
      <c r="E1659" s="10">
        <v>533068</v>
      </c>
      <c r="F1659" s="10">
        <v>533068</v>
      </c>
      <c r="G1659" s="10" t="s">
        <v>881</v>
      </c>
      <c r="H1659" s="10" t="s">
        <v>881</v>
      </c>
      <c r="I1659" s="10" t="s">
        <v>882</v>
      </c>
      <c r="J1659" s="10" t="s">
        <v>883</v>
      </c>
      <c r="K1659" s="13">
        <v>71.379750000000001</v>
      </c>
      <c r="L1659" s="19" t="s">
        <v>13176</v>
      </c>
      <c r="M1659" s="11" t="s">
        <v>83</v>
      </c>
      <c r="N1659" s="10" t="s">
        <v>84</v>
      </c>
      <c r="O1659" s="10" t="s">
        <v>108</v>
      </c>
      <c r="P1659" s="10"/>
      <c r="Q1659" s="10"/>
      <c r="R1659" s="12"/>
      <c r="S1659" s="17" t="s">
        <v>86</v>
      </c>
      <c r="T1659" s="10" t="s">
        <v>27</v>
      </c>
      <c r="U1659" s="10">
        <v>2478</v>
      </c>
      <c r="V1659" s="10">
        <v>574</v>
      </c>
      <c r="W1659" s="10">
        <v>16</v>
      </c>
      <c r="X1659" s="10">
        <v>3257</v>
      </c>
      <c r="Y1659" s="10">
        <f t="shared" si="28"/>
        <v>243</v>
      </c>
      <c r="Z1659" s="10" t="str">
        <f>IFERROR(VLOOKUP(H1659,'[1]MW-NIFTY-50-12-Apr-2020'!$A:$A,1,FALSE),"No")</f>
        <v>No</v>
      </c>
      <c r="AA1659" s="10" t="str">
        <f>IFERROR(VLOOKUP(AB1659,'[2]ind_nifty500list 12th Apr20'!$F:$F,1,FALSE),"No")</f>
        <v>No</v>
      </c>
      <c r="AB1659" s="9">
        <v>243</v>
      </c>
    </row>
    <row r="1660" spans="1:28" ht="15.75" customHeight="1" x14ac:dyDescent="0.3">
      <c r="A1660" s="9">
        <v>1662</v>
      </c>
      <c r="B1660" s="10">
        <v>462849</v>
      </c>
      <c r="C1660" s="10">
        <v>1808</v>
      </c>
      <c r="D1660" s="10">
        <v>128059652</v>
      </c>
      <c r="E1660" s="10">
        <v>500233</v>
      </c>
      <c r="F1660" s="10">
        <v>500233</v>
      </c>
      <c r="G1660" s="10" t="s">
        <v>5222</v>
      </c>
      <c r="H1660" s="10" t="s">
        <v>5222</v>
      </c>
      <c r="I1660" s="10" t="s">
        <v>5223</v>
      </c>
      <c r="J1660" s="10" t="s">
        <v>5224</v>
      </c>
      <c r="K1660" s="13">
        <v>9337.4676499999987</v>
      </c>
      <c r="L1660" s="19" t="s">
        <v>13179</v>
      </c>
      <c r="M1660" s="11" t="s">
        <v>249</v>
      </c>
      <c r="N1660" s="10" t="s">
        <v>250</v>
      </c>
      <c r="O1660" s="10" t="s">
        <v>762</v>
      </c>
      <c r="P1660" s="10" t="s">
        <v>1958</v>
      </c>
      <c r="Q1660" s="12"/>
      <c r="R1660" s="12"/>
      <c r="S1660" s="15" t="s">
        <v>26</v>
      </c>
      <c r="T1660" s="10" t="s">
        <v>43</v>
      </c>
      <c r="U1660" s="10">
        <v>589</v>
      </c>
      <c r="V1660" s="10">
        <v>3136</v>
      </c>
      <c r="W1660" s="10">
        <v>1354</v>
      </c>
      <c r="X1660" s="10">
        <v>2249</v>
      </c>
      <c r="Y1660" s="10">
        <f t="shared" si="28"/>
        <v>1662</v>
      </c>
      <c r="Z1660" s="10" t="str">
        <f>IFERROR(VLOOKUP(H1660,'[1]MW-NIFTY-50-12-Apr-2020'!$A:$A,1,FALSE),"No")</f>
        <v>No</v>
      </c>
      <c r="AA1660" s="10" t="s">
        <v>44</v>
      </c>
      <c r="AB1660" s="9">
        <v>1662</v>
      </c>
    </row>
    <row r="1661" spans="1:28" ht="15.75" customHeight="1" x14ac:dyDescent="0.3">
      <c r="A1661" s="9">
        <v>3172</v>
      </c>
      <c r="B1661" s="10">
        <v>3055361</v>
      </c>
      <c r="C1661" s="10">
        <v>11935</v>
      </c>
      <c r="D1661" s="10">
        <v>136358660</v>
      </c>
      <c r="E1661" s="10">
        <v>532651</v>
      </c>
      <c r="F1661" s="10">
        <v>532651</v>
      </c>
      <c r="G1661" s="10" t="s">
        <v>9752</v>
      </c>
      <c r="H1661" s="10" t="s">
        <v>9752</v>
      </c>
      <c r="I1661" s="10" t="s">
        <v>9753</v>
      </c>
      <c r="J1661" s="10" t="s">
        <v>9754</v>
      </c>
      <c r="K1661" s="13">
        <v>71.311949999999996</v>
      </c>
      <c r="L1661" s="19" t="s">
        <v>13176</v>
      </c>
      <c r="M1661" s="11" t="s">
        <v>83</v>
      </c>
      <c r="N1661" s="10" t="s">
        <v>84</v>
      </c>
      <c r="O1661" s="10" t="s">
        <v>108</v>
      </c>
      <c r="P1661" s="10"/>
      <c r="Q1661" s="12"/>
      <c r="R1661" s="12"/>
      <c r="S1661" s="15" t="s">
        <v>86</v>
      </c>
      <c r="T1661" s="10" t="s">
        <v>27</v>
      </c>
      <c r="U1661" s="10">
        <v>2863</v>
      </c>
      <c r="V1661" s="10">
        <v>377</v>
      </c>
      <c r="W1661" s="10">
        <v>431</v>
      </c>
      <c r="X1661" s="10">
        <v>380</v>
      </c>
      <c r="Y1661" s="10">
        <f t="shared" si="28"/>
        <v>3172</v>
      </c>
      <c r="Z1661" s="10" t="str">
        <f>IFERROR(VLOOKUP(H1661,'[1]MW-NIFTY-50-12-Apr-2020'!$A:$A,1,FALSE),"No")</f>
        <v>No</v>
      </c>
      <c r="AA1661" s="10" t="str">
        <f>IFERROR(VLOOKUP(AB1661,'[2]ind_nifty500list 12th Apr20'!$F:$F,1,FALSE),"No")</f>
        <v>No</v>
      </c>
      <c r="AB1661" s="9">
        <v>3172</v>
      </c>
    </row>
    <row r="1662" spans="1:28" ht="15.75" customHeight="1" x14ac:dyDescent="0.3">
      <c r="A1662" s="9">
        <v>4895</v>
      </c>
      <c r="B1662" s="10">
        <v>5460993</v>
      </c>
      <c r="C1662" s="10">
        <v>21332</v>
      </c>
      <c r="D1662" s="10">
        <v>138398980</v>
      </c>
      <c r="E1662" s="10">
        <v>540621</v>
      </c>
      <c r="F1662" s="10">
        <v>540621</v>
      </c>
      <c r="G1662" s="10" t="s">
        <v>12662</v>
      </c>
      <c r="H1662" s="10" t="s">
        <v>12662</v>
      </c>
      <c r="I1662" s="10" t="s">
        <v>12663</v>
      </c>
      <c r="J1662" s="10" t="s">
        <v>12664</v>
      </c>
      <c r="K1662" s="13">
        <v>71.012200000000007</v>
      </c>
      <c r="L1662" s="19" t="s">
        <v>13176</v>
      </c>
      <c r="M1662" s="11" t="s">
        <v>249</v>
      </c>
      <c r="N1662" s="10" t="s">
        <v>383</v>
      </c>
      <c r="O1662" s="10"/>
      <c r="P1662" s="10"/>
      <c r="Q1662" s="12"/>
      <c r="R1662" s="12"/>
      <c r="S1662" s="18" t="s">
        <v>384</v>
      </c>
      <c r="T1662" s="10" t="s">
        <v>27</v>
      </c>
      <c r="U1662" s="10">
        <v>4908</v>
      </c>
      <c r="V1662" s="10">
        <v>2681</v>
      </c>
      <c r="W1662" s="10">
        <v>4374</v>
      </c>
      <c r="X1662" s="10">
        <v>4320</v>
      </c>
      <c r="Y1662" s="10">
        <f t="shared" si="28"/>
        <v>4895</v>
      </c>
      <c r="Z1662" s="10" t="str">
        <f>IFERROR(VLOOKUP(H1662,'[1]MW-NIFTY-50-12-Apr-2020'!$A:$A,1,FALSE),"No")</f>
        <v>No</v>
      </c>
      <c r="AA1662" s="10" t="str">
        <f>IFERROR(VLOOKUP(AB1662,'[2]ind_nifty500list 12th Apr20'!$F:$F,1,FALSE),"No")</f>
        <v>No</v>
      </c>
      <c r="AB1662" s="9">
        <v>4895</v>
      </c>
    </row>
    <row r="1663" spans="1:28" ht="15.75" customHeight="1" x14ac:dyDescent="0.3">
      <c r="A1663" s="9">
        <v>1543</v>
      </c>
      <c r="B1663" s="10"/>
      <c r="C1663" s="10"/>
      <c r="D1663" s="10">
        <v>137836036</v>
      </c>
      <c r="E1663" s="10">
        <v>538422</v>
      </c>
      <c r="F1663" s="10">
        <v>538422</v>
      </c>
      <c r="G1663" s="10" t="s">
        <v>4864</v>
      </c>
      <c r="H1663" s="10" t="str">
        <f>G1663</f>
        <v>JACKSON</v>
      </c>
      <c r="I1663" s="10" t="s">
        <v>4865</v>
      </c>
      <c r="J1663" s="10" t="s">
        <v>4866</v>
      </c>
      <c r="K1663" s="13">
        <v>70.95</v>
      </c>
      <c r="L1663" s="19" t="s">
        <v>13176</v>
      </c>
      <c r="M1663" s="11" t="s">
        <v>55</v>
      </c>
      <c r="N1663" s="10" t="s">
        <v>56</v>
      </c>
      <c r="O1663" s="10" t="s">
        <v>154</v>
      </c>
      <c r="P1663" s="10"/>
      <c r="Q1663" s="12"/>
      <c r="R1663" s="12"/>
      <c r="S1663" s="10" t="s">
        <v>58</v>
      </c>
      <c r="T1663" s="10" t="s">
        <v>27</v>
      </c>
      <c r="U1663" s="10">
        <v>2259</v>
      </c>
      <c r="V1663" s="10">
        <v>2388</v>
      </c>
      <c r="W1663" s="10">
        <v>1282</v>
      </c>
      <c r="X1663" s="10">
        <v>3772</v>
      </c>
      <c r="Y1663" s="10">
        <f t="shared" si="28"/>
        <v>1543</v>
      </c>
      <c r="Z1663" s="10" t="str">
        <f>IFERROR(VLOOKUP(H1663,'[1]MW-NIFTY-50-12-Apr-2020'!$A:$A,1,FALSE),"No")</f>
        <v>No</v>
      </c>
      <c r="AA1663" s="10" t="str">
        <f>IFERROR(VLOOKUP(AB1663,'[2]ind_nifty500list 12th Apr20'!$F:$F,1,FALSE),"No")</f>
        <v>No</v>
      </c>
      <c r="AB1663" s="9">
        <v>1543</v>
      </c>
    </row>
    <row r="1664" spans="1:28" ht="15.75" customHeight="1" x14ac:dyDescent="0.3">
      <c r="A1664" s="9">
        <v>1813</v>
      </c>
      <c r="B1664" s="10"/>
      <c r="C1664" s="10"/>
      <c r="D1664" s="10">
        <v>135718148</v>
      </c>
      <c r="E1664" s="10">
        <v>530149</v>
      </c>
      <c r="F1664" s="10">
        <v>530149</v>
      </c>
      <c r="G1664" s="10" t="s">
        <v>5678</v>
      </c>
      <c r="H1664" s="10" t="str">
        <f>G1664</f>
        <v>KSLIND</v>
      </c>
      <c r="I1664" s="10" t="s">
        <v>5679</v>
      </c>
      <c r="J1664" s="10" t="s">
        <v>5680</v>
      </c>
      <c r="K1664" s="13">
        <v>70.69</v>
      </c>
      <c r="L1664" s="19" t="s">
        <v>13176</v>
      </c>
      <c r="M1664" s="11" t="s">
        <v>83</v>
      </c>
      <c r="N1664" s="10" t="s">
        <v>84</v>
      </c>
      <c r="O1664" s="10" t="s">
        <v>85</v>
      </c>
      <c r="P1664" s="10"/>
      <c r="Q1664" s="12"/>
      <c r="R1664" s="12"/>
      <c r="S1664" s="17" t="s">
        <v>86</v>
      </c>
      <c r="T1664" s="10" t="s">
        <v>27</v>
      </c>
      <c r="U1664" s="10">
        <v>3803</v>
      </c>
      <c r="V1664" s="10">
        <v>1106</v>
      </c>
      <c r="W1664" s="10">
        <v>1067</v>
      </c>
      <c r="X1664" s="10">
        <v>3325</v>
      </c>
      <c r="Y1664" s="10">
        <f t="shared" si="28"/>
        <v>1813</v>
      </c>
      <c r="Z1664" s="10" t="str">
        <f>IFERROR(VLOOKUP(H1664,'[1]MW-NIFTY-50-12-Apr-2020'!$A:$A,1,FALSE),"No")</f>
        <v>No</v>
      </c>
      <c r="AA1664" s="10" t="str">
        <f>IFERROR(VLOOKUP(AB1664,'[2]ind_nifty500list 12th Apr20'!$F:$F,1,FALSE),"No")</f>
        <v>No</v>
      </c>
      <c r="AB1664" s="9">
        <v>1813</v>
      </c>
    </row>
    <row r="1665" spans="1:28" ht="15.75" customHeight="1" x14ac:dyDescent="0.3">
      <c r="A1665" s="9">
        <v>2401</v>
      </c>
      <c r="B1665" s="10"/>
      <c r="C1665" s="10"/>
      <c r="D1665" s="10">
        <v>128082436</v>
      </c>
      <c r="E1665" s="10">
        <v>500322</v>
      </c>
      <c r="F1665" s="10">
        <v>500322</v>
      </c>
      <c r="G1665" s="10" t="s">
        <v>7453</v>
      </c>
      <c r="H1665" s="10" t="str">
        <f>G1665</f>
        <v>PANYAMCEM</v>
      </c>
      <c r="I1665" s="10" t="s">
        <v>7454</v>
      </c>
      <c r="J1665" s="10" t="s">
        <v>7455</v>
      </c>
      <c r="K1665" s="13">
        <v>70.52</v>
      </c>
      <c r="L1665" s="19" t="s">
        <v>13176</v>
      </c>
      <c r="M1665" s="10" t="s">
        <v>249</v>
      </c>
      <c r="N1665" s="10" t="s">
        <v>250</v>
      </c>
      <c r="O1665" s="10" t="s">
        <v>251</v>
      </c>
      <c r="P1665" s="10"/>
      <c r="Q1665" s="12"/>
      <c r="R1665" s="12"/>
      <c r="S1665" s="15" t="s">
        <v>26</v>
      </c>
      <c r="T1665" s="10" t="s">
        <v>27</v>
      </c>
      <c r="U1665" s="10">
        <v>533</v>
      </c>
      <c r="V1665" s="10">
        <v>389</v>
      </c>
      <c r="W1665" s="10">
        <v>2495</v>
      </c>
      <c r="X1665" s="10">
        <v>1717</v>
      </c>
      <c r="Y1665" s="10">
        <f t="shared" si="28"/>
        <v>2401</v>
      </c>
      <c r="Z1665" s="10" t="str">
        <f>IFERROR(VLOOKUP(H1665,'[1]MW-NIFTY-50-12-Apr-2020'!$A:$A,1,FALSE),"No")</f>
        <v>No</v>
      </c>
      <c r="AA1665" s="10" t="str">
        <f>IFERROR(VLOOKUP(AB1665,'[2]ind_nifty500list 12th Apr20'!$F:$F,1,FALSE),"No")</f>
        <v>No</v>
      </c>
      <c r="AB1665" s="9">
        <v>2401</v>
      </c>
    </row>
    <row r="1666" spans="1:28" ht="15.75" customHeight="1" x14ac:dyDescent="0.3">
      <c r="A1666" s="9">
        <v>1668</v>
      </c>
      <c r="B1666" s="10">
        <v>464385</v>
      </c>
      <c r="C1666" s="10">
        <v>1814</v>
      </c>
      <c r="D1666" s="10">
        <v>133705476</v>
      </c>
      <c r="E1666" s="10">
        <v>522287</v>
      </c>
      <c r="F1666" s="10">
        <v>522287</v>
      </c>
      <c r="G1666" s="10" t="s">
        <v>5239</v>
      </c>
      <c r="H1666" s="10" t="s">
        <v>5239</v>
      </c>
      <c r="I1666" s="10" t="s">
        <v>5240</v>
      </c>
      <c r="J1666" s="10" t="s">
        <v>5241</v>
      </c>
      <c r="K1666" s="13">
        <v>7131.7114000000001</v>
      </c>
      <c r="L1666" s="19" t="s">
        <v>13179</v>
      </c>
      <c r="M1666" s="11" t="s">
        <v>335</v>
      </c>
      <c r="N1666" s="10" t="s">
        <v>336</v>
      </c>
      <c r="O1666" s="10" t="s">
        <v>1776</v>
      </c>
      <c r="P1666" s="10"/>
      <c r="Q1666" s="12"/>
      <c r="R1666" s="12"/>
      <c r="S1666" s="15" t="s">
        <v>339</v>
      </c>
      <c r="T1666" s="10" t="s">
        <v>43</v>
      </c>
      <c r="U1666" s="10">
        <v>2578</v>
      </c>
      <c r="V1666" s="10">
        <v>3103</v>
      </c>
      <c r="W1666" s="10">
        <v>2728</v>
      </c>
      <c r="X1666" s="10">
        <v>2516</v>
      </c>
      <c r="Y1666" s="10">
        <f t="shared" ref="Y1666:Y1729" si="29">A1666</f>
        <v>1668</v>
      </c>
      <c r="Z1666" s="10" t="str">
        <f>IFERROR(VLOOKUP(H1666,'[1]MW-NIFTY-50-12-Apr-2020'!$A:$A,1,FALSE),"No")</f>
        <v>No</v>
      </c>
      <c r="AA1666" s="10" t="s">
        <v>44</v>
      </c>
      <c r="AB1666" s="9">
        <v>1668</v>
      </c>
    </row>
    <row r="1667" spans="1:28" ht="15.75" customHeight="1" x14ac:dyDescent="0.3">
      <c r="A1667" s="9">
        <v>2452</v>
      </c>
      <c r="B1667" s="10">
        <v>1002241</v>
      </c>
      <c r="C1667" s="10">
        <v>3915</v>
      </c>
      <c r="D1667" s="10">
        <v>135777540</v>
      </c>
      <c r="E1667" s="10">
        <v>530381</v>
      </c>
      <c r="F1667" s="10">
        <v>530381</v>
      </c>
      <c r="G1667" s="10" t="s">
        <v>7603</v>
      </c>
      <c r="H1667" s="10" t="s">
        <v>7603</v>
      </c>
      <c r="I1667" s="10" t="s">
        <v>7604</v>
      </c>
      <c r="J1667" s="10" t="s">
        <v>7605</v>
      </c>
      <c r="K1667" s="13">
        <v>70.512349999999998</v>
      </c>
      <c r="L1667" s="19" t="s">
        <v>13176</v>
      </c>
      <c r="M1667" s="11" t="s">
        <v>39</v>
      </c>
      <c r="N1667" s="10" t="s">
        <v>67</v>
      </c>
      <c r="O1667" s="10" t="s">
        <v>68</v>
      </c>
      <c r="P1667" s="10"/>
      <c r="Q1667" s="12"/>
      <c r="R1667" s="12"/>
      <c r="S1667" s="15" t="s">
        <v>69</v>
      </c>
      <c r="T1667" s="10" t="s">
        <v>27</v>
      </c>
      <c r="U1667" s="10">
        <v>2004</v>
      </c>
      <c r="V1667" s="10">
        <v>3598</v>
      </c>
      <c r="W1667" s="10">
        <v>2085</v>
      </c>
      <c r="X1667" s="10">
        <v>2529</v>
      </c>
      <c r="Y1667" s="10">
        <f t="shared" si="29"/>
        <v>2452</v>
      </c>
      <c r="Z1667" s="10" t="str">
        <f>IFERROR(VLOOKUP(H1667,'[1]MW-NIFTY-50-12-Apr-2020'!$A:$A,1,FALSE),"No")</f>
        <v>No</v>
      </c>
      <c r="AA1667" s="10" t="str">
        <f>IFERROR(VLOOKUP(AB1667,'[2]ind_nifty500list 12th Apr20'!$F:$F,1,FALSE),"No")</f>
        <v>No</v>
      </c>
      <c r="AB1667" s="9">
        <v>2452</v>
      </c>
    </row>
    <row r="1668" spans="1:28" ht="15.75" customHeight="1" x14ac:dyDescent="0.3">
      <c r="A1668" s="9">
        <v>1479</v>
      </c>
      <c r="B1668" s="10"/>
      <c r="C1668" s="10"/>
      <c r="D1668" s="10">
        <v>134878980</v>
      </c>
      <c r="E1668" s="10">
        <v>526871</v>
      </c>
      <c r="F1668" s="10">
        <v>526871</v>
      </c>
      <c r="G1668" s="10" t="s">
        <v>4673</v>
      </c>
      <c r="H1668" s="10" t="str">
        <f>G1668</f>
        <v>INTECCAP</v>
      </c>
      <c r="I1668" s="10" t="s">
        <v>4674</v>
      </c>
      <c r="J1668" s="10" t="s">
        <v>4675</v>
      </c>
      <c r="K1668" s="13">
        <v>70.33</v>
      </c>
      <c r="L1668" s="19" t="s">
        <v>13176</v>
      </c>
      <c r="M1668" s="11" t="s">
        <v>55</v>
      </c>
      <c r="N1668" s="10" t="s">
        <v>56</v>
      </c>
      <c r="O1668" s="10"/>
      <c r="P1668" s="10"/>
      <c r="Q1668" s="12"/>
      <c r="R1668" s="12"/>
      <c r="S1668" s="18" t="s">
        <v>58</v>
      </c>
      <c r="T1668" s="10" t="s">
        <v>27</v>
      </c>
      <c r="U1668" s="10">
        <v>571</v>
      </c>
      <c r="V1668" s="10">
        <v>3425</v>
      </c>
      <c r="W1668" s="10">
        <v>235</v>
      </c>
      <c r="X1668" s="10">
        <v>1960</v>
      </c>
      <c r="Y1668" s="10">
        <f t="shared" si="29"/>
        <v>1479</v>
      </c>
      <c r="Z1668" s="10" t="str">
        <f>IFERROR(VLOOKUP(H1668,'[1]MW-NIFTY-50-12-Apr-2020'!$A:$A,1,FALSE),"No")</f>
        <v>No</v>
      </c>
      <c r="AA1668" s="10" t="str">
        <f>IFERROR(VLOOKUP(AB1668,'[2]ind_nifty500list 12th Apr20'!$F:$F,1,FALSE),"No")</f>
        <v>No</v>
      </c>
      <c r="AB1668" s="9">
        <v>1479</v>
      </c>
    </row>
    <row r="1669" spans="1:28" ht="15.75" customHeight="1" x14ac:dyDescent="0.3">
      <c r="A1669" s="9">
        <v>288</v>
      </c>
      <c r="B1669" s="10"/>
      <c r="C1669" s="10"/>
      <c r="D1669" s="10">
        <v>134766852</v>
      </c>
      <c r="E1669" s="10">
        <v>526433</v>
      </c>
      <c r="F1669" s="10">
        <v>526433</v>
      </c>
      <c r="G1669" s="10" t="s">
        <v>1021</v>
      </c>
      <c r="H1669" s="10" t="str">
        <f>G1669</f>
        <v>ASMTEC</v>
      </c>
      <c r="I1669" s="10" t="s">
        <v>1022</v>
      </c>
      <c r="J1669" s="10" t="s">
        <v>1023</v>
      </c>
      <c r="K1669" s="13">
        <v>70.239999999999995</v>
      </c>
      <c r="L1669" s="19" t="s">
        <v>13176</v>
      </c>
      <c r="M1669" s="11" t="s">
        <v>32</v>
      </c>
      <c r="N1669" s="10" t="s">
        <v>33</v>
      </c>
      <c r="O1669" s="10" t="s">
        <v>48</v>
      </c>
      <c r="P1669" s="10"/>
      <c r="Q1669" s="12"/>
      <c r="R1669" s="12"/>
      <c r="S1669" s="18" t="s">
        <v>35</v>
      </c>
      <c r="T1669" s="10" t="s">
        <v>27</v>
      </c>
      <c r="U1669" s="10">
        <v>2399</v>
      </c>
      <c r="V1669" s="10">
        <v>2881</v>
      </c>
      <c r="W1669" s="10">
        <v>3125</v>
      </c>
      <c r="X1669" s="10">
        <v>5039</v>
      </c>
      <c r="Y1669" s="10">
        <f t="shared" si="29"/>
        <v>288</v>
      </c>
      <c r="Z1669" s="10" t="str">
        <f>IFERROR(VLOOKUP(H1669,'[1]MW-NIFTY-50-12-Apr-2020'!$A:$A,1,FALSE),"No")</f>
        <v>No</v>
      </c>
      <c r="AA1669" s="10" t="str">
        <f>IFERROR(VLOOKUP(AB1669,'[2]ind_nifty500list 12th Apr20'!$F:$F,1,FALSE),"No")</f>
        <v>No</v>
      </c>
      <c r="AB1669" s="9">
        <v>288</v>
      </c>
    </row>
    <row r="1670" spans="1:28" ht="15.75" customHeight="1" x14ac:dyDescent="0.3">
      <c r="A1670" s="9">
        <v>985</v>
      </c>
      <c r="B1670" s="10"/>
      <c r="C1670" s="10"/>
      <c r="D1670" s="10">
        <v>136677380</v>
      </c>
      <c r="E1670" s="10">
        <v>533896</v>
      </c>
      <c r="F1670" s="10">
        <v>533896</v>
      </c>
      <c r="G1670" s="10" t="s">
        <v>3158</v>
      </c>
      <c r="H1670" s="10" t="str">
        <f>G1670</f>
        <v>FERVENTSYN</v>
      </c>
      <c r="I1670" s="10" t="s">
        <v>3159</v>
      </c>
      <c r="J1670" s="10" t="s">
        <v>3160</v>
      </c>
      <c r="K1670" s="13">
        <v>70.06</v>
      </c>
      <c r="L1670" s="19" t="s">
        <v>13176</v>
      </c>
      <c r="M1670" s="11" t="s">
        <v>95</v>
      </c>
      <c r="N1670" s="10" t="s">
        <v>96</v>
      </c>
      <c r="O1670" s="10"/>
      <c r="P1670" s="10"/>
      <c r="Q1670" s="12"/>
      <c r="R1670" s="12"/>
      <c r="S1670" s="10" t="s">
        <v>98</v>
      </c>
      <c r="T1670" s="10" t="s">
        <v>27</v>
      </c>
      <c r="U1670" s="10">
        <v>1999</v>
      </c>
      <c r="V1670" s="10">
        <v>3499</v>
      </c>
      <c r="W1670" s="10">
        <v>2870</v>
      </c>
      <c r="X1670" s="10">
        <v>520</v>
      </c>
      <c r="Y1670" s="10">
        <f t="shared" si="29"/>
        <v>985</v>
      </c>
      <c r="Z1670" s="10" t="str">
        <f>IFERROR(VLOOKUP(H1670,'[1]MW-NIFTY-50-12-Apr-2020'!$A:$A,1,FALSE),"No")</f>
        <v>No</v>
      </c>
      <c r="AA1670" s="10" t="str">
        <f>IFERROR(VLOOKUP(AB1670,'[2]ind_nifty500list 12th Apr20'!$F:$F,1,FALSE),"No")</f>
        <v>No</v>
      </c>
      <c r="AB1670" s="9">
        <v>985</v>
      </c>
    </row>
    <row r="1671" spans="1:28" ht="15.75" customHeight="1" x14ac:dyDescent="0.3">
      <c r="A1671" s="9">
        <v>1122</v>
      </c>
      <c r="B1671" s="10">
        <v>3730433</v>
      </c>
      <c r="C1671" s="10">
        <v>14572</v>
      </c>
      <c r="D1671" s="10">
        <v>128473092</v>
      </c>
      <c r="E1671" s="10">
        <v>501848</v>
      </c>
      <c r="F1671" s="10">
        <v>501848</v>
      </c>
      <c r="G1671" s="10" t="s">
        <v>3576</v>
      </c>
      <c r="H1671" s="10" t="s">
        <v>3576</v>
      </c>
      <c r="I1671" s="10" t="s">
        <v>3577</v>
      </c>
      <c r="J1671" s="10" t="s">
        <v>3578</v>
      </c>
      <c r="K1671" s="13">
        <v>70.047300000000007</v>
      </c>
      <c r="L1671" s="19" t="s">
        <v>13176</v>
      </c>
      <c r="M1671" s="11" t="s">
        <v>121</v>
      </c>
      <c r="N1671" s="10" t="s">
        <v>122</v>
      </c>
      <c r="O1671" s="10" t="s">
        <v>123</v>
      </c>
      <c r="P1671" s="10"/>
      <c r="Q1671" s="12"/>
      <c r="R1671" s="12"/>
      <c r="S1671" s="15" t="s">
        <v>124</v>
      </c>
      <c r="T1671" s="10" t="s">
        <v>27</v>
      </c>
      <c r="U1671" s="10">
        <v>1144</v>
      </c>
      <c r="V1671" s="10">
        <v>843</v>
      </c>
      <c r="W1671" s="10">
        <v>832</v>
      </c>
      <c r="X1671" s="10">
        <v>2316</v>
      </c>
      <c r="Y1671" s="10">
        <f t="shared" si="29"/>
        <v>1122</v>
      </c>
      <c r="Z1671" s="10" t="str">
        <f>IFERROR(VLOOKUP(H1671,'[1]MW-NIFTY-50-12-Apr-2020'!$A:$A,1,FALSE),"No")</f>
        <v>No</v>
      </c>
      <c r="AA1671" s="10" t="str">
        <f>IFERROR(VLOOKUP(AB1671,'[2]ind_nifty500list 12th Apr20'!$F:$F,1,FALSE),"No")</f>
        <v>No</v>
      </c>
      <c r="AB1671" s="9">
        <v>1122</v>
      </c>
    </row>
    <row r="1672" spans="1:28" ht="15.75" customHeight="1" x14ac:dyDescent="0.3">
      <c r="A1672" s="9">
        <v>1949</v>
      </c>
      <c r="B1672" s="10">
        <v>1899521</v>
      </c>
      <c r="C1672" s="10">
        <v>7420</v>
      </c>
      <c r="D1672" s="10">
        <v>137995524</v>
      </c>
      <c r="E1672" s="10">
        <v>539045</v>
      </c>
      <c r="F1672" s="10">
        <v>539045</v>
      </c>
      <c r="G1672" s="10" t="s">
        <v>6091</v>
      </c>
      <c r="H1672" s="10" t="s">
        <v>6091</v>
      </c>
      <c r="I1672" s="10" t="s">
        <v>6092</v>
      </c>
      <c r="J1672" s="10" t="s">
        <v>6093</v>
      </c>
      <c r="K1672" s="13">
        <v>69.920649999999995</v>
      </c>
      <c r="L1672" s="19" t="s">
        <v>13176</v>
      </c>
      <c r="M1672" s="11" t="s">
        <v>23</v>
      </c>
      <c r="N1672" s="10" t="s">
        <v>90</v>
      </c>
      <c r="O1672" s="10"/>
      <c r="P1672" s="10"/>
      <c r="Q1672" s="12"/>
      <c r="R1672" s="12"/>
      <c r="S1672" s="18" t="s">
        <v>91</v>
      </c>
      <c r="T1672" s="10" t="s">
        <v>27</v>
      </c>
      <c r="U1672" s="10">
        <v>3417</v>
      </c>
      <c r="V1672" s="10">
        <v>2745</v>
      </c>
      <c r="W1672" s="10">
        <v>3779</v>
      </c>
      <c r="X1672" s="10">
        <v>3311</v>
      </c>
      <c r="Y1672" s="10">
        <f t="shared" si="29"/>
        <v>1949</v>
      </c>
      <c r="Z1672" s="10" t="str">
        <f>IFERROR(VLOOKUP(H1672,'[1]MW-NIFTY-50-12-Apr-2020'!$A:$A,1,FALSE),"No")</f>
        <v>No</v>
      </c>
      <c r="AA1672" s="10" t="str">
        <f>IFERROR(VLOOKUP(AB1672,'[2]ind_nifty500list 12th Apr20'!$F:$F,1,FALSE),"No")</f>
        <v>No</v>
      </c>
      <c r="AB1672" s="9">
        <v>1949</v>
      </c>
    </row>
    <row r="1673" spans="1:28" ht="15.75" customHeight="1" x14ac:dyDescent="0.3">
      <c r="A1673" s="9">
        <v>2817</v>
      </c>
      <c r="B1673" s="10">
        <v>817153</v>
      </c>
      <c r="C1673" s="10">
        <v>3192</v>
      </c>
      <c r="D1673" s="10">
        <v>131661828</v>
      </c>
      <c r="E1673" s="10">
        <v>514304</v>
      </c>
      <c r="F1673" s="10">
        <v>514304</v>
      </c>
      <c r="G1673" s="10" t="s">
        <v>8693</v>
      </c>
      <c r="H1673" s="10" t="s">
        <v>8693</v>
      </c>
      <c r="I1673" s="10" t="s">
        <v>8694</v>
      </c>
      <c r="J1673" s="10" t="s">
        <v>8695</v>
      </c>
      <c r="K1673" s="13">
        <v>69.89</v>
      </c>
      <c r="L1673" s="19" t="s">
        <v>13176</v>
      </c>
      <c r="M1673" s="11" t="s">
        <v>83</v>
      </c>
      <c r="N1673" s="10" t="s">
        <v>84</v>
      </c>
      <c r="O1673" s="10" t="s">
        <v>85</v>
      </c>
      <c r="P1673" s="10"/>
      <c r="Q1673" s="12"/>
      <c r="R1673" s="12"/>
      <c r="S1673" s="17" t="s">
        <v>86</v>
      </c>
      <c r="T1673" s="10" t="s">
        <v>27</v>
      </c>
      <c r="U1673" s="10">
        <v>3044</v>
      </c>
      <c r="V1673" s="10">
        <v>3077</v>
      </c>
      <c r="W1673" s="10">
        <v>2760</v>
      </c>
      <c r="X1673" s="10">
        <v>2596</v>
      </c>
      <c r="Y1673" s="10">
        <f t="shared" si="29"/>
        <v>2817</v>
      </c>
      <c r="Z1673" s="10" t="str">
        <f>IFERROR(VLOOKUP(H1673,'[1]MW-NIFTY-50-12-Apr-2020'!$A:$A,1,FALSE),"No")</f>
        <v>No</v>
      </c>
      <c r="AA1673" s="10" t="str">
        <f>IFERROR(VLOOKUP(AB1673,'[2]ind_nifty500list 12th Apr20'!$F:$F,1,FALSE),"No")</f>
        <v>No</v>
      </c>
      <c r="AB1673" s="9">
        <v>2817</v>
      </c>
    </row>
    <row r="1674" spans="1:28" ht="15.75" customHeight="1" x14ac:dyDescent="0.3">
      <c r="A1674" s="9">
        <v>1025</v>
      </c>
      <c r="B1674" s="10"/>
      <c r="C1674" s="10"/>
      <c r="D1674" s="10">
        <v>133681924</v>
      </c>
      <c r="E1674" s="10">
        <v>522195</v>
      </c>
      <c r="F1674" s="10">
        <v>522195</v>
      </c>
      <c r="G1674" s="10" t="s">
        <v>3281</v>
      </c>
      <c r="H1674" s="10" t="str">
        <f>G1674</f>
        <v>FRONTSP</v>
      </c>
      <c r="I1674" s="10" t="s">
        <v>3282</v>
      </c>
      <c r="J1674" s="10" t="s">
        <v>3283</v>
      </c>
      <c r="K1674" s="13">
        <v>69.88</v>
      </c>
      <c r="L1674" s="19" t="s">
        <v>13176</v>
      </c>
      <c r="M1674" s="11" t="s">
        <v>39</v>
      </c>
      <c r="N1674" s="10" t="s">
        <v>40</v>
      </c>
      <c r="O1674" s="10"/>
      <c r="P1674" s="10"/>
      <c r="Q1674" s="12"/>
      <c r="R1674" s="12"/>
      <c r="S1674" s="17" t="s">
        <v>42</v>
      </c>
      <c r="T1674" s="10" t="s">
        <v>27</v>
      </c>
      <c r="U1674" s="10">
        <v>1570</v>
      </c>
      <c r="V1674" s="10">
        <v>3079</v>
      </c>
      <c r="W1674" s="10">
        <v>599</v>
      </c>
      <c r="X1674" s="10">
        <v>2112</v>
      </c>
      <c r="Y1674" s="10">
        <f t="shared" si="29"/>
        <v>1025</v>
      </c>
      <c r="Z1674" s="10" t="str">
        <f>IFERROR(VLOOKUP(H1674,'[1]MW-NIFTY-50-12-Apr-2020'!$A:$A,1,FALSE),"No")</f>
        <v>No</v>
      </c>
      <c r="AA1674" s="10" t="str">
        <f>IFERROR(VLOOKUP(AB1674,'[2]ind_nifty500list 12th Apr20'!$F:$F,1,FALSE),"No")</f>
        <v>No</v>
      </c>
      <c r="AB1674" s="9">
        <v>1025</v>
      </c>
    </row>
    <row r="1675" spans="1:28" ht="15.75" customHeight="1" x14ac:dyDescent="0.3">
      <c r="A1675" s="9">
        <v>574</v>
      </c>
      <c r="B1675" s="10">
        <v>3369473</v>
      </c>
      <c r="C1675" s="10">
        <v>13162</v>
      </c>
      <c r="D1675" s="10">
        <v>136369924</v>
      </c>
      <c r="E1675" s="10">
        <v>532695</v>
      </c>
      <c r="F1675" s="10">
        <v>532695</v>
      </c>
      <c r="G1675" s="10" t="s">
        <v>1909</v>
      </c>
      <c r="H1675" s="10" t="s">
        <v>1909</v>
      </c>
      <c r="I1675" s="10" t="s">
        <v>1910</v>
      </c>
      <c r="J1675" s="10" t="s">
        <v>1911</v>
      </c>
      <c r="K1675" s="13">
        <v>69.433400000000006</v>
      </c>
      <c r="L1675" s="19" t="s">
        <v>13176</v>
      </c>
      <c r="M1675" s="11" t="s">
        <v>83</v>
      </c>
      <c r="N1675" s="10" t="s">
        <v>84</v>
      </c>
      <c r="O1675" s="10" t="s">
        <v>108</v>
      </c>
      <c r="P1675" s="10"/>
      <c r="Q1675" s="10"/>
      <c r="R1675" s="12"/>
      <c r="S1675" s="17" t="s">
        <v>86</v>
      </c>
      <c r="T1675" s="10" t="s">
        <v>27</v>
      </c>
      <c r="U1675" s="10">
        <v>3721</v>
      </c>
      <c r="V1675" s="10">
        <v>2608</v>
      </c>
      <c r="W1675" s="10">
        <v>2478</v>
      </c>
      <c r="X1675" s="10">
        <v>243</v>
      </c>
      <c r="Y1675" s="10">
        <f t="shared" si="29"/>
        <v>574</v>
      </c>
      <c r="Z1675" s="10" t="str">
        <f>IFERROR(VLOOKUP(H1675,'[1]MW-NIFTY-50-12-Apr-2020'!$A:$A,1,FALSE),"No")</f>
        <v>No</v>
      </c>
      <c r="AA1675" s="10" t="str">
        <f>IFERROR(VLOOKUP(AB1675,'[2]ind_nifty500list 12th Apr20'!$F:$F,1,FALSE),"No")</f>
        <v>No</v>
      </c>
      <c r="AB1675" s="9">
        <v>574</v>
      </c>
    </row>
    <row r="1676" spans="1:28" ht="15.75" customHeight="1" x14ac:dyDescent="0.3">
      <c r="A1676" s="9">
        <v>2608</v>
      </c>
      <c r="B1676" s="10"/>
      <c r="C1676" s="10"/>
      <c r="D1676" s="10">
        <v>137758468</v>
      </c>
      <c r="E1676" s="10">
        <v>137758468</v>
      </c>
      <c r="F1676" s="10">
        <v>538119</v>
      </c>
      <c r="G1676" s="10" t="s">
        <v>8063</v>
      </c>
      <c r="H1676" s="10" t="str">
        <f>G1676</f>
        <v>RNBDENIMS</v>
      </c>
      <c r="I1676" s="10" t="s">
        <v>8064</v>
      </c>
      <c r="J1676" s="10" t="s">
        <v>8065</v>
      </c>
      <c r="K1676" s="13">
        <v>68.98</v>
      </c>
      <c r="L1676" s="19" t="s">
        <v>13176</v>
      </c>
      <c r="M1676" s="11" t="s">
        <v>83</v>
      </c>
      <c r="N1676" s="10" t="s">
        <v>84</v>
      </c>
      <c r="O1676" s="10" t="s">
        <v>108</v>
      </c>
      <c r="P1676" s="10"/>
      <c r="Q1676" s="12"/>
      <c r="R1676" s="12"/>
      <c r="S1676" s="15" t="s">
        <v>86</v>
      </c>
      <c r="T1676" s="10" t="s">
        <v>27</v>
      </c>
      <c r="U1676" s="10">
        <v>380</v>
      </c>
      <c r="V1676" s="10">
        <v>431</v>
      </c>
      <c r="W1676" s="10">
        <v>3721</v>
      </c>
      <c r="X1676" s="10">
        <v>574</v>
      </c>
      <c r="Y1676" s="10">
        <f t="shared" si="29"/>
        <v>2608</v>
      </c>
      <c r="Z1676" s="10" t="str">
        <f>IFERROR(VLOOKUP(H1676,'[1]MW-NIFTY-50-12-Apr-2020'!$A:$A,1,FALSE),"No")</f>
        <v>No</v>
      </c>
      <c r="AA1676" s="10" t="str">
        <f>IFERROR(VLOOKUP(AB1676,'[2]ind_nifty500list 12th Apr20'!$F:$F,1,FALSE),"No")</f>
        <v>No</v>
      </c>
      <c r="AB1676" s="9">
        <v>2608</v>
      </c>
    </row>
    <row r="1677" spans="1:28" ht="15.75" customHeight="1" x14ac:dyDescent="0.3">
      <c r="A1677" s="9">
        <v>837</v>
      </c>
      <c r="B1677" s="10">
        <v>6118913</v>
      </c>
      <c r="C1677" s="10">
        <v>23902</v>
      </c>
      <c r="D1677" s="10">
        <v>136553476</v>
      </c>
      <c r="E1677" s="10">
        <v>533412</v>
      </c>
      <c r="F1677" s="10">
        <v>533412</v>
      </c>
      <c r="G1677" s="10" t="s">
        <v>2706</v>
      </c>
      <c r="H1677" s="10" t="s">
        <v>2706</v>
      </c>
      <c r="I1677" s="10" t="s">
        <v>2707</v>
      </c>
      <c r="J1677" s="10" t="s">
        <v>2708</v>
      </c>
      <c r="K1677" s="13">
        <v>68.930000000000007</v>
      </c>
      <c r="L1677" s="19" t="s">
        <v>13176</v>
      </c>
      <c r="M1677" s="11" t="s">
        <v>95</v>
      </c>
      <c r="N1677" s="10" t="s">
        <v>96</v>
      </c>
      <c r="O1677" s="10" t="s">
        <v>97</v>
      </c>
      <c r="P1677" s="10"/>
      <c r="Q1677" s="12"/>
      <c r="R1677" s="12"/>
      <c r="S1677" s="10" t="s">
        <v>98</v>
      </c>
      <c r="T1677" s="10" t="s">
        <v>27</v>
      </c>
      <c r="U1677" s="10">
        <v>887</v>
      </c>
      <c r="V1677" s="10">
        <v>888</v>
      </c>
      <c r="W1677" s="10">
        <v>201</v>
      </c>
      <c r="X1677" s="10">
        <v>3780</v>
      </c>
      <c r="Y1677" s="10">
        <f t="shared" si="29"/>
        <v>837</v>
      </c>
      <c r="Z1677" s="10" t="str">
        <f>IFERROR(VLOOKUP(H1677,'[1]MW-NIFTY-50-12-Apr-2020'!$A:$A,1,FALSE),"No")</f>
        <v>No</v>
      </c>
      <c r="AA1677" s="10" t="str">
        <f>IFERROR(VLOOKUP(AB1677,'[2]ind_nifty500list 12th Apr20'!$F:$F,1,FALSE),"No")</f>
        <v>No</v>
      </c>
      <c r="AB1677" s="9">
        <v>837</v>
      </c>
    </row>
    <row r="1678" spans="1:28" ht="15.75" customHeight="1" x14ac:dyDescent="0.3">
      <c r="A1678" s="9">
        <v>3729</v>
      </c>
      <c r="B1678" s="10">
        <v>1869569</v>
      </c>
      <c r="C1678" s="10">
        <v>7303</v>
      </c>
      <c r="D1678" s="10">
        <v>136297220</v>
      </c>
      <c r="E1678" s="10">
        <v>532411</v>
      </c>
      <c r="F1678" s="10">
        <v>532411</v>
      </c>
      <c r="G1678" s="10" t="s">
        <v>11417</v>
      </c>
      <c r="H1678" s="10" t="s">
        <v>11417</v>
      </c>
      <c r="I1678" s="10" t="s">
        <v>11418</v>
      </c>
      <c r="J1678" s="10" t="s">
        <v>11419</v>
      </c>
      <c r="K1678" s="13">
        <v>68.608999999999995</v>
      </c>
      <c r="L1678" s="19" t="s">
        <v>13176</v>
      </c>
      <c r="M1678" s="11" t="s">
        <v>32</v>
      </c>
      <c r="N1678" s="10" t="s">
        <v>33</v>
      </c>
      <c r="O1678" s="10" t="s">
        <v>34</v>
      </c>
      <c r="P1678" s="10"/>
      <c r="Q1678" s="12"/>
      <c r="R1678" s="12"/>
      <c r="S1678" s="10" t="s">
        <v>35</v>
      </c>
      <c r="T1678" s="10" t="s">
        <v>27</v>
      </c>
      <c r="U1678" s="10">
        <v>4327</v>
      </c>
      <c r="V1678" s="10">
        <v>4433</v>
      </c>
      <c r="W1678" s="10">
        <v>3722</v>
      </c>
      <c r="X1678" s="10">
        <v>3117</v>
      </c>
      <c r="Y1678" s="10">
        <f t="shared" si="29"/>
        <v>3729</v>
      </c>
      <c r="Z1678" s="10" t="str">
        <f>IFERROR(VLOOKUP(H1678,'[1]MW-NIFTY-50-12-Apr-2020'!$A:$A,1,FALSE),"No")</f>
        <v>No</v>
      </c>
      <c r="AA1678" s="10" t="str">
        <f>IFERROR(VLOOKUP(AB1678,'[2]ind_nifty500list 12th Apr20'!$F:$F,1,FALSE),"No")</f>
        <v>No</v>
      </c>
      <c r="AB1678" s="9">
        <v>3729</v>
      </c>
    </row>
    <row r="1679" spans="1:28" ht="15.75" customHeight="1" x14ac:dyDescent="0.3">
      <c r="A1679" s="9">
        <v>2748</v>
      </c>
      <c r="B1679" s="10"/>
      <c r="C1679" s="10"/>
      <c r="D1679" s="10">
        <v>136163332</v>
      </c>
      <c r="E1679" s="10">
        <v>531888</v>
      </c>
      <c r="F1679" s="10">
        <v>531888</v>
      </c>
      <c r="G1679" s="10" t="s">
        <v>8486</v>
      </c>
      <c r="H1679" s="10" t="str">
        <f>G1679</f>
        <v>REXNORD</v>
      </c>
      <c r="I1679" s="10" t="s">
        <v>8487</v>
      </c>
      <c r="J1679" s="10" t="s">
        <v>8488</v>
      </c>
      <c r="K1679" s="13">
        <v>68.58</v>
      </c>
      <c r="L1679" s="19" t="s">
        <v>13176</v>
      </c>
      <c r="M1679" s="11" t="s">
        <v>39</v>
      </c>
      <c r="N1679" s="10" t="s">
        <v>40</v>
      </c>
      <c r="O1679" s="10" t="s">
        <v>137</v>
      </c>
      <c r="P1679" s="10" t="s">
        <v>138</v>
      </c>
      <c r="Q1679" s="12"/>
      <c r="R1679" s="12"/>
      <c r="S1679" s="15" t="s">
        <v>42</v>
      </c>
      <c r="T1679" s="10" t="s">
        <v>27</v>
      </c>
      <c r="U1679" s="10">
        <v>1627</v>
      </c>
      <c r="V1679" s="10">
        <v>3137</v>
      </c>
      <c r="W1679" s="10">
        <v>397</v>
      </c>
      <c r="X1679" s="10">
        <v>2985</v>
      </c>
      <c r="Y1679" s="10">
        <f t="shared" si="29"/>
        <v>2748</v>
      </c>
      <c r="Z1679" s="10" t="str">
        <f>IFERROR(VLOOKUP(H1679,'[1]MW-NIFTY-50-12-Apr-2020'!$A:$A,1,FALSE),"No")</f>
        <v>No</v>
      </c>
      <c r="AA1679" s="10" t="str">
        <f>IFERROR(VLOOKUP(AB1679,'[2]ind_nifty500list 12th Apr20'!$F:$F,1,FALSE),"No")</f>
        <v>No</v>
      </c>
      <c r="AB1679" s="9">
        <v>2748</v>
      </c>
    </row>
    <row r="1680" spans="1:28" ht="15.75" customHeight="1" x14ac:dyDescent="0.3">
      <c r="A1680" s="9">
        <v>1063</v>
      </c>
      <c r="B1680" s="10"/>
      <c r="C1680" s="10"/>
      <c r="D1680" s="10">
        <v>136144132</v>
      </c>
      <c r="E1680" s="10">
        <v>136144132</v>
      </c>
      <c r="F1680" s="10">
        <v>531813</v>
      </c>
      <c r="G1680" s="10" t="s">
        <v>3397</v>
      </c>
      <c r="H1680" s="10" t="str">
        <f>G1680</f>
        <v>GANGAPA</v>
      </c>
      <c r="I1680" s="10" t="s">
        <v>3398</v>
      </c>
      <c r="J1680" s="10" t="s">
        <v>3399</v>
      </c>
      <c r="K1680" s="13">
        <v>68.489999999999995</v>
      </c>
      <c r="L1680" s="19" t="s">
        <v>13176</v>
      </c>
      <c r="M1680" s="11" t="s">
        <v>23</v>
      </c>
      <c r="N1680" s="10" t="s">
        <v>196</v>
      </c>
      <c r="O1680" s="10" t="s">
        <v>388</v>
      </c>
      <c r="P1680" s="10"/>
      <c r="Q1680" s="12"/>
      <c r="R1680" s="12"/>
      <c r="S1680" s="15" t="s">
        <v>26</v>
      </c>
      <c r="T1680" s="10" t="s">
        <v>27</v>
      </c>
      <c r="U1680" s="10">
        <v>2663</v>
      </c>
      <c r="V1680" s="10">
        <v>2171</v>
      </c>
      <c r="W1680" s="10">
        <v>1918</v>
      </c>
      <c r="X1680" s="10">
        <v>1945</v>
      </c>
      <c r="Y1680" s="10">
        <f t="shared" si="29"/>
        <v>1063</v>
      </c>
      <c r="Z1680" s="10" t="str">
        <f>IFERROR(VLOOKUP(H1680,'[1]MW-NIFTY-50-12-Apr-2020'!$A:$A,1,FALSE),"No")</f>
        <v>No</v>
      </c>
      <c r="AA1680" s="10" t="str">
        <f>IFERROR(VLOOKUP(AB1680,'[2]ind_nifty500list 12th Apr20'!$F:$F,1,FALSE),"No")</f>
        <v>No</v>
      </c>
      <c r="AB1680" s="9">
        <v>1063</v>
      </c>
    </row>
    <row r="1681" spans="1:28" ht="15.75" customHeight="1" x14ac:dyDescent="0.3">
      <c r="A1681" s="9">
        <v>2961</v>
      </c>
      <c r="B1681" s="10"/>
      <c r="C1681" s="10"/>
      <c r="D1681" s="10">
        <v>131009028</v>
      </c>
      <c r="E1681" s="10">
        <v>511754</v>
      </c>
      <c r="F1681" s="10">
        <v>511754</v>
      </c>
      <c r="G1681" s="10" t="s">
        <v>9122</v>
      </c>
      <c r="H1681" s="10" t="str">
        <f>G1681</f>
        <v>SAHLIBHFI</v>
      </c>
      <c r="I1681" s="10" t="s">
        <v>9123</v>
      </c>
      <c r="J1681" s="10" t="s">
        <v>9124</v>
      </c>
      <c r="K1681" s="13">
        <v>68.28</v>
      </c>
      <c r="L1681" s="19" t="s">
        <v>13176</v>
      </c>
      <c r="M1681" s="11" t="s">
        <v>55</v>
      </c>
      <c r="N1681" s="10" t="s">
        <v>56</v>
      </c>
      <c r="O1681" s="10" t="s">
        <v>62</v>
      </c>
      <c r="P1681" s="10" t="s">
        <v>63</v>
      </c>
      <c r="Q1681" s="12"/>
      <c r="R1681" s="12"/>
      <c r="S1681" s="18" t="s">
        <v>58</v>
      </c>
      <c r="T1681" s="10" t="s">
        <v>27</v>
      </c>
      <c r="U1681" s="10">
        <v>3601</v>
      </c>
      <c r="V1681" s="10">
        <v>1027</v>
      </c>
      <c r="W1681" s="10">
        <v>2479</v>
      </c>
      <c r="X1681" s="10">
        <v>3692</v>
      </c>
      <c r="Y1681" s="10">
        <f t="shared" si="29"/>
        <v>2961</v>
      </c>
      <c r="Z1681" s="10" t="str">
        <f>IFERROR(VLOOKUP(H1681,'[1]MW-NIFTY-50-12-Apr-2020'!$A:$A,1,FALSE),"No")</f>
        <v>No</v>
      </c>
      <c r="AA1681" s="10" t="str">
        <f>IFERROR(VLOOKUP(AB1681,'[2]ind_nifty500list 12th Apr20'!$F:$F,1,FALSE),"No")</f>
        <v>No</v>
      </c>
      <c r="AB1681" s="9">
        <v>2961</v>
      </c>
    </row>
    <row r="1682" spans="1:28" ht="15.75" customHeight="1" x14ac:dyDescent="0.3">
      <c r="A1682" s="9">
        <v>2066</v>
      </c>
      <c r="B1682" s="10"/>
      <c r="C1682" s="10"/>
      <c r="D1682" s="10">
        <v>131120900</v>
      </c>
      <c r="E1682" s="10">
        <v>512191</v>
      </c>
      <c r="F1682" s="10">
        <v>512191</v>
      </c>
      <c r="G1682" s="10" t="s">
        <v>6439</v>
      </c>
      <c r="H1682" s="10" t="str">
        <f>G1682</f>
        <v>MISHKAFIN</v>
      </c>
      <c r="I1682" s="10" t="s">
        <v>6440</v>
      </c>
      <c r="J1682" s="10" t="s">
        <v>6441</v>
      </c>
      <c r="K1682" s="13">
        <v>68.099999999999994</v>
      </c>
      <c r="L1682" s="19" t="s">
        <v>13176</v>
      </c>
      <c r="M1682" s="11" t="s">
        <v>39</v>
      </c>
      <c r="N1682" s="10" t="s">
        <v>40</v>
      </c>
      <c r="O1682" s="10" t="s">
        <v>76</v>
      </c>
      <c r="P1682" s="10"/>
      <c r="Q1682" s="12"/>
      <c r="R1682" s="12"/>
      <c r="S1682" s="17" t="s">
        <v>42</v>
      </c>
      <c r="T1682" s="10" t="s">
        <v>27</v>
      </c>
      <c r="U1682" s="10">
        <v>2071</v>
      </c>
      <c r="V1682" s="10">
        <v>2222</v>
      </c>
      <c r="W1682" s="10">
        <v>2035</v>
      </c>
      <c r="X1682" s="10">
        <v>1933</v>
      </c>
      <c r="Y1682" s="10">
        <f t="shared" si="29"/>
        <v>2066</v>
      </c>
      <c r="Z1682" s="10" t="str">
        <f>IFERROR(VLOOKUP(H1682,'[1]MW-NIFTY-50-12-Apr-2020'!$A:$A,1,FALSE),"No")</f>
        <v>No</v>
      </c>
      <c r="AA1682" s="10" t="str">
        <f>IFERROR(VLOOKUP(AB1682,'[2]ind_nifty500list 12th Apr20'!$F:$F,1,FALSE),"No")</f>
        <v>No</v>
      </c>
      <c r="AB1682" s="9">
        <v>2066</v>
      </c>
    </row>
    <row r="1683" spans="1:28" ht="15.75" customHeight="1" x14ac:dyDescent="0.3">
      <c r="A1683" s="9">
        <v>3315</v>
      </c>
      <c r="B1683" s="10">
        <v>5395713</v>
      </c>
      <c r="C1683" s="10">
        <v>21077</v>
      </c>
      <c r="D1683" s="10">
        <v>136524292</v>
      </c>
      <c r="E1683" s="10">
        <v>533298</v>
      </c>
      <c r="F1683" s="10">
        <v>533298</v>
      </c>
      <c r="G1683" s="10" t="s">
        <v>10180</v>
      </c>
      <c r="H1683" s="10" t="s">
        <v>10180</v>
      </c>
      <c r="I1683" s="10" t="s">
        <v>10181</v>
      </c>
      <c r="J1683" s="10" t="s">
        <v>10182</v>
      </c>
      <c r="K1683" s="13">
        <v>67.959299999999999</v>
      </c>
      <c r="L1683" s="19" t="s">
        <v>13176</v>
      </c>
      <c r="M1683" s="11" t="s">
        <v>121</v>
      </c>
      <c r="N1683" s="10" t="s">
        <v>562</v>
      </c>
      <c r="O1683" s="10" t="s">
        <v>3058</v>
      </c>
      <c r="P1683" s="10" t="s">
        <v>3059</v>
      </c>
      <c r="Q1683" s="12"/>
      <c r="R1683" s="12"/>
      <c r="S1683" s="15" t="s">
        <v>565</v>
      </c>
      <c r="T1683" s="10" t="s">
        <v>27</v>
      </c>
      <c r="U1683" s="10">
        <v>2209</v>
      </c>
      <c r="V1683" s="10">
        <v>3270</v>
      </c>
      <c r="W1683" s="10">
        <v>3613</v>
      </c>
      <c r="X1683" s="10">
        <v>3775</v>
      </c>
      <c r="Y1683" s="10">
        <f t="shared" si="29"/>
        <v>3315</v>
      </c>
      <c r="Z1683" s="10" t="str">
        <f>IFERROR(VLOOKUP(H1683,'[1]MW-NIFTY-50-12-Apr-2020'!$A:$A,1,FALSE),"No")</f>
        <v>No</v>
      </c>
      <c r="AA1683" s="10" t="str">
        <f>IFERROR(VLOOKUP(AB1683,'[2]ind_nifty500list 12th Apr20'!$F:$F,1,FALSE),"No")</f>
        <v>No</v>
      </c>
      <c r="AB1683" s="9">
        <v>3315</v>
      </c>
    </row>
    <row r="1684" spans="1:28" ht="15.75" customHeight="1" x14ac:dyDescent="0.3">
      <c r="A1684" s="9">
        <v>1626</v>
      </c>
      <c r="B1684" s="10"/>
      <c r="C1684" s="10"/>
      <c r="D1684" s="10">
        <v>137751556</v>
      </c>
      <c r="E1684" s="10">
        <v>538092</v>
      </c>
      <c r="F1684" s="10">
        <v>538092</v>
      </c>
      <c r="G1684" s="10" t="s">
        <v>5114</v>
      </c>
      <c r="H1684" s="10" t="str">
        <f>G1684</f>
        <v>JOONKTOLL</v>
      </c>
      <c r="I1684" s="10" t="s">
        <v>5115</v>
      </c>
      <c r="J1684" s="10" t="s">
        <v>5116</v>
      </c>
      <c r="K1684" s="13">
        <v>67.680000000000007</v>
      </c>
      <c r="L1684" s="19" t="s">
        <v>13176</v>
      </c>
      <c r="M1684" s="11" t="s">
        <v>275</v>
      </c>
      <c r="N1684" s="10" t="s">
        <v>276</v>
      </c>
      <c r="O1684" s="10" t="s">
        <v>277</v>
      </c>
      <c r="P1684" s="10" t="s">
        <v>826</v>
      </c>
      <c r="Q1684" s="12"/>
      <c r="R1684" s="12"/>
      <c r="S1684" s="18" t="s">
        <v>279</v>
      </c>
      <c r="T1684" s="10" t="s">
        <v>27</v>
      </c>
      <c r="U1684" s="10">
        <v>3436</v>
      </c>
      <c r="V1684" s="10">
        <v>810</v>
      </c>
      <c r="W1684" s="10">
        <v>289</v>
      </c>
      <c r="X1684" s="10">
        <v>3773</v>
      </c>
      <c r="Y1684" s="10">
        <f t="shared" si="29"/>
        <v>1626</v>
      </c>
      <c r="Z1684" s="10" t="str">
        <f>IFERROR(VLOOKUP(H1684,'[1]MW-NIFTY-50-12-Apr-2020'!$A:$A,1,FALSE),"No")</f>
        <v>No</v>
      </c>
      <c r="AA1684" s="10" t="str">
        <f>IFERROR(VLOOKUP(AB1684,'[2]ind_nifty500list 12th Apr20'!$F:$F,1,FALSE),"No")</f>
        <v>No</v>
      </c>
      <c r="AB1684" s="9">
        <v>1626</v>
      </c>
    </row>
    <row r="1685" spans="1:28" ht="15.75" customHeight="1" x14ac:dyDescent="0.3">
      <c r="A1685" s="9">
        <v>1345</v>
      </c>
      <c r="B1685" s="10">
        <v>874753</v>
      </c>
      <c r="C1685" s="10">
        <v>3417</v>
      </c>
      <c r="D1685" s="10">
        <v>132396548</v>
      </c>
      <c r="E1685" s="10">
        <v>517174</v>
      </c>
      <c r="F1685" s="10">
        <v>517174</v>
      </c>
      <c r="G1685" s="10" t="s">
        <v>5296</v>
      </c>
      <c r="H1685" s="10" t="s">
        <v>5296</v>
      </c>
      <c r="I1685" s="10" t="s">
        <v>5297</v>
      </c>
      <c r="J1685" s="10" t="s">
        <v>5298</v>
      </c>
      <c r="K1685" s="13">
        <v>15718.8431</v>
      </c>
      <c r="L1685" s="16" t="s">
        <v>13177</v>
      </c>
      <c r="M1685" s="11" t="s">
        <v>32</v>
      </c>
      <c r="N1685" s="10" t="s">
        <v>220</v>
      </c>
      <c r="O1685" s="10" t="s">
        <v>458</v>
      </c>
      <c r="P1685" s="10" t="s">
        <v>1495</v>
      </c>
      <c r="Q1685" s="12"/>
      <c r="R1685" s="12"/>
      <c r="S1685" s="15" t="s">
        <v>222</v>
      </c>
      <c r="T1685" s="10" t="s">
        <v>43</v>
      </c>
      <c r="U1685" s="10">
        <v>1100</v>
      </c>
      <c r="V1685" s="10">
        <v>3550</v>
      </c>
      <c r="W1685" s="10">
        <v>438</v>
      </c>
      <c r="X1685" s="10">
        <v>3841</v>
      </c>
      <c r="Y1685" s="10">
        <f t="shared" si="29"/>
        <v>1345</v>
      </c>
      <c r="Z1685" s="10" t="str">
        <f>IFERROR(VLOOKUP(H1685,'[1]MW-NIFTY-50-12-Apr-2020'!$A:$A,1,FALSE),"No")</f>
        <v>No</v>
      </c>
      <c r="AA1685" s="10" t="s">
        <v>44</v>
      </c>
      <c r="AB1685" s="9">
        <v>1345</v>
      </c>
    </row>
    <row r="1686" spans="1:28" ht="15.75" customHeight="1" x14ac:dyDescent="0.3">
      <c r="A1686" s="9">
        <v>3231</v>
      </c>
      <c r="B1686" s="10">
        <v>845569</v>
      </c>
      <c r="C1686" s="10">
        <v>3303</v>
      </c>
      <c r="D1686" s="10">
        <v>131148548</v>
      </c>
      <c r="E1686" s="10">
        <v>512299</v>
      </c>
      <c r="F1686" s="10">
        <v>512299</v>
      </c>
      <c r="G1686" s="10" t="s">
        <v>9927</v>
      </c>
      <c r="H1686" s="10" t="s">
        <v>9927</v>
      </c>
      <c r="I1686" s="10" t="s">
        <v>9928</v>
      </c>
      <c r="J1686" s="10" t="s">
        <v>9929</v>
      </c>
      <c r="K1686" s="13">
        <v>67.180000000000007</v>
      </c>
      <c r="L1686" s="19" t="s">
        <v>13176</v>
      </c>
      <c r="M1686" s="11" t="s">
        <v>95</v>
      </c>
      <c r="N1686" s="10" t="s">
        <v>96</v>
      </c>
      <c r="O1686" s="10" t="s">
        <v>97</v>
      </c>
      <c r="P1686" s="10"/>
      <c r="Q1686" s="12"/>
      <c r="R1686" s="12"/>
      <c r="S1686" s="10" t="s">
        <v>98</v>
      </c>
      <c r="T1686" s="10" t="s">
        <v>27</v>
      </c>
      <c r="U1686" s="10">
        <v>442</v>
      </c>
      <c r="V1686" s="10">
        <v>1550</v>
      </c>
      <c r="W1686" s="10">
        <v>1756</v>
      </c>
      <c r="X1686" s="10">
        <v>3556</v>
      </c>
      <c r="Y1686" s="10">
        <f t="shared" si="29"/>
        <v>3231</v>
      </c>
      <c r="Z1686" s="10" t="str">
        <f>IFERROR(VLOOKUP(H1686,'[1]MW-NIFTY-50-12-Apr-2020'!$A:$A,1,FALSE),"No")</f>
        <v>No</v>
      </c>
      <c r="AA1686" s="10" t="str">
        <f>IFERROR(VLOOKUP(AB1686,'[2]ind_nifty500list 12th Apr20'!$F:$F,1,FALSE),"No")</f>
        <v>No</v>
      </c>
      <c r="AB1686" s="9">
        <v>3231</v>
      </c>
    </row>
    <row r="1687" spans="1:28" ht="15.75" customHeight="1" x14ac:dyDescent="0.3">
      <c r="A1687" s="9">
        <v>3970</v>
      </c>
      <c r="B1687" s="10"/>
      <c r="C1687" s="10"/>
      <c r="D1687" s="10">
        <v>138034436</v>
      </c>
      <c r="E1687" s="10">
        <v>539197</v>
      </c>
      <c r="F1687" s="10">
        <v>539197</v>
      </c>
      <c r="G1687" s="10" t="s">
        <v>12210</v>
      </c>
      <c r="H1687" s="10" t="str">
        <f>G1687</f>
        <v>DEVHARI</v>
      </c>
      <c r="I1687" s="10" t="s">
        <v>12211</v>
      </c>
      <c r="J1687" s="10" t="s">
        <v>12212</v>
      </c>
      <c r="K1687" s="13">
        <v>67.102815089496005</v>
      </c>
      <c r="L1687" s="19" t="s">
        <v>13176</v>
      </c>
      <c r="M1687" s="11" t="s">
        <v>39</v>
      </c>
      <c r="N1687" s="10" t="s">
        <v>145</v>
      </c>
      <c r="O1687" s="10"/>
      <c r="P1687" s="10"/>
      <c r="Q1687" s="12"/>
      <c r="R1687" s="12"/>
      <c r="S1687" s="17" t="s">
        <v>42</v>
      </c>
      <c r="T1687" s="10" t="s">
        <v>27</v>
      </c>
      <c r="U1687" s="10">
        <v>3963</v>
      </c>
      <c r="V1687" s="10">
        <v>25</v>
      </c>
      <c r="W1687" s="10">
        <v>580</v>
      </c>
      <c r="X1687" s="10">
        <v>3421</v>
      </c>
      <c r="Y1687" s="10">
        <f t="shared" si="29"/>
        <v>3970</v>
      </c>
      <c r="Z1687" s="10" t="str">
        <f>IFERROR(VLOOKUP(H1687,'[1]MW-NIFTY-50-12-Apr-2020'!$A:$A,1,FALSE),"No")</f>
        <v>No</v>
      </c>
      <c r="AA1687" s="10" t="str">
        <f>IFERROR(VLOOKUP(AB1687,'[2]ind_nifty500list 12th Apr20'!$F:$F,1,FALSE),"No")</f>
        <v>No</v>
      </c>
      <c r="AB1687" s="9">
        <v>3970</v>
      </c>
    </row>
    <row r="1688" spans="1:28" ht="15.75" customHeight="1" x14ac:dyDescent="0.3">
      <c r="A1688" s="9">
        <v>1957</v>
      </c>
      <c r="B1688" s="10"/>
      <c r="C1688" s="10"/>
      <c r="D1688" s="10">
        <v>129497604</v>
      </c>
      <c r="E1688" s="10">
        <v>505850</v>
      </c>
      <c r="F1688" s="10">
        <v>505850</v>
      </c>
      <c r="G1688" s="10" t="s">
        <v>6115</v>
      </c>
      <c r="H1688" s="10" t="str">
        <f>G1688</f>
        <v>MANCREDIT</v>
      </c>
      <c r="I1688" s="10" t="s">
        <v>6116</v>
      </c>
      <c r="J1688" s="10" t="s">
        <v>6117</v>
      </c>
      <c r="K1688" s="13">
        <v>67.03</v>
      </c>
      <c r="L1688" s="19" t="s">
        <v>13176</v>
      </c>
      <c r="M1688" s="11" t="s">
        <v>55</v>
      </c>
      <c r="N1688" s="10" t="s">
        <v>56</v>
      </c>
      <c r="O1688" s="10" t="s">
        <v>158</v>
      </c>
      <c r="P1688" s="10" t="s">
        <v>159</v>
      </c>
      <c r="Q1688" s="12"/>
      <c r="R1688" s="12"/>
      <c r="S1688" s="18" t="s">
        <v>58</v>
      </c>
      <c r="T1688" s="10" t="s">
        <v>27</v>
      </c>
      <c r="U1688" s="10">
        <v>1232</v>
      </c>
      <c r="V1688" s="10">
        <v>885</v>
      </c>
      <c r="W1688" s="10">
        <v>710</v>
      </c>
      <c r="X1688" s="10">
        <v>2202</v>
      </c>
      <c r="Y1688" s="10">
        <f t="shared" si="29"/>
        <v>1957</v>
      </c>
      <c r="Z1688" s="10" t="str">
        <f>IFERROR(VLOOKUP(H1688,'[1]MW-NIFTY-50-12-Apr-2020'!$A:$A,1,FALSE),"No")</f>
        <v>No</v>
      </c>
      <c r="AA1688" s="10" t="str">
        <f>IFERROR(VLOOKUP(AB1688,'[2]ind_nifty500list 12th Apr20'!$F:$F,1,FALSE),"No")</f>
        <v>No</v>
      </c>
      <c r="AB1688" s="9">
        <v>1957</v>
      </c>
    </row>
    <row r="1689" spans="1:28" ht="15.75" customHeight="1" x14ac:dyDescent="0.3">
      <c r="A1689" s="9">
        <v>2624</v>
      </c>
      <c r="B1689" s="10"/>
      <c r="C1689" s="10"/>
      <c r="D1689" s="10">
        <v>131664900</v>
      </c>
      <c r="E1689" s="10">
        <v>514316</v>
      </c>
      <c r="F1689" s="10">
        <v>514316</v>
      </c>
      <c r="G1689" s="10" t="s">
        <v>8110</v>
      </c>
      <c r="H1689" s="10" t="str">
        <f>G1689</f>
        <v>RAGHUSYN</v>
      </c>
      <c r="I1689" s="10" t="s">
        <v>8111</v>
      </c>
      <c r="J1689" s="10" t="s">
        <v>8112</v>
      </c>
      <c r="K1689" s="13">
        <v>66.989999999999995</v>
      </c>
      <c r="L1689" s="19" t="s">
        <v>13176</v>
      </c>
      <c r="M1689" s="11" t="s">
        <v>83</v>
      </c>
      <c r="N1689" s="10" t="s">
        <v>84</v>
      </c>
      <c r="O1689" s="10" t="s">
        <v>85</v>
      </c>
      <c r="P1689" s="10"/>
      <c r="Q1689" s="12"/>
      <c r="R1689" s="12"/>
      <c r="S1689" s="17" t="s">
        <v>86</v>
      </c>
      <c r="T1689" s="10" t="s">
        <v>27</v>
      </c>
      <c r="U1689" s="10">
        <v>3240</v>
      </c>
      <c r="V1689" s="10">
        <v>2527</v>
      </c>
      <c r="W1689" s="10">
        <v>1605</v>
      </c>
      <c r="X1689" s="10">
        <v>410</v>
      </c>
      <c r="Y1689" s="10">
        <f t="shared" si="29"/>
        <v>2624</v>
      </c>
      <c r="Z1689" s="10" t="str">
        <f>IFERROR(VLOOKUP(H1689,'[1]MW-NIFTY-50-12-Apr-2020'!$A:$A,1,FALSE),"No")</f>
        <v>No</v>
      </c>
      <c r="AA1689" s="10" t="str">
        <f>IFERROR(VLOOKUP(AB1689,'[2]ind_nifty500list 12th Apr20'!$F:$F,1,FALSE),"No")</f>
        <v>No</v>
      </c>
      <c r="AB1689" s="9">
        <v>2624</v>
      </c>
    </row>
    <row r="1690" spans="1:28" ht="15.75" customHeight="1" x14ac:dyDescent="0.3">
      <c r="A1690" s="9">
        <v>2122</v>
      </c>
      <c r="B1690" s="10"/>
      <c r="C1690" s="10"/>
      <c r="D1690" s="10">
        <v>135767300</v>
      </c>
      <c r="E1690" s="10">
        <v>530341</v>
      </c>
      <c r="F1690" s="10">
        <v>530341</v>
      </c>
      <c r="G1690" s="10" t="s">
        <v>6611</v>
      </c>
      <c r="H1690" s="10" t="str">
        <f>G1690</f>
        <v>MUKESHB</v>
      </c>
      <c r="I1690" s="10" t="s">
        <v>6612</v>
      </c>
      <c r="J1690" s="10" t="s">
        <v>6613</v>
      </c>
      <c r="K1690" s="13">
        <v>66.930000000000007</v>
      </c>
      <c r="L1690" s="19" t="s">
        <v>13176</v>
      </c>
      <c r="M1690" s="11" t="s">
        <v>55</v>
      </c>
      <c r="N1690" s="10" t="s">
        <v>56</v>
      </c>
      <c r="O1690" s="10" t="s">
        <v>57</v>
      </c>
      <c r="P1690" s="10"/>
      <c r="Q1690" s="12"/>
      <c r="R1690" s="12"/>
      <c r="S1690" s="18" t="s">
        <v>58</v>
      </c>
      <c r="T1690" s="10" t="s">
        <v>27</v>
      </c>
      <c r="U1690" s="10">
        <v>2813</v>
      </c>
      <c r="V1690" s="10">
        <v>3174</v>
      </c>
      <c r="W1690" s="10">
        <v>3209</v>
      </c>
      <c r="X1690" s="10">
        <v>3612</v>
      </c>
      <c r="Y1690" s="10">
        <f t="shared" si="29"/>
        <v>2122</v>
      </c>
      <c r="Z1690" s="10" t="str">
        <f>IFERROR(VLOOKUP(H1690,'[1]MW-NIFTY-50-12-Apr-2020'!$A:$A,1,FALSE),"No")</f>
        <v>No</v>
      </c>
      <c r="AA1690" s="10" t="str">
        <f>IFERROR(VLOOKUP(AB1690,'[2]ind_nifty500list 12th Apr20'!$F:$F,1,FALSE),"No")</f>
        <v>No</v>
      </c>
      <c r="AB1690" s="9">
        <v>2122</v>
      </c>
    </row>
    <row r="1691" spans="1:28" ht="15.75" customHeight="1" x14ac:dyDescent="0.3">
      <c r="A1691" s="9">
        <v>1945</v>
      </c>
      <c r="B1691" s="10">
        <v>3418113</v>
      </c>
      <c r="C1691" s="10">
        <v>13352</v>
      </c>
      <c r="D1691" s="10">
        <v>136378372</v>
      </c>
      <c r="E1691" s="10">
        <v>532728</v>
      </c>
      <c r="F1691" s="10">
        <v>532728</v>
      </c>
      <c r="G1691" s="10" t="s">
        <v>6079</v>
      </c>
      <c r="H1691" s="10" t="s">
        <v>6079</v>
      </c>
      <c r="I1691" s="10" t="s">
        <v>6080</v>
      </c>
      <c r="J1691" s="10" t="s">
        <v>6081</v>
      </c>
      <c r="K1691" s="13">
        <v>66.899650000000008</v>
      </c>
      <c r="L1691" s="19" t="s">
        <v>13176</v>
      </c>
      <c r="M1691" s="11" t="s">
        <v>23</v>
      </c>
      <c r="N1691" s="10" t="s">
        <v>196</v>
      </c>
      <c r="O1691" s="10" t="s">
        <v>388</v>
      </c>
      <c r="P1691" s="10"/>
      <c r="Q1691" s="12"/>
      <c r="R1691" s="12"/>
      <c r="S1691" s="15" t="s">
        <v>26</v>
      </c>
      <c r="T1691" s="10" t="s">
        <v>27</v>
      </c>
      <c r="U1691" s="10">
        <v>1918</v>
      </c>
      <c r="V1691" s="10">
        <v>1063</v>
      </c>
      <c r="W1691" s="10">
        <v>2582</v>
      </c>
      <c r="X1691" s="10">
        <v>3000</v>
      </c>
      <c r="Y1691" s="10">
        <f t="shared" si="29"/>
        <v>1945</v>
      </c>
      <c r="Z1691" s="10" t="str">
        <f>IFERROR(VLOOKUP(H1691,'[1]MW-NIFTY-50-12-Apr-2020'!$A:$A,1,FALSE),"No")</f>
        <v>No</v>
      </c>
      <c r="AA1691" s="10" t="str">
        <f>IFERROR(VLOOKUP(AB1691,'[2]ind_nifty500list 12th Apr20'!$F:$F,1,FALSE),"No")</f>
        <v>No</v>
      </c>
      <c r="AB1691" s="9">
        <v>1945</v>
      </c>
    </row>
    <row r="1692" spans="1:28" ht="15.75" customHeight="1" x14ac:dyDescent="0.3">
      <c r="A1692" s="9">
        <v>1694</v>
      </c>
      <c r="B1692" s="10">
        <v>2061825</v>
      </c>
      <c r="C1692" s="10">
        <v>8054</v>
      </c>
      <c r="D1692" s="10">
        <v>136358916</v>
      </c>
      <c r="E1692" s="10">
        <v>532652</v>
      </c>
      <c r="F1692" s="10">
        <v>532652</v>
      </c>
      <c r="G1692" s="10" t="s">
        <v>5317</v>
      </c>
      <c r="H1692" s="10" t="s">
        <v>5317</v>
      </c>
      <c r="I1692" s="10" t="s">
        <v>5318</v>
      </c>
      <c r="J1692" s="10" t="s">
        <v>5319</v>
      </c>
      <c r="K1692" s="13">
        <v>3625.5754999999999</v>
      </c>
      <c r="L1692" s="19" t="s">
        <v>13179</v>
      </c>
      <c r="M1692" s="11" t="s">
        <v>55</v>
      </c>
      <c r="N1692" s="10" t="s">
        <v>524</v>
      </c>
      <c r="O1692" s="10" t="s">
        <v>678</v>
      </c>
      <c r="P1692" s="10"/>
      <c r="Q1692" s="12"/>
      <c r="R1692" s="12"/>
      <c r="S1692" s="10" t="s">
        <v>526</v>
      </c>
      <c r="T1692" s="10" t="s">
        <v>27</v>
      </c>
      <c r="U1692" s="10">
        <v>1839</v>
      </c>
      <c r="V1692" s="10">
        <v>3205</v>
      </c>
      <c r="W1692" s="10">
        <v>178</v>
      </c>
      <c r="X1692" s="10">
        <v>746</v>
      </c>
      <c r="Y1692" s="10">
        <f t="shared" si="29"/>
        <v>1694</v>
      </c>
      <c r="Z1692" s="10" t="str">
        <f>IFERROR(VLOOKUP(H1692,'[1]MW-NIFTY-50-12-Apr-2020'!$A:$A,1,FALSE),"No")</f>
        <v>No</v>
      </c>
      <c r="AA1692" s="10" t="s">
        <v>44</v>
      </c>
      <c r="AB1692" s="9">
        <v>1694</v>
      </c>
    </row>
    <row r="1693" spans="1:28" ht="15.75" customHeight="1" x14ac:dyDescent="0.3">
      <c r="A1693" s="9">
        <v>3417</v>
      </c>
      <c r="B1693" s="10">
        <v>1094401</v>
      </c>
      <c r="C1693" s="10">
        <v>4275</v>
      </c>
      <c r="D1693" s="10">
        <v>129270020</v>
      </c>
      <c r="E1693" s="10">
        <v>504961</v>
      </c>
      <c r="F1693" s="10">
        <v>504961</v>
      </c>
      <c r="G1693" s="10" t="s">
        <v>10487</v>
      </c>
      <c r="H1693" s="10" t="s">
        <v>10487</v>
      </c>
      <c r="I1693" s="10" t="s">
        <v>10488</v>
      </c>
      <c r="J1693" s="10" t="s">
        <v>10489</v>
      </c>
      <c r="K1693" s="13">
        <v>66.75</v>
      </c>
      <c r="L1693" s="19" t="s">
        <v>13176</v>
      </c>
      <c r="M1693" s="10" t="s">
        <v>23</v>
      </c>
      <c r="N1693" s="10" t="s">
        <v>90</v>
      </c>
      <c r="O1693" s="10"/>
      <c r="P1693" s="10"/>
      <c r="Q1693" s="12"/>
      <c r="R1693" s="12"/>
      <c r="S1693" s="18" t="s">
        <v>91</v>
      </c>
      <c r="T1693" s="10" t="s">
        <v>27</v>
      </c>
      <c r="U1693" s="10">
        <v>2745</v>
      </c>
      <c r="V1693" s="10">
        <v>1338</v>
      </c>
      <c r="W1693" s="10">
        <v>1949</v>
      </c>
      <c r="X1693" s="10">
        <v>3779</v>
      </c>
      <c r="Y1693" s="10">
        <f t="shared" si="29"/>
        <v>3417</v>
      </c>
      <c r="Z1693" s="10" t="str">
        <f>IFERROR(VLOOKUP(H1693,'[1]MW-NIFTY-50-12-Apr-2020'!$A:$A,1,FALSE),"No")</f>
        <v>No</v>
      </c>
      <c r="AA1693" s="10" t="str">
        <f>IFERROR(VLOOKUP(AB1693,'[2]ind_nifty500list 12th Apr20'!$F:$F,1,FALSE),"No")</f>
        <v>No</v>
      </c>
      <c r="AB1693" s="9">
        <v>3417</v>
      </c>
    </row>
    <row r="1694" spans="1:28" ht="15.75" customHeight="1" x14ac:dyDescent="0.3">
      <c r="A1694" s="9">
        <v>3785</v>
      </c>
      <c r="B1694" s="10">
        <v>5068801</v>
      </c>
      <c r="C1694" s="10">
        <v>19800</v>
      </c>
      <c r="D1694" s="10">
        <v>136512516</v>
      </c>
      <c r="E1694" s="10">
        <v>533252</v>
      </c>
      <c r="F1694" s="10">
        <v>533252</v>
      </c>
      <c r="G1694" s="10" t="s">
        <v>11596</v>
      </c>
      <c r="H1694" s="10" t="s">
        <v>11596</v>
      </c>
      <c r="I1694" s="10" t="s">
        <v>11597</v>
      </c>
      <c r="J1694" s="10" t="s">
        <v>11598</v>
      </c>
      <c r="K1694" s="13">
        <v>66.656499999999994</v>
      </c>
      <c r="L1694" s="19" t="s">
        <v>13176</v>
      </c>
      <c r="M1694" s="11" t="s">
        <v>55</v>
      </c>
      <c r="N1694" s="10" t="s">
        <v>56</v>
      </c>
      <c r="O1694" s="10" t="s">
        <v>57</v>
      </c>
      <c r="P1694" s="10"/>
      <c r="Q1694" s="12"/>
      <c r="R1694" s="12"/>
      <c r="S1694" s="10" t="s">
        <v>58</v>
      </c>
      <c r="T1694" s="10" t="s">
        <v>27</v>
      </c>
      <c r="U1694" s="10">
        <v>1795</v>
      </c>
      <c r="V1694" s="10">
        <v>2254</v>
      </c>
      <c r="W1694" s="10">
        <v>378</v>
      </c>
      <c r="X1694" s="10">
        <v>1270</v>
      </c>
      <c r="Y1694" s="10">
        <f t="shared" si="29"/>
        <v>3785</v>
      </c>
      <c r="Z1694" s="10" t="str">
        <f>IFERROR(VLOOKUP(H1694,'[1]MW-NIFTY-50-12-Apr-2020'!$A:$A,1,FALSE),"No")</f>
        <v>No</v>
      </c>
      <c r="AA1694" s="10" t="str">
        <f>IFERROR(VLOOKUP(AB1694,'[2]ind_nifty500list 12th Apr20'!$F:$F,1,FALSE),"No")</f>
        <v>No</v>
      </c>
      <c r="AB1694" s="9">
        <v>3785</v>
      </c>
    </row>
    <row r="1695" spans="1:28" ht="15.75" customHeight="1" x14ac:dyDescent="0.3">
      <c r="A1695" s="9">
        <v>1805</v>
      </c>
      <c r="B1695" s="10"/>
      <c r="C1695" s="10"/>
      <c r="D1695" s="10">
        <v>129124356</v>
      </c>
      <c r="E1695" s="10">
        <v>504392</v>
      </c>
      <c r="F1695" s="10">
        <v>504392</v>
      </c>
      <c r="G1695" s="10" t="s">
        <v>5655</v>
      </c>
      <c r="H1695" s="10" t="str">
        <f>G1695</f>
        <v>KRISHNA</v>
      </c>
      <c r="I1695" s="10" t="s">
        <v>5656</v>
      </c>
      <c r="J1695" s="10" t="s">
        <v>5657</v>
      </c>
      <c r="K1695" s="13">
        <v>66.55</v>
      </c>
      <c r="L1695" s="19" t="s">
        <v>13176</v>
      </c>
      <c r="M1695" s="11" t="s">
        <v>55</v>
      </c>
      <c r="N1695" s="10" t="s">
        <v>56</v>
      </c>
      <c r="O1695" s="10" t="s">
        <v>158</v>
      </c>
      <c r="P1695" s="10" t="s">
        <v>159</v>
      </c>
      <c r="Q1695" s="12"/>
      <c r="R1695" s="12"/>
      <c r="S1695" s="18" t="s">
        <v>58</v>
      </c>
      <c r="T1695" s="10" t="s">
        <v>27</v>
      </c>
      <c r="U1695" s="10">
        <v>2970</v>
      </c>
      <c r="V1695" s="10">
        <v>251</v>
      </c>
      <c r="W1695" s="10">
        <v>339</v>
      </c>
      <c r="X1695" s="10">
        <v>1397</v>
      </c>
      <c r="Y1695" s="10">
        <f t="shared" si="29"/>
        <v>1805</v>
      </c>
      <c r="Z1695" s="10" t="str">
        <f>IFERROR(VLOOKUP(H1695,'[1]MW-NIFTY-50-12-Apr-2020'!$A:$A,1,FALSE),"No")</f>
        <v>No</v>
      </c>
      <c r="AA1695" s="10" t="str">
        <f>IFERROR(VLOOKUP(AB1695,'[2]ind_nifty500list 12th Apr20'!$F:$F,1,FALSE),"No")</f>
        <v>No</v>
      </c>
      <c r="AB1695" s="9">
        <v>1805</v>
      </c>
    </row>
    <row r="1696" spans="1:28" ht="15.75" customHeight="1" x14ac:dyDescent="0.3">
      <c r="A1696" s="9">
        <v>245</v>
      </c>
      <c r="B1696" s="10">
        <v>4659713</v>
      </c>
      <c r="C1696" s="10">
        <v>18202</v>
      </c>
      <c r="D1696" s="10">
        <v>136489732</v>
      </c>
      <c r="E1696" s="10">
        <v>533163</v>
      </c>
      <c r="F1696" s="10">
        <v>533163</v>
      </c>
      <c r="G1696" s="10" t="s">
        <v>887</v>
      </c>
      <c r="H1696" s="10" t="s">
        <v>887</v>
      </c>
      <c r="I1696" s="10" t="s">
        <v>888</v>
      </c>
      <c r="J1696" s="10" t="s">
        <v>889</v>
      </c>
      <c r="K1696" s="13">
        <v>66.323399999999992</v>
      </c>
      <c r="L1696" s="19" t="s">
        <v>13176</v>
      </c>
      <c r="M1696" s="11" t="s">
        <v>39</v>
      </c>
      <c r="N1696" s="10" t="s">
        <v>67</v>
      </c>
      <c r="O1696" s="10" t="s">
        <v>68</v>
      </c>
      <c r="P1696" s="10"/>
      <c r="Q1696" s="12"/>
      <c r="R1696" s="12"/>
      <c r="S1696" s="15" t="s">
        <v>69</v>
      </c>
      <c r="T1696" s="10" t="s">
        <v>27</v>
      </c>
      <c r="U1696" s="10">
        <v>2119</v>
      </c>
      <c r="V1696" s="10">
        <v>3397</v>
      </c>
      <c r="W1696" s="10">
        <v>3598</v>
      </c>
      <c r="X1696" s="10">
        <v>2004</v>
      </c>
      <c r="Y1696" s="10">
        <f t="shared" si="29"/>
        <v>245</v>
      </c>
      <c r="Z1696" s="10" t="str">
        <f>IFERROR(VLOOKUP(H1696,'[1]MW-NIFTY-50-12-Apr-2020'!$A:$A,1,FALSE),"No")</f>
        <v>No</v>
      </c>
      <c r="AA1696" s="10" t="str">
        <f>IFERROR(VLOOKUP(AB1696,'[2]ind_nifty500list 12th Apr20'!$F:$F,1,FALSE),"No")</f>
        <v>No</v>
      </c>
      <c r="AB1696" s="9">
        <v>245</v>
      </c>
    </row>
    <row r="1697" spans="1:28" ht="15.75" customHeight="1" x14ac:dyDescent="0.3">
      <c r="A1697" s="9">
        <v>1699</v>
      </c>
      <c r="B1697" s="10">
        <v>470529</v>
      </c>
      <c r="C1697" s="10">
        <v>1838</v>
      </c>
      <c r="D1697" s="10">
        <v>151040772</v>
      </c>
      <c r="E1697" s="10">
        <v>590003</v>
      </c>
      <c r="F1697" s="10">
        <v>590003</v>
      </c>
      <c r="G1697" s="10" t="s">
        <v>5331</v>
      </c>
      <c r="H1697" s="10" t="s">
        <v>5331</v>
      </c>
      <c r="I1697" s="10" t="s">
        <v>5332</v>
      </c>
      <c r="J1697" s="10" t="s">
        <v>5333</v>
      </c>
      <c r="K1697" s="13">
        <v>7770.8068000000003</v>
      </c>
      <c r="L1697" s="19" t="s">
        <v>13179</v>
      </c>
      <c r="M1697" s="11" t="s">
        <v>55</v>
      </c>
      <c r="N1697" s="10" t="s">
        <v>524</v>
      </c>
      <c r="O1697" s="10" t="s">
        <v>678</v>
      </c>
      <c r="P1697" s="10"/>
      <c r="Q1697" s="12"/>
      <c r="R1697" s="12"/>
      <c r="S1697" s="10" t="s">
        <v>526</v>
      </c>
      <c r="T1697" s="10" t="s">
        <v>43</v>
      </c>
      <c r="U1697" s="10">
        <v>3147</v>
      </c>
      <c r="V1697" s="10">
        <v>746</v>
      </c>
      <c r="W1697" s="10">
        <v>642</v>
      </c>
      <c r="X1697" s="10">
        <v>3828</v>
      </c>
      <c r="Y1697" s="10">
        <f t="shared" si="29"/>
        <v>1699</v>
      </c>
      <c r="Z1697" s="10" t="str">
        <f>IFERROR(VLOOKUP(H1697,'[1]MW-NIFTY-50-12-Apr-2020'!$A:$A,1,FALSE),"No")</f>
        <v>No</v>
      </c>
      <c r="AA1697" s="10" t="s">
        <v>44</v>
      </c>
      <c r="AB1697" s="9">
        <v>1699</v>
      </c>
    </row>
    <row r="1698" spans="1:28" ht="15.75" customHeight="1" x14ac:dyDescent="0.3">
      <c r="A1698" s="9">
        <v>2399</v>
      </c>
      <c r="B1698" s="10">
        <v>3572737</v>
      </c>
      <c r="C1698" s="10">
        <v>13956</v>
      </c>
      <c r="D1698" s="10">
        <v>136144900</v>
      </c>
      <c r="E1698" s="10">
        <v>531816</v>
      </c>
      <c r="F1698" s="10">
        <v>531816</v>
      </c>
      <c r="G1698" s="10" t="s">
        <v>7447</v>
      </c>
      <c r="H1698" s="10" t="s">
        <v>7447</v>
      </c>
      <c r="I1698" s="10" t="s">
        <v>7448</v>
      </c>
      <c r="J1698" s="10" t="s">
        <v>7449</v>
      </c>
      <c r="K1698" s="13">
        <v>66.170450000000002</v>
      </c>
      <c r="L1698" s="19" t="s">
        <v>13176</v>
      </c>
      <c r="M1698" s="11" t="s">
        <v>32</v>
      </c>
      <c r="N1698" s="10" t="s">
        <v>33</v>
      </c>
      <c r="O1698" s="10" t="s">
        <v>48</v>
      </c>
      <c r="P1698" s="10"/>
      <c r="Q1698" s="12"/>
      <c r="R1698" s="12"/>
      <c r="S1698" s="18" t="s">
        <v>35</v>
      </c>
      <c r="T1698" s="10" t="s">
        <v>27</v>
      </c>
      <c r="U1698" s="10">
        <v>2881</v>
      </c>
      <c r="V1698" s="10">
        <v>913</v>
      </c>
      <c r="W1698" s="10">
        <v>288</v>
      </c>
      <c r="X1698" s="10">
        <v>3125</v>
      </c>
      <c r="Y1698" s="10">
        <f t="shared" si="29"/>
        <v>2399</v>
      </c>
      <c r="Z1698" s="10" t="str">
        <f>IFERROR(VLOOKUP(H1698,'[1]MW-NIFTY-50-12-Apr-2020'!$A:$A,1,FALSE),"No")</f>
        <v>No</v>
      </c>
      <c r="AA1698" s="10" t="str">
        <f>IFERROR(VLOOKUP(AB1698,'[2]ind_nifty500list 12th Apr20'!$F:$F,1,FALSE),"No")</f>
        <v>No</v>
      </c>
      <c r="AB1698" s="9">
        <v>2399</v>
      </c>
    </row>
    <row r="1699" spans="1:28" ht="15.75" customHeight="1" x14ac:dyDescent="0.3">
      <c r="A1699" s="9">
        <v>221</v>
      </c>
      <c r="B1699" s="10"/>
      <c r="C1699" s="10"/>
      <c r="D1699" s="10">
        <v>134307844</v>
      </c>
      <c r="E1699" s="10">
        <v>524640</v>
      </c>
      <c r="F1699" s="10">
        <v>524640</v>
      </c>
      <c r="G1699" s="10" t="s">
        <v>812</v>
      </c>
      <c r="H1699" s="10" t="str">
        <f>G1699</f>
        <v>ARCHITORG</v>
      </c>
      <c r="I1699" s="10" t="s">
        <v>813</v>
      </c>
      <c r="J1699" s="10" t="s">
        <v>814</v>
      </c>
      <c r="K1699" s="13">
        <v>66.12</v>
      </c>
      <c r="L1699" s="19" t="s">
        <v>13176</v>
      </c>
      <c r="M1699" s="11" t="s">
        <v>23</v>
      </c>
      <c r="N1699" s="10" t="s">
        <v>24</v>
      </c>
      <c r="O1699" s="10"/>
      <c r="P1699" s="10"/>
      <c r="Q1699" s="12"/>
      <c r="R1699" s="12"/>
      <c r="S1699" s="15" t="s">
        <v>26</v>
      </c>
      <c r="T1699" s="10" t="s">
        <v>27</v>
      </c>
      <c r="U1699" s="10">
        <v>2237</v>
      </c>
      <c r="V1699" s="10">
        <v>3481</v>
      </c>
      <c r="W1699" s="10">
        <v>1678</v>
      </c>
      <c r="X1699" s="10">
        <v>2503</v>
      </c>
      <c r="Y1699" s="10">
        <f t="shared" si="29"/>
        <v>221</v>
      </c>
      <c r="Z1699" s="10" t="str">
        <f>IFERROR(VLOOKUP(H1699,'[1]MW-NIFTY-50-12-Apr-2020'!$A:$A,1,FALSE),"No")</f>
        <v>No</v>
      </c>
      <c r="AA1699" s="10" t="str">
        <f>IFERROR(VLOOKUP(AB1699,'[2]ind_nifty500list 12th Apr20'!$F:$F,1,FALSE),"No")</f>
        <v>No</v>
      </c>
      <c r="AB1699" s="9">
        <v>221</v>
      </c>
    </row>
    <row r="1700" spans="1:28" ht="15.75" customHeight="1" x14ac:dyDescent="0.3">
      <c r="A1700" s="9">
        <v>796</v>
      </c>
      <c r="B1700" s="10">
        <v>221697</v>
      </c>
      <c r="C1700" s="10">
        <v>866</v>
      </c>
      <c r="D1700" s="10">
        <v>129905156</v>
      </c>
      <c r="E1700" s="10">
        <v>507442</v>
      </c>
      <c r="F1700" s="10">
        <v>507442</v>
      </c>
      <c r="G1700" s="10" t="s">
        <v>2584</v>
      </c>
      <c r="H1700" s="10" t="s">
        <v>2584</v>
      </c>
      <c r="I1700" s="10" t="s">
        <v>2585</v>
      </c>
      <c r="J1700" s="10" t="s">
        <v>2586</v>
      </c>
      <c r="K1700" s="13">
        <v>65.996049999999997</v>
      </c>
      <c r="L1700" s="19" t="s">
        <v>13176</v>
      </c>
      <c r="M1700" s="11" t="s">
        <v>275</v>
      </c>
      <c r="N1700" s="10" t="s">
        <v>357</v>
      </c>
      <c r="O1700" s="10" t="s">
        <v>358</v>
      </c>
      <c r="P1700" s="10" t="s">
        <v>1254</v>
      </c>
      <c r="Q1700" s="12"/>
      <c r="R1700" s="12"/>
      <c r="S1700" s="10" t="s">
        <v>279</v>
      </c>
      <c r="T1700" s="10" t="s">
        <v>27</v>
      </c>
      <c r="U1700" s="10">
        <v>2470</v>
      </c>
      <c r="V1700" s="10">
        <v>1422</v>
      </c>
      <c r="W1700" s="10">
        <v>2674</v>
      </c>
      <c r="X1700" s="10">
        <v>848</v>
      </c>
      <c r="Y1700" s="10">
        <f t="shared" si="29"/>
        <v>796</v>
      </c>
      <c r="Z1700" s="10" t="str">
        <f>IFERROR(VLOOKUP(H1700,'[1]MW-NIFTY-50-12-Apr-2020'!$A:$A,1,FALSE),"No")</f>
        <v>No</v>
      </c>
      <c r="AA1700" s="10" t="str">
        <f>IFERROR(VLOOKUP(AB1700,'[2]ind_nifty500list 12th Apr20'!$F:$F,1,FALSE),"No")</f>
        <v>No</v>
      </c>
      <c r="AB1700" s="9">
        <v>796</v>
      </c>
    </row>
    <row r="1701" spans="1:28" ht="15.75" customHeight="1" x14ac:dyDescent="0.3">
      <c r="A1701" s="9">
        <v>3701</v>
      </c>
      <c r="B1701" s="10"/>
      <c r="C1701" s="10"/>
      <c r="D1701" s="10">
        <v>135718660</v>
      </c>
      <c r="E1701" s="10">
        <v>530151</v>
      </c>
      <c r="F1701" s="10">
        <v>530151</v>
      </c>
      <c r="G1701" s="10" t="s">
        <v>11334</v>
      </c>
      <c r="H1701" s="10" t="str">
        <f>G1701</f>
        <v>VIJAYTX</v>
      </c>
      <c r="I1701" s="10" t="s">
        <v>11335</v>
      </c>
      <c r="J1701" s="10" t="s">
        <v>11336</v>
      </c>
      <c r="K1701" s="13">
        <v>65.91</v>
      </c>
      <c r="L1701" s="19" t="s">
        <v>13176</v>
      </c>
      <c r="M1701" s="11" t="s">
        <v>83</v>
      </c>
      <c r="N1701" s="10" t="s">
        <v>84</v>
      </c>
      <c r="O1701" s="10" t="s">
        <v>85</v>
      </c>
      <c r="P1701" s="10"/>
      <c r="Q1701" s="12"/>
      <c r="R1701" s="12"/>
      <c r="S1701" s="15" t="s">
        <v>86</v>
      </c>
      <c r="T1701" s="10" t="s">
        <v>27</v>
      </c>
      <c r="U1701" s="10">
        <v>1296</v>
      </c>
      <c r="V1701" s="10">
        <v>3846</v>
      </c>
      <c r="W1701" s="10">
        <v>1309</v>
      </c>
      <c r="X1701" s="10">
        <v>3326</v>
      </c>
      <c r="Y1701" s="10">
        <f t="shared" si="29"/>
        <v>3701</v>
      </c>
      <c r="Z1701" s="10" t="str">
        <f>IFERROR(VLOOKUP(H1701,'[1]MW-NIFTY-50-12-Apr-2020'!$A:$A,1,FALSE),"No")</f>
        <v>No</v>
      </c>
      <c r="AA1701" s="10" t="str">
        <f>IFERROR(VLOOKUP(AB1701,'[2]ind_nifty500list 12th Apr20'!$F:$F,1,FALSE),"No")</f>
        <v>No</v>
      </c>
      <c r="AB1701" s="9">
        <v>3701</v>
      </c>
    </row>
    <row r="1702" spans="1:28" ht="15.75" customHeight="1" x14ac:dyDescent="0.3">
      <c r="A1702" s="9">
        <v>1704</v>
      </c>
      <c r="B1702" s="10">
        <v>3832833</v>
      </c>
      <c r="C1702" s="10">
        <v>14972</v>
      </c>
      <c r="D1702" s="10">
        <v>136422148</v>
      </c>
      <c r="E1702" s="10">
        <v>532899</v>
      </c>
      <c r="F1702" s="10">
        <v>532899</v>
      </c>
      <c r="G1702" s="10" t="s">
        <v>5347</v>
      </c>
      <c r="H1702" s="10" t="s">
        <v>5347</v>
      </c>
      <c r="I1702" s="10" t="s">
        <v>5348</v>
      </c>
      <c r="J1702" s="10" t="s">
        <v>5349</v>
      </c>
      <c r="K1702" s="13">
        <v>3383.29405</v>
      </c>
      <c r="L1702" s="19" t="s">
        <v>13179</v>
      </c>
      <c r="M1702" s="11" t="s">
        <v>275</v>
      </c>
      <c r="N1702" s="10" t="s">
        <v>357</v>
      </c>
      <c r="O1702" s="10" t="s">
        <v>358</v>
      </c>
      <c r="P1702" s="10" t="s">
        <v>5350</v>
      </c>
      <c r="Q1702" s="12"/>
      <c r="R1702" s="12"/>
      <c r="S1702" s="18" t="s">
        <v>279</v>
      </c>
      <c r="T1702" s="10" t="s">
        <v>27</v>
      </c>
      <c r="U1702" s="10">
        <v>2170</v>
      </c>
      <c r="V1702" s="10">
        <v>1615</v>
      </c>
      <c r="W1702" s="10">
        <v>3949</v>
      </c>
      <c r="X1702" s="10">
        <v>2606</v>
      </c>
      <c r="Y1702" s="10">
        <f t="shared" si="29"/>
        <v>1704</v>
      </c>
      <c r="Z1702" s="10" t="str">
        <f>IFERROR(VLOOKUP(H1702,'[1]MW-NIFTY-50-12-Apr-2020'!$A:$A,1,FALSE),"No")</f>
        <v>No</v>
      </c>
      <c r="AA1702" s="10" t="s">
        <v>44</v>
      </c>
      <c r="AB1702" s="9">
        <v>1704</v>
      </c>
    </row>
    <row r="1703" spans="1:28" ht="15.75" customHeight="1" x14ac:dyDescent="0.3">
      <c r="A1703" s="9">
        <v>2557</v>
      </c>
      <c r="B1703" s="10"/>
      <c r="C1703" s="10"/>
      <c r="D1703" s="10">
        <v>135857924</v>
      </c>
      <c r="E1703" s="10">
        <v>530695</v>
      </c>
      <c r="F1703" s="10">
        <v>530695</v>
      </c>
      <c r="G1703" s="10" t="s">
        <v>7915</v>
      </c>
      <c r="H1703" s="10" t="str">
        <f>G1703</f>
        <v>PRIMEPRO</v>
      </c>
      <c r="I1703" s="10" t="s">
        <v>7916</v>
      </c>
      <c r="J1703" s="10" t="s">
        <v>7917</v>
      </c>
      <c r="K1703" s="13">
        <v>65.900000000000006</v>
      </c>
      <c r="L1703" s="19" t="s">
        <v>13176</v>
      </c>
      <c r="M1703" s="11" t="s">
        <v>249</v>
      </c>
      <c r="N1703" s="10" t="s">
        <v>383</v>
      </c>
      <c r="O1703" s="10"/>
      <c r="P1703" s="10"/>
      <c r="Q1703" s="12"/>
      <c r="R1703" s="12"/>
      <c r="S1703" s="18" t="s">
        <v>384</v>
      </c>
      <c r="T1703" s="10" t="s">
        <v>27</v>
      </c>
      <c r="U1703" s="10">
        <v>1971</v>
      </c>
      <c r="V1703" s="10">
        <v>1069</v>
      </c>
      <c r="W1703" s="10">
        <v>1976</v>
      </c>
      <c r="X1703" s="10">
        <v>896</v>
      </c>
      <c r="Y1703" s="10">
        <f t="shared" si="29"/>
        <v>2557</v>
      </c>
      <c r="Z1703" s="10" t="str">
        <f>IFERROR(VLOOKUP(H1703,'[1]MW-NIFTY-50-12-Apr-2020'!$A:$A,1,FALSE),"No")</f>
        <v>No</v>
      </c>
      <c r="AA1703" s="10" t="str">
        <f>IFERROR(VLOOKUP(AB1703,'[2]ind_nifty500list 12th Apr20'!$F:$F,1,FALSE),"No")</f>
        <v>No</v>
      </c>
      <c r="AB1703" s="9">
        <v>2557</v>
      </c>
    </row>
    <row r="1704" spans="1:28" ht="15.75" customHeight="1" x14ac:dyDescent="0.3">
      <c r="A1704" s="9">
        <v>3435</v>
      </c>
      <c r="B1704" s="10">
        <v>4938753</v>
      </c>
      <c r="C1704" s="10">
        <v>19292</v>
      </c>
      <c r="D1704" s="10">
        <v>136699396</v>
      </c>
      <c r="E1704" s="10">
        <v>533982</v>
      </c>
      <c r="F1704" s="10">
        <v>533982</v>
      </c>
      <c r="G1704" s="10" t="s">
        <v>10542</v>
      </c>
      <c r="H1704" s="10" t="s">
        <v>10542</v>
      </c>
      <c r="I1704" s="10" t="s">
        <v>10543</v>
      </c>
      <c r="J1704" s="10" t="s">
        <v>10544</v>
      </c>
      <c r="K1704" s="13">
        <v>65.231349999999992</v>
      </c>
      <c r="L1704" s="19" t="s">
        <v>13176</v>
      </c>
      <c r="M1704" s="11" t="s">
        <v>32</v>
      </c>
      <c r="N1704" s="10" t="s">
        <v>33</v>
      </c>
      <c r="O1704" s="10" t="s">
        <v>34</v>
      </c>
      <c r="P1704" s="10"/>
      <c r="Q1704" s="12"/>
      <c r="R1704" s="12"/>
      <c r="S1704" s="18" t="s">
        <v>35</v>
      </c>
      <c r="T1704" s="10" t="s">
        <v>27</v>
      </c>
      <c r="U1704" s="10">
        <v>3168</v>
      </c>
      <c r="V1704" s="10">
        <v>542</v>
      </c>
      <c r="W1704" s="10">
        <v>2215</v>
      </c>
      <c r="X1704" s="10">
        <v>35</v>
      </c>
      <c r="Y1704" s="10">
        <f t="shared" si="29"/>
        <v>3435</v>
      </c>
      <c r="Z1704" s="10" t="str">
        <f>IFERROR(VLOOKUP(H1704,'[1]MW-NIFTY-50-12-Apr-2020'!$A:$A,1,FALSE),"No")</f>
        <v>No</v>
      </c>
      <c r="AA1704" s="10" t="str">
        <f>IFERROR(VLOOKUP(AB1704,'[2]ind_nifty500list 12th Apr20'!$F:$F,1,FALSE),"No")</f>
        <v>No</v>
      </c>
      <c r="AB1704" s="9">
        <v>3435</v>
      </c>
    </row>
    <row r="1705" spans="1:28" ht="15.75" customHeight="1" x14ac:dyDescent="0.3">
      <c r="A1705" s="9">
        <v>1588</v>
      </c>
      <c r="B1705" s="10"/>
      <c r="C1705" s="10"/>
      <c r="D1705" s="10">
        <v>129768964</v>
      </c>
      <c r="E1705" s="10">
        <v>506910</v>
      </c>
      <c r="F1705" s="10">
        <v>506910</v>
      </c>
      <c r="G1705" s="10" t="s">
        <v>5000</v>
      </c>
      <c r="H1705" s="10" t="str">
        <f>G1705</f>
        <v>JAYDYSTUF</v>
      </c>
      <c r="I1705" s="10" t="s">
        <v>5001</v>
      </c>
      <c r="J1705" s="10" t="s">
        <v>5002</v>
      </c>
      <c r="K1705" s="13">
        <v>65.069999999999993</v>
      </c>
      <c r="L1705" s="19" t="s">
        <v>13176</v>
      </c>
      <c r="M1705" s="11" t="s">
        <v>23</v>
      </c>
      <c r="N1705" s="10" t="s">
        <v>24</v>
      </c>
      <c r="O1705" s="10"/>
      <c r="P1705" s="10"/>
      <c r="Q1705" s="12"/>
      <c r="R1705" s="12"/>
      <c r="S1705" s="17" t="s">
        <v>26</v>
      </c>
      <c r="T1705" s="10" t="s">
        <v>27</v>
      </c>
      <c r="U1705" s="10">
        <v>3442</v>
      </c>
      <c r="V1705" s="10">
        <v>2179</v>
      </c>
      <c r="W1705" s="10">
        <v>3070</v>
      </c>
      <c r="X1705" s="10">
        <v>435</v>
      </c>
      <c r="Y1705" s="10">
        <f t="shared" si="29"/>
        <v>1588</v>
      </c>
      <c r="Z1705" s="10" t="str">
        <f>IFERROR(VLOOKUP(H1705,'[1]MW-NIFTY-50-12-Apr-2020'!$A:$A,1,FALSE),"No")</f>
        <v>No</v>
      </c>
      <c r="AA1705" s="10" t="str">
        <f>IFERROR(VLOOKUP(AB1705,'[2]ind_nifty500list 12th Apr20'!$F:$F,1,FALSE),"No")</f>
        <v>No</v>
      </c>
      <c r="AB1705" s="9">
        <v>1588</v>
      </c>
    </row>
    <row r="1706" spans="1:28" ht="15.75" customHeight="1" x14ac:dyDescent="0.3">
      <c r="A1706" s="9">
        <v>3125</v>
      </c>
      <c r="B1706" s="10"/>
      <c r="C1706" s="10"/>
      <c r="D1706" s="10">
        <v>136280068</v>
      </c>
      <c r="E1706" s="10">
        <v>532344</v>
      </c>
      <c r="F1706" s="10">
        <v>532344</v>
      </c>
      <c r="G1706" s="10" t="s">
        <v>9610</v>
      </c>
      <c r="H1706" s="10" t="str">
        <f>G1706</f>
        <v>SOFTSOL</v>
      </c>
      <c r="I1706" s="10" t="s">
        <v>9611</v>
      </c>
      <c r="J1706" s="10" t="s">
        <v>9612</v>
      </c>
      <c r="K1706" s="13">
        <v>64.98</v>
      </c>
      <c r="L1706" s="19" t="s">
        <v>13176</v>
      </c>
      <c r="M1706" s="11" t="s">
        <v>32</v>
      </c>
      <c r="N1706" s="10" t="s">
        <v>33</v>
      </c>
      <c r="O1706" s="10" t="s">
        <v>48</v>
      </c>
      <c r="P1706" s="10"/>
      <c r="Q1706" s="12"/>
      <c r="R1706" s="12"/>
      <c r="S1706" s="18" t="s">
        <v>35</v>
      </c>
      <c r="T1706" s="10" t="s">
        <v>27</v>
      </c>
      <c r="U1706" s="10">
        <v>288</v>
      </c>
      <c r="V1706" s="10">
        <v>2399</v>
      </c>
      <c r="W1706" s="10">
        <v>5039</v>
      </c>
      <c r="X1706" s="10">
        <v>3671</v>
      </c>
      <c r="Y1706" s="10">
        <f t="shared" si="29"/>
        <v>3125</v>
      </c>
      <c r="Z1706" s="10" t="str">
        <f>IFERROR(VLOOKUP(H1706,'[1]MW-NIFTY-50-12-Apr-2020'!$A:$A,1,FALSE),"No")</f>
        <v>No</v>
      </c>
      <c r="AA1706" s="10" t="str">
        <f>IFERROR(VLOOKUP(AB1706,'[2]ind_nifty500list 12th Apr20'!$F:$F,1,FALSE),"No")</f>
        <v>No</v>
      </c>
      <c r="AB1706" s="9">
        <v>3125</v>
      </c>
    </row>
    <row r="1707" spans="1:28" ht="15.75" customHeight="1" x14ac:dyDescent="0.3">
      <c r="A1707" s="9">
        <v>3137</v>
      </c>
      <c r="B1707" s="10">
        <v>4555265</v>
      </c>
      <c r="C1707" s="10">
        <v>17794</v>
      </c>
      <c r="D1707" s="10">
        <v>136448260</v>
      </c>
      <c r="E1707" s="10">
        <v>533001</v>
      </c>
      <c r="F1707" s="10">
        <v>533001</v>
      </c>
      <c r="G1707" s="10" t="s">
        <v>9646</v>
      </c>
      <c r="H1707" s="10" t="s">
        <v>9646</v>
      </c>
      <c r="I1707" s="10" t="s">
        <v>9647</v>
      </c>
      <c r="J1707" s="10" t="s">
        <v>9648</v>
      </c>
      <c r="K1707" s="13">
        <v>64.973399999999998</v>
      </c>
      <c r="L1707" s="19" t="s">
        <v>13176</v>
      </c>
      <c r="M1707" s="11" t="s">
        <v>39</v>
      </c>
      <c r="N1707" s="10" t="s">
        <v>40</v>
      </c>
      <c r="O1707" s="10" t="s">
        <v>137</v>
      </c>
      <c r="P1707" s="10" t="s">
        <v>138</v>
      </c>
      <c r="Q1707" s="11" t="e">
        <v>#REF!</v>
      </c>
      <c r="R1707" s="12"/>
      <c r="S1707" s="15" t="s">
        <v>42</v>
      </c>
      <c r="T1707" s="10" t="s">
        <v>27</v>
      </c>
      <c r="U1707" s="10">
        <v>2294</v>
      </c>
      <c r="V1707" s="10">
        <v>107</v>
      </c>
      <c r="W1707" s="10">
        <v>1627</v>
      </c>
      <c r="X1707" s="10">
        <v>2748</v>
      </c>
      <c r="Y1707" s="10">
        <f t="shared" si="29"/>
        <v>3137</v>
      </c>
      <c r="Z1707" s="10" t="str">
        <f>IFERROR(VLOOKUP(H1707,'[1]MW-NIFTY-50-12-Apr-2020'!$A:$A,1,FALSE),"No")</f>
        <v>No</v>
      </c>
      <c r="AA1707" s="10" t="str">
        <f>IFERROR(VLOOKUP(AB1707,'[2]ind_nifty500list 12th Apr20'!$F:$F,1,FALSE),"No")</f>
        <v>No</v>
      </c>
      <c r="AB1707" s="9">
        <v>3137</v>
      </c>
    </row>
    <row r="1708" spans="1:28" ht="15.75" customHeight="1" x14ac:dyDescent="0.3">
      <c r="A1708" s="9">
        <v>1138</v>
      </c>
      <c r="B1708" s="10"/>
      <c r="C1708" s="10"/>
      <c r="D1708" s="10">
        <v>137929476</v>
      </c>
      <c r="E1708" s="10">
        <v>538787</v>
      </c>
      <c r="F1708" s="10">
        <v>538787</v>
      </c>
      <c r="G1708" s="10" t="s">
        <v>3627</v>
      </c>
      <c r="H1708" s="10" t="str">
        <f>G1708</f>
        <v>GBFL</v>
      </c>
      <c r="I1708" s="10" t="s">
        <v>3628</v>
      </c>
      <c r="J1708" s="10" t="s">
        <v>3629</v>
      </c>
      <c r="K1708" s="13">
        <v>64.722668758064515</v>
      </c>
      <c r="L1708" s="19" t="s">
        <v>13176</v>
      </c>
      <c r="M1708" s="11" t="s">
        <v>55</v>
      </c>
      <c r="N1708" s="10" t="s">
        <v>56</v>
      </c>
      <c r="O1708" s="10" t="s">
        <v>57</v>
      </c>
      <c r="P1708" s="10"/>
      <c r="Q1708" s="12"/>
      <c r="R1708" s="12"/>
      <c r="S1708" s="10" t="s">
        <v>58</v>
      </c>
      <c r="T1708" s="10" t="s">
        <v>27</v>
      </c>
      <c r="U1708" s="10">
        <v>1259</v>
      </c>
      <c r="V1708" s="10">
        <v>1372</v>
      </c>
      <c r="W1708" s="10">
        <v>1030</v>
      </c>
      <c r="X1708" s="10">
        <v>933</v>
      </c>
      <c r="Y1708" s="10">
        <f t="shared" si="29"/>
        <v>1138</v>
      </c>
      <c r="Z1708" s="10" t="str">
        <f>IFERROR(VLOOKUP(H1708,'[1]MW-NIFTY-50-12-Apr-2020'!$A:$A,1,FALSE),"No")</f>
        <v>No</v>
      </c>
      <c r="AA1708" s="10" t="str">
        <f>IFERROR(VLOOKUP(AB1708,'[2]ind_nifty500list 12th Apr20'!$F:$F,1,FALSE),"No")</f>
        <v>No</v>
      </c>
      <c r="AB1708" s="9">
        <v>1138</v>
      </c>
    </row>
    <row r="1709" spans="1:28" ht="15.75" customHeight="1" x14ac:dyDescent="0.3">
      <c r="A1709" s="9">
        <v>599</v>
      </c>
      <c r="B1709" s="10"/>
      <c r="C1709" s="10"/>
      <c r="D1709" s="10">
        <v>133706756</v>
      </c>
      <c r="E1709" s="10">
        <v>522292</v>
      </c>
      <c r="F1709" s="10">
        <v>522292</v>
      </c>
      <c r="G1709" s="10" t="s">
        <v>1988</v>
      </c>
      <c r="H1709" s="10" t="str">
        <f>G1709</f>
        <v>CHANDNI</v>
      </c>
      <c r="I1709" s="10" t="s">
        <v>1989</v>
      </c>
      <c r="J1709" s="10" t="s">
        <v>1990</v>
      </c>
      <c r="K1709" s="13">
        <v>64.62</v>
      </c>
      <c r="L1709" s="19" t="s">
        <v>13176</v>
      </c>
      <c r="M1709" s="11" t="s">
        <v>39</v>
      </c>
      <c r="N1709" s="10" t="s">
        <v>40</v>
      </c>
      <c r="O1709" s="10"/>
      <c r="P1709" s="10"/>
      <c r="Q1709" s="12"/>
      <c r="R1709" s="12"/>
      <c r="S1709" s="15" t="s">
        <v>42</v>
      </c>
      <c r="T1709" s="10" t="s">
        <v>27</v>
      </c>
      <c r="U1709" s="10">
        <v>1025</v>
      </c>
      <c r="V1709" s="10">
        <v>1570</v>
      </c>
      <c r="W1709" s="10">
        <v>2112</v>
      </c>
      <c r="X1709" s="10">
        <v>1914</v>
      </c>
      <c r="Y1709" s="10">
        <f t="shared" si="29"/>
        <v>599</v>
      </c>
      <c r="Z1709" s="10" t="str">
        <f>IFERROR(VLOOKUP(H1709,'[1]MW-NIFTY-50-12-Apr-2020'!$A:$A,1,FALSE),"No")</f>
        <v>No</v>
      </c>
      <c r="AA1709" s="10" t="str">
        <f>IFERROR(VLOOKUP(AB1709,'[2]ind_nifty500list 12th Apr20'!$F:$F,1,FALSE),"No")</f>
        <v>No</v>
      </c>
      <c r="AB1709" s="9">
        <v>599</v>
      </c>
    </row>
    <row r="1710" spans="1:28" ht="15.75" customHeight="1" x14ac:dyDescent="0.3">
      <c r="A1710" s="9">
        <v>874</v>
      </c>
      <c r="B1710" s="10">
        <v>3370753</v>
      </c>
      <c r="C1710" s="10">
        <v>13167</v>
      </c>
      <c r="D1710" s="10">
        <v>136370180</v>
      </c>
      <c r="E1710" s="10">
        <v>532696</v>
      </c>
      <c r="F1710" s="10">
        <v>532696</v>
      </c>
      <c r="G1710" s="10" t="s">
        <v>2819</v>
      </c>
      <c r="H1710" s="10" t="s">
        <v>2819</v>
      </c>
      <c r="I1710" s="10" t="s">
        <v>2820</v>
      </c>
      <c r="J1710" s="10" t="s">
        <v>2821</v>
      </c>
      <c r="K1710" s="13">
        <v>64.50685</v>
      </c>
      <c r="L1710" s="19" t="s">
        <v>13176</v>
      </c>
      <c r="M1710" s="11" t="s">
        <v>83</v>
      </c>
      <c r="N1710" s="10" t="s">
        <v>181</v>
      </c>
      <c r="O1710" s="10" t="s">
        <v>203</v>
      </c>
      <c r="P1710" s="10"/>
      <c r="Q1710" s="12"/>
      <c r="R1710" s="12"/>
      <c r="S1710" s="17" t="s">
        <v>86</v>
      </c>
      <c r="T1710" s="10" t="s">
        <v>27</v>
      </c>
      <c r="U1710" s="10">
        <v>3510</v>
      </c>
      <c r="V1710" s="10">
        <v>1188</v>
      </c>
      <c r="W1710" s="10">
        <v>3744</v>
      </c>
      <c r="X1710" s="10">
        <v>3940</v>
      </c>
      <c r="Y1710" s="10">
        <f t="shared" si="29"/>
        <v>874</v>
      </c>
      <c r="Z1710" s="10" t="str">
        <f>IFERROR(VLOOKUP(H1710,'[1]MW-NIFTY-50-12-Apr-2020'!$A:$A,1,FALSE),"No")</f>
        <v>No</v>
      </c>
      <c r="AA1710" s="10" t="str">
        <f>IFERROR(VLOOKUP(AB1710,'[2]ind_nifty500list 12th Apr20'!$F:$F,1,FALSE),"No")</f>
        <v>No</v>
      </c>
      <c r="AB1710" s="9">
        <v>874</v>
      </c>
    </row>
    <row r="1711" spans="1:28" ht="15.75" customHeight="1" x14ac:dyDescent="0.3">
      <c r="A1711" s="9">
        <v>1722</v>
      </c>
      <c r="B1711" s="10"/>
      <c r="C1711" s="10"/>
      <c r="D1711" s="10">
        <v>129671684</v>
      </c>
      <c r="E1711" s="10">
        <v>506530</v>
      </c>
      <c r="F1711" s="10">
        <v>506530</v>
      </c>
      <c r="G1711" s="10" t="s">
        <v>5402</v>
      </c>
      <c r="H1711" s="10" t="str">
        <f>G1711</f>
        <v>KEMP</v>
      </c>
      <c r="I1711" s="10" t="s">
        <v>5403</v>
      </c>
      <c r="J1711" s="10" t="s">
        <v>5404</v>
      </c>
      <c r="K1711" s="13">
        <v>64.489999999999995</v>
      </c>
      <c r="L1711" s="19" t="s">
        <v>13176</v>
      </c>
      <c r="M1711" s="11" t="s">
        <v>23</v>
      </c>
      <c r="N1711" s="10" t="s">
        <v>196</v>
      </c>
      <c r="O1711" s="10"/>
      <c r="P1711" s="10"/>
      <c r="Q1711" s="12"/>
      <c r="R1711" s="12"/>
      <c r="S1711" s="15" t="s">
        <v>26</v>
      </c>
      <c r="T1711" s="10" t="s">
        <v>27</v>
      </c>
      <c r="U1711" s="10">
        <v>2448</v>
      </c>
      <c r="V1711" s="10">
        <v>2308</v>
      </c>
      <c r="W1711" s="10">
        <v>3342</v>
      </c>
      <c r="X1711" s="10">
        <v>2982</v>
      </c>
      <c r="Y1711" s="10">
        <f t="shared" si="29"/>
        <v>1722</v>
      </c>
      <c r="Z1711" s="10" t="str">
        <f>IFERROR(VLOOKUP(H1711,'[1]MW-NIFTY-50-12-Apr-2020'!$A:$A,1,FALSE),"No")</f>
        <v>No</v>
      </c>
      <c r="AA1711" s="10" t="str">
        <f>IFERROR(VLOOKUP(AB1711,'[2]ind_nifty500list 12th Apr20'!$F:$F,1,FALSE),"No")</f>
        <v>No</v>
      </c>
      <c r="AB1711" s="9">
        <v>1722</v>
      </c>
    </row>
    <row r="1712" spans="1:28" ht="15.75" customHeight="1" x14ac:dyDescent="0.3">
      <c r="A1712" s="9">
        <v>393</v>
      </c>
      <c r="B1712" s="10"/>
      <c r="C1712" s="10"/>
      <c r="D1712" s="10">
        <v>134319876</v>
      </c>
      <c r="E1712" s="10">
        <v>524687</v>
      </c>
      <c r="F1712" s="10">
        <v>524687</v>
      </c>
      <c r="G1712" s="10" t="s">
        <v>1355</v>
      </c>
      <c r="H1712" s="10" t="str">
        <f>G1712</f>
        <v>BASANTGL</v>
      </c>
      <c r="I1712" s="10" t="s">
        <v>1356</v>
      </c>
      <c r="J1712" s="10" t="s">
        <v>1357</v>
      </c>
      <c r="K1712" s="13">
        <v>64.42</v>
      </c>
      <c r="L1712" s="19" t="s">
        <v>13176</v>
      </c>
      <c r="M1712" s="11" t="s">
        <v>23</v>
      </c>
      <c r="N1712" s="10" t="s">
        <v>24</v>
      </c>
      <c r="O1712" s="10"/>
      <c r="P1712" s="10"/>
      <c r="Q1712" s="12"/>
      <c r="R1712" s="12"/>
      <c r="S1712" s="15" t="s">
        <v>26</v>
      </c>
      <c r="T1712" s="10" t="s">
        <v>27</v>
      </c>
      <c r="U1712" s="10">
        <v>435</v>
      </c>
      <c r="V1712" s="10">
        <v>3070</v>
      </c>
      <c r="W1712" s="10">
        <v>2991</v>
      </c>
      <c r="X1712" s="10">
        <v>847</v>
      </c>
      <c r="Y1712" s="10">
        <f t="shared" si="29"/>
        <v>393</v>
      </c>
      <c r="Z1712" s="10" t="str">
        <f>IFERROR(VLOOKUP(H1712,'[1]MW-NIFTY-50-12-Apr-2020'!$A:$A,1,FALSE),"No")</f>
        <v>No</v>
      </c>
      <c r="AA1712" s="10" t="str">
        <f>IFERROR(VLOOKUP(AB1712,'[2]ind_nifty500list 12th Apr20'!$F:$F,1,FALSE),"No")</f>
        <v>No</v>
      </c>
      <c r="AB1712" s="9">
        <v>393</v>
      </c>
    </row>
    <row r="1713" spans="1:28" ht="15.75" customHeight="1" x14ac:dyDescent="0.3">
      <c r="A1713" s="9">
        <v>1715</v>
      </c>
      <c r="B1713" s="10">
        <v>3394561</v>
      </c>
      <c r="C1713" s="10">
        <v>13260</v>
      </c>
      <c r="D1713" s="10">
        <v>136374788</v>
      </c>
      <c r="E1713" s="10">
        <v>532714</v>
      </c>
      <c r="F1713" s="10">
        <v>532714</v>
      </c>
      <c r="G1713" s="10" t="s">
        <v>5381</v>
      </c>
      <c r="H1713" s="10" t="s">
        <v>5381</v>
      </c>
      <c r="I1713" s="10" t="s">
        <v>5382</v>
      </c>
      <c r="J1713" s="10" t="s">
        <v>5383</v>
      </c>
      <c r="K1713" s="13">
        <v>9823.49575</v>
      </c>
      <c r="L1713" s="19" t="s">
        <v>13179</v>
      </c>
      <c r="M1713" s="11" t="s">
        <v>39</v>
      </c>
      <c r="N1713" s="10" t="s">
        <v>67</v>
      </c>
      <c r="O1713" s="10" t="s">
        <v>68</v>
      </c>
      <c r="P1713" s="10"/>
      <c r="Q1713" s="12"/>
      <c r="R1713" s="12"/>
      <c r="S1713" s="15" t="s">
        <v>69</v>
      </c>
      <c r="T1713" s="10" t="s">
        <v>43</v>
      </c>
      <c r="U1713" s="10">
        <v>2195</v>
      </c>
      <c r="V1713" s="10">
        <v>2826</v>
      </c>
      <c r="W1713" s="10">
        <v>1517</v>
      </c>
      <c r="X1713" s="10">
        <v>3891</v>
      </c>
      <c r="Y1713" s="10">
        <f t="shared" si="29"/>
        <v>1715</v>
      </c>
      <c r="Z1713" s="10" t="str">
        <f>IFERROR(VLOOKUP(H1713,'[1]MW-NIFTY-50-12-Apr-2020'!$A:$A,1,FALSE),"No")</f>
        <v>No</v>
      </c>
      <c r="AA1713" s="10" t="s">
        <v>44</v>
      </c>
      <c r="AB1713" s="9">
        <v>1715</v>
      </c>
    </row>
    <row r="1714" spans="1:28" ht="15.75" customHeight="1" x14ac:dyDescent="0.3">
      <c r="A1714" s="9">
        <v>2305</v>
      </c>
      <c r="B1714" s="10"/>
      <c r="C1714" s="10"/>
      <c r="D1714" s="10">
        <v>137868036</v>
      </c>
      <c r="E1714" s="10">
        <v>538547</v>
      </c>
      <c r="F1714" s="10">
        <v>538547</v>
      </c>
      <c r="G1714" s="10" t="s">
        <v>7165</v>
      </c>
      <c r="H1714" s="10" t="str">
        <f>G1714</f>
        <v>OASIS</v>
      </c>
      <c r="I1714" s="10" t="s">
        <v>7166</v>
      </c>
      <c r="J1714" s="10" t="s">
        <v>7167</v>
      </c>
      <c r="K1714" s="13">
        <v>64.39</v>
      </c>
      <c r="L1714" s="19" t="s">
        <v>13176</v>
      </c>
      <c r="M1714" s="11" t="s">
        <v>275</v>
      </c>
      <c r="N1714" s="10" t="s">
        <v>357</v>
      </c>
      <c r="O1714" s="10" t="s">
        <v>358</v>
      </c>
      <c r="P1714" s="10" t="s">
        <v>359</v>
      </c>
      <c r="Q1714" s="12"/>
      <c r="R1714" s="12"/>
      <c r="S1714" s="18" t="s">
        <v>279</v>
      </c>
      <c r="T1714" s="10" t="s">
        <v>27</v>
      </c>
      <c r="U1714" s="10">
        <v>3700</v>
      </c>
      <c r="V1714" s="10">
        <v>2512</v>
      </c>
      <c r="W1714" s="10">
        <v>102</v>
      </c>
      <c r="X1714" s="10">
        <v>1705</v>
      </c>
      <c r="Y1714" s="10">
        <f t="shared" si="29"/>
        <v>2305</v>
      </c>
      <c r="Z1714" s="10" t="str">
        <f>IFERROR(VLOOKUP(H1714,'[1]MW-NIFTY-50-12-Apr-2020'!$A:$A,1,FALSE),"No")</f>
        <v>No</v>
      </c>
      <c r="AA1714" s="10" t="str">
        <f>IFERROR(VLOOKUP(AB1714,'[2]ind_nifty500list 12th Apr20'!$F:$F,1,FALSE),"No")</f>
        <v>No</v>
      </c>
      <c r="AB1714" s="9">
        <v>2305</v>
      </c>
    </row>
    <row r="1715" spans="1:28" ht="15.75" customHeight="1" x14ac:dyDescent="0.3">
      <c r="A1715" s="9">
        <v>2909</v>
      </c>
      <c r="B1715" s="10"/>
      <c r="C1715" s="10"/>
      <c r="D1715" s="10">
        <v>137367556</v>
      </c>
      <c r="E1715" s="10">
        <v>536592</v>
      </c>
      <c r="F1715" s="10">
        <v>536592</v>
      </c>
      <c r="G1715" s="10" t="s">
        <v>8969</v>
      </c>
      <c r="H1715" s="10" t="str">
        <f>G1715</f>
        <v>SKFL</v>
      </c>
      <c r="I1715" s="10" t="s">
        <v>8970</v>
      </c>
      <c r="J1715" s="10" t="s">
        <v>8971</v>
      </c>
      <c r="K1715" s="13">
        <v>64.099999999999994</v>
      </c>
      <c r="L1715" s="19" t="s">
        <v>13176</v>
      </c>
      <c r="M1715" s="10" t="s">
        <v>55</v>
      </c>
      <c r="N1715" s="10" t="s">
        <v>56</v>
      </c>
      <c r="O1715" s="10" t="s">
        <v>215</v>
      </c>
      <c r="P1715" s="10" t="s">
        <v>454</v>
      </c>
      <c r="Q1715" s="12"/>
      <c r="R1715" s="12"/>
      <c r="S1715" s="18" t="s">
        <v>58</v>
      </c>
      <c r="T1715" s="10" t="s">
        <v>27</v>
      </c>
      <c r="U1715" s="10">
        <v>2707</v>
      </c>
      <c r="V1715" s="10">
        <v>3340</v>
      </c>
      <c r="W1715" s="10">
        <v>2837</v>
      </c>
      <c r="X1715" s="10">
        <v>3306</v>
      </c>
      <c r="Y1715" s="10">
        <f t="shared" si="29"/>
        <v>2909</v>
      </c>
      <c r="Z1715" s="10" t="str">
        <f>IFERROR(VLOOKUP(H1715,'[1]MW-NIFTY-50-12-Apr-2020'!$A:$A,1,FALSE),"No")</f>
        <v>No</v>
      </c>
      <c r="AA1715" s="10" t="str">
        <f>IFERROR(VLOOKUP(AB1715,'[2]ind_nifty500list 12th Apr20'!$F:$F,1,FALSE),"No")</f>
        <v>No</v>
      </c>
      <c r="AB1715" s="9">
        <v>2909</v>
      </c>
    </row>
    <row r="1716" spans="1:28" ht="15.75" customHeight="1" x14ac:dyDescent="0.3">
      <c r="A1716" s="9">
        <v>1718</v>
      </c>
      <c r="B1716" s="10">
        <v>3407361</v>
      </c>
      <c r="C1716" s="10">
        <v>13310</v>
      </c>
      <c r="D1716" s="10">
        <v>132497668</v>
      </c>
      <c r="E1716" s="10">
        <v>517569</v>
      </c>
      <c r="F1716" s="10">
        <v>517569</v>
      </c>
      <c r="G1716" s="10" t="s">
        <v>5390</v>
      </c>
      <c r="H1716" s="10" t="s">
        <v>5390</v>
      </c>
      <c r="I1716" s="10" t="s">
        <v>5391</v>
      </c>
      <c r="J1716" s="10" t="s">
        <v>5392</v>
      </c>
      <c r="K1716" s="13">
        <v>3204.7936500000001</v>
      </c>
      <c r="L1716" s="19" t="s">
        <v>13179</v>
      </c>
      <c r="M1716" s="11" t="s">
        <v>39</v>
      </c>
      <c r="N1716" s="10" t="s">
        <v>40</v>
      </c>
      <c r="O1716" s="10" t="s">
        <v>128</v>
      </c>
      <c r="P1716" s="10" t="s">
        <v>2150</v>
      </c>
      <c r="Q1716" s="11" t="s">
        <v>2150</v>
      </c>
      <c r="R1716" s="12"/>
      <c r="S1716" s="15" t="s">
        <v>42</v>
      </c>
      <c r="T1716" s="10" t="s">
        <v>27</v>
      </c>
      <c r="U1716" s="10">
        <v>3600</v>
      </c>
      <c r="V1716" s="10">
        <v>652</v>
      </c>
      <c r="W1716" s="10">
        <v>998</v>
      </c>
      <c r="X1716" s="10">
        <v>685</v>
      </c>
      <c r="Y1716" s="10">
        <f t="shared" si="29"/>
        <v>1718</v>
      </c>
      <c r="Z1716" s="10" t="str">
        <f>IFERROR(VLOOKUP(H1716,'[1]MW-NIFTY-50-12-Apr-2020'!$A:$A,1,FALSE),"No")</f>
        <v>No</v>
      </c>
      <c r="AA1716" s="10" t="s">
        <v>44</v>
      </c>
      <c r="AB1716" s="9">
        <v>1718</v>
      </c>
    </row>
    <row r="1717" spans="1:28" ht="15.75" customHeight="1" x14ac:dyDescent="0.3">
      <c r="A1717" s="9">
        <v>2118</v>
      </c>
      <c r="B1717" s="10">
        <v>3682049</v>
      </c>
      <c r="C1717" s="10">
        <v>14383</v>
      </c>
      <c r="D1717" s="10">
        <v>138193668</v>
      </c>
      <c r="E1717" s="10">
        <v>539819</v>
      </c>
      <c r="F1717" s="10">
        <v>532820</v>
      </c>
      <c r="G1717" s="10" t="s">
        <v>6599</v>
      </c>
      <c r="H1717" s="10" t="s">
        <v>6599</v>
      </c>
      <c r="I1717" s="10" t="s">
        <v>6600</v>
      </c>
      <c r="J1717" s="10" t="s">
        <v>6601</v>
      </c>
      <c r="K1717" s="13">
        <v>64.084299999999999</v>
      </c>
      <c r="L1717" s="19" t="s">
        <v>13176</v>
      </c>
      <c r="M1717" s="10" t="s">
        <v>83</v>
      </c>
      <c r="N1717" s="10" t="s">
        <v>84</v>
      </c>
      <c r="O1717" s="10" t="s">
        <v>108</v>
      </c>
      <c r="P1717" s="10"/>
      <c r="Q1717" s="12"/>
      <c r="R1717" s="12"/>
      <c r="S1717" s="15" t="s">
        <v>86</v>
      </c>
      <c r="T1717" s="10" t="s">
        <v>27</v>
      </c>
      <c r="U1717" s="10">
        <v>3254</v>
      </c>
      <c r="V1717" s="10">
        <v>4171</v>
      </c>
      <c r="W1717" s="10">
        <v>643</v>
      </c>
      <c r="X1717" s="10">
        <v>1065</v>
      </c>
      <c r="Y1717" s="10">
        <f t="shared" si="29"/>
        <v>2118</v>
      </c>
      <c r="Z1717" s="10" t="str">
        <f>IFERROR(VLOOKUP(H1717,'[1]MW-NIFTY-50-12-Apr-2020'!$A:$A,1,FALSE),"No")</f>
        <v>No</v>
      </c>
      <c r="AA1717" s="10" t="str">
        <f>IFERROR(VLOOKUP(AB1717,'[2]ind_nifty500list 12th Apr20'!$F:$F,1,FALSE),"No")</f>
        <v>No</v>
      </c>
      <c r="AB1717" s="9">
        <v>2118</v>
      </c>
    </row>
    <row r="1718" spans="1:28" ht="15.75" customHeight="1" x14ac:dyDescent="0.3">
      <c r="A1718" s="9">
        <v>2814</v>
      </c>
      <c r="B1718" s="10">
        <v>2978305</v>
      </c>
      <c r="C1718" s="10">
        <v>11634</v>
      </c>
      <c r="D1718" s="10">
        <v>136346628</v>
      </c>
      <c r="E1718" s="10">
        <v>532604</v>
      </c>
      <c r="F1718" s="10">
        <v>532604</v>
      </c>
      <c r="G1718" s="10" t="s">
        <v>8684</v>
      </c>
      <c r="H1718" s="10" t="s">
        <v>8684</v>
      </c>
      <c r="I1718" s="10" t="s">
        <v>8685</v>
      </c>
      <c r="J1718" s="10" t="s">
        <v>8686</v>
      </c>
      <c r="K1718" s="13">
        <v>64.01939999999999</v>
      </c>
      <c r="L1718" s="19" t="s">
        <v>13176</v>
      </c>
      <c r="M1718" s="11" t="s">
        <v>23</v>
      </c>
      <c r="N1718" s="10" t="s">
        <v>90</v>
      </c>
      <c r="O1718" s="10"/>
      <c r="P1718" s="10"/>
      <c r="Q1718" s="12"/>
      <c r="R1718" s="12"/>
      <c r="S1718" s="18" t="s">
        <v>91</v>
      </c>
      <c r="T1718" s="10" t="s">
        <v>27</v>
      </c>
      <c r="U1718" s="10">
        <v>2288</v>
      </c>
      <c r="V1718" s="10">
        <v>3260</v>
      </c>
      <c r="W1718" s="10">
        <v>2964</v>
      </c>
      <c r="X1718" s="10">
        <v>1338</v>
      </c>
      <c r="Y1718" s="10">
        <f t="shared" si="29"/>
        <v>2814</v>
      </c>
      <c r="Z1718" s="10" t="str">
        <f>IFERROR(VLOOKUP(H1718,'[1]MW-NIFTY-50-12-Apr-2020'!$A:$A,1,FALSE),"No")</f>
        <v>No</v>
      </c>
      <c r="AA1718" s="10" t="str">
        <f>IFERROR(VLOOKUP(AB1718,'[2]ind_nifty500list 12th Apr20'!$F:$F,1,FALSE),"No")</f>
        <v>No</v>
      </c>
      <c r="AB1718" s="9">
        <v>2814</v>
      </c>
    </row>
    <row r="1719" spans="1:28" ht="15.75" customHeight="1" x14ac:dyDescent="0.3">
      <c r="A1719" s="9">
        <v>308</v>
      </c>
      <c r="B1719" s="10"/>
      <c r="C1719" s="10"/>
      <c r="D1719" s="10">
        <v>136309508</v>
      </c>
      <c r="E1719" s="10">
        <v>532459</v>
      </c>
      <c r="F1719" s="10">
        <v>532459</v>
      </c>
      <c r="G1719" s="10" t="s">
        <v>1089</v>
      </c>
      <c r="H1719" s="10" t="str">
        <f>G1719</f>
        <v>AUNDEIND</v>
      </c>
      <c r="I1719" s="10" t="s">
        <v>1090</v>
      </c>
      <c r="J1719" s="10" t="s">
        <v>1091</v>
      </c>
      <c r="K1719" s="13">
        <v>63.96</v>
      </c>
      <c r="L1719" s="19" t="s">
        <v>13176</v>
      </c>
      <c r="M1719" s="11" t="s">
        <v>83</v>
      </c>
      <c r="N1719" s="10" t="s">
        <v>84</v>
      </c>
      <c r="O1719" s="10" t="s">
        <v>85</v>
      </c>
      <c r="P1719" s="10"/>
      <c r="Q1719" s="12"/>
      <c r="R1719" s="12"/>
      <c r="S1719" s="17" t="s">
        <v>86</v>
      </c>
      <c r="T1719" s="10" t="s">
        <v>27</v>
      </c>
      <c r="U1719" s="10">
        <v>487</v>
      </c>
      <c r="V1719" s="10">
        <v>3326</v>
      </c>
      <c r="W1719" s="10">
        <v>1674</v>
      </c>
      <c r="X1719" s="10">
        <v>763</v>
      </c>
      <c r="Y1719" s="10">
        <f t="shared" si="29"/>
        <v>308</v>
      </c>
      <c r="Z1719" s="10" t="str">
        <f>IFERROR(VLOOKUP(H1719,'[1]MW-NIFTY-50-12-Apr-2020'!$A:$A,1,FALSE),"No")</f>
        <v>No</v>
      </c>
      <c r="AA1719" s="10" t="str">
        <f>IFERROR(VLOOKUP(AB1719,'[2]ind_nifty500list 12th Apr20'!$F:$F,1,FALSE),"No")</f>
        <v>No</v>
      </c>
      <c r="AB1719" s="9">
        <v>308</v>
      </c>
    </row>
    <row r="1720" spans="1:28" ht="15.75" customHeight="1" x14ac:dyDescent="0.3">
      <c r="A1720" s="9">
        <v>1235</v>
      </c>
      <c r="B1720" s="10"/>
      <c r="C1720" s="10"/>
      <c r="D1720" s="10">
        <v>129761028</v>
      </c>
      <c r="E1720" s="10">
        <v>506879</v>
      </c>
      <c r="F1720" s="10">
        <v>506879</v>
      </c>
      <c r="G1720" s="10" t="s">
        <v>3923</v>
      </c>
      <c r="H1720" s="10" t="str">
        <f>G1720</f>
        <v>GUJTHEMIS</v>
      </c>
      <c r="I1720" s="10" t="s">
        <v>3924</v>
      </c>
      <c r="J1720" s="10" t="s">
        <v>3925</v>
      </c>
      <c r="K1720" s="13">
        <v>63.88</v>
      </c>
      <c r="L1720" s="19" t="s">
        <v>13176</v>
      </c>
      <c r="M1720" s="11" t="s">
        <v>95</v>
      </c>
      <c r="N1720" s="10" t="s">
        <v>96</v>
      </c>
      <c r="O1720" s="10" t="s">
        <v>97</v>
      </c>
      <c r="P1720" s="10"/>
      <c r="Q1720" s="12"/>
      <c r="R1720" s="12"/>
      <c r="S1720" s="10" t="s">
        <v>98</v>
      </c>
      <c r="T1720" s="10" t="s">
        <v>27</v>
      </c>
      <c r="U1720" s="10">
        <v>3706</v>
      </c>
      <c r="V1720" s="10">
        <v>2409</v>
      </c>
      <c r="W1720" s="10">
        <v>140</v>
      </c>
      <c r="X1720" s="10">
        <v>153</v>
      </c>
      <c r="Y1720" s="10">
        <f t="shared" si="29"/>
        <v>1235</v>
      </c>
      <c r="Z1720" s="10" t="str">
        <f>IFERROR(VLOOKUP(H1720,'[1]MW-NIFTY-50-12-Apr-2020'!$A:$A,1,FALSE),"No")</f>
        <v>No</v>
      </c>
      <c r="AA1720" s="10" t="str">
        <f>IFERROR(VLOOKUP(AB1720,'[2]ind_nifty500list 12th Apr20'!$F:$F,1,FALSE),"No")</f>
        <v>No</v>
      </c>
      <c r="AB1720" s="9">
        <v>1235</v>
      </c>
    </row>
    <row r="1721" spans="1:28" ht="15.75" customHeight="1" x14ac:dyDescent="0.3">
      <c r="A1721" s="9">
        <v>2620</v>
      </c>
      <c r="B1721" s="10"/>
      <c r="C1721" s="10"/>
      <c r="D1721" s="10">
        <v>136041476</v>
      </c>
      <c r="E1721" s="10">
        <v>531412</v>
      </c>
      <c r="F1721" s="10">
        <v>531412</v>
      </c>
      <c r="G1721" s="10" t="s">
        <v>8098</v>
      </c>
      <c r="H1721" s="10" t="str">
        <f>G1721</f>
        <v>RADIXIND</v>
      </c>
      <c r="I1721" s="10" t="s">
        <v>8099</v>
      </c>
      <c r="J1721" s="10" t="s">
        <v>8100</v>
      </c>
      <c r="K1721" s="13">
        <v>63.64</v>
      </c>
      <c r="L1721" s="19" t="s">
        <v>13176</v>
      </c>
      <c r="M1721" s="11" t="s">
        <v>83</v>
      </c>
      <c r="N1721" s="10" t="s">
        <v>84</v>
      </c>
      <c r="O1721" s="10"/>
      <c r="P1721" s="10"/>
      <c r="Q1721" s="12"/>
      <c r="R1721" s="12"/>
      <c r="S1721" s="15" t="s">
        <v>86</v>
      </c>
      <c r="T1721" s="10" t="s">
        <v>27</v>
      </c>
      <c r="U1721" s="10">
        <v>2464</v>
      </c>
      <c r="V1721" s="10">
        <v>2408</v>
      </c>
      <c r="W1721" s="10">
        <v>2830</v>
      </c>
      <c r="X1721" s="10">
        <v>3628</v>
      </c>
      <c r="Y1721" s="10">
        <f t="shared" si="29"/>
        <v>2620</v>
      </c>
      <c r="Z1721" s="10" t="str">
        <f>IFERROR(VLOOKUP(H1721,'[1]MW-NIFTY-50-12-Apr-2020'!$A:$A,1,FALSE),"No")</f>
        <v>No</v>
      </c>
      <c r="AA1721" s="10" t="str">
        <f>IFERROR(VLOOKUP(AB1721,'[2]ind_nifty500list 12th Apr20'!$F:$F,1,FALSE),"No")</f>
        <v>No</v>
      </c>
      <c r="AB1721" s="9">
        <v>2620</v>
      </c>
    </row>
    <row r="1722" spans="1:28" ht="15.75" customHeight="1" x14ac:dyDescent="0.3">
      <c r="A1722" s="9">
        <v>3186</v>
      </c>
      <c r="B1722" s="10">
        <v>3854337</v>
      </c>
      <c r="C1722" s="10">
        <v>15056</v>
      </c>
      <c r="D1722" s="10">
        <v>135921412</v>
      </c>
      <c r="E1722" s="10">
        <v>530943</v>
      </c>
      <c r="F1722" s="10">
        <v>530943</v>
      </c>
      <c r="G1722" s="10" t="s">
        <v>9793</v>
      </c>
      <c r="H1722" s="10" t="s">
        <v>9793</v>
      </c>
      <c r="I1722" s="10" t="s">
        <v>9794</v>
      </c>
      <c r="J1722" s="10" t="s">
        <v>9795</v>
      </c>
      <c r="K1722" s="13">
        <v>63.475849999999994</v>
      </c>
      <c r="L1722" s="19" t="s">
        <v>13176</v>
      </c>
      <c r="M1722" s="11" t="s">
        <v>83</v>
      </c>
      <c r="N1722" s="10" t="s">
        <v>181</v>
      </c>
      <c r="O1722" s="10" t="s">
        <v>311</v>
      </c>
      <c r="P1722" s="10" t="s">
        <v>1765</v>
      </c>
      <c r="Q1722" s="12"/>
      <c r="R1722" s="12"/>
      <c r="S1722" s="15" t="s">
        <v>313</v>
      </c>
      <c r="T1722" s="10" t="s">
        <v>27</v>
      </c>
      <c r="U1722" s="10">
        <v>1559</v>
      </c>
      <c r="V1722" s="10">
        <v>526</v>
      </c>
      <c r="W1722" s="10">
        <v>3928</v>
      </c>
      <c r="X1722" s="10">
        <v>2636</v>
      </c>
      <c r="Y1722" s="10">
        <f t="shared" si="29"/>
        <v>3186</v>
      </c>
      <c r="Z1722" s="10" t="str">
        <f>IFERROR(VLOOKUP(H1722,'[1]MW-NIFTY-50-12-Apr-2020'!$A:$A,1,FALSE),"No")</f>
        <v>No</v>
      </c>
      <c r="AA1722" s="10" t="str">
        <f>IFERROR(VLOOKUP(AB1722,'[2]ind_nifty500list 12th Apr20'!$F:$F,1,FALSE),"No")</f>
        <v>No</v>
      </c>
      <c r="AB1722" s="9">
        <v>3186</v>
      </c>
    </row>
    <row r="1723" spans="1:28" ht="15.75" customHeight="1" x14ac:dyDescent="0.3">
      <c r="A1723" s="9">
        <v>2955</v>
      </c>
      <c r="B1723" s="10">
        <v>3035137</v>
      </c>
      <c r="C1723" s="10">
        <v>11856</v>
      </c>
      <c r="D1723" s="10">
        <v>131439620</v>
      </c>
      <c r="E1723" s="10">
        <v>513436</v>
      </c>
      <c r="F1723" s="10">
        <v>513436</v>
      </c>
      <c r="G1723" s="10" t="s">
        <v>9104</v>
      </c>
      <c r="H1723" s="10" t="s">
        <v>9104</v>
      </c>
      <c r="I1723" s="10" t="s">
        <v>9105</v>
      </c>
      <c r="J1723" s="10" t="s">
        <v>9106</v>
      </c>
      <c r="K1723" s="13">
        <v>63.265149999999998</v>
      </c>
      <c r="L1723" s="19" t="s">
        <v>13176</v>
      </c>
      <c r="M1723" s="11" t="s">
        <v>23</v>
      </c>
      <c r="N1723" s="10" t="s">
        <v>90</v>
      </c>
      <c r="O1723" s="10" t="s">
        <v>283</v>
      </c>
      <c r="P1723" s="10" t="e">
        <v>#REF!</v>
      </c>
      <c r="Q1723" s="12"/>
      <c r="R1723" s="12"/>
      <c r="S1723" s="18" t="s">
        <v>91</v>
      </c>
      <c r="T1723" s="10" t="s">
        <v>27</v>
      </c>
      <c r="U1723" s="10">
        <v>2038</v>
      </c>
      <c r="V1723" s="10">
        <v>191</v>
      </c>
      <c r="W1723" s="10">
        <v>3665</v>
      </c>
      <c r="X1723" s="10">
        <v>61</v>
      </c>
      <c r="Y1723" s="10">
        <f t="shared" si="29"/>
        <v>2955</v>
      </c>
      <c r="Z1723" s="10" t="str">
        <f>IFERROR(VLOOKUP(H1723,'[1]MW-NIFTY-50-12-Apr-2020'!$A:$A,1,FALSE),"No")</f>
        <v>No</v>
      </c>
      <c r="AA1723" s="10" t="str">
        <f>IFERROR(VLOOKUP(AB1723,'[2]ind_nifty500list 12th Apr20'!$F:$F,1,FALSE),"No")</f>
        <v>No</v>
      </c>
      <c r="AB1723" s="9">
        <v>2955</v>
      </c>
    </row>
    <row r="1724" spans="1:28" ht="15.75" customHeight="1" x14ac:dyDescent="0.3">
      <c r="A1724" s="9">
        <v>4965</v>
      </c>
      <c r="B1724" s="10">
        <v>5474049</v>
      </c>
      <c r="C1724" s="10">
        <v>21383</v>
      </c>
      <c r="D1724" s="10">
        <v>138405892</v>
      </c>
      <c r="E1724" s="10">
        <v>540648</v>
      </c>
      <c r="F1724" s="10">
        <v>540648</v>
      </c>
      <c r="G1724" s="10" t="s">
        <v>12720</v>
      </c>
      <c r="H1724" s="10" t="s">
        <v>12720</v>
      </c>
      <c r="I1724" s="10" t="s">
        <v>12721</v>
      </c>
      <c r="J1724" s="10" t="s">
        <v>12722</v>
      </c>
      <c r="K1724" s="13">
        <v>63.1875</v>
      </c>
      <c r="L1724" s="19" t="s">
        <v>13176</v>
      </c>
      <c r="M1724" s="11" t="s">
        <v>39</v>
      </c>
      <c r="N1724" s="10" t="s">
        <v>40</v>
      </c>
      <c r="O1724" s="10"/>
      <c r="P1724" s="10"/>
      <c r="Q1724" s="12"/>
      <c r="R1724" s="12"/>
      <c r="S1724" s="17" t="s">
        <v>42</v>
      </c>
      <c r="T1724" s="10" t="s">
        <v>27</v>
      </c>
      <c r="U1724" s="10">
        <v>4989</v>
      </c>
      <c r="V1724" s="10">
        <v>4815</v>
      </c>
      <c r="W1724" s="10">
        <v>4964</v>
      </c>
      <c r="X1724" s="10">
        <v>4827</v>
      </c>
      <c r="Y1724" s="10">
        <f t="shared" si="29"/>
        <v>4965</v>
      </c>
      <c r="Z1724" s="10" t="str">
        <f>IFERROR(VLOOKUP(H1724,'[1]MW-NIFTY-50-12-Apr-2020'!$A:$A,1,FALSE),"No")</f>
        <v>No</v>
      </c>
      <c r="AA1724" s="10" t="str">
        <f>IFERROR(VLOOKUP(AB1724,'[2]ind_nifty500list 12th Apr20'!$F:$F,1,FALSE),"No")</f>
        <v>No</v>
      </c>
      <c r="AB1724" s="9">
        <v>4965</v>
      </c>
    </row>
    <row r="1725" spans="1:28" ht="15.75" customHeight="1" x14ac:dyDescent="0.3">
      <c r="A1725" s="9">
        <v>1840</v>
      </c>
      <c r="B1725" s="10">
        <v>1640193</v>
      </c>
      <c r="C1725" s="10">
        <v>6407</v>
      </c>
      <c r="D1725" s="10">
        <v>151059204</v>
      </c>
      <c r="E1725" s="10">
        <v>590075</v>
      </c>
      <c r="F1725" s="10">
        <v>590075</v>
      </c>
      <c r="G1725" s="10" t="s">
        <v>5761</v>
      </c>
      <c r="H1725" s="10" t="s">
        <v>5761</v>
      </c>
      <c r="I1725" s="10" t="s">
        <v>5762</v>
      </c>
      <c r="J1725" s="10" t="s">
        <v>5763</v>
      </c>
      <c r="K1725" s="13">
        <v>63.171700000000001</v>
      </c>
      <c r="L1725" s="19" t="s">
        <v>13176</v>
      </c>
      <c r="M1725" s="11" t="s">
        <v>83</v>
      </c>
      <c r="N1725" s="10" t="s">
        <v>84</v>
      </c>
      <c r="O1725" s="11" t="s">
        <v>85</v>
      </c>
      <c r="P1725" s="10"/>
      <c r="Q1725" s="12"/>
      <c r="R1725" s="12"/>
      <c r="S1725" s="17" t="s">
        <v>86</v>
      </c>
      <c r="T1725" s="10" t="s">
        <v>27</v>
      </c>
      <c r="U1725" s="10">
        <v>531</v>
      </c>
      <c r="V1725" s="10">
        <v>2855</v>
      </c>
      <c r="W1725" s="10">
        <v>3039</v>
      </c>
      <c r="X1725" s="10">
        <v>2081</v>
      </c>
      <c r="Y1725" s="10">
        <f t="shared" si="29"/>
        <v>1840</v>
      </c>
      <c r="Z1725" s="10" t="str">
        <f>IFERROR(VLOOKUP(H1725,'[1]MW-NIFTY-50-12-Apr-2020'!$A:$A,1,FALSE),"No")</f>
        <v>No</v>
      </c>
      <c r="AA1725" s="10" t="str">
        <f>IFERROR(VLOOKUP(AB1725,'[2]ind_nifty500list 12th Apr20'!$F:$F,1,FALSE),"No")</f>
        <v>No</v>
      </c>
      <c r="AB1725" s="9">
        <v>1840</v>
      </c>
    </row>
    <row r="1726" spans="1:28" ht="15.75" customHeight="1" x14ac:dyDescent="0.3">
      <c r="A1726" s="9">
        <v>568</v>
      </c>
      <c r="B1726" s="10"/>
      <c r="C1726" s="10"/>
      <c r="D1726" s="10">
        <v>136166404</v>
      </c>
      <c r="E1726" s="10">
        <v>531900</v>
      </c>
      <c r="F1726" s="10">
        <v>531900</v>
      </c>
      <c r="G1726" s="10" t="s">
        <v>1891</v>
      </c>
      <c r="H1726" s="10" t="str">
        <f>G1726</f>
        <v>CCLINTER</v>
      </c>
      <c r="I1726" s="10" t="s">
        <v>1892</v>
      </c>
      <c r="J1726" s="10" t="s">
        <v>1893</v>
      </c>
      <c r="K1726" s="13">
        <v>63.1</v>
      </c>
      <c r="L1726" s="19" t="s">
        <v>13176</v>
      </c>
      <c r="M1726" s="11" t="s">
        <v>39</v>
      </c>
      <c r="N1726" s="10" t="s">
        <v>40</v>
      </c>
      <c r="O1726" s="10" t="s">
        <v>76</v>
      </c>
      <c r="P1726" s="10"/>
      <c r="Q1726" s="12"/>
      <c r="R1726" s="12"/>
      <c r="S1726" s="15" t="s">
        <v>42</v>
      </c>
      <c r="T1726" s="10" t="s">
        <v>27</v>
      </c>
      <c r="U1726" s="10">
        <v>3350</v>
      </c>
      <c r="V1726" s="10">
        <v>187</v>
      </c>
      <c r="W1726" s="10">
        <v>2287</v>
      </c>
      <c r="X1726" s="10">
        <v>798</v>
      </c>
      <c r="Y1726" s="10">
        <f t="shared" si="29"/>
        <v>568</v>
      </c>
      <c r="Z1726" s="10" t="str">
        <f>IFERROR(VLOOKUP(H1726,'[1]MW-NIFTY-50-12-Apr-2020'!$A:$A,1,FALSE),"No")</f>
        <v>No</v>
      </c>
      <c r="AA1726" s="10" t="str">
        <f>IFERROR(VLOOKUP(AB1726,'[2]ind_nifty500list 12th Apr20'!$F:$F,1,FALSE),"No")</f>
        <v>No</v>
      </c>
      <c r="AB1726" s="9">
        <v>568</v>
      </c>
    </row>
    <row r="1727" spans="1:28" ht="15.75" customHeight="1" x14ac:dyDescent="0.3">
      <c r="A1727" s="9">
        <v>930</v>
      </c>
      <c r="B1727" s="10"/>
      <c r="C1727" s="10"/>
      <c r="D1727" s="10">
        <v>136093444</v>
      </c>
      <c r="E1727" s="10">
        <v>531615</v>
      </c>
      <c r="F1727" s="10">
        <v>531615</v>
      </c>
      <c r="G1727" s="10" t="s">
        <v>2990</v>
      </c>
      <c r="H1727" s="10" t="str">
        <f>G1727</f>
        <v>ERABUILD</v>
      </c>
      <c r="I1727" s="10" t="s">
        <v>2991</v>
      </c>
      <c r="J1727" s="10" t="s">
        <v>2992</v>
      </c>
      <c r="K1727" s="13">
        <v>63.04</v>
      </c>
      <c r="L1727" s="19" t="s">
        <v>13176</v>
      </c>
      <c r="M1727" s="11" t="s">
        <v>249</v>
      </c>
      <c r="N1727" s="10" t="s">
        <v>250</v>
      </c>
      <c r="O1727" s="10"/>
      <c r="P1727" s="10"/>
      <c r="Q1727" s="12"/>
      <c r="R1727" s="12"/>
      <c r="S1727" s="15" t="s">
        <v>26</v>
      </c>
      <c r="T1727" s="10" t="s">
        <v>27</v>
      </c>
      <c r="U1727" s="10">
        <v>3211</v>
      </c>
      <c r="V1727" s="10">
        <v>3524</v>
      </c>
      <c r="W1727" s="10">
        <v>3962</v>
      </c>
      <c r="X1727" s="10">
        <v>2868</v>
      </c>
      <c r="Y1727" s="10">
        <f t="shared" si="29"/>
        <v>930</v>
      </c>
      <c r="Z1727" s="10" t="str">
        <f>IFERROR(VLOOKUP(H1727,'[1]MW-NIFTY-50-12-Apr-2020'!$A:$A,1,FALSE),"No")</f>
        <v>No</v>
      </c>
      <c r="AA1727" s="10" t="str">
        <f>IFERROR(VLOOKUP(AB1727,'[2]ind_nifty500list 12th Apr20'!$F:$F,1,FALSE),"No")</f>
        <v>No</v>
      </c>
      <c r="AB1727" s="9">
        <v>930</v>
      </c>
    </row>
    <row r="1728" spans="1:28" ht="15.75" customHeight="1" x14ac:dyDescent="0.3">
      <c r="A1728" s="9">
        <v>3326</v>
      </c>
      <c r="B1728" s="10"/>
      <c r="C1728" s="10"/>
      <c r="D1728" s="10">
        <v>131619332</v>
      </c>
      <c r="E1728" s="10">
        <v>514138</v>
      </c>
      <c r="F1728" s="10">
        <v>514138</v>
      </c>
      <c r="G1728" s="10" t="s">
        <v>10214</v>
      </c>
      <c r="H1728" s="10" t="str">
        <f>G1728</f>
        <v>SURYALA</v>
      </c>
      <c r="I1728" s="10" t="s">
        <v>10215</v>
      </c>
      <c r="J1728" s="10" t="s">
        <v>10216</v>
      </c>
      <c r="K1728" s="13">
        <v>62.83</v>
      </c>
      <c r="L1728" s="19" t="s">
        <v>13176</v>
      </c>
      <c r="M1728" s="11" t="s">
        <v>83</v>
      </c>
      <c r="N1728" s="10" t="s">
        <v>84</v>
      </c>
      <c r="O1728" s="10" t="s">
        <v>85</v>
      </c>
      <c r="P1728" s="10"/>
      <c r="Q1728" s="12"/>
      <c r="R1728" s="12"/>
      <c r="S1728" s="15" t="s">
        <v>86</v>
      </c>
      <c r="T1728" s="10" t="s">
        <v>27</v>
      </c>
      <c r="U1728" s="10">
        <v>1309</v>
      </c>
      <c r="V1728" s="10">
        <v>3701</v>
      </c>
      <c r="W1728" s="10">
        <v>487</v>
      </c>
      <c r="X1728" s="10">
        <v>308</v>
      </c>
      <c r="Y1728" s="10">
        <f t="shared" si="29"/>
        <v>3326</v>
      </c>
      <c r="Z1728" s="10" t="str">
        <f>IFERROR(VLOOKUP(H1728,'[1]MW-NIFTY-50-12-Apr-2020'!$A:$A,1,FALSE),"No")</f>
        <v>No</v>
      </c>
      <c r="AA1728" s="10" t="str">
        <f>IFERROR(VLOOKUP(AB1728,'[2]ind_nifty500list 12th Apr20'!$F:$F,1,FALSE),"No")</f>
        <v>No</v>
      </c>
      <c r="AB1728" s="9">
        <v>3326</v>
      </c>
    </row>
    <row r="1729" spans="1:28" ht="15.75" customHeight="1" x14ac:dyDescent="0.3">
      <c r="A1729" s="9">
        <v>3168</v>
      </c>
      <c r="B1729" s="10">
        <v>1267969</v>
      </c>
      <c r="C1729" s="10">
        <v>4953</v>
      </c>
      <c r="D1729" s="10">
        <v>136236036</v>
      </c>
      <c r="E1729" s="10">
        <v>532172</v>
      </c>
      <c r="F1729" s="10">
        <v>532172</v>
      </c>
      <c r="G1729" s="10" t="s">
        <v>9740</v>
      </c>
      <c r="H1729" s="10" t="s">
        <v>9740</v>
      </c>
      <c r="I1729" s="10" t="s">
        <v>9741</v>
      </c>
      <c r="J1729" s="10" t="s">
        <v>9742</v>
      </c>
      <c r="K1729" s="13">
        <v>62.768450000000001</v>
      </c>
      <c r="L1729" s="19" t="s">
        <v>13176</v>
      </c>
      <c r="M1729" s="11" t="s">
        <v>32</v>
      </c>
      <c r="N1729" s="10" t="s">
        <v>33</v>
      </c>
      <c r="O1729" s="10" t="s">
        <v>34</v>
      </c>
      <c r="P1729" s="10"/>
      <c r="Q1729" s="12"/>
      <c r="R1729" s="12"/>
      <c r="S1729" s="18" t="s">
        <v>35</v>
      </c>
      <c r="T1729" s="10" t="s">
        <v>27</v>
      </c>
      <c r="U1729" s="10">
        <v>542</v>
      </c>
      <c r="V1729" s="10">
        <v>296</v>
      </c>
      <c r="W1729" s="10">
        <v>3435</v>
      </c>
      <c r="X1729" s="10">
        <v>2215</v>
      </c>
      <c r="Y1729" s="10">
        <f t="shared" si="29"/>
        <v>3168</v>
      </c>
      <c r="Z1729" s="10" t="str">
        <f>IFERROR(VLOOKUP(H1729,'[1]MW-NIFTY-50-12-Apr-2020'!$A:$A,1,FALSE),"No")</f>
        <v>No</v>
      </c>
      <c r="AA1729" s="10" t="str">
        <f>IFERROR(VLOOKUP(AB1729,'[2]ind_nifty500list 12th Apr20'!$F:$F,1,FALSE),"No")</f>
        <v>No</v>
      </c>
      <c r="AB1729" s="9">
        <v>3168</v>
      </c>
    </row>
    <row r="1730" spans="1:28" ht="15.75" customHeight="1" x14ac:dyDescent="0.3">
      <c r="A1730" s="9">
        <v>5113</v>
      </c>
      <c r="B1730" s="10">
        <v>1267969</v>
      </c>
      <c r="C1730" s="10">
        <v>4953</v>
      </c>
      <c r="D1730" s="10">
        <v>136236036</v>
      </c>
      <c r="E1730" s="10">
        <v>532172</v>
      </c>
      <c r="F1730" s="10">
        <v>532172</v>
      </c>
      <c r="G1730" s="10" t="s">
        <v>13028</v>
      </c>
      <c r="H1730" s="10" t="s">
        <v>13028</v>
      </c>
      <c r="I1730" s="10" t="s">
        <v>9741</v>
      </c>
      <c r="J1730" s="10" t="s">
        <v>13029</v>
      </c>
      <c r="K1730" s="13">
        <v>62.768450000000001</v>
      </c>
      <c r="L1730" s="19" t="s">
        <v>13176</v>
      </c>
      <c r="M1730" s="10" t="s">
        <v>32</v>
      </c>
      <c r="N1730" s="10" t="s">
        <v>33</v>
      </c>
      <c r="O1730" s="10" t="s">
        <v>48</v>
      </c>
      <c r="P1730" s="10" t="s">
        <v>13030</v>
      </c>
      <c r="Q1730" s="10"/>
      <c r="R1730" s="10"/>
      <c r="S1730" s="13" t="s">
        <v>13031</v>
      </c>
      <c r="T1730" s="10" t="s">
        <v>27</v>
      </c>
      <c r="U1730" s="10">
        <v>1196</v>
      </c>
      <c r="V1730" s="10">
        <v>2314</v>
      </c>
      <c r="W1730" s="10">
        <v>977</v>
      </c>
      <c r="X1730" s="10">
        <v>2435</v>
      </c>
      <c r="Y1730" s="10">
        <f t="shared" ref="Y1730:Y1793" si="30">A1730</f>
        <v>5113</v>
      </c>
      <c r="Z1730" s="10" t="str">
        <f>IFERROR(VLOOKUP(H1730,'[1]MW-NIFTY-50-12-Apr-2020'!$A:$A,1,FALSE),"No")</f>
        <v>No</v>
      </c>
      <c r="AA1730" s="10" t="str">
        <f>IFERROR(VLOOKUP(AB1730,'[2]ind_nifty500list 12th Apr20'!$F:$F,1,FALSE),"No")</f>
        <v>No</v>
      </c>
      <c r="AB1730" s="9">
        <v>5113</v>
      </c>
    </row>
    <row r="1731" spans="1:28" ht="15.75" customHeight="1" x14ac:dyDescent="0.3">
      <c r="A1731" s="9">
        <v>159</v>
      </c>
      <c r="B1731" s="10">
        <v>3685889</v>
      </c>
      <c r="C1731" s="10">
        <v>14398</v>
      </c>
      <c r="D1731" s="10">
        <v>136403972</v>
      </c>
      <c r="E1731" s="10">
        <v>532828</v>
      </c>
      <c r="F1731" s="10">
        <v>532828</v>
      </c>
      <c r="G1731" s="10" t="s">
        <v>614</v>
      </c>
      <c r="H1731" s="10" t="s">
        <v>614</v>
      </c>
      <c r="I1731" s="10" t="s">
        <v>615</v>
      </c>
      <c r="J1731" s="10" t="s">
        <v>616</v>
      </c>
      <c r="K1731" s="13">
        <v>62.719250000000002</v>
      </c>
      <c r="L1731" s="19" t="s">
        <v>13176</v>
      </c>
      <c r="M1731" s="10" t="s">
        <v>23</v>
      </c>
      <c r="N1731" s="10" t="s">
        <v>196</v>
      </c>
      <c r="O1731" s="10" t="s">
        <v>617</v>
      </c>
      <c r="P1731" s="10"/>
      <c r="Q1731" s="12"/>
      <c r="R1731" s="12"/>
      <c r="S1731" s="15" t="s">
        <v>26</v>
      </c>
      <c r="T1731" s="10" t="s">
        <v>27</v>
      </c>
      <c r="U1731" s="10">
        <v>4498</v>
      </c>
      <c r="V1731" s="10">
        <v>2773</v>
      </c>
      <c r="W1731" s="10">
        <v>2351</v>
      </c>
      <c r="X1731" s="10">
        <v>941</v>
      </c>
      <c r="Y1731" s="10">
        <f t="shared" si="30"/>
        <v>159</v>
      </c>
      <c r="Z1731" s="10" t="str">
        <f>IFERROR(VLOOKUP(H1731,'[1]MW-NIFTY-50-12-Apr-2020'!$A:$A,1,FALSE),"No")</f>
        <v>No</v>
      </c>
      <c r="AA1731" s="10" t="str">
        <f>IFERROR(VLOOKUP(AB1731,'[2]ind_nifty500list 12th Apr20'!$F:$F,1,FALSE),"No")</f>
        <v>No</v>
      </c>
      <c r="AB1731" s="9">
        <v>159</v>
      </c>
    </row>
    <row r="1732" spans="1:28" ht="15.75" customHeight="1" x14ac:dyDescent="0.3">
      <c r="A1732" s="9">
        <v>2745</v>
      </c>
      <c r="B1732" s="10"/>
      <c r="C1732" s="10"/>
      <c r="D1732" s="10">
        <v>131861764</v>
      </c>
      <c r="E1732" s="10">
        <v>515085</v>
      </c>
      <c r="F1732" s="10">
        <v>515085</v>
      </c>
      <c r="G1732" s="10" t="s">
        <v>8477</v>
      </c>
      <c r="H1732" s="10" t="str">
        <f>G1732</f>
        <v>RESTILE</v>
      </c>
      <c r="I1732" s="10" t="s">
        <v>8478</v>
      </c>
      <c r="J1732" s="10" t="s">
        <v>8479</v>
      </c>
      <c r="K1732" s="13">
        <v>62.66</v>
      </c>
      <c r="L1732" s="19" t="s">
        <v>13176</v>
      </c>
      <c r="M1732" s="11" t="s">
        <v>23</v>
      </c>
      <c r="N1732" s="10" t="s">
        <v>90</v>
      </c>
      <c r="O1732" s="10"/>
      <c r="P1732" s="10"/>
      <c r="Q1732" s="12"/>
      <c r="R1732" s="12"/>
      <c r="S1732" s="18" t="s">
        <v>91</v>
      </c>
      <c r="T1732" s="10" t="s">
        <v>27</v>
      </c>
      <c r="U1732" s="10">
        <v>1338</v>
      </c>
      <c r="V1732" s="10">
        <v>2964</v>
      </c>
      <c r="W1732" s="10">
        <v>3417</v>
      </c>
      <c r="X1732" s="10">
        <v>1949</v>
      </c>
      <c r="Y1732" s="10">
        <f t="shared" si="30"/>
        <v>2745</v>
      </c>
      <c r="Z1732" s="10" t="str">
        <f>IFERROR(VLOOKUP(H1732,'[1]MW-NIFTY-50-12-Apr-2020'!$A:$A,1,FALSE),"No")</f>
        <v>No</v>
      </c>
      <c r="AA1732" s="10" t="str">
        <f>IFERROR(VLOOKUP(AB1732,'[2]ind_nifty500list 12th Apr20'!$F:$F,1,FALSE),"No")</f>
        <v>No</v>
      </c>
      <c r="AB1732" s="9">
        <v>2745</v>
      </c>
    </row>
    <row r="1733" spans="1:28" ht="15.75" customHeight="1" x14ac:dyDescent="0.3">
      <c r="A1733" s="9">
        <v>5012</v>
      </c>
      <c r="B1733" s="10"/>
      <c r="C1733" s="10"/>
      <c r="D1733" s="10">
        <v>133159684</v>
      </c>
      <c r="E1733" s="10">
        <v>520155</v>
      </c>
      <c r="F1733" s="10">
        <v>520155</v>
      </c>
      <c r="G1733" s="10" t="s">
        <v>12741</v>
      </c>
      <c r="H1733" s="10" t="str">
        <f>G1733</f>
        <v>ABGHEAVY</v>
      </c>
      <c r="I1733" s="10" t="s">
        <v>12742</v>
      </c>
      <c r="J1733" s="10" t="s">
        <v>12743</v>
      </c>
      <c r="K1733" s="13">
        <v>62.65</v>
      </c>
      <c r="L1733" s="19" t="s">
        <v>13176</v>
      </c>
      <c r="M1733" s="11" t="s">
        <v>39</v>
      </c>
      <c r="N1733" s="10" t="s">
        <v>67</v>
      </c>
      <c r="O1733" s="10"/>
      <c r="P1733" s="10"/>
      <c r="Q1733" s="12"/>
      <c r="R1733" s="12"/>
      <c r="S1733" s="15" t="s">
        <v>69</v>
      </c>
      <c r="T1733" s="10" t="s">
        <v>27</v>
      </c>
      <c r="U1733" s="10">
        <v>3745</v>
      </c>
      <c r="V1733" s="10">
        <v>3937</v>
      </c>
      <c r="W1733" s="10">
        <v>1291</v>
      </c>
      <c r="X1733" s="10">
        <v>516</v>
      </c>
      <c r="Y1733" s="10">
        <f t="shared" si="30"/>
        <v>5012</v>
      </c>
      <c r="Z1733" s="10" t="str">
        <f>IFERROR(VLOOKUP(H1733,'[1]MW-NIFTY-50-12-Apr-2020'!$A:$A,1,FALSE),"No")</f>
        <v>No</v>
      </c>
      <c r="AA1733" s="10" t="str">
        <f>IFERROR(VLOOKUP(AB1733,'[2]ind_nifty500list 12th Apr20'!$F:$F,1,FALSE),"No")</f>
        <v>No</v>
      </c>
      <c r="AB1733" s="9">
        <v>5012</v>
      </c>
    </row>
    <row r="1734" spans="1:28" ht="15.75" customHeight="1" x14ac:dyDescent="0.3">
      <c r="A1734" s="9">
        <v>1610</v>
      </c>
      <c r="B1734" s="10">
        <v>8065793</v>
      </c>
      <c r="C1734" s="10">
        <v>31507</v>
      </c>
      <c r="D1734" s="10">
        <v>137413892</v>
      </c>
      <c r="E1734" s="10">
        <v>536773</v>
      </c>
      <c r="F1734" s="10">
        <v>536773</v>
      </c>
      <c r="G1734" s="10" t="s">
        <v>5066</v>
      </c>
      <c r="H1734" s="10" t="s">
        <v>5066</v>
      </c>
      <c r="I1734" s="10" t="s">
        <v>5067</v>
      </c>
      <c r="J1734" s="10" t="s">
        <v>5068</v>
      </c>
      <c r="K1734" s="13">
        <v>62.594200000000001</v>
      </c>
      <c r="L1734" s="19" t="s">
        <v>13176</v>
      </c>
      <c r="M1734" s="11" t="s">
        <v>55</v>
      </c>
      <c r="N1734" s="10" t="s">
        <v>56</v>
      </c>
      <c r="O1734" s="10" t="s">
        <v>154</v>
      </c>
      <c r="P1734" s="10"/>
      <c r="Q1734" s="12"/>
      <c r="R1734" s="12"/>
      <c r="S1734" s="18" t="s">
        <v>58</v>
      </c>
      <c r="T1734" s="10" t="s">
        <v>27</v>
      </c>
      <c r="U1734" s="10">
        <v>2005</v>
      </c>
      <c r="V1734" s="10">
        <v>27</v>
      </c>
      <c r="W1734" s="10">
        <v>1271</v>
      </c>
      <c r="X1734" s="10">
        <v>3381</v>
      </c>
      <c r="Y1734" s="10">
        <f t="shared" si="30"/>
        <v>1610</v>
      </c>
      <c r="Z1734" s="10" t="str">
        <f>IFERROR(VLOOKUP(H1734,'[1]MW-NIFTY-50-12-Apr-2020'!$A:$A,1,FALSE),"No")</f>
        <v>No</v>
      </c>
      <c r="AA1734" s="10" t="str">
        <f>IFERROR(VLOOKUP(AB1734,'[2]ind_nifty500list 12th Apr20'!$F:$F,1,FALSE),"No")</f>
        <v>No</v>
      </c>
      <c r="AB1734" s="9">
        <v>1610</v>
      </c>
    </row>
    <row r="1735" spans="1:28" ht="15.75" customHeight="1" x14ac:dyDescent="0.3">
      <c r="A1735" s="9">
        <v>2991</v>
      </c>
      <c r="B1735" s="10"/>
      <c r="C1735" s="10"/>
      <c r="D1735" s="10">
        <v>135790852</v>
      </c>
      <c r="E1735" s="10">
        <v>530433</v>
      </c>
      <c r="F1735" s="10">
        <v>530433</v>
      </c>
      <c r="G1735" s="10" t="s">
        <v>9213</v>
      </c>
      <c r="H1735" s="10" t="str">
        <f>G1735</f>
        <v>SHIVAAGRO</v>
      </c>
      <c r="I1735" s="10" t="s">
        <v>9214</v>
      </c>
      <c r="J1735" s="10" t="s">
        <v>9215</v>
      </c>
      <c r="K1735" s="13">
        <v>62.58</v>
      </c>
      <c r="L1735" s="19" t="s">
        <v>13176</v>
      </c>
      <c r="M1735" s="11" t="s">
        <v>23</v>
      </c>
      <c r="N1735" s="10" t="s">
        <v>24</v>
      </c>
      <c r="O1735" s="10"/>
      <c r="P1735" s="10"/>
      <c r="Q1735" s="12"/>
      <c r="R1735" s="12"/>
      <c r="S1735" s="15" t="s">
        <v>26</v>
      </c>
      <c r="T1735" s="10" t="s">
        <v>27</v>
      </c>
      <c r="U1735" s="10">
        <v>393</v>
      </c>
      <c r="V1735" s="10">
        <v>435</v>
      </c>
      <c r="W1735" s="10">
        <v>847</v>
      </c>
      <c r="X1735" s="10">
        <v>2587</v>
      </c>
      <c r="Y1735" s="10">
        <f t="shared" si="30"/>
        <v>2991</v>
      </c>
      <c r="Z1735" s="10" t="str">
        <f>IFERROR(VLOOKUP(H1735,'[1]MW-NIFTY-50-12-Apr-2020'!$A:$A,1,FALSE),"No")</f>
        <v>No</v>
      </c>
      <c r="AA1735" s="10" t="str">
        <f>IFERROR(VLOOKUP(AB1735,'[2]ind_nifty500list 12th Apr20'!$F:$F,1,FALSE),"No")</f>
        <v>No</v>
      </c>
      <c r="AB1735" s="9">
        <v>2991</v>
      </c>
    </row>
    <row r="1736" spans="1:28" ht="15.75" customHeight="1" x14ac:dyDescent="0.3">
      <c r="A1736" s="9">
        <v>1878</v>
      </c>
      <c r="B1736" s="10">
        <v>4302593</v>
      </c>
      <c r="C1736" s="10">
        <v>16807</v>
      </c>
      <c r="D1736" s="10">
        <v>136447492</v>
      </c>
      <c r="E1736" s="10">
        <v>532998</v>
      </c>
      <c r="F1736" s="10">
        <v>532998</v>
      </c>
      <c r="G1736" s="10" t="s">
        <v>5876</v>
      </c>
      <c r="H1736" s="10" t="s">
        <v>5876</v>
      </c>
      <c r="I1736" s="10" t="s">
        <v>5877</v>
      </c>
      <c r="J1736" s="10" t="s">
        <v>5878</v>
      </c>
      <c r="K1736" s="13">
        <v>62.330650000000006</v>
      </c>
      <c r="L1736" s="19" t="s">
        <v>13176</v>
      </c>
      <c r="M1736" s="11" t="s">
        <v>95</v>
      </c>
      <c r="N1736" s="10" t="s">
        <v>172</v>
      </c>
      <c r="O1736" s="10" t="s">
        <v>1044</v>
      </c>
      <c r="P1736" s="10"/>
      <c r="Q1736" s="12"/>
      <c r="R1736" s="12"/>
      <c r="S1736" s="15" t="s">
        <v>174</v>
      </c>
      <c r="T1736" s="10" t="s">
        <v>27</v>
      </c>
      <c r="U1736" s="10">
        <v>3503</v>
      </c>
      <c r="V1736" s="10">
        <v>621</v>
      </c>
      <c r="W1736" s="10">
        <v>1016</v>
      </c>
      <c r="X1736" s="10">
        <v>836</v>
      </c>
      <c r="Y1736" s="10">
        <f t="shared" si="30"/>
        <v>1878</v>
      </c>
      <c r="Z1736" s="10" t="str">
        <f>IFERROR(VLOOKUP(H1736,'[1]MW-NIFTY-50-12-Apr-2020'!$A:$A,1,FALSE),"No")</f>
        <v>No</v>
      </c>
      <c r="AA1736" s="10" t="str">
        <f>IFERROR(VLOOKUP(AB1736,'[2]ind_nifty500list 12th Apr20'!$F:$F,1,FALSE),"No")</f>
        <v>No</v>
      </c>
      <c r="AB1736" s="9">
        <v>1878</v>
      </c>
    </row>
    <row r="1737" spans="1:28" ht="15.75" customHeight="1" x14ac:dyDescent="0.3">
      <c r="A1737" s="9">
        <v>763</v>
      </c>
      <c r="B1737" s="10"/>
      <c r="C1737" s="10"/>
      <c r="D1737" s="10">
        <v>131591684</v>
      </c>
      <c r="E1737" s="10">
        <v>514030</v>
      </c>
      <c r="F1737" s="10">
        <v>514030</v>
      </c>
      <c r="G1737" s="10" t="s">
        <v>2485</v>
      </c>
      <c r="H1737" s="10" t="str">
        <f t="shared" ref="H1737:H1742" si="31">G1737</f>
        <v>DEEPAKSPIN</v>
      </c>
      <c r="I1737" s="10" t="s">
        <v>2486</v>
      </c>
      <c r="J1737" s="10" t="s">
        <v>2487</v>
      </c>
      <c r="K1737" s="13">
        <v>62.21</v>
      </c>
      <c r="L1737" s="19" t="s">
        <v>13176</v>
      </c>
      <c r="M1737" s="11" t="s">
        <v>83</v>
      </c>
      <c r="N1737" s="10" t="s">
        <v>84</v>
      </c>
      <c r="O1737" s="10" t="s">
        <v>85</v>
      </c>
      <c r="P1737" s="10"/>
      <c r="Q1737" s="12"/>
      <c r="R1737" s="12"/>
      <c r="S1737" s="15" t="s">
        <v>86</v>
      </c>
      <c r="T1737" s="10" t="s">
        <v>27</v>
      </c>
      <c r="U1737" s="10">
        <v>1674</v>
      </c>
      <c r="V1737" s="10">
        <v>308</v>
      </c>
      <c r="W1737" s="10">
        <v>2855</v>
      </c>
      <c r="X1737" s="10">
        <v>531</v>
      </c>
      <c r="Y1737" s="10">
        <f t="shared" si="30"/>
        <v>763</v>
      </c>
      <c r="Z1737" s="10" t="str">
        <f>IFERROR(VLOOKUP(H1737,'[1]MW-NIFTY-50-12-Apr-2020'!$A:$A,1,FALSE),"No")</f>
        <v>No</v>
      </c>
      <c r="AA1737" s="10" t="str">
        <f>IFERROR(VLOOKUP(AB1737,'[2]ind_nifty500list 12th Apr20'!$F:$F,1,FALSE),"No")</f>
        <v>No</v>
      </c>
      <c r="AB1737" s="9">
        <v>763</v>
      </c>
    </row>
    <row r="1738" spans="1:28" ht="15.75" customHeight="1" x14ac:dyDescent="0.3">
      <c r="A1738" s="9">
        <v>3477</v>
      </c>
      <c r="B1738" s="10"/>
      <c r="C1738" s="10"/>
      <c r="D1738" s="10">
        <v>136144388</v>
      </c>
      <c r="E1738" s="10">
        <v>531814</v>
      </c>
      <c r="F1738" s="10">
        <v>531814</v>
      </c>
      <c r="G1738" s="10" t="s">
        <v>10666</v>
      </c>
      <c r="H1738" s="10" t="str">
        <f t="shared" si="31"/>
        <v>TIRSARJ</v>
      </c>
      <c r="I1738" s="10" t="s">
        <v>10667</v>
      </c>
      <c r="J1738" s="10" t="s">
        <v>10668</v>
      </c>
      <c r="K1738" s="13">
        <v>62.12</v>
      </c>
      <c r="L1738" s="19" t="s">
        <v>13176</v>
      </c>
      <c r="M1738" s="11" t="s">
        <v>249</v>
      </c>
      <c r="N1738" s="10" t="s">
        <v>383</v>
      </c>
      <c r="O1738" s="10"/>
      <c r="P1738" s="10"/>
      <c r="Q1738" s="12"/>
      <c r="R1738" s="12"/>
      <c r="S1738" s="10" t="s">
        <v>384</v>
      </c>
      <c r="T1738" s="10" t="s">
        <v>27</v>
      </c>
      <c r="U1738" s="10">
        <v>3699</v>
      </c>
      <c r="V1738" s="10">
        <v>2706</v>
      </c>
      <c r="W1738" s="10">
        <v>3445</v>
      </c>
      <c r="X1738" s="10">
        <v>1844</v>
      </c>
      <c r="Y1738" s="10">
        <f t="shared" si="30"/>
        <v>3477</v>
      </c>
      <c r="Z1738" s="10" t="str">
        <f>IFERROR(VLOOKUP(H1738,'[1]MW-NIFTY-50-12-Apr-2020'!$A:$A,1,FALSE),"No")</f>
        <v>No</v>
      </c>
      <c r="AA1738" s="10" t="str">
        <f>IFERROR(VLOOKUP(AB1738,'[2]ind_nifty500list 12th Apr20'!$F:$F,1,FALSE),"No")</f>
        <v>No</v>
      </c>
      <c r="AB1738" s="9">
        <v>3477</v>
      </c>
    </row>
    <row r="1739" spans="1:28" ht="15.75" customHeight="1" x14ac:dyDescent="0.3">
      <c r="A1739" s="9">
        <v>2895</v>
      </c>
      <c r="B1739" s="10"/>
      <c r="C1739" s="10"/>
      <c r="D1739" s="10">
        <v>132096772</v>
      </c>
      <c r="E1739" s="10">
        <v>516003</v>
      </c>
      <c r="F1739" s="10">
        <v>516003</v>
      </c>
      <c r="G1739" s="10" t="s">
        <v>8927</v>
      </c>
      <c r="H1739" s="10" t="str">
        <f t="shared" si="31"/>
        <v>SARDAPLY</v>
      </c>
      <c r="I1739" s="10" t="s">
        <v>8928</v>
      </c>
      <c r="J1739" s="10" t="s">
        <v>8929</v>
      </c>
      <c r="K1739" s="13">
        <v>62.05</v>
      </c>
      <c r="L1739" s="19" t="s">
        <v>13176</v>
      </c>
      <c r="M1739" s="11" t="s">
        <v>249</v>
      </c>
      <c r="N1739" s="10" t="s">
        <v>250</v>
      </c>
      <c r="O1739" s="10" t="s">
        <v>762</v>
      </c>
      <c r="P1739" s="10" t="s">
        <v>807</v>
      </c>
      <c r="Q1739" s="12"/>
      <c r="R1739" s="12"/>
      <c r="S1739" s="15" t="s">
        <v>26</v>
      </c>
      <c r="T1739" s="10" t="s">
        <v>27</v>
      </c>
      <c r="U1739" s="10">
        <v>1962</v>
      </c>
      <c r="V1739" s="10">
        <v>3624</v>
      </c>
      <c r="W1739" s="10">
        <v>219</v>
      </c>
      <c r="X1739" s="10">
        <v>3580</v>
      </c>
      <c r="Y1739" s="10">
        <f t="shared" si="30"/>
        <v>2895</v>
      </c>
      <c r="Z1739" s="10" t="str">
        <f>IFERROR(VLOOKUP(H1739,'[1]MW-NIFTY-50-12-Apr-2020'!$A:$A,1,FALSE),"No")</f>
        <v>No</v>
      </c>
      <c r="AA1739" s="10" t="str">
        <f>IFERROR(VLOOKUP(AB1739,'[2]ind_nifty500list 12th Apr20'!$F:$F,1,FALSE),"No")</f>
        <v>No</v>
      </c>
      <c r="AB1739" s="9">
        <v>2895</v>
      </c>
    </row>
    <row r="1740" spans="1:28" ht="15.75" customHeight="1" x14ac:dyDescent="0.3">
      <c r="A1740" s="9">
        <v>3618</v>
      </c>
      <c r="B1740" s="10"/>
      <c r="C1740" s="10"/>
      <c r="D1740" s="10">
        <v>131004420</v>
      </c>
      <c r="E1740" s="10">
        <v>511736</v>
      </c>
      <c r="F1740" s="10">
        <v>511736</v>
      </c>
      <c r="G1740" s="10" t="s">
        <v>11086</v>
      </c>
      <c r="H1740" s="10" t="str">
        <f t="shared" si="31"/>
        <v>USHDEVINT</v>
      </c>
      <c r="I1740" s="10" t="s">
        <v>11087</v>
      </c>
      <c r="J1740" s="10" t="s">
        <v>11088</v>
      </c>
      <c r="K1740" s="13">
        <v>61.78</v>
      </c>
      <c r="L1740" s="19" t="s">
        <v>13176</v>
      </c>
      <c r="M1740" s="11" t="s">
        <v>39</v>
      </c>
      <c r="N1740" s="10" t="s">
        <v>40</v>
      </c>
      <c r="O1740" s="10" t="s">
        <v>76</v>
      </c>
      <c r="P1740" s="10"/>
      <c r="Q1740" s="12"/>
      <c r="R1740" s="12"/>
      <c r="S1740" s="15" t="s">
        <v>42</v>
      </c>
      <c r="T1740" s="10" t="s">
        <v>27</v>
      </c>
      <c r="U1740" s="10">
        <v>667</v>
      </c>
      <c r="V1740" s="10">
        <v>705</v>
      </c>
      <c r="W1740" s="10">
        <v>3060</v>
      </c>
      <c r="X1740" s="10">
        <v>71</v>
      </c>
      <c r="Y1740" s="10">
        <f t="shared" si="30"/>
        <v>3618</v>
      </c>
      <c r="Z1740" s="10" t="str">
        <f>IFERROR(VLOOKUP(H1740,'[1]MW-NIFTY-50-12-Apr-2020'!$A:$A,1,FALSE),"No")</f>
        <v>No</v>
      </c>
      <c r="AA1740" s="10" t="str">
        <f>IFERROR(VLOOKUP(AB1740,'[2]ind_nifty500list 12th Apr20'!$F:$F,1,FALSE),"No")</f>
        <v>No</v>
      </c>
      <c r="AB1740" s="9">
        <v>3618</v>
      </c>
    </row>
    <row r="1741" spans="1:28" ht="15.75" customHeight="1" x14ac:dyDescent="0.3">
      <c r="A1741" s="9">
        <v>1831</v>
      </c>
      <c r="B1741" s="10"/>
      <c r="C1741" s="10"/>
      <c r="D1741" s="10">
        <v>136151556</v>
      </c>
      <c r="E1741" s="10">
        <v>531842</v>
      </c>
      <c r="F1741" s="10">
        <v>531842</v>
      </c>
      <c r="G1741" s="10" t="s">
        <v>5734</v>
      </c>
      <c r="H1741" s="10" t="str">
        <f t="shared" si="31"/>
        <v>LAHOTIOV</v>
      </c>
      <c r="I1741" s="10" t="s">
        <v>5735</v>
      </c>
      <c r="J1741" s="10" t="s">
        <v>5736</v>
      </c>
      <c r="K1741" s="13">
        <v>61.53</v>
      </c>
      <c r="L1741" s="19" t="s">
        <v>13176</v>
      </c>
      <c r="M1741" s="11" t="s">
        <v>39</v>
      </c>
      <c r="N1741" s="10" t="s">
        <v>40</v>
      </c>
      <c r="O1741" s="10" t="s">
        <v>76</v>
      </c>
      <c r="P1741" s="10"/>
      <c r="Q1741" s="12"/>
      <c r="R1741" s="12"/>
      <c r="S1741" s="15" t="s">
        <v>42</v>
      </c>
      <c r="T1741" s="10" t="s">
        <v>27</v>
      </c>
      <c r="U1741" s="10">
        <v>207</v>
      </c>
      <c r="V1741" s="10">
        <v>821</v>
      </c>
      <c r="W1741" s="10">
        <v>466</v>
      </c>
      <c r="X1741" s="10">
        <v>3954</v>
      </c>
      <c r="Y1741" s="10">
        <f t="shared" si="30"/>
        <v>1831</v>
      </c>
      <c r="Z1741" s="10" t="str">
        <f>IFERROR(VLOOKUP(H1741,'[1]MW-NIFTY-50-12-Apr-2020'!$A:$A,1,FALSE),"No")</f>
        <v>No</v>
      </c>
      <c r="AA1741" s="10" t="str">
        <f>IFERROR(VLOOKUP(AB1741,'[2]ind_nifty500list 12th Apr20'!$F:$F,1,FALSE),"No")</f>
        <v>No</v>
      </c>
      <c r="AB1741" s="9">
        <v>1831</v>
      </c>
    </row>
    <row r="1742" spans="1:28" ht="15.75" customHeight="1" x14ac:dyDescent="0.3">
      <c r="A1742" s="9">
        <v>3209</v>
      </c>
      <c r="B1742" s="10"/>
      <c r="C1742" s="10"/>
      <c r="D1742" s="10">
        <v>129562884</v>
      </c>
      <c r="E1742" s="10">
        <v>506105</v>
      </c>
      <c r="F1742" s="10">
        <v>506105</v>
      </c>
      <c r="G1742" s="10" t="s">
        <v>9863</v>
      </c>
      <c r="H1742" s="10" t="str">
        <f t="shared" si="31"/>
        <v>STANROS</v>
      </c>
      <c r="I1742" s="10" t="s">
        <v>9864</v>
      </c>
      <c r="J1742" s="10" t="s">
        <v>9865</v>
      </c>
      <c r="K1742" s="13">
        <v>61.44</v>
      </c>
      <c r="L1742" s="19" t="s">
        <v>13176</v>
      </c>
      <c r="M1742" s="11" t="s">
        <v>55</v>
      </c>
      <c r="N1742" s="10" t="s">
        <v>56</v>
      </c>
      <c r="O1742" s="10" t="s">
        <v>57</v>
      </c>
      <c r="P1742" s="10"/>
      <c r="Q1742" s="12"/>
      <c r="R1742" s="12"/>
      <c r="S1742" s="18" t="s">
        <v>58</v>
      </c>
      <c r="T1742" s="10" t="s">
        <v>27</v>
      </c>
      <c r="U1742" s="10">
        <v>2122</v>
      </c>
      <c r="V1742" s="10">
        <v>2813</v>
      </c>
      <c r="W1742" s="10">
        <v>3612</v>
      </c>
      <c r="X1742" s="10">
        <v>239</v>
      </c>
      <c r="Y1742" s="10">
        <f t="shared" si="30"/>
        <v>3209</v>
      </c>
      <c r="Z1742" s="10" t="str">
        <f>IFERROR(VLOOKUP(H1742,'[1]MW-NIFTY-50-12-Apr-2020'!$A:$A,1,FALSE),"No")</f>
        <v>No</v>
      </c>
      <c r="AA1742" s="10" t="str">
        <f>IFERROR(VLOOKUP(AB1742,'[2]ind_nifty500list 12th Apr20'!$F:$F,1,FALSE),"No")</f>
        <v>No</v>
      </c>
      <c r="AB1742" s="9">
        <v>3209</v>
      </c>
    </row>
    <row r="1743" spans="1:28" ht="15.75" customHeight="1" x14ac:dyDescent="0.3">
      <c r="A1743" s="9">
        <v>896</v>
      </c>
      <c r="B1743" s="10">
        <v>4496641</v>
      </c>
      <c r="C1743" s="10">
        <v>17565</v>
      </c>
      <c r="D1743" s="10">
        <v>132474116</v>
      </c>
      <c r="E1743" s="10">
        <v>517477</v>
      </c>
      <c r="F1743" s="10">
        <v>517477</v>
      </c>
      <c r="G1743" s="10" t="s">
        <v>2886</v>
      </c>
      <c r="H1743" s="10" t="s">
        <v>2886</v>
      </c>
      <c r="I1743" s="10" t="s">
        <v>2887</v>
      </c>
      <c r="J1743" s="10" t="s">
        <v>2888</v>
      </c>
      <c r="K1743" s="13">
        <v>61.35</v>
      </c>
      <c r="L1743" s="19" t="s">
        <v>13176</v>
      </c>
      <c r="M1743" s="11" t="s">
        <v>249</v>
      </c>
      <c r="N1743" s="10" t="s">
        <v>383</v>
      </c>
      <c r="O1743" s="10"/>
      <c r="P1743" s="10"/>
      <c r="Q1743" s="12"/>
      <c r="R1743" s="12"/>
      <c r="S1743" s="18" t="s">
        <v>384</v>
      </c>
      <c r="T1743" s="10" t="s">
        <v>27</v>
      </c>
      <c r="U1743" s="10">
        <v>1976</v>
      </c>
      <c r="V1743" s="10">
        <v>2557</v>
      </c>
      <c r="W1743" s="10">
        <v>2244</v>
      </c>
      <c r="X1743" s="10">
        <v>195</v>
      </c>
      <c r="Y1743" s="10">
        <f t="shared" si="30"/>
        <v>896</v>
      </c>
      <c r="Z1743" s="10" t="str">
        <f>IFERROR(VLOOKUP(H1743,'[1]MW-NIFTY-50-12-Apr-2020'!$A:$A,1,FALSE),"No")</f>
        <v>No</v>
      </c>
      <c r="AA1743" s="10" t="str">
        <f>IFERROR(VLOOKUP(AB1743,'[2]ind_nifty500list 12th Apr20'!$F:$F,1,FALSE),"No")</f>
        <v>No</v>
      </c>
      <c r="AB1743" s="9">
        <v>896</v>
      </c>
    </row>
    <row r="1744" spans="1:28" ht="15.75" customHeight="1" x14ac:dyDescent="0.3">
      <c r="A1744" s="9">
        <v>2972</v>
      </c>
      <c r="B1744" s="10">
        <v>6586881</v>
      </c>
      <c r="C1744" s="10">
        <v>25730</v>
      </c>
      <c r="D1744" s="10">
        <v>136424452</v>
      </c>
      <c r="E1744" s="10">
        <v>532908</v>
      </c>
      <c r="F1744" s="10">
        <v>532908</v>
      </c>
      <c r="G1744" s="10" t="s">
        <v>9155</v>
      </c>
      <c r="H1744" s="10" t="s">
        <v>9155</v>
      </c>
      <c r="I1744" s="10" t="s">
        <v>9156</v>
      </c>
      <c r="J1744" s="10" t="s">
        <v>9157</v>
      </c>
      <c r="K1744" s="13">
        <v>61.2682</v>
      </c>
      <c r="L1744" s="19" t="s">
        <v>13176</v>
      </c>
      <c r="M1744" s="11" t="s">
        <v>95</v>
      </c>
      <c r="N1744" s="10" t="s">
        <v>96</v>
      </c>
      <c r="O1744" s="10" t="s">
        <v>97</v>
      </c>
      <c r="P1744" s="10"/>
      <c r="Q1744" s="12"/>
      <c r="R1744" s="12"/>
      <c r="S1744" s="10" t="s">
        <v>98</v>
      </c>
      <c r="T1744" s="10" t="s">
        <v>27</v>
      </c>
      <c r="U1744" s="10">
        <v>153</v>
      </c>
      <c r="V1744" s="10">
        <v>140</v>
      </c>
      <c r="W1744" s="10">
        <v>13</v>
      </c>
      <c r="X1744" s="10">
        <v>3771</v>
      </c>
      <c r="Y1744" s="10">
        <f t="shared" si="30"/>
        <v>2972</v>
      </c>
      <c r="Z1744" s="10" t="str">
        <f>IFERROR(VLOOKUP(H1744,'[1]MW-NIFTY-50-12-Apr-2020'!$A:$A,1,FALSE),"No")</f>
        <v>No</v>
      </c>
      <c r="AA1744" s="10" t="str">
        <f>IFERROR(VLOOKUP(AB1744,'[2]ind_nifty500list 12th Apr20'!$F:$F,1,FALSE),"No")</f>
        <v>No</v>
      </c>
      <c r="AB1744" s="9">
        <v>2972</v>
      </c>
    </row>
    <row r="1745" spans="1:28" ht="15.75" customHeight="1" x14ac:dyDescent="0.3">
      <c r="A1745" s="9">
        <v>3962</v>
      </c>
      <c r="B1745" s="10"/>
      <c r="C1745" s="10"/>
      <c r="D1745" s="10">
        <v>138041092</v>
      </c>
      <c r="E1745" s="10">
        <v>138041092</v>
      </c>
      <c r="F1745" s="10">
        <v>539223</v>
      </c>
      <c r="G1745" s="10" t="s">
        <v>12186</v>
      </c>
      <c r="H1745" s="10" t="str">
        <f>G1745</f>
        <v>AMBITION</v>
      </c>
      <c r="I1745" s="10" t="s">
        <v>12187</v>
      </c>
      <c r="J1745" s="10" t="s">
        <v>12188</v>
      </c>
      <c r="K1745" s="13">
        <v>61.07</v>
      </c>
      <c r="L1745" s="19" t="s">
        <v>13176</v>
      </c>
      <c r="M1745" s="11" t="s">
        <v>249</v>
      </c>
      <c r="N1745" s="10" t="s">
        <v>250</v>
      </c>
      <c r="O1745" s="10" t="s">
        <v>762</v>
      </c>
      <c r="P1745" s="10" t="s">
        <v>3777</v>
      </c>
      <c r="Q1745" s="11" t="s">
        <v>3777</v>
      </c>
      <c r="R1745" s="12"/>
      <c r="S1745" s="15" t="s">
        <v>26</v>
      </c>
      <c r="T1745" s="10" t="s">
        <v>27</v>
      </c>
      <c r="U1745" s="10">
        <v>930</v>
      </c>
      <c r="V1745" s="10">
        <v>3211</v>
      </c>
      <c r="W1745" s="10">
        <v>2868</v>
      </c>
      <c r="X1745" s="10">
        <v>2000</v>
      </c>
      <c r="Y1745" s="10">
        <f t="shared" si="30"/>
        <v>3962</v>
      </c>
      <c r="Z1745" s="10" t="str">
        <f>IFERROR(VLOOKUP(H1745,'[1]MW-NIFTY-50-12-Apr-2020'!$A:$A,1,FALSE),"No")</f>
        <v>No</v>
      </c>
      <c r="AA1745" s="10" t="str">
        <f>IFERROR(VLOOKUP(AB1745,'[2]ind_nifty500list 12th Apr20'!$F:$F,1,FALSE),"No")</f>
        <v>No</v>
      </c>
      <c r="AB1745" s="9">
        <v>3962</v>
      </c>
    </row>
    <row r="1746" spans="1:28" ht="15.75" customHeight="1" x14ac:dyDescent="0.3">
      <c r="A1746" s="9">
        <v>542</v>
      </c>
      <c r="B1746" s="10">
        <v>2135297</v>
      </c>
      <c r="C1746" s="10">
        <v>8341</v>
      </c>
      <c r="D1746" s="10">
        <v>136290820</v>
      </c>
      <c r="E1746" s="10">
        <v>532386</v>
      </c>
      <c r="F1746" s="10">
        <v>532386</v>
      </c>
      <c r="G1746" s="10" t="s">
        <v>1812</v>
      </c>
      <c r="H1746" s="10" t="s">
        <v>1812</v>
      </c>
      <c r="I1746" s="10" t="s">
        <v>1813</v>
      </c>
      <c r="J1746" s="10" t="s">
        <v>1814</v>
      </c>
      <c r="K1746" s="13">
        <v>60.916499999999999</v>
      </c>
      <c r="L1746" s="19" t="s">
        <v>13176</v>
      </c>
      <c r="M1746" s="11" t="s">
        <v>32</v>
      </c>
      <c r="N1746" s="10" t="s">
        <v>33</v>
      </c>
      <c r="O1746" s="10" t="s">
        <v>34</v>
      </c>
      <c r="P1746" s="10"/>
      <c r="Q1746" s="12"/>
      <c r="R1746" s="12"/>
      <c r="S1746" s="18" t="s">
        <v>35</v>
      </c>
      <c r="T1746" s="10" t="s">
        <v>27</v>
      </c>
      <c r="U1746" s="10">
        <v>296</v>
      </c>
      <c r="V1746" s="10">
        <v>2020</v>
      </c>
      <c r="W1746" s="10">
        <v>3168</v>
      </c>
      <c r="X1746" s="10">
        <v>3435</v>
      </c>
      <c r="Y1746" s="10">
        <f t="shared" si="30"/>
        <v>542</v>
      </c>
      <c r="Z1746" s="10" t="str">
        <f>IFERROR(VLOOKUP(H1746,'[1]MW-NIFTY-50-12-Apr-2020'!$A:$A,1,FALSE),"No")</f>
        <v>No</v>
      </c>
      <c r="AA1746" s="10" t="str">
        <f>IFERROR(VLOOKUP(AB1746,'[2]ind_nifty500list 12th Apr20'!$F:$F,1,FALSE),"No")</f>
        <v>No</v>
      </c>
      <c r="AB1746" s="9">
        <v>542</v>
      </c>
    </row>
    <row r="1747" spans="1:28" ht="15.75" customHeight="1" x14ac:dyDescent="0.3">
      <c r="A1747" s="9">
        <v>389</v>
      </c>
      <c r="B1747" s="10">
        <v>3858689</v>
      </c>
      <c r="C1747" s="10">
        <v>15073</v>
      </c>
      <c r="D1747" s="10">
        <v>136426500</v>
      </c>
      <c r="E1747" s="10">
        <v>532916</v>
      </c>
      <c r="F1747" s="10">
        <v>532916</v>
      </c>
      <c r="G1747" s="10" t="s">
        <v>1343</v>
      </c>
      <c r="H1747" s="10" t="s">
        <v>1343</v>
      </c>
      <c r="I1747" s="10" t="s">
        <v>1344</v>
      </c>
      <c r="J1747" s="10" t="s">
        <v>1345</v>
      </c>
      <c r="K1747" s="13">
        <v>60.894149999999996</v>
      </c>
      <c r="L1747" s="19" t="s">
        <v>13176</v>
      </c>
      <c r="M1747" s="11" t="s">
        <v>249</v>
      </c>
      <c r="N1747" s="10" t="s">
        <v>250</v>
      </c>
      <c r="O1747" s="10" t="s">
        <v>251</v>
      </c>
      <c r="P1747" s="10"/>
      <c r="Q1747" s="12"/>
      <c r="R1747" s="12"/>
      <c r="S1747" s="15" t="s">
        <v>26</v>
      </c>
      <c r="T1747" s="10" t="s">
        <v>27</v>
      </c>
      <c r="U1747" s="10">
        <v>2356</v>
      </c>
      <c r="V1747" s="10">
        <v>1672</v>
      </c>
      <c r="W1747" s="10">
        <v>533</v>
      </c>
      <c r="X1747" s="10">
        <v>2401</v>
      </c>
      <c r="Y1747" s="10">
        <f t="shared" si="30"/>
        <v>389</v>
      </c>
      <c r="Z1747" s="10" t="str">
        <f>IFERROR(VLOOKUP(H1747,'[1]MW-NIFTY-50-12-Apr-2020'!$A:$A,1,FALSE),"No")</f>
        <v>No</v>
      </c>
      <c r="AA1747" s="10" t="str">
        <f>IFERROR(VLOOKUP(AB1747,'[2]ind_nifty500list 12th Apr20'!$F:$F,1,FALSE),"No")</f>
        <v>No</v>
      </c>
      <c r="AB1747" s="9">
        <v>389</v>
      </c>
    </row>
    <row r="1748" spans="1:28" ht="15.75" customHeight="1" x14ac:dyDescent="0.3">
      <c r="A1748" s="9">
        <v>1921</v>
      </c>
      <c r="B1748" s="10"/>
      <c r="C1748" s="10"/>
      <c r="D1748" s="10">
        <v>131699204</v>
      </c>
      <c r="E1748" s="10">
        <v>514450</v>
      </c>
      <c r="F1748" s="10">
        <v>514450</v>
      </c>
      <c r="G1748" s="10" t="s">
        <v>6008</v>
      </c>
      <c r="H1748" s="10" t="str">
        <f>G1748</f>
        <v>MHLXMIRU</v>
      </c>
      <c r="I1748" s="10" t="s">
        <v>6009</v>
      </c>
      <c r="J1748" s="10" t="s">
        <v>6010</v>
      </c>
      <c r="K1748" s="13">
        <v>60.34</v>
      </c>
      <c r="L1748" s="19" t="s">
        <v>13176</v>
      </c>
      <c r="M1748" s="11" t="s">
        <v>39</v>
      </c>
      <c r="N1748" s="10" t="s">
        <v>40</v>
      </c>
      <c r="O1748" s="10"/>
      <c r="P1748" s="10"/>
      <c r="Q1748" s="12"/>
      <c r="R1748" s="12"/>
      <c r="S1748" s="15" t="s">
        <v>42</v>
      </c>
      <c r="T1748" s="10" t="s">
        <v>27</v>
      </c>
      <c r="U1748" s="10">
        <v>864</v>
      </c>
      <c r="V1748" s="10">
        <v>3165</v>
      </c>
      <c r="W1748" s="10">
        <v>2833</v>
      </c>
      <c r="X1748" s="10">
        <v>1205</v>
      </c>
      <c r="Y1748" s="10">
        <f t="shared" si="30"/>
        <v>1921</v>
      </c>
      <c r="Z1748" s="10" t="str">
        <f>IFERROR(VLOOKUP(H1748,'[1]MW-NIFTY-50-12-Apr-2020'!$A:$A,1,FALSE),"No")</f>
        <v>No</v>
      </c>
      <c r="AA1748" s="10" t="str">
        <f>IFERROR(VLOOKUP(AB1748,'[2]ind_nifty500list 12th Apr20'!$F:$F,1,FALSE),"No")</f>
        <v>No</v>
      </c>
      <c r="AB1748" s="9">
        <v>1921</v>
      </c>
    </row>
    <row r="1749" spans="1:28" ht="15.75" customHeight="1" x14ac:dyDescent="0.3">
      <c r="A1749" s="9">
        <v>922</v>
      </c>
      <c r="B1749" s="10">
        <v>2683649</v>
      </c>
      <c r="C1749" s="10">
        <v>10483</v>
      </c>
      <c r="D1749" s="10">
        <v>136265476</v>
      </c>
      <c r="E1749" s="10">
        <v>532287</v>
      </c>
      <c r="F1749" s="10">
        <v>532287</v>
      </c>
      <c r="G1749" s="10" t="s">
        <v>2965</v>
      </c>
      <c r="H1749" s="10" t="s">
        <v>2965</v>
      </c>
      <c r="I1749" s="10" t="s">
        <v>2966</v>
      </c>
      <c r="J1749" s="10" t="s">
        <v>2967</v>
      </c>
      <c r="K1749" s="13">
        <v>60.26</v>
      </c>
      <c r="L1749" s="19" t="s">
        <v>13176</v>
      </c>
      <c r="M1749" s="11" t="s">
        <v>55</v>
      </c>
      <c r="N1749" s="10" t="s">
        <v>56</v>
      </c>
      <c r="O1749" s="10" t="s">
        <v>57</v>
      </c>
      <c r="P1749" s="10"/>
      <c r="Q1749" s="12"/>
      <c r="R1749" s="12"/>
      <c r="S1749" s="18" t="s">
        <v>58</v>
      </c>
      <c r="T1749" s="10" t="s">
        <v>27</v>
      </c>
      <c r="U1749" s="10">
        <v>933</v>
      </c>
      <c r="V1749" s="10">
        <v>1030</v>
      </c>
      <c r="W1749" s="10">
        <v>805</v>
      </c>
      <c r="X1749" s="10">
        <v>411</v>
      </c>
      <c r="Y1749" s="10">
        <f t="shared" si="30"/>
        <v>922</v>
      </c>
      <c r="Z1749" s="10" t="str">
        <f>IFERROR(VLOOKUP(H1749,'[1]MW-NIFTY-50-12-Apr-2020'!$A:$A,1,FALSE),"No")</f>
        <v>No</v>
      </c>
      <c r="AA1749" s="10" t="str">
        <f>IFERROR(VLOOKUP(AB1749,'[2]ind_nifty500list 12th Apr20'!$F:$F,1,FALSE),"No")</f>
        <v>No</v>
      </c>
      <c r="AB1749" s="9">
        <v>922</v>
      </c>
    </row>
    <row r="1750" spans="1:28" ht="15.75" customHeight="1" x14ac:dyDescent="0.3">
      <c r="A1750" s="9">
        <v>2850</v>
      </c>
      <c r="B1750" s="10">
        <v>4441857</v>
      </c>
      <c r="C1750" s="10">
        <v>17351</v>
      </c>
      <c r="D1750" s="10">
        <v>151054340</v>
      </c>
      <c r="E1750" s="10">
        <v>590056</v>
      </c>
      <c r="F1750" s="10">
        <v>590056</v>
      </c>
      <c r="G1750" s="10" t="s">
        <v>8791</v>
      </c>
      <c r="H1750" s="10" t="s">
        <v>8791</v>
      </c>
      <c r="I1750" s="10" t="s">
        <v>8792</v>
      </c>
      <c r="J1750" s="10" t="s">
        <v>8793</v>
      </c>
      <c r="K1750" s="13">
        <v>60.181150000000002</v>
      </c>
      <c r="L1750" s="19" t="s">
        <v>13176</v>
      </c>
      <c r="M1750" s="11" t="s">
        <v>83</v>
      </c>
      <c r="N1750" s="10" t="s">
        <v>84</v>
      </c>
      <c r="O1750" s="10" t="s">
        <v>85</v>
      </c>
      <c r="P1750" s="10"/>
      <c r="Q1750" s="12"/>
      <c r="R1750" s="12"/>
      <c r="S1750" s="15" t="s">
        <v>86</v>
      </c>
      <c r="T1750" s="10" t="s">
        <v>27</v>
      </c>
      <c r="U1750" s="10">
        <v>1737</v>
      </c>
      <c r="V1750" s="10">
        <v>2081</v>
      </c>
      <c r="W1750" s="10">
        <v>96</v>
      </c>
      <c r="X1750" s="10">
        <v>1666</v>
      </c>
      <c r="Y1750" s="10">
        <f t="shared" si="30"/>
        <v>2850</v>
      </c>
      <c r="Z1750" s="10" t="str">
        <f>IFERROR(VLOOKUP(H1750,'[1]MW-NIFTY-50-12-Apr-2020'!$A:$A,1,FALSE),"No")</f>
        <v>No</v>
      </c>
      <c r="AA1750" s="10" t="str">
        <f>IFERROR(VLOOKUP(AB1750,'[2]ind_nifty500list 12th Apr20'!$F:$F,1,FALSE),"No")</f>
        <v>No</v>
      </c>
      <c r="AB1750" s="9">
        <v>2850</v>
      </c>
    </row>
    <row r="1751" spans="1:28" ht="15.75" customHeight="1" x14ac:dyDescent="0.3">
      <c r="A1751" s="9">
        <v>3397</v>
      </c>
      <c r="B1751" s="10">
        <v>3781377</v>
      </c>
      <c r="C1751" s="10">
        <v>14771</v>
      </c>
      <c r="D1751" s="10">
        <v>136414468</v>
      </c>
      <c r="E1751" s="10">
        <v>532869</v>
      </c>
      <c r="F1751" s="10">
        <v>532869</v>
      </c>
      <c r="G1751" s="10" t="s">
        <v>10428</v>
      </c>
      <c r="H1751" s="10" t="s">
        <v>10428</v>
      </c>
      <c r="I1751" s="10" t="s">
        <v>10429</v>
      </c>
      <c r="J1751" s="10" t="s">
        <v>10430</v>
      </c>
      <c r="K1751" s="13">
        <v>60.180199999999999</v>
      </c>
      <c r="L1751" s="19" t="s">
        <v>13176</v>
      </c>
      <c r="M1751" s="11" t="s">
        <v>39</v>
      </c>
      <c r="N1751" s="10" t="s">
        <v>67</v>
      </c>
      <c r="O1751" s="10" t="s">
        <v>68</v>
      </c>
      <c r="P1751" s="10"/>
      <c r="Q1751" s="12"/>
      <c r="R1751" s="12"/>
      <c r="S1751" s="15" t="s">
        <v>69</v>
      </c>
      <c r="T1751" s="10" t="s">
        <v>27</v>
      </c>
      <c r="U1751" s="10">
        <v>2524</v>
      </c>
      <c r="V1751" s="10">
        <v>3390</v>
      </c>
      <c r="W1751" s="10">
        <v>2119</v>
      </c>
      <c r="X1751" s="10">
        <v>245</v>
      </c>
      <c r="Y1751" s="10">
        <f t="shared" si="30"/>
        <v>3397</v>
      </c>
      <c r="Z1751" s="10" t="str">
        <f>IFERROR(VLOOKUP(H1751,'[1]MW-NIFTY-50-12-Apr-2020'!$A:$A,1,FALSE),"No")</f>
        <v>No</v>
      </c>
      <c r="AA1751" s="10" t="str">
        <f>IFERROR(VLOOKUP(AB1751,'[2]ind_nifty500list 12th Apr20'!$F:$F,1,FALSE),"No")</f>
        <v>No</v>
      </c>
      <c r="AB1751" s="9">
        <v>3397</v>
      </c>
    </row>
    <row r="1752" spans="1:28" ht="15.75" customHeight="1" x14ac:dyDescent="0.3">
      <c r="A1752" s="9">
        <v>3143</v>
      </c>
      <c r="B1752" s="10"/>
      <c r="C1752" s="10"/>
      <c r="D1752" s="10">
        <v>136037892</v>
      </c>
      <c r="E1752" s="10">
        <v>531398</v>
      </c>
      <c r="F1752" s="10">
        <v>531398</v>
      </c>
      <c r="G1752" s="10" t="s">
        <v>9664</v>
      </c>
      <c r="H1752" s="10" t="str">
        <f>G1752</f>
        <v>SOURCENTRL</v>
      </c>
      <c r="I1752" s="10" t="s">
        <v>9665</v>
      </c>
      <c r="J1752" s="10" t="s">
        <v>9666</v>
      </c>
      <c r="K1752" s="13">
        <v>60.11</v>
      </c>
      <c r="L1752" s="19" t="s">
        <v>13176</v>
      </c>
      <c r="M1752" s="11" t="s">
        <v>95</v>
      </c>
      <c r="N1752" s="10" t="s">
        <v>96</v>
      </c>
      <c r="O1752" s="10" t="s">
        <v>97</v>
      </c>
      <c r="P1752" s="10"/>
      <c r="Q1752" s="12"/>
      <c r="R1752" s="12"/>
      <c r="S1752" s="10" t="s">
        <v>98</v>
      </c>
      <c r="T1752" s="10" t="s">
        <v>27</v>
      </c>
      <c r="U1752" s="10">
        <v>3957</v>
      </c>
      <c r="V1752" s="10">
        <v>3556</v>
      </c>
      <c r="W1752" s="10">
        <v>3683</v>
      </c>
      <c r="X1752" s="10">
        <v>1828</v>
      </c>
      <c r="Y1752" s="10">
        <f t="shared" si="30"/>
        <v>3143</v>
      </c>
      <c r="Z1752" s="10" t="str">
        <f>IFERROR(VLOOKUP(H1752,'[1]MW-NIFTY-50-12-Apr-2020'!$A:$A,1,FALSE),"No")</f>
        <v>No</v>
      </c>
      <c r="AA1752" s="10" t="str">
        <f>IFERROR(VLOOKUP(AB1752,'[2]ind_nifty500list 12th Apr20'!$F:$F,1,FALSE),"No")</f>
        <v>No</v>
      </c>
      <c r="AB1752" s="9">
        <v>3143</v>
      </c>
    </row>
    <row r="1753" spans="1:28" ht="15.75" customHeight="1" x14ac:dyDescent="0.3">
      <c r="A1753" s="9">
        <v>3299</v>
      </c>
      <c r="B1753" s="10"/>
      <c r="C1753" s="10"/>
      <c r="D1753" s="10">
        <v>134103556</v>
      </c>
      <c r="E1753" s="10">
        <v>523842</v>
      </c>
      <c r="F1753" s="10">
        <v>523842</v>
      </c>
      <c r="G1753" s="10" t="s">
        <v>10133</v>
      </c>
      <c r="H1753" s="10" t="str">
        <f>G1753</f>
        <v>SUPTANERY</v>
      </c>
      <c r="I1753" s="10" t="s">
        <v>10134</v>
      </c>
      <c r="J1753" s="10" t="s">
        <v>10135</v>
      </c>
      <c r="K1753" s="13">
        <v>59.91</v>
      </c>
      <c r="L1753" s="19" t="s">
        <v>13176</v>
      </c>
      <c r="M1753" s="11" t="s">
        <v>83</v>
      </c>
      <c r="N1753" s="10" t="s">
        <v>84</v>
      </c>
      <c r="O1753" s="10" t="s">
        <v>716</v>
      </c>
      <c r="P1753" s="10"/>
      <c r="Q1753" s="12"/>
      <c r="R1753" s="12"/>
      <c r="S1753" s="17" t="s">
        <v>86</v>
      </c>
      <c r="T1753" s="10" t="s">
        <v>27</v>
      </c>
      <c r="U1753" s="10">
        <v>2901</v>
      </c>
      <c r="V1753" s="10">
        <v>2001</v>
      </c>
      <c r="W1753" s="10">
        <v>1847</v>
      </c>
      <c r="X1753" s="10">
        <v>3301</v>
      </c>
      <c r="Y1753" s="10">
        <f t="shared" si="30"/>
        <v>3299</v>
      </c>
      <c r="Z1753" s="10" t="str">
        <f>IFERROR(VLOOKUP(H1753,'[1]MW-NIFTY-50-12-Apr-2020'!$A:$A,1,FALSE),"No")</f>
        <v>No</v>
      </c>
      <c r="AA1753" s="10" t="str">
        <f>IFERROR(VLOOKUP(AB1753,'[2]ind_nifty500list 12th Apr20'!$F:$F,1,FALSE),"No")</f>
        <v>No</v>
      </c>
      <c r="AB1753" s="9">
        <v>3299</v>
      </c>
    </row>
    <row r="1754" spans="1:28" ht="15.75" customHeight="1" x14ac:dyDescent="0.3">
      <c r="A1754" s="9">
        <v>2380</v>
      </c>
      <c r="B1754" s="10"/>
      <c r="C1754" s="10"/>
      <c r="D1754" s="10">
        <v>134887684</v>
      </c>
      <c r="E1754" s="10">
        <v>526905</v>
      </c>
      <c r="F1754" s="10">
        <v>526905</v>
      </c>
      <c r="G1754" s="10" t="s">
        <v>7390</v>
      </c>
      <c r="H1754" s="10" t="str">
        <f>G1754</f>
        <v>PADMAIND</v>
      </c>
      <c r="I1754" s="10" t="s">
        <v>7391</v>
      </c>
      <c r="J1754" s="10" t="s">
        <v>7392</v>
      </c>
      <c r="K1754" s="13">
        <v>59.57</v>
      </c>
      <c r="L1754" s="19" t="s">
        <v>13176</v>
      </c>
      <c r="M1754" s="11" t="s">
        <v>23</v>
      </c>
      <c r="N1754" s="10" t="s">
        <v>24</v>
      </c>
      <c r="O1754" s="10"/>
      <c r="P1754" s="10"/>
      <c r="Q1754" s="12"/>
      <c r="R1754" s="12"/>
      <c r="S1754" s="15" t="s">
        <v>26</v>
      </c>
      <c r="T1754" s="10" t="s">
        <v>27</v>
      </c>
      <c r="U1754" s="10">
        <v>1597</v>
      </c>
      <c r="V1754" s="10">
        <v>545</v>
      </c>
      <c r="W1754" s="10">
        <v>872</v>
      </c>
      <c r="X1754" s="10">
        <v>852</v>
      </c>
      <c r="Y1754" s="10">
        <f t="shared" si="30"/>
        <v>2380</v>
      </c>
      <c r="Z1754" s="10" t="str">
        <f>IFERROR(VLOOKUP(H1754,'[1]MW-NIFTY-50-12-Apr-2020'!$A:$A,1,FALSE),"No")</f>
        <v>No</v>
      </c>
      <c r="AA1754" s="10" t="str">
        <f>IFERROR(VLOOKUP(AB1754,'[2]ind_nifty500list 12th Apr20'!$F:$F,1,FALSE),"No")</f>
        <v>No</v>
      </c>
      <c r="AB1754" s="9">
        <v>2380</v>
      </c>
    </row>
    <row r="1755" spans="1:28" ht="15.75" customHeight="1" x14ac:dyDescent="0.3">
      <c r="A1755" s="9">
        <v>3165</v>
      </c>
      <c r="B1755" s="10">
        <v>833281</v>
      </c>
      <c r="C1755" s="10">
        <v>3255</v>
      </c>
      <c r="D1755" s="10">
        <v>132394500</v>
      </c>
      <c r="E1755" s="10">
        <v>517166</v>
      </c>
      <c r="F1755" s="10">
        <v>517166</v>
      </c>
      <c r="G1755" s="10" t="s">
        <v>9731</v>
      </c>
      <c r="H1755" s="10" t="s">
        <v>9731</v>
      </c>
      <c r="I1755" s="10" t="s">
        <v>9732</v>
      </c>
      <c r="J1755" s="10" t="s">
        <v>9733</v>
      </c>
      <c r="K1755" s="13">
        <v>59.53</v>
      </c>
      <c r="L1755" s="19" t="s">
        <v>13176</v>
      </c>
      <c r="M1755" s="11" t="s">
        <v>39</v>
      </c>
      <c r="N1755" s="10" t="s">
        <v>40</v>
      </c>
      <c r="O1755" s="10"/>
      <c r="P1755" s="10"/>
      <c r="Q1755" s="12"/>
      <c r="R1755" s="12"/>
      <c r="S1755" s="17" t="s">
        <v>42</v>
      </c>
      <c r="T1755" s="10" t="s">
        <v>27</v>
      </c>
      <c r="U1755" s="10">
        <v>3210</v>
      </c>
      <c r="V1755" s="10">
        <v>2449</v>
      </c>
      <c r="W1755" s="10">
        <v>864</v>
      </c>
      <c r="X1755" s="10">
        <v>1921</v>
      </c>
      <c r="Y1755" s="10">
        <f t="shared" si="30"/>
        <v>3165</v>
      </c>
      <c r="Z1755" s="10" t="str">
        <f>IFERROR(VLOOKUP(H1755,'[1]MW-NIFTY-50-12-Apr-2020'!$A:$A,1,FALSE),"No")</f>
        <v>No</v>
      </c>
      <c r="AA1755" s="10" t="str">
        <f>IFERROR(VLOOKUP(AB1755,'[2]ind_nifty500list 12th Apr20'!$F:$F,1,FALSE),"No")</f>
        <v>No</v>
      </c>
      <c r="AB1755" s="9">
        <v>3165</v>
      </c>
    </row>
    <row r="1756" spans="1:28" ht="15.75" customHeight="1" x14ac:dyDescent="0.3">
      <c r="A1756" s="9">
        <v>4914</v>
      </c>
      <c r="B1756" s="10">
        <v>3740673</v>
      </c>
      <c r="C1756" s="10">
        <v>14612</v>
      </c>
      <c r="D1756" s="10">
        <v>138173956</v>
      </c>
      <c r="E1756" s="10">
        <v>539742</v>
      </c>
      <c r="F1756" s="10">
        <v>539742</v>
      </c>
      <c r="G1756" s="10" t="s">
        <v>12686</v>
      </c>
      <c r="H1756" s="10" t="s">
        <v>12686</v>
      </c>
      <c r="I1756" s="10" t="s">
        <v>12687</v>
      </c>
      <c r="J1756" s="10" t="s">
        <v>12688</v>
      </c>
      <c r="K1756" s="13">
        <v>59.306200000000004</v>
      </c>
      <c r="L1756" s="19" t="s">
        <v>13176</v>
      </c>
      <c r="M1756" s="10" t="s">
        <v>275</v>
      </c>
      <c r="N1756" s="10" t="s">
        <v>357</v>
      </c>
      <c r="O1756" s="10" t="s">
        <v>358</v>
      </c>
      <c r="P1756" s="10" t="s">
        <v>1254</v>
      </c>
      <c r="Q1756" s="12"/>
      <c r="R1756" s="12"/>
      <c r="S1756" s="18" t="s">
        <v>279</v>
      </c>
      <c r="T1756" s="10" t="s">
        <v>27</v>
      </c>
      <c r="U1756" s="10">
        <v>4966</v>
      </c>
      <c r="V1756" s="10">
        <v>4967</v>
      </c>
      <c r="W1756" s="10">
        <v>4836</v>
      </c>
      <c r="X1756" s="10">
        <v>4570</v>
      </c>
      <c r="Y1756" s="10">
        <f t="shared" si="30"/>
        <v>4914</v>
      </c>
      <c r="Z1756" s="10" t="str">
        <f>IFERROR(VLOOKUP(H1756,'[1]MW-NIFTY-50-12-Apr-2020'!$A:$A,1,FALSE),"No")</f>
        <v>No</v>
      </c>
      <c r="AA1756" s="10" t="str">
        <f>IFERROR(VLOOKUP(AB1756,'[2]ind_nifty500list 12th Apr20'!$F:$F,1,FALSE),"No")</f>
        <v>No</v>
      </c>
      <c r="AB1756" s="9">
        <v>4914</v>
      </c>
    </row>
    <row r="1757" spans="1:28" ht="15.75" customHeight="1" x14ac:dyDescent="0.3">
      <c r="A1757" s="9">
        <v>3779</v>
      </c>
      <c r="B1757" s="10"/>
      <c r="C1757" s="10"/>
      <c r="D1757" s="10">
        <v>129276932</v>
      </c>
      <c r="E1757" s="10">
        <v>504988</v>
      </c>
      <c r="F1757" s="10">
        <v>504988</v>
      </c>
      <c r="G1757" s="10" t="s">
        <v>11576</v>
      </c>
      <c r="H1757" s="10" t="str">
        <f>G1757</f>
        <v>ZWELCAST</v>
      </c>
      <c r="I1757" s="10" t="s">
        <v>11577</v>
      </c>
      <c r="J1757" s="10" t="s">
        <v>11578</v>
      </c>
      <c r="K1757" s="13">
        <v>58.94</v>
      </c>
      <c r="L1757" s="19" t="s">
        <v>13176</v>
      </c>
      <c r="M1757" s="10" t="s">
        <v>23</v>
      </c>
      <c r="N1757" s="10" t="s">
        <v>90</v>
      </c>
      <c r="O1757" s="10"/>
      <c r="P1757" s="10"/>
      <c r="Q1757" s="12"/>
      <c r="R1757" s="12"/>
      <c r="S1757" s="18" t="s">
        <v>91</v>
      </c>
      <c r="T1757" s="10" t="s">
        <v>27</v>
      </c>
      <c r="U1757" s="10">
        <v>1949</v>
      </c>
      <c r="V1757" s="10">
        <v>3417</v>
      </c>
      <c r="W1757" s="10">
        <v>3311</v>
      </c>
      <c r="X1757" s="10">
        <v>3571</v>
      </c>
      <c r="Y1757" s="10">
        <f t="shared" si="30"/>
        <v>3779</v>
      </c>
      <c r="Z1757" s="10" t="str">
        <f>IFERROR(VLOOKUP(H1757,'[1]MW-NIFTY-50-12-Apr-2020'!$A:$A,1,FALSE),"No")</f>
        <v>No</v>
      </c>
      <c r="AA1757" s="10" t="str">
        <f>IFERROR(VLOOKUP(AB1757,'[2]ind_nifty500list 12th Apr20'!$F:$F,1,FALSE),"No")</f>
        <v>No</v>
      </c>
      <c r="AB1757" s="9">
        <v>3779</v>
      </c>
    </row>
    <row r="1758" spans="1:28" ht="15.75" customHeight="1" x14ac:dyDescent="0.3">
      <c r="A1758" s="9">
        <v>1608</v>
      </c>
      <c r="B1758" s="10">
        <v>3006209</v>
      </c>
      <c r="C1758" s="10">
        <v>11743</v>
      </c>
      <c r="D1758" s="10">
        <v>136351748</v>
      </c>
      <c r="E1758" s="10">
        <v>532624</v>
      </c>
      <c r="F1758" s="10">
        <v>532624</v>
      </c>
      <c r="G1758" s="10" t="s">
        <v>5060</v>
      </c>
      <c r="H1758" s="10" t="s">
        <v>5060</v>
      </c>
      <c r="I1758" s="10" t="s">
        <v>5061</v>
      </c>
      <c r="J1758" s="10" t="s">
        <v>5062</v>
      </c>
      <c r="K1758" s="13">
        <v>58.915950000000002</v>
      </c>
      <c r="L1758" s="19" t="s">
        <v>13176</v>
      </c>
      <c r="M1758" s="10" t="s">
        <v>249</v>
      </c>
      <c r="N1758" s="10" t="s">
        <v>383</v>
      </c>
      <c r="O1758" s="10"/>
      <c r="P1758" s="10"/>
      <c r="Q1758" s="12"/>
      <c r="R1758" s="12"/>
      <c r="S1758" s="18" t="s">
        <v>384</v>
      </c>
      <c r="T1758" s="10" t="s">
        <v>27</v>
      </c>
      <c r="U1758" s="10">
        <v>1967</v>
      </c>
      <c r="V1758" s="10">
        <v>1844</v>
      </c>
      <c r="W1758" s="10">
        <v>2523</v>
      </c>
      <c r="X1758" s="10">
        <v>3961</v>
      </c>
      <c r="Y1758" s="10">
        <f t="shared" si="30"/>
        <v>1608</v>
      </c>
      <c r="Z1758" s="10" t="str">
        <f>IFERROR(VLOOKUP(H1758,'[1]MW-NIFTY-50-12-Apr-2020'!$A:$A,1,FALSE),"No")</f>
        <v>No</v>
      </c>
      <c r="AA1758" s="10" t="str">
        <f>IFERROR(VLOOKUP(AB1758,'[2]ind_nifty500list 12th Apr20'!$F:$F,1,FALSE),"No")</f>
        <v>No</v>
      </c>
      <c r="AB1758" s="9">
        <v>1608</v>
      </c>
    </row>
    <row r="1759" spans="1:28" ht="15.75" customHeight="1" x14ac:dyDescent="0.3">
      <c r="A1759" s="9">
        <v>3706</v>
      </c>
      <c r="B1759" s="10"/>
      <c r="C1759" s="10"/>
      <c r="D1759" s="10">
        <v>135802116</v>
      </c>
      <c r="E1759" s="10">
        <v>530477</v>
      </c>
      <c r="F1759" s="10">
        <v>530477</v>
      </c>
      <c r="G1759" s="10" t="s">
        <v>11350</v>
      </c>
      <c r="H1759" s="10" t="str">
        <f>G1759</f>
        <v>VIKRAMTH</v>
      </c>
      <c r="I1759" s="10" t="s">
        <v>11351</v>
      </c>
      <c r="J1759" s="10" t="s">
        <v>11352</v>
      </c>
      <c r="K1759" s="13">
        <v>58.89</v>
      </c>
      <c r="L1759" s="19" t="s">
        <v>13176</v>
      </c>
      <c r="M1759" s="11" t="s">
        <v>95</v>
      </c>
      <c r="N1759" s="10" t="s">
        <v>96</v>
      </c>
      <c r="O1759" s="10" t="s">
        <v>97</v>
      </c>
      <c r="P1759" s="10"/>
      <c r="Q1759" s="12"/>
      <c r="R1759" s="12"/>
      <c r="S1759" s="10" t="s">
        <v>98</v>
      </c>
      <c r="T1759" s="10" t="s">
        <v>27</v>
      </c>
      <c r="U1759" s="10">
        <v>2409</v>
      </c>
      <c r="V1759" s="10">
        <v>2403</v>
      </c>
      <c r="W1759" s="10">
        <v>1235</v>
      </c>
      <c r="X1759" s="10">
        <v>140</v>
      </c>
      <c r="Y1759" s="10">
        <f t="shared" si="30"/>
        <v>3706</v>
      </c>
      <c r="Z1759" s="10" t="str">
        <f>IFERROR(VLOOKUP(H1759,'[1]MW-NIFTY-50-12-Apr-2020'!$A:$A,1,FALSE),"No")</f>
        <v>No</v>
      </c>
      <c r="AA1759" s="10" t="str">
        <f>IFERROR(VLOOKUP(AB1759,'[2]ind_nifty500list 12th Apr20'!$F:$F,1,FALSE),"No")</f>
        <v>No</v>
      </c>
      <c r="AB1759" s="9">
        <v>3706</v>
      </c>
    </row>
    <row r="1760" spans="1:28" ht="15.75" customHeight="1" x14ac:dyDescent="0.3">
      <c r="A1760" s="9">
        <v>2663</v>
      </c>
      <c r="B1760" s="10"/>
      <c r="C1760" s="10"/>
      <c r="D1760" s="10">
        <v>128662276</v>
      </c>
      <c r="E1760" s="10">
        <v>502587</v>
      </c>
      <c r="F1760" s="10">
        <v>502587</v>
      </c>
      <c r="G1760" s="10" t="s">
        <v>8228</v>
      </c>
      <c r="H1760" s="10" t="str">
        <f>G1760</f>
        <v>RAMAPULP</v>
      </c>
      <c r="I1760" s="10" t="s">
        <v>8229</v>
      </c>
      <c r="J1760" s="10" t="s">
        <v>8230</v>
      </c>
      <c r="K1760" s="13">
        <v>58.76</v>
      </c>
      <c r="L1760" s="19" t="s">
        <v>13176</v>
      </c>
      <c r="M1760" s="11" t="s">
        <v>23</v>
      </c>
      <c r="N1760" s="10" t="s">
        <v>196</v>
      </c>
      <c r="O1760" s="10" t="s">
        <v>388</v>
      </c>
      <c r="P1760" s="10"/>
      <c r="Q1760" s="12"/>
      <c r="R1760" s="12"/>
      <c r="S1760" s="15" t="s">
        <v>26</v>
      </c>
      <c r="T1760" s="10" t="s">
        <v>27</v>
      </c>
      <c r="U1760" s="10">
        <v>2171</v>
      </c>
      <c r="V1760" s="10">
        <v>3010</v>
      </c>
      <c r="W1760" s="10">
        <v>1063</v>
      </c>
      <c r="X1760" s="10">
        <v>1918</v>
      </c>
      <c r="Y1760" s="10">
        <f t="shared" si="30"/>
        <v>2663</v>
      </c>
      <c r="Z1760" s="10" t="str">
        <f>IFERROR(VLOOKUP(H1760,'[1]MW-NIFTY-50-12-Apr-2020'!$A:$A,1,FALSE),"No")</f>
        <v>No</v>
      </c>
      <c r="AA1760" s="10" t="str">
        <f>IFERROR(VLOOKUP(AB1760,'[2]ind_nifty500list 12th Apr20'!$F:$F,1,FALSE),"No")</f>
        <v>No</v>
      </c>
      <c r="AB1760" s="9">
        <v>2663</v>
      </c>
    </row>
    <row r="1761" spans="1:28" ht="15.75" customHeight="1" x14ac:dyDescent="0.3">
      <c r="A1761" s="9">
        <v>2428</v>
      </c>
      <c r="B1761" s="10">
        <v>662785</v>
      </c>
      <c r="C1761" s="10">
        <v>2589</v>
      </c>
      <c r="D1761" s="10">
        <v>131667460</v>
      </c>
      <c r="E1761" s="10">
        <v>514326</v>
      </c>
      <c r="F1761" s="10">
        <v>514326</v>
      </c>
      <c r="G1761" s="10" t="s">
        <v>7532</v>
      </c>
      <c r="H1761" s="10" t="s">
        <v>7532</v>
      </c>
      <c r="I1761" s="10" t="s">
        <v>7533</v>
      </c>
      <c r="J1761" s="10" t="s">
        <v>7534</v>
      </c>
      <c r="K1761" s="13">
        <v>58.728650000000002</v>
      </c>
      <c r="L1761" s="19" t="s">
        <v>13176</v>
      </c>
      <c r="M1761" s="11" t="s">
        <v>83</v>
      </c>
      <c r="N1761" s="10" t="s">
        <v>84</v>
      </c>
      <c r="O1761" s="10" t="s">
        <v>85</v>
      </c>
      <c r="P1761" s="10"/>
      <c r="Q1761" s="12"/>
      <c r="R1761" s="12"/>
      <c r="S1761" s="15" t="s">
        <v>86</v>
      </c>
      <c r="T1761" s="10" t="s">
        <v>27</v>
      </c>
      <c r="U1761" s="10">
        <v>739</v>
      </c>
      <c r="V1761" s="10">
        <v>3758</v>
      </c>
      <c r="W1761" s="10">
        <v>627</v>
      </c>
      <c r="X1761" s="10">
        <v>1106</v>
      </c>
      <c r="Y1761" s="10">
        <f t="shared" si="30"/>
        <v>2428</v>
      </c>
      <c r="Z1761" s="10" t="str">
        <f>IFERROR(VLOOKUP(H1761,'[1]MW-NIFTY-50-12-Apr-2020'!$A:$A,1,FALSE),"No")</f>
        <v>No</v>
      </c>
      <c r="AA1761" s="10" t="str">
        <f>IFERROR(VLOOKUP(AB1761,'[2]ind_nifty500list 12th Apr20'!$F:$F,1,FALSE),"No")</f>
        <v>No</v>
      </c>
      <c r="AB1761" s="9">
        <v>2428</v>
      </c>
    </row>
    <row r="1762" spans="1:28" ht="15.75" customHeight="1" x14ac:dyDescent="0.3">
      <c r="A1762" s="9">
        <v>3455</v>
      </c>
      <c r="B1762" s="10"/>
      <c r="C1762" s="10"/>
      <c r="D1762" s="10">
        <v>137846788</v>
      </c>
      <c r="E1762" s="10">
        <v>538464</v>
      </c>
      <c r="F1762" s="10">
        <v>538464</v>
      </c>
      <c r="G1762" s="10" t="s">
        <v>10600</v>
      </c>
      <c r="H1762" s="10" t="str">
        <f>G1762</f>
        <v>TPROJECT</v>
      </c>
      <c r="I1762" s="10" t="s">
        <v>10601</v>
      </c>
      <c r="J1762" s="10" t="s">
        <v>10602</v>
      </c>
      <c r="K1762" s="13">
        <v>58.59</v>
      </c>
      <c r="L1762" s="19" t="s">
        <v>13176</v>
      </c>
      <c r="M1762" s="11" t="s">
        <v>55</v>
      </c>
      <c r="N1762" s="10" t="s">
        <v>56</v>
      </c>
      <c r="O1762" s="10" t="s">
        <v>57</v>
      </c>
      <c r="P1762" s="10"/>
      <c r="Q1762" s="12"/>
      <c r="R1762" s="12"/>
      <c r="S1762" s="10" t="s">
        <v>58</v>
      </c>
      <c r="T1762" s="10" t="s">
        <v>27</v>
      </c>
      <c r="U1762" s="10">
        <v>211</v>
      </c>
      <c r="V1762" s="10">
        <v>2097</v>
      </c>
      <c r="W1762" s="10">
        <v>2489</v>
      </c>
      <c r="X1762" s="10">
        <v>262</v>
      </c>
      <c r="Y1762" s="10">
        <f t="shared" si="30"/>
        <v>3455</v>
      </c>
      <c r="Z1762" s="10" t="str">
        <f>IFERROR(VLOOKUP(H1762,'[1]MW-NIFTY-50-12-Apr-2020'!$A:$A,1,FALSE),"No")</f>
        <v>No</v>
      </c>
      <c r="AA1762" s="10" t="str">
        <f>IFERROR(VLOOKUP(AB1762,'[2]ind_nifty500list 12th Apr20'!$F:$F,1,FALSE),"No")</f>
        <v>No</v>
      </c>
      <c r="AB1762" s="9">
        <v>3455</v>
      </c>
    </row>
    <row r="1763" spans="1:28" ht="15.75" customHeight="1" x14ac:dyDescent="0.3">
      <c r="A1763" s="9">
        <v>195</v>
      </c>
      <c r="B1763" s="10"/>
      <c r="C1763" s="10"/>
      <c r="D1763" s="10">
        <v>133889796</v>
      </c>
      <c r="E1763" s="10">
        <v>523007</v>
      </c>
      <c r="F1763" s="10">
        <v>523007</v>
      </c>
      <c r="G1763" s="10" t="s">
        <v>729</v>
      </c>
      <c r="H1763" s="10" t="str">
        <f>G1763</f>
        <v>ANSALBU</v>
      </c>
      <c r="I1763" s="10" t="s">
        <v>730</v>
      </c>
      <c r="J1763" s="10" t="s">
        <v>731</v>
      </c>
      <c r="K1763" s="13">
        <v>58.44</v>
      </c>
      <c r="L1763" s="19" t="s">
        <v>13176</v>
      </c>
      <c r="M1763" s="11" t="s">
        <v>249</v>
      </c>
      <c r="N1763" s="10" t="s">
        <v>383</v>
      </c>
      <c r="O1763" s="10"/>
      <c r="P1763" s="10"/>
      <c r="Q1763" s="12"/>
      <c r="R1763" s="12"/>
      <c r="S1763" s="18" t="s">
        <v>384</v>
      </c>
      <c r="T1763" s="10" t="s">
        <v>27</v>
      </c>
      <c r="U1763" s="10">
        <v>2244</v>
      </c>
      <c r="V1763" s="10">
        <v>896</v>
      </c>
      <c r="W1763" s="10">
        <v>3042</v>
      </c>
      <c r="X1763" s="10">
        <v>2559</v>
      </c>
      <c r="Y1763" s="10">
        <f t="shared" si="30"/>
        <v>195</v>
      </c>
      <c r="Z1763" s="10" t="str">
        <f>IFERROR(VLOOKUP(H1763,'[1]MW-NIFTY-50-12-Apr-2020'!$A:$A,1,FALSE),"No")</f>
        <v>No</v>
      </c>
      <c r="AA1763" s="10" t="str">
        <f>IFERROR(VLOOKUP(AB1763,'[2]ind_nifty500list 12th Apr20'!$F:$F,1,FALSE),"No")</f>
        <v>No</v>
      </c>
      <c r="AB1763" s="9">
        <v>195</v>
      </c>
    </row>
    <row r="1764" spans="1:28" ht="15.75" customHeight="1" x14ac:dyDescent="0.3">
      <c r="A1764" s="9">
        <v>3014</v>
      </c>
      <c r="B1764" s="10"/>
      <c r="C1764" s="10"/>
      <c r="D1764" s="10">
        <v>129582084</v>
      </c>
      <c r="E1764" s="10">
        <v>506180</v>
      </c>
      <c r="F1764" s="10">
        <v>506180</v>
      </c>
      <c r="G1764" s="10" t="s">
        <v>9282</v>
      </c>
      <c r="H1764" s="10" t="str">
        <f>G1764</f>
        <v>SRIOMTR</v>
      </c>
      <c r="I1764" s="10" t="s">
        <v>9283</v>
      </c>
      <c r="J1764" s="10" t="s">
        <v>9284</v>
      </c>
      <c r="K1764" s="13">
        <v>58.33</v>
      </c>
      <c r="L1764" s="19" t="s">
        <v>13176</v>
      </c>
      <c r="M1764" s="11" t="s">
        <v>32</v>
      </c>
      <c r="N1764" s="10" t="s">
        <v>33</v>
      </c>
      <c r="O1764" s="10" t="s">
        <v>34</v>
      </c>
      <c r="P1764" s="10"/>
      <c r="Q1764" s="12"/>
      <c r="R1764" s="12"/>
      <c r="S1764" s="18" t="s">
        <v>35</v>
      </c>
      <c r="T1764" s="10" t="s">
        <v>27</v>
      </c>
      <c r="U1764" s="10">
        <v>392</v>
      </c>
      <c r="V1764" s="10">
        <v>1595</v>
      </c>
      <c r="W1764" s="10">
        <v>2020</v>
      </c>
      <c r="X1764" s="10">
        <v>296</v>
      </c>
      <c r="Y1764" s="10">
        <f t="shared" si="30"/>
        <v>3014</v>
      </c>
      <c r="Z1764" s="10" t="str">
        <f>IFERROR(VLOOKUP(H1764,'[1]MW-NIFTY-50-12-Apr-2020'!$A:$A,1,FALSE),"No")</f>
        <v>No</v>
      </c>
      <c r="AA1764" s="10" t="str">
        <f>IFERROR(VLOOKUP(AB1764,'[2]ind_nifty500list 12th Apr20'!$F:$F,1,FALSE),"No")</f>
        <v>No</v>
      </c>
      <c r="AB1764" s="9">
        <v>3014</v>
      </c>
    </row>
    <row r="1765" spans="1:28" ht="15.75" customHeight="1" x14ac:dyDescent="0.3">
      <c r="A1765" s="9">
        <v>1843</v>
      </c>
      <c r="B1765" s="10"/>
      <c r="C1765" s="10"/>
      <c r="D1765" s="10">
        <v>136262404</v>
      </c>
      <c r="E1765" s="10">
        <v>532275</v>
      </c>
      <c r="F1765" s="10">
        <v>532275</v>
      </c>
      <c r="G1765" s="10" t="s">
        <v>5770</v>
      </c>
      <c r="H1765" s="10" t="str">
        <f>G1765</f>
        <v>LANDMARC</v>
      </c>
      <c r="I1765" s="10" t="s">
        <v>5771</v>
      </c>
      <c r="J1765" s="10" t="s">
        <v>5772</v>
      </c>
      <c r="K1765" s="13">
        <v>58.31</v>
      </c>
      <c r="L1765" s="19" t="s">
        <v>13176</v>
      </c>
      <c r="M1765" s="11" t="s">
        <v>83</v>
      </c>
      <c r="N1765" s="10" t="s">
        <v>181</v>
      </c>
      <c r="O1765" s="10" t="s">
        <v>210</v>
      </c>
      <c r="P1765" s="23" t="s">
        <v>5773</v>
      </c>
      <c r="Q1765" s="12"/>
      <c r="R1765" s="12"/>
      <c r="S1765" s="17" t="s">
        <v>86</v>
      </c>
      <c r="T1765" s="10" t="s">
        <v>27</v>
      </c>
      <c r="U1765" s="10">
        <v>3967</v>
      </c>
      <c r="V1765" s="10">
        <v>1347</v>
      </c>
      <c r="W1765" s="10">
        <v>3159</v>
      </c>
      <c r="X1765" s="10">
        <v>3380</v>
      </c>
      <c r="Y1765" s="10">
        <f t="shared" si="30"/>
        <v>1843</v>
      </c>
      <c r="Z1765" s="10" t="str">
        <f>IFERROR(VLOOKUP(H1765,'[1]MW-NIFTY-50-12-Apr-2020'!$A:$A,1,FALSE),"No")</f>
        <v>No</v>
      </c>
      <c r="AA1765" s="10" t="str">
        <f>IFERROR(VLOOKUP(AB1765,'[2]ind_nifty500list 12th Apr20'!$F:$F,1,FALSE),"No")</f>
        <v>No</v>
      </c>
      <c r="AB1765" s="9">
        <v>1843</v>
      </c>
    </row>
    <row r="1766" spans="1:28" ht="15.75" customHeight="1" x14ac:dyDescent="0.3">
      <c r="A1766" s="9">
        <v>634</v>
      </c>
      <c r="B1766" s="10">
        <v>2054145</v>
      </c>
      <c r="C1766" s="10">
        <v>8024</v>
      </c>
      <c r="D1766" s="10">
        <v>136274948</v>
      </c>
      <c r="E1766" s="10">
        <v>532324</v>
      </c>
      <c r="F1766" s="10">
        <v>532324</v>
      </c>
      <c r="G1766" s="10" t="s">
        <v>2093</v>
      </c>
      <c r="H1766" s="10" t="s">
        <v>2093</v>
      </c>
      <c r="I1766" s="10" t="s">
        <v>2094</v>
      </c>
      <c r="J1766" s="10" t="s">
        <v>2095</v>
      </c>
      <c r="K1766" s="13">
        <v>57.920550000000006</v>
      </c>
      <c r="L1766" s="19" t="s">
        <v>13176</v>
      </c>
      <c r="M1766" s="10" t="s">
        <v>83</v>
      </c>
      <c r="N1766" s="10" t="s">
        <v>181</v>
      </c>
      <c r="O1766" s="10" t="s">
        <v>311</v>
      </c>
      <c r="P1766" s="10" t="s">
        <v>1199</v>
      </c>
      <c r="Q1766" s="12"/>
      <c r="R1766" s="12"/>
      <c r="S1766" s="17" t="s">
        <v>313</v>
      </c>
      <c r="T1766" s="10" t="s">
        <v>27</v>
      </c>
      <c r="U1766" s="10">
        <v>2963</v>
      </c>
      <c r="V1766" s="10">
        <v>1814</v>
      </c>
      <c r="W1766" s="10">
        <v>342</v>
      </c>
      <c r="X1766" s="10">
        <v>2838</v>
      </c>
      <c r="Y1766" s="10">
        <f t="shared" si="30"/>
        <v>634</v>
      </c>
      <c r="Z1766" s="10" t="str">
        <f>IFERROR(VLOOKUP(H1766,'[1]MW-NIFTY-50-12-Apr-2020'!$A:$A,1,FALSE),"No")</f>
        <v>No</v>
      </c>
      <c r="AA1766" s="10" t="str">
        <f>IFERROR(VLOOKUP(AB1766,'[2]ind_nifty500list 12th Apr20'!$F:$F,1,FALSE),"No")</f>
        <v>No</v>
      </c>
      <c r="AB1766" s="9">
        <v>634</v>
      </c>
    </row>
    <row r="1767" spans="1:28" ht="15.75" customHeight="1" x14ac:dyDescent="0.3">
      <c r="A1767" s="9">
        <v>1769</v>
      </c>
      <c r="B1767" s="10">
        <v>5359617</v>
      </c>
      <c r="C1767" s="10">
        <v>20936</v>
      </c>
      <c r="D1767" s="10">
        <v>136523012</v>
      </c>
      <c r="E1767" s="10">
        <v>533293</v>
      </c>
      <c r="F1767" s="10">
        <v>533293</v>
      </c>
      <c r="G1767" s="10" t="s">
        <v>5544</v>
      </c>
      <c r="H1767" s="10" t="s">
        <v>5544</v>
      </c>
      <c r="I1767" s="10" t="s">
        <v>5545</v>
      </c>
      <c r="J1767" s="10" t="s">
        <v>5546</v>
      </c>
      <c r="K1767" s="13">
        <v>4956.0612000000001</v>
      </c>
      <c r="L1767" s="19" t="s">
        <v>13179</v>
      </c>
      <c r="M1767" s="11" t="s">
        <v>39</v>
      </c>
      <c r="N1767" s="10" t="s">
        <v>40</v>
      </c>
      <c r="O1767" s="10" t="s">
        <v>137</v>
      </c>
      <c r="P1767" s="10" t="s">
        <v>138</v>
      </c>
      <c r="Q1767" s="11" t="e">
        <v>#REF!</v>
      </c>
      <c r="R1767" s="12"/>
      <c r="S1767" s="15" t="s">
        <v>42</v>
      </c>
      <c r="T1767" s="10" t="s">
        <v>27</v>
      </c>
      <c r="U1767" s="10">
        <v>895</v>
      </c>
      <c r="V1767" s="10">
        <v>1809</v>
      </c>
      <c r="W1767" s="10">
        <v>1520</v>
      </c>
      <c r="X1767" s="10">
        <v>3470</v>
      </c>
      <c r="Y1767" s="10">
        <f t="shared" si="30"/>
        <v>1769</v>
      </c>
      <c r="Z1767" s="10" t="str">
        <f>IFERROR(VLOOKUP(H1767,'[1]MW-NIFTY-50-12-Apr-2020'!$A:$A,1,FALSE),"No")</f>
        <v>No</v>
      </c>
      <c r="AA1767" s="10" t="s">
        <v>44</v>
      </c>
      <c r="AB1767" s="9">
        <v>1769</v>
      </c>
    </row>
    <row r="1768" spans="1:28" ht="15.75" customHeight="1" x14ac:dyDescent="0.3">
      <c r="A1768" s="9">
        <v>1113</v>
      </c>
      <c r="B1768" s="10"/>
      <c r="C1768" s="10"/>
      <c r="D1768" s="10">
        <v>136502276</v>
      </c>
      <c r="E1768" s="10">
        <v>533212</v>
      </c>
      <c r="F1768" s="10">
        <v>533212</v>
      </c>
      <c r="G1768" s="10" t="s">
        <v>3549</v>
      </c>
      <c r="H1768" s="10" t="str">
        <f>G1768</f>
        <v>GKB</v>
      </c>
      <c r="I1768" s="10" t="s">
        <v>3550</v>
      </c>
      <c r="J1768" s="10" t="s">
        <v>3551</v>
      </c>
      <c r="K1768" s="13">
        <v>57.85</v>
      </c>
      <c r="L1768" s="19" t="s">
        <v>13176</v>
      </c>
      <c r="M1768" s="11" t="s">
        <v>95</v>
      </c>
      <c r="N1768" s="10" t="s">
        <v>172</v>
      </c>
      <c r="O1768" s="10" t="s">
        <v>173</v>
      </c>
      <c r="P1768" s="10"/>
      <c r="Q1768" s="12"/>
      <c r="R1768" s="12"/>
      <c r="S1768" s="15" t="s">
        <v>174</v>
      </c>
      <c r="T1768" s="10" t="s">
        <v>27</v>
      </c>
      <c r="U1768" s="10">
        <v>2185</v>
      </c>
      <c r="V1768" s="10">
        <v>2012</v>
      </c>
      <c r="W1768" s="10">
        <v>3283</v>
      </c>
      <c r="X1768" s="10">
        <v>2339</v>
      </c>
      <c r="Y1768" s="10">
        <f t="shared" si="30"/>
        <v>1113</v>
      </c>
      <c r="Z1768" s="10" t="str">
        <f>IFERROR(VLOOKUP(H1768,'[1]MW-NIFTY-50-12-Apr-2020'!$A:$A,1,FALSE),"No")</f>
        <v>No</v>
      </c>
      <c r="AA1768" s="10" t="str">
        <f>IFERROR(VLOOKUP(AB1768,'[2]ind_nifty500list 12th Apr20'!$F:$F,1,FALSE),"No")</f>
        <v>No</v>
      </c>
      <c r="AB1768" s="9">
        <v>1113</v>
      </c>
    </row>
    <row r="1769" spans="1:28" ht="15.75" customHeight="1" x14ac:dyDescent="0.3">
      <c r="A1769" s="9">
        <v>1255</v>
      </c>
      <c r="B1769" s="10"/>
      <c r="C1769" s="10"/>
      <c r="D1769" s="10">
        <v>134894340</v>
      </c>
      <c r="E1769" s="10">
        <v>526931</v>
      </c>
      <c r="F1769" s="10">
        <v>526931</v>
      </c>
      <c r="G1769" s="10" t="s">
        <v>3985</v>
      </c>
      <c r="H1769" s="10" t="str">
        <f>G1769</f>
        <v>HRYNSHP</v>
      </c>
      <c r="I1769" s="10" t="s">
        <v>3986</v>
      </c>
      <c r="J1769" s="10" t="s">
        <v>3987</v>
      </c>
      <c r="K1769" s="13">
        <v>57.81</v>
      </c>
      <c r="L1769" s="19" t="s">
        <v>13176</v>
      </c>
      <c r="M1769" s="11" t="s">
        <v>39</v>
      </c>
      <c r="N1769" s="10" t="s">
        <v>40</v>
      </c>
      <c r="O1769" s="10"/>
      <c r="P1769" s="10"/>
      <c r="Q1769" s="12"/>
      <c r="R1769" s="12"/>
      <c r="S1769" s="17" t="s">
        <v>42</v>
      </c>
      <c r="T1769" s="10" t="s">
        <v>27</v>
      </c>
      <c r="U1769" s="10">
        <v>3242</v>
      </c>
      <c r="V1769" s="10">
        <v>3542</v>
      </c>
      <c r="W1769" s="10">
        <v>3079</v>
      </c>
      <c r="X1769" s="10">
        <v>1570</v>
      </c>
      <c r="Y1769" s="10">
        <f t="shared" si="30"/>
        <v>1255</v>
      </c>
      <c r="Z1769" s="10" t="str">
        <f>IFERROR(VLOOKUP(H1769,'[1]MW-NIFTY-50-12-Apr-2020'!$A:$A,1,FALSE),"No")</f>
        <v>No</v>
      </c>
      <c r="AA1769" s="10" t="str">
        <f>IFERROR(VLOOKUP(AB1769,'[2]ind_nifty500list 12th Apr20'!$F:$F,1,FALSE),"No")</f>
        <v>No</v>
      </c>
      <c r="AB1769" s="9">
        <v>1255</v>
      </c>
    </row>
    <row r="1770" spans="1:28" ht="15.75" customHeight="1" x14ac:dyDescent="0.3">
      <c r="A1770" s="9">
        <v>2855</v>
      </c>
      <c r="B1770" s="10"/>
      <c r="C1770" s="10"/>
      <c r="D1770" s="10">
        <v>133437444</v>
      </c>
      <c r="E1770" s="10">
        <v>521240</v>
      </c>
      <c r="F1770" s="10">
        <v>521240</v>
      </c>
      <c r="G1770" s="10" t="s">
        <v>8806</v>
      </c>
      <c r="H1770" s="10" t="str">
        <f>G1770</f>
        <v>SAMBANDAM</v>
      </c>
      <c r="I1770" s="10" t="s">
        <v>8807</v>
      </c>
      <c r="J1770" s="10" t="s">
        <v>8808</v>
      </c>
      <c r="K1770" s="13">
        <v>57.79</v>
      </c>
      <c r="L1770" s="19" t="s">
        <v>13176</v>
      </c>
      <c r="M1770" s="11" t="s">
        <v>83</v>
      </c>
      <c r="N1770" s="10" t="s">
        <v>84</v>
      </c>
      <c r="O1770" s="10" t="s">
        <v>85</v>
      </c>
      <c r="P1770" s="10"/>
      <c r="Q1770" s="12"/>
      <c r="R1770" s="12"/>
      <c r="S1770" s="15" t="s">
        <v>86</v>
      </c>
      <c r="T1770" s="10" t="s">
        <v>27</v>
      </c>
      <c r="U1770" s="10">
        <v>763</v>
      </c>
      <c r="V1770" s="10">
        <v>1674</v>
      </c>
      <c r="W1770" s="10">
        <v>531</v>
      </c>
      <c r="X1770" s="10">
        <v>1840</v>
      </c>
      <c r="Y1770" s="10">
        <f t="shared" si="30"/>
        <v>2855</v>
      </c>
      <c r="Z1770" s="10" t="str">
        <f>IFERROR(VLOOKUP(H1770,'[1]MW-NIFTY-50-12-Apr-2020'!$A:$A,1,FALSE),"No")</f>
        <v>No</v>
      </c>
      <c r="AA1770" s="10" t="str">
        <f>IFERROR(VLOOKUP(AB1770,'[2]ind_nifty500list 12th Apr20'!$F:$F,1,FALSE),"No")</f>
        <v>No</v>
      </c>
      <c r="AB1770" s="9">
        <v>2855</v>
      </c>
    </row>
    <row r="1771" spans="1:28" ht="15.75" customHeight="1" x14ac:dyDescent="0.3">
      <c r="A1771" s="9">
        <v>1052</v>
      </c>
      <c r="B1771" s="10"/>
      <c r="C1771" s="10"/>
      <c r="D1771" s="10">
        <v>129583620</v>
      </c>
      <c r="E1771" s="10">
        <v>506186</v>
      </c>
      <c r="F1771" s="10">
        <v>506186</v>
      </c>
      <c r="G1771" s="10" t="s">
        <v>3362</v>
      </c>
      <c r="H1771" s="10" t="str">
        <f>G1771</f>
        <v>GLXYENT</v>
      </c>
      <c r="I1771" s="10" t="s">
        <v>3363</v>
      </c>
      <c r="J1771" s="10" t="s">
        <v>3364</v>
      </c>
      <c r="K1771" s="13">
        <v>57.7</v>
      </c>
      <c r="L1771" s="19" t="s">
        <v>13176</v>
      </c>
      <c r="M1771" s="11" t="s">
        <v>83</v>
      </c>
      <c r="N1771" s="10" t="s">
        <v>84</v>
      </c>
      <c r="O1771" s="10" t="s">
        <v>85</v>
      </c>
      <c r="P1771" s="10"/>
      <c r="Q1771" s="12"/>
      <c r="R1771" s="12"/>
      <c r="S1771" s="15" t="s">
        <v>86</v>
      </c>
      <c r="T1771" s="10" t="s">
        <v>27</v>
      </c>
      <c r="U1771" s="10">
        <v>1141</v>
      </c>
      <c r="V1771" s="10">
        <v>3718</v>
      </c>
      <c r="W1771" s="10">
        <v>3845</v>
      </c>
      <c r="X1771" s="10">
        <v>3761</v>
      </c>
      <c r="Y1771" s="10">
        <f t="shared" si="30"/>
        <v>1052</v>
      </c>
      <c r="Z1771" s="10" t="str">
        <f>IFERROR(VLOOKUP(H1771,'[1]MW-NIFTY-50-12-Apr-2020'!$A:$A,1,FALSE),"No")</f>
        <v>No</v>
      </c>
      <c r="AA1771" s="10" t="str">
        <f>IFERROR(VLOOKUP(AB1771,'[2]ind_nifty500list 12th Apr20'!$F:$F,1,FALSE),"No")</f>
        <v>No</v>
      </c>
      <c r="AB1771" s="9">
        <v>1052</v>
      </c>
    </row>
    <row r="1772" spans="1:28" ht="15.75" customHeight="1" x14ac:dyDescent="0.3">
      <c r="A1772" s="9">
        <v>3694</v>
      </c>
      <c r="B1772" s="10">
        <v>3815169</v>
      </c>
      <c r="C1772" s="10">
        <v>14903</v>
      </c>
      <c r="D1772" s="10">
        <v>134091780</v>
      </c>
      <c r="E1772" s="10">
        <v>523796</v>
      </c>
      <c r="F1772" s="10">
        <v>523796</v>
      </c>
      <c r="G1772" s="10" t="s">
        <v>11314</v>
      </c>
      <c r="H1772" s="10" t="s">
        <v>11314</v>
      </c>
      <c r="I1772" s="10" t="s">
        <v>11315</v>
      </c>
      <c r="J1772" s="10" t="s">
        <v>11316</v>
      </c>
      <c r="K1772" s="13">
        <v>57.603549999999998</v>
      </c>
      <c r="L1772" s="19" t="s">
        <v>13176</v>
      </c>
      <c r="M1772" s="11" t="s">
        <v>83</v>
      </c>
      <c r="N1772" s="10" t="s">
        <v>181</v>
      </c>
      <c r="O1772" s="10" t="s">
        <v>210</v>
      </c>
      <c r="P1772" s="10" t="s">
        <v>354</v>
      </c>
      <c r="Q1772" s="12"/>
      <c r="R1772" s="12"/>
      <c r="S1772" s="15" t="s">
        <v>86</v>
      </c>
      <c r="T1772" s="10" t="s">
        <v>27</v>
      </c>
      <c r="U1772" s="10">
        <v>2841</v>
      </c>
      <c r="V1772" s="10">
        <v>1607</v>
      </c>
      <c r="W1772" s="10">
        <v>2919</v>
      </c>
      <c r="X1772" s="10">
        <v>617</v>
      </c>
      <c r="Y1772" s="10">
        <f t="shared" si="30"/>
        <v>3694</v>
      </c>
      <c r="Z1772" s="10" t="str">
        <f>IFERROR(VLOOKUP(H1772,'[1]MW-NIFTY-50-12-Apr-2020'!$A:$A,1,FALSE),"No")</f>
        <v>No</v>
      </c>
      <c r="AA1772" s="10" t="str">
        <f>IFERROR(VLOOKUP(AB1772,'[2]ind_nifty500list 12th Apr20'!$F:$F,1,FALSE),"No")</f>
        <v>No</v>
      </c>
      <c r="AB1772" s="9">
        <v>3694</v>
      </c>
    </row>
    <row r="1773" spans="1:28" ht="15.75" customHeight="1" x14ac:dyDescent="0.3">
      <c r="A1773" s="9">
        <v>236</v>
      </c>
      <c r="B1773" s="10"/>
      <c r="C1773" s="10"/>
      <c r="D1773" s="10">
        <v>137870340</v>
      </c>
      <c r="E1773" s="10">
        <v>538556</v>
      </c>
      <c r="F1773" s="10">
        <v>538556</v>
      </c>
      <c r="G1773" s="10" t="s">
        <v>860</v>
      </c>
      <c r="H1773" s="10" t="str">
        <f>G1773</f>
        <v>ARMAN</v>
      </c>
      <c r="I1773" s="10" t="s">
        <v>861</v>
      </c>
      <c r="J1773" s="10" t="s">
        <v>862</v>
      </c>
      <c r="K1773" s="13">
        <v>57.32</v>
      </c>
      <c r="L1773" s="19" t="s">
        <v>13176</v>
      </c>
      <c r="M1773" s="11" t="s">
        <v>55</v>
      </c>
      <c r="N1773" s="10" t="s">
        <v>56</v>
      </c>
      <c r="O1773" s="10" t="s">
        <v>62</v>
      </c>
      <c r="P1773" s="10" t="s">
        <v>293</v>
      </c>
      <c r="Q1773" s="12"/>
      <c r="R1773" s="12"/>
      <c r="S1773" s="10" t="s">
        <v>58</v>
      </c>
      <c r="T1773" s="10" t="s">
        <v>27</v>
      </c>
      <c r="U1773" s="10">
        <v>376</v>
      </c>
      <c r="V1773" s="10">
        <v>777</v>
      </c>
      <c r="W1773" s="10">
        <v>225</v>
      </c>
      <c r="X1773" s="10">
        <v>3669</v>
      </c>
      <c r="Y1773" s="10">
        <f t="shared" si="30"/>
        <v>236</v>
      </c>
      <c r="Z1773" s="10" t="str">
        <f>IFERROR(VLOOKUP(H1773,'[1]MW-NIFTY-50-12-Apr-2020'!$A:$A,1,FALSE),"No")</f>
        <v>No</v>
      </c>
      <c r="AA1773" s="10" t="str">
        <f>IFERROR(VLOOKUP(AB1773,'[2]ind_nifty500list 12th Apr20'!$F:$F,1,FALSE),"No")</f>
        <v>No</v>
      </c>
      <c r="AB1773" s="9">
        <v>236</v>
      </c>
    </row>
    <row r="1774" spans="1:28" ht="15.75" customHeight="1" x14ac:dyDescent="0.3">
      <c r="A1774" s="9">
        <v>523</v>
      </c>
      <c r="B1774" s="10"/>
      <c r="C1774" s="10"/>
      <c r="D1774" s="10">
        <v>134843140</v>
      </c>
      <c r="E1774" s="10">
        <v>526731</v>
      </c>
      <c r="F1774" s="10">
        <v>526731</v>
      </c>
      <c r="G1774" s="10" t="s">
        <v>1754</v>
      </c>
      <c r="H1774" s="10" t="str">
        <f>G1774</f>
        <v>BRIGHTBROS</v>
      </c>
      <c r="I1774" s="10" t="s">
        <v>1755</v>
      </c>
      <c r="J1774" s="10" t="s">
        <v>1756</v>
      </c>
      <c r="K1774" s="13">
        <v>57.3</v>
      </c>
      <c r="L1774" s="19" t="s">
        <v>13176</v>
      </c>
      <c r="M1774" s="11" t="s">
        <v>23</v>
      </c>
      <c r="N1774" s="10" t="s">
        <v>196</v>
      </c>
      <c r="O1774" s="10"/>
      <c r="P1774" s="10"/>
      <c r="Q1774" s="12"/>
      <c r="R1774" s="12"/>
      <c r="S1774" s="17" t="s">
        <v>26</v>
      </c>
      <c r="T1774" s="10" t="s">
        <v>27</v>
      </c>
      <c r="U1774" s="10">
        <v>2764</v>
      </c>
      <c r="V1774" s="10">
        <v>2982</v>
      </c>
      <c r="W1774" s="10">
        <v>3964</v>
      </c>
      <c r="X1774" s="10">
        <v>1330</v>
      </c>
      <c r="Y1774" s="10">
        <f t="shared" si="30"/>
        <v>523</v>
      </c>
      <c r="Z1774" s="10" t="str">
        <f>IFERROR(VLOOKUP(H1774,'[1]MW-NIFTY-50-12-Apr-2020'!$A:$A,1,FALSE),"No")</f>
        <v>No</v>
      </c>
      <c r="AA1774" s="10" t="str">
        <f>IFERROR(VLOOKUP(AB1774,'[2]ind_nifty500list 12th Apr20'!$F:$F,1,FALSE),"No")</f>
        <v>No</v>
      </c>
      <c r="AB1774" s="9">
        <v>523</v>
      </c>
    </row>
    <row r="1775" spans="1:28" ht="15.75" customHeight="1" x14ac:dyDescent="0.3">
      <c r="A1775" s="9">
        <v>212</v>
      </c>
      <c r="B1775" s="10"/>
      <c r="C1775" s="10"/>
      <c r="D1775" s="10">
        <v>137895172</v>
      </c>
      <c r="E1775" s="10">
        <v>538653</v>
      </c>
      <c r="F1775" s="10">
        <v>538653</v>
      </c>
      <c r="G1775" s="10" t="s">
        <v>782</v>
      </c>
      <c r="H1775" s="10" t="str">
        <f>G1775</f>
        <v>AMMLTD</v>
      </c>
      <c r="I1775" s="10" t="s">
        <v>783</v>
      </c>
      <c r="J1775" s="10" t="s">
        <v>784</v>
      </c>
      <c r="K1775" s="13">
        <v>57.25</v>
      </c>
      <c r="L1775" s="19" t="s">
        <v>13176</v>
      </c>
      <c r="M1775" s="11" t="s">
        <v>39</v>
      </c>
      <c r="N1775" s="10" t="s">
        <v>40</v>
      </c>
      <c r="O1775" s="10" t="s">
        <v>76</v>
      </c>
      <c r="P1775" s="10"/>
      <c r="Q1775" s="12"/>
      <c r="R1775" s="12"/>
      <c r="S1775" s="17" t="s">
        <v>42</v>
      </c>
      <c r="T1775" s="10" t="s">
        <v>27</v>
      </c>
      <c r="U1775" s="10">
        <v>3797</v>
      </c>
      <c r="V1775" s="10">
        <v>3368</v>
      </c>
      <c r="W1775" s="10">
        <v>705</v>
      </c>
      <c r="X1775" s="10">
        <v>667</v>
      </c>
      <c r="Y1775" s="10">
        <f t="shared" si="30"/>
        <v>212</v>
      </c>
      <c r="Z1775" s="10" t="str">
        <f>IFERROR(VLOOKUP(H1775,'[1]MW-NIFTY-50-12-Apr-2020'!$A:$A,1,FALSE),"No")</f>
        <v>No</v>
      </c>
      <c r="AA1775" s="10" t="str">
        <f>IFERROR(VLOOKUP(AB1775,'[2]ind_nifty500list 12th Apr20'!$F:$F,1,FALSE),"No")</f>
        <v>No</v>
      </c>
      <c r="AB1775" s="9">
        <v>212</v>
      </c>
    </row>
    <row r="1776" spans="1:28" ht="15.75" customHeight="1" x14ac:dyDescent="0.3">
      <c r="A1776" s="9">
        <v>913</v>
      </c>
      <c r="B1776" s="10"/>
      <c r="C1776" s="10"/>
      <c r="D1776" s="10">
        <v>129113860</v>
      </c>
      <c r="E1776" s="10">
        <v>504351</v>
      </c>
      <c r="F1776" s="10">
        <v>504351</v>
      </c>
      <c r="G1776" s="10" t="s">
        <v>2937</v>
      </c>
      <c r="H1776" s="10" t="str">
        <f>G1776</f>
        <v>EMPOWER</v>
      </c>
      <c r="I1776" s="10" t="s">
        <v>2938</v>
      </c>
      <c r="J1776" s="10" t="s">
        <v>2939</v>
      </c>
      <c r="K1776" s="13">
        <v>57.03</v>
      </c>
      <c r="L1776" s="19" t="s">
        <v>13176</v>
      </c>
      <c r="M1776" s="11" t="s">
        <v>32</v>
      </c>
      <c r="N1776" s="10" t="s">
        <v>33</v>
      </c>
      <c r="O1776" s="10" t="s">
        <v>48</v>
      </c>
      <c r="P1776" s="10"/>
      <c r="Q1776" s="12"/>
      <c r="R1776" s="12"/>
      <c r="S1776" s="18" t="s">
        <v>35</v>
      </c>
      <c r="T1776" s="10" t="s">
        <v>27</v>
      </c>
      <c r="U1776" s="10">
        <v>3587</v>
      </c>
      <c r="V1776" s="10">
        <v>2435</v>
      </c>
      <c r="W1776" s="10">
        <v>2881</v>
      </c>
      <c r="X1776" s="10">
        <v>2399</v>
      </c>
      <c r="Y1776" s="10">
        <f t="shared" si="30"/>
        <v>913</v>
      </c>
      <c r="Z1776" s="10" t="str">
        <f>IFERROR(VLOOKUP(H1776,'[1]MW-NIFTY-50-12-Apr-2020'!$A:$A,1,FALSE),"No")</f>
        <v>No</v>
      </c>
      <c r="AA1776" s="10" t="str">
        <f>IFERROR(VLOOKUP(AB1776,'[2]ind_nifty500list 12th Apr20'!$F:$F,1,FALSE),"No")</f>
        <v>No</v>
      </c>
      <c r="AB1776" s="9">
        <v>913</v>
      </c>
    </row>
    <row r="1777" spans="1:28" ht="15.75" customHeight="1" x14ac:dyDescent="0.3">
      <c r="A1777" s="9">
        <v>3598</v>
      </c>
      <c r="B1777" s="10">
        <v>3452417</v>
      </c>
      <c r="C1777" s="10">
        <v>13486</v>
      </c>
      <c r="D1777" s="10">
        <v>136382980</v>
      </c>
      <c r="E1777" s="10">
        <v>532746</v>
      </c>
      <c r="F1777" s="10">
        <v>532746</v>
      </c>
      <c r="G1777" s="10" t="s">
        <v>11027</v>
      </c>
      <c r="H1777" s="10" t="s">
        <v>11027</v>
      </c>
      <c r="I1777" s="10" t="s">
        <v>11028</v>
      </c>
      <c r="J1777" s="10" t="s">
        <v>11029</v>
      </c>
      <c r="K1777" s="13">
        <v>57.001599999999996</v>
      </c>
      <c r="L1777" s="19" t="s">
        <v>13176</v>
      </c>
      <c r="M1777" s="11" t="s">
        <v>39</v>
      </c>
      <c r="N1777" s="10" t="s">
        <v>67</v>
      </c>
      <c r="O1777" s="10" t="s">
        <v>68</v>
      </c>
      <c r="P1777" s="10"/>
      <c r="Q1777" s="12"/>
      <c r="R1777" s="12"/>
      <c r="S1777" s="17" t="s">
        <v>69</v>
      </c>
      <c r="T1777" s="10" t="s">
        <v>27</v>
      </c>
      <c r="U1777" s="10">
        <v>245</v>
      </c>
      <c r="V1777" s="10">
        <v>2119</v>
      </c>
      <c r="W1777" s="10">
        <v>2004</v>
      </c>
      <c r="X1777" s="10">
        <v>2452</v>
      </c>
      <c r="Y1777" s="10">
        <f t="shared" si="30"/>
        <v>3598</v>
      </c>
      <c r="Z1777" s="10" t="str">
        <f>IFERROR(VLOOKUP(H1777,'[1]MW-NIFTY-50-12-Apr-2020'!$A:$A,1,FALSE),"No")</f>
        <v>No</v>
      </c>
      <c r="AA1777" s="10" t="str">
        <f>IFERROR(VLOOKUP(AB1777,'[2]ind_nifty500list 12th Apr20'!$F:$F,1,FALSE),"No")</f>
        <v>No</v>
      </c>
      <c r="AB1777" s="9">
        <v>3598</v>
      </c>
    </row>
    <row r="1778" spans="1:28" ht="15.75" customHeight="1" x14ac:dyDescent="0.3">
      <c r="A1778" s="9">
        <v>571</v>
      </c>
      <c r="B1778" s="10"/>
      <c r="C1778" s="10"/>
      <c r="D1778" s="10">
        <v>135881988</v>
      </c>
      <c r="E1778" s="10">
        <v>530789</v>
      </c>
      <c r="F1778" s="10">
        <v>530789</v>
      </c>
      <c r="G1778" s="10" t="s">
        <v>1900</v>
      </c>
      <c r="H1778" s="10" t="str">
        <f>G1778</f>
        <v>CEEJAY</v>
      </c>
      <c r="I1778" s="10" t="s">
        <v>1901</v>
      </c>
      <c r="J1778" s="10" t="s">
        <v>1902</v>
      </c>
      <c r="K1778" s="13">
        <v>57</v>
      </c>
      <c r="L1778" s="19" t="s">
        <v>13176</v>
      </c>
      <c r="M1778" s="11" t="s">
        <v>55</v>
      </c>
      <c r="N1778" s="10" t="s">
        <v>56</v>
      </c>
      <c r="O1778" s="10"/>
      <c r="P1778" s="10"/>
      <c r="Q1778" s="10"/>
      <c r="R1778" s="12"/>
      <c r="S1778" s="10" t="s">
        <v>58</v>
      </c>
      <c r="T1778" s="10" t="s">
        <v>27</v>
      </c>
      <c r="U1778" s="10">
        <v>3425</v>
      </c>
      <c r="V1778" s="10">
        <v>2108</v>
      </c>
      <c r="W1778" s="10">
        <v>1479</v>
      </c>
      <c r="X1778" s="10">
        <v>235</v>
      </c>
      <c r="Y1778" s="10">
        <f t="shared" si="30"/>
        <v>571</v>
      </c>
      <c r="Z1778" s="10" t="str">
        <f>IFERROR(VLOOKUP(H1778,'[1]MW-NIFTY-50-12-Apr-2020'!$A:$A,1,FALSE),"No")</f>
        <v>No</v>
      </c>
      <c r="AA1778" s="10" t="str">
        <f>IFERROR(VLOOKUP(AB1778,'[2]ind_nifty500list 12th Apr20'!$F:$F,1,FALSE),"No")</f>
        <v>No</v>
      </c>
      <c r="AB1778" s="9">
        <v>571</v>
      </c>
    </row>
    <row r="1779" spans="1:28" ht="15.75" customHeight="1" x14ac:dyDescent="0.3">
      <c r="A1779" s="9">
        <v>2133</v>
      </c>
      <c r="B1779" s="10"/>
      <c r="C1779" s="10"/>
      <c r="D1779" s="10">
        <v>130867204</v>
      </c>
      <c r="E1779" s="10">
        <v>511200</v>
      </c>
      <c r="F1779" s="10">
        <v>511200</v>
      </c>
      <c r="G1779" s="10" t="s">
        <v>6644</v>
      </c>
      <c r="H1779" s="10" t="str">
        <f>G1779</f>
        <v>MUNCAPM</v>
      </c>
      <c r="I1779" s="10" t="s">
        <v>6645</v>
      </c>
      <c r="J1779" s="10" t="s">
        <v>6646</v>
      </c>
      <c r="K1779" s="13">
        <v>56.82</v>
      </c>
      <c r="L1779" s="19" t="s">
        <v>13176</v>
      </c>
      <c r="M1779" s="10" t="s">
        <v>55</v>
      </c>
      <c r="N1779" s="10" t="s">
        <v>56</v>
      </c>
      <c r="O1779" s="10" t="s">
        <v>62</v>
      </c>
      <c r="P1779" s="10" t="s">
        <v>293</v>
      </c>
      <c r="Q1779" s="12"/>
      <c r="R1779" s="12"/>
      <c r="S1779" s="18" t="s">
        <v>58</v>
      </c>
      <c r="T1779" s="10" t="s">
        <v>27</v>
      </c>
      <c r="U1779" s="10">
        <v>1436</v>
      </c>
      <c r="V1779" s="10">
        <v>1735</v>
      </c>
      <c r="W1779" s="10">
        <v>330</v>
      </c>
      <c r="X1779" s="10">
        <v>137</v>
      </c>
      <c r="Y1779" s="10">
        <f t="shared" si="30"/>
        <v>2133</v>
      </c>
      <c r="Z1779" s="10" t="str">
        <f>IFERROR(VLOOKUP(H1779,'[1]MW-NIFTY-50-12-Apr-2020'!$A:$A,1,FALSE),"No")</f>
        <v>No</v>
      </c>
      <c r="AA1779" s="10" t="str">
        <f>IFERROR(VLOOKUP(AB1779,'[2]ind_nifty500list 12th Apr20'!$F:$F,1,FALSE),"No")</f>
        <v>No</v>
      </c>
      <c r="AB1779" s="9">
        <v>2133</v>
      </c>
    </row>
    <row r="1780" spans="1:28" ht="15.75" customHeight="1" x14ac:dyDescent="0.3">
      <c r="A1780" s="9">
        <v>1782</v>
      </c>
      <c r="B1780" s="10">
        <v>3912449</v>
      </c>
      <c r="C1780" s="10">
        <v>15283</v>
      </c>
      <c r="D1780" s="10">
        <v>136433156</v>
      </c>
      <c r="E1780" s="10">
        <v>532942</v>
      </c>
      <c r="F1780" s="10">
        <v>532942</v>
      </c>
      <c r="G1780" s="10" t="s">
        <v>5585</v>
      </c>
      <c r="H1780" s="10" t="s">
        <v>5585</v>
      </c>
      <c r="I1780" s="10" t="s">
        <v>5586</v>
      </c>
      <c r="J1780" s="10" t="s">
        <v>5587</v>
      </c>
      <c r="K1780" s="13">
        <v>4175.3905999999997</v>
      </c>
      <c r="L1780" s="19" t="s">
        <v>13179</v>
      </c>
      <c r="M1780" s="11" t="s">
        <v>39</v>
      </c>
      <c r="N1780" s="10" t="s">
        <v>67</v>
      </c>
      <c r="O1780" s="10" t="s">
        <v>68</v>
      </c>
      <c r="P1780" s="10"/>
      <c r="Q1780" s="12"/>
      <c r="R1780" s="12"/>
      <c r="S1780" s="15" t="s">
        <v>69</v>
      </c>
      <c r="T1780" s="10" t="s">
        <v>27</v>
      </c>
      <c r="U1780" s="10">
        <v>1317</v>
      </c>
      <c r="V1780" s="10">
        <v>1079</v>
      </c>
      <c r="W1780" s="10">
        <v>270</v>
      </c>
      <c r="X1780" s="10">
        <v>3426</v>
      </c>
      <c r="Y1780" s="10">
        <f t="shared" si="30"/>
        <v>1782</v>
      </c>
      <c r="Z1780" s="10" t="str">
        <f>IFERROR(VLOOKUP(H1780,'[1]MW-NIFTY-50-12-Apr-2020'!$A:$A,1,FALSE),"No")</f>
        <v>No</v>
      </c>
      <c r="AA1780" s="10" t="s">
        <v>44</v>
      </c>
      <c r="AB1780" s="9">
        <v>1782</v>
      </c>
    </row>
    <row r="1781" spans="1:28" ht="15.75" customHeight="1" x14ac:dyDescent="0.3">
      <c r="A1781" s="9">
        <v>3252</v>
      </c>
      <c r="B1781" s="10"/>
      <c r="C1781" s="10"/>
      <c r="D1781" s="10">
        <v>137910788</v>
      </c>
      <c r="E1781" s="10">
        <v>538714</v>
      </c>
      <c r="F1781" s="10">
        <v>538714</v>
      </c>
      <c r="G1781" s="10" t="s">
        <v>9990</v>
      </c>
      <c r="H1781" s="10" t="str">
        <f>G1781</f>
        <v>SUCHITRA</v>
      </c>
      <c r="I1781" s="10" t="s">
        <v>9991</v>
      </c>
      <c r="J1781" s="10" t="s">
        <v>9992</v>
      </c>
      <c r="K1781" s="13">
        <v>56.76</v>
      </c>
      <c r="L1781" s="19" t="s">
        <v>13176</v>
      </c>
      <c r="M1781" s="11" t="s">
        <v>55</v>
      </c>
      <c r="N1781" s="10" t="s">
        <v>56</v>
      </c>
      <c r="O1781" s="10" t="s">
        <v>158</v>
      </c>
      <c r="P1781" s="10" t="s">
        <v>797</v>
      </c>
      <c r="Q1781" s="12"/>
      <c r="R1781" s="12"/>
      <c r="S1781" s="10" t="s">
        <v>58</v>
      </c>
      <c r="T1781" s="10" t="s">
        <v>27</v>
      </c>
      <c r="U1781" s="10">
        <v>3796</v>
      </c>
      <c r="V1781" s="10">
        <v>675</v>
      </c>
      <c r="W1781" s="10">
        <v>1390</v>
      </c>
      <c r="X1781" s="10">
        <v>3048</v>
      </c>
      <c r="Y1781" s="10">
        <f t="shared" si="30"/>
        <v>3252</v>
      </c>
      <c r="Z1781" s="10" t="str">
        <f>IFERROR(VLOOKUP(H1781,'[1]MW-NIFTY-50-12-Apr-2020'!$A:$A,1,FALSE),"No")</f>
        <v>No</v>
      </c>
      <c r="AA1781" s="10" t="str">
        <f>IFERROR(VLOOKUP(AB1781,'[2]ind_nifty500list 12th Apr20'!$F:$F,1,FALSE),"No")</f>
        <v>No</v>
      </c>
      <c r="AB1781" s="9">
        <v>3252</v>
      </c>
    </row>
    <row r="1782" spans="1:28" ht="15.75" customHeight="1" x14ac:dyDescent="0.3">
      <c r="A1782" s="9">
        <v>2294</v>
      </c>
      <c r="B1782" s="10">
        <v>7611649</v>
      </c>
      <c r="C1782" s="10">
        <v>29733</v>
      </c>
      <c r="D1782" s="10">
        <v>137077252</v>
      </c>
      <c r="E1782" s="10">
        <v>535458</v>
      </c>
      <c r="F1782" s="10">
        <v>535458</v>
      </c>
      <c r="G1782" s="10" t="s">
        <v>7132</v>
      </c>
      <c r="H1782" s="10" t="s">
        <v>7132</v>
      </c>
      <c r="I1782" s="10" t="s">
        <v>7133</v>
      </c>
      <c r="J1782" s="10" t="s">
        <v>7134</v>
      </c>
      <c r="K1782" s="13">
        <v>56.68065</v>
      </c>
      <c r="L1782" s="19" t="s">
        <v>13176</v>
      </c>
      <c r="M1782" s="11" t="s">
        <v>39</v>
      </c>
      <c r="N1782" s="10" t="s">
        <v>40</v>
      </c>
      <c r="O1782" s="10" t="s">
        <v>137</v>
      </c>
      <c r="P1782" s="10" t="s">
        <v>138</v>
      </c>
      <c r="Q1782" s="11" t="e">
        <v>#REF!</v>
      </c>
      <c r="R1782" s="12"/>
      <c r="S1782" s="17" t="s">
        <v>42</v>
      </c>
      <c r="T1782" s="10" t="s">
        <v>27</v>
      </c>
      <c r="U1782" s="10">
        <v>107</v>
      </c>
      <c r="V1782" s="10">
        <v>1531</v>
      </c>
      <c r="W1782" s="10">
        <v>3137</v>
      </c>
      <c r="X1782" s="10">
        <v>1627</v>
      </c>
      <c r="Y1782" s="10">
        <f t="shared" si="30"/>
        <v>2294</v>
      </c>
      <c r="Z1782" s="10" t="str">
        <f>IFERROR(VLOOKUP(H1782,'[1]MW-NIFTY-50-12-Apr-2020'!$A:$A,1,FALSE),"No")</f>
        <v>No</v>
      </c>
      <c r="AA1782" s="10" t="str">
        <f>IFERROR(VLOOKUP(AB1782,'[2]ind_nifty500list 12th Apr20'!$F:$F,1,FALSE),"No")</f>
        <v>No</v>
      </c>
      <c r="AB1782" s="9">
        <v>2294</v>
      </c>
    </row>
    <row r="1783" spans="1:28" ht="15.75" customHeight="1" x14ac:dyDescent="0.3">
      <c r="A1783" s="9">
        <v>2005</v>
      </c>
      <c r="B1783" s="10">
        <v>3753473</v>
      </c>
      <c r="C1783" s="10">
        <v>14662</v>
      </c>
      <c r="D1783" s="10">
        <v>136410116</v>
      </c>
      <c r="E1783" s="10">
        <v>532852</v>
      </c>
      <c r="F1783" s="10">
        <v>532852</v>
      </c>
      <c r="G1783" s="10" t="s">
        <v>6257</v>
      </c>
      <c r="H1783" s="10" t="s">
        <v>6257</v>
      </c>
      <c r="I1783" s="10" t="s">
        <v>6258</v>
      </c>
      <c r="J1783" s="10" t="s">
        <v>6259</v>
      </c>
      <c r="K1783" s="13">
        <v>56.557850000000002</v>
      </c>
      <c r="L1783" s="19" t="s">
        <v>13176</v>
      </c>
      <c r="M1783" s="11" t="s">
        <v>55</v>
      </c>
      <c r="N1783" s="10" t="s">
        <v>56</v>
      </c>
      <c r="O1783" s="10" t="s">
        <v>154</v>
      </c>
      <c r="P1783" s="10"/>
      <c r="Q1783" s="12"/>
      <c r="R1783" s="12"/>
      <c r="S1783" s="18" t="s">
        <v>58</v>
      </c>
      <c r="T1783" s="10" t="s">
        <v>27</v>
      </c>
      <c r="U1783" s="10">
        <v>27</v>
      </c>
      <c r="V1783" s="10">
        <v>3259</v>
      </c>
      <c r="W1783" s="10">
        <v>1610</v>
      </c>
      <c r="X1783" s="10">
        <v>1271</v>
      </c>
      <c r="Y1783" s="10">
        <f t="shared" si="30"/>
        <v>2005</v>
      </c>
      <c r="Z1783" s="10" t="str">
        <f>IFERROR(VLOOKUP(H1783,'[1]MW-NIFTY-50-12-Apr-2020'!$A:$A,1,FALSE),"No")</f>
        <v>No</v>
      </c>
      <c r="AA1783" s="10" t="str">
        <f>IFERROR(VLOOKUP(AB1783,'[2]ind_nifty500list 12th Apr20'!$F:$F,1,FALSE),"No")</f>
        <v>No</v>
      </c>
      <c r="AB1783" s="9">
        <v>2005</v>
      </c>
    </row>
    <row r="1784" spans="1:28" ht="15.75" customHeight="1" x14ac:dyDescent="0.3">
      <c r="A1784" s="9">
        <v>1440</v>
      </c>
      <c r="B1784" s="10"/>
      <c r="C1784" s="10"/>
      <c r="D1784" s="10">
        <v>129047556</v>
      </c>
      <c r="E1784" s="10">
        <v>504092</v>
      </c>
      <c r="F1784" s="10">
        <v>504092</v>
      </c>
      <c r="G1784" s="10" t="s">
        <v>4550</v>
      </c>
      <c r="H1784" s="10" t="str">
        <f>G1784</f>
        <v>KHATJUNKER</v>
      </c>
      <c r="I1784" s="10" t="s">
        <v>4551</v>
      </c>
      <c r="J1784" s="10" t="s">
        <v>4552</v>
      </c>
      <c r="K1784" s="13">
        <v>56.36</v>
      </c>
      <c r="L1784" s="19" t="s">
        <v>13176</v>
      </c>
      <c r="M1784" s="11" t="s">
        <v>23</v>
      </c>
      <c r="N1784" s="10" t="s">
        <v>24</v>
      </c>
      <c r="O1784" s="10"/>
      <c r="P1784" s="10"/>
      <c r="Q1784" s="12"/>
      <c r="R1784" s="12"/>
      <c r="S1784" s="17" t="s">
        <v>26</v>
      </c>
      <c r="T1784" s="10" t="s">
        <v>27</v>
      </c>
      <c r="U1784" s="10">
        <v>1753</v>
      </c>
      <c r="V1784" s="10">
        <v>2144</v>
      </c>
      <c r="W1784" s="10">
        <v>504</v>
      </c>
      <c r="X1784" s="10">
        <v>147</v>
      </c>
      <c r="Y1784" s="10">
        <f t="shared" si="30"/>
        <v>1440</v>
      </c>
      <c r="Z1784" s="10" t="str">
        <f>IFERROR(VLOOKUP(H1784,'[1]MW-NIFTY-50-12-Apr-2020'!$A:$A,1,FALSE),"No")</f>
        <v>No</v>
      </c>
      <c r="AA1784" s="10" t="str">
        <f>IFERROR(VLOOKUP(AB1784,'[2]ind_nifty500list 12th Apr20'!$F:$F,1,FALSE),"No")</f>
        <v>No</v>
      </c>
      <c r="AB1784" s="9">
        <v>1440</v>
      </c>
    </row>
    <row r="1785" spans="1:28" ht="15.75" customHeight="1" x14ac:dyDescent="0.3">
      <c r="A1785" s="9">
        <v>2623</v>
      </c>
      <c r="B1785" s="10"/>
      <c r="C1785" s="10"/>
      <c r="D1785" s="10">
        <v>137963780</v>
      </c>
      <c r="E1785" s="10">
        <v>137963780</v>
      </c>
      <c r="F1785" s="10">
        <v>538921</v>
      </c>
      <c r="G1785" s="10" t="s">
        <v>8107</v>
      </c>
      <c r="H1785" s="10" t="str">
        <f>G1785</f>
        <v>RAFL</v>
      </c>
      <c r="I1785" s="10" t="s">
        <v>8108</v>
      </c>
      <c r="J1785" s="10" t="s">
        <v>8109</v>
      </c>
      <c r="K1785" s="13">
        <v>56.16</v>
      </c>
      <c r="L1785" s="19" t="s">
        <v>13176</v>
      </c>
      <c r="M1785" s="11" t="s">
        <v>275</v>
      </c>
      <c r="N1785" s="10" t="s">
        <v>357</v>
      </c>
      <c r="O1785" s="10" t="s">
        <v>358</v>
      </c>
      <c r="P1785" s="10"/>
      <c r="Q1785" s="12"/>
      <c r="R1785" s="12"/>
      <c r="S1785" s="18" t="s">
        <v>279</v>
      </c>
      <c r="T1785" s="10" t="s">
        <v>27</v>
      </c>
      <c r="U1785" s="10">
        <v>90</v>
      </c>
      <c r="V1785" s="10">
        <v>946</v>
      </c>
      <c r="W1785" s="10">
        <v>868</v>
      </c>
      <c r="X1785" s="10">
        <v>1352</v>
      </c>
      <c r="Y1785" s="10">
        <f t="shared" si="30"/>
        <v>2623</v>
      </c>
      <c r="Z1785" s="10" t="str">
        <f>IFERROR(VLOOKUP(H1785,'[1]MW-NIFTY-50-12-Apr-2020'!$A:$A,1,FALSE),"No")</f>
        <v>No</v>
      </c>
      <c r="AA1785" s="10" t="str">
        <f>IFERROR(VLOOKUP(AB1785,'[2]ind_nifty500list 12th Apr20'!$F:$F,1,FALSE),"No")</f>
        <v>No</v>
      </c>
      <c r="AB1785" s="9">
        <v>2623</v>
      </c>
    </row>
    <row r="1786" spans="1:28" ht="15.75" customHeight="1" x14ac:dyDescent="0.3">
      <c r="A1786" s="9">
        <v>3368</v>
      </c>
      <c r="B1786" s="10"/>
      <c r="C1786" s="10"/>
      <c r="D1786" s="10">
        <v>129118468</v>
      </c>
      <c r="E1786" s="10">
        <v>504369</v>
      </c>
      <c r="F1786" s="10">
        <v>504369</v>
      </c>
      <c r="G1786" s="10" t="s">
        <v>10339</v>
      </c>
      <c r="H1786" s="10" t="str">
        <f>G1786</f>
        <v>GRANDMA</v>
      </c>
      <c r="I1786" s="10" t="s">
        <v>10340</v>
      </c>
      <c r="J1786" s="10" t="s">
        <v>10341</v>
      </c>
      <c r="K1786" s="13">
        <v>55.78</v>
      </c>
      <c r="L1786" s="19" t="s">
        <v>13176</v>
      </c>
      <c r="M1786" s="11" t="s">
        <v>39</v>
      </c>
      <c r="N1786" s="10" t="s">
        <v>40</v>
      </c>
      <c r="O1786" s="11" t="s">
        <v>76</v>
      </c>
      <c r="P1786" s="10"/>
      <c r="Q1786" s="12"/>
      <c r="R1786" s="12"/>
      <c r="S1786" s="17" t="s">
        <v>42</v>
      </c>
      <c r="T1786" s="10" t="s">
        <v>27</v>
      </c>
      <c r="U1786" s="10">
        <v>3954</v>
      </c>
      <c r="V1786" s="10">
        <v>466</v>
      </c>
      <c r="W1786" s="10">
        <v>3797</v>
      </c>
      <c r="X1786" s="10">
        <v>212</v>
      </c>
      <c r="Y1786" s="10">
        <f t="shared" si="30"/>
        <v>3368</v>
      </c>
      <c r="Z1786" s="10" t="str">
        <f>IFERROR(VLOOKUP(H1786,'[1]MW-NIFTY-50-12-Apr-2020'!$A:$A,1,FALSE),"No")</f>
        <v>No</v>
      </c>
      <c r="AA1786" s="10" t="str">
        <f>IFERROR(VLOOKUP(AB1786,'[2]ind_nifty500list 12th Apr20'!$F:$F,1,FALSE),"No")</f>
        <v>No</v>
      </c>
      <c r="AB1786" s="9">
        <v>3368</v>
      </c>
    </row>
    <row r="1787" spans="1:28" ht="15.75" customHeight="1" x14ac:dyDescent="0.3">
      <c r="A1787" s="9">
        <v>1789</v>
      </c>
      <c r="B1787" s="10">
        <v>3871745</v>
      </c>
      <c r="C1787" s="10">
        <v>15124</v>
      </c>
      <c r="D1787" s="10">
        <v>136428548</v>
      </c>
      <c r="E1787" s="10">
        <v>532924</v>
      </c>
      <c r="F1787" s="10">
        <v>532924</v>
      </c>
      <c r="G1787" s="10" t="s">
        <v>5606</v>
      </c>
      <c r="H1787" s="10" t="s">
        <v>5606</v>
      </c>
      <c r="I1787" s="10" t="s">
        <v>5607</v>
      </c>
      <c r="J1787" s="10" t="s">
        <v>5608</v>
      </c>
      <c r="K1787" s="13">
        <v>2447.8267000000001</v>
      </c>
      <c r="L1787" s="19" t="s">
        <v>13179</v>
      </c>
      <c r="M1787" s="11" t="s">
        <v>249</v>
      </c>
      <c r="N1787" s="10" t="s">
        <v>383</v>
      </c>
      <c r="O1787" s="10"/>
      <c r="P1787" s="10"/>
      <c r="Q1787" s="12"/>
      <c r="R1787" s="12"/>
      <c r="S1787" s="18" t="s">
        <v>384</v>
      </c>
      <c r="T1787" s="10" t="s">
        <v>27</v>
      </c>
      <c r="U1787" s="10">
        <v>2247</v>
      </c>
      <c r="V1787" s="10">
        <v>260</v>
      </c>
      <c r="W1787" s="10">
        <v>1940</v>
      </c>
      <c r="X1787" s="10">
        <v>3293</v>
      </c>
      <c r="Y1787" s="10">
        <f t="shared" si="30"/>
        <v>1789</v>
      </c>
      <c r="Z1787" s="10" t="str">
        <f>IFERROR(VLOOKUP(H1787,'[1]MW-NIFTY-50-12-Apr-2020'!$A:$A,1,FALSE),"No")</f>
        <v>No</v>
      </c>
      <c r="AA1787" s="10" t="s">
        <v>44</v>
      </c>
      <c r="AB1787" s="9">
        <v>1789</v>
      </c>
    </row>
    <row r="1788" spans="1:28" ht="15.75" customHeight="1" x14ac:dyDescent="0.3">
      <c r="A1788" s="9">
        <v>1847</v>
      </c>
      <c r="B1788" s="10"/>
      <c r="C1788" s="10"/>
      <c r="D1788" s="10">
        <v>136404228</v>
      </c>
      <c r="E1788" s="10">
        <v>532829</v>
      </c>
      <c r="F1788" s="10">
        <v>532829</v>
      </c>
      <c r="G1788" s="10" t="s">
        <v>5783</v>
      </c>
      <c r="H1788" s="10" t="str">
        <f>G1788</f>
        <v>LEHAR</v>
      </c>
      <c r="I1788" s="10" t="s">
        <v>5784</v>
      </c>
      <c r="J1788" s="10" t="s">
        <v>5785</v>
      </c>
      <c r="K1788" s="13">
        <v>55.66</v>
      </c>
      <c r="L1788" s="19" t="s">
        <v>13176</v>
      </c>
      <c r="M1788" s="11" t="s">
        <v>83</v>
      </c>
      <c r="N1788" s="10" t="s">
        <v>84</v>
      </c>
      <c r="O1788" s="10" t="s">
        <v>716</v>
      </c>
      <c r="P1788" s="10"/>
      <c r="Q1788" s="12"/>
      <c r="R1788" s="12"/>
      <c r="S1788" s="15" t="s">
        <v>86</v>
      </c>
      <c r="T1788" s="10" t="s">
        <v>27</v>
      </c>
      <c r="U1788" s="10">
        <v>3299</v>
      </c>
      <c r="V1788" s="10">
        <v>2901</v>
      </c>
      <c r="W1788" s="10">
        <v>3301</v>
      </c>
      <c r="X1788" s="10">
        <v>1855</v>
      </c>
      <c r="Y1788" s="10">
        <f t="shared" si="30"/>
        <v>1847</v>
      </c>
      <c r="Z1788" s="10" t="str">
        <f>IFERROR(VLOOKUP(H1788,'[1]MW-NIFTY-50-12-Apr-2020'!$A:$A,1,FALSE),"No")</f>
        <v>No</v>
      </c>
      <c r="AA1788" s="10" t="str">
        <f>IFERROR(VLOOKUP(AB1788,'[2]ind_nifty500list 12th Apr20'!$F:$F,1,FALSE),"No")</f>
        <v>No</v>
      </c>
      <c r="AB1788" s="9">
        <v>1847</v>
      </c>
    </row>
    <row r="1789" spans="1:28" ht="15.75" customHeight="1" x14ac:dyDescent="0.3">
      <c r="A1789" s="9">
        <v>2547</v>
      </c>
      <c r="B1789" s="10"/>
      <c r="C1789" s="10"/>
      <c r="D1789" s="10">
        <v>131484932</v>
      </c>
      <c r="E1789" s="10">
        <v>513613</v>
      </c>
      <c r="F1789" s="10">
        <v>513613</v>
      </c>
      <c r="G1789" s="10" t="s">
        <v>7884</v>
      </c>
      <c r="H1789" s="10" t="str">
        <f>G1789</f>
        <v>PRESHAMET</v>
      </c>
      <c r="I1789" s="10" t="s">
        <v>7885</v>
      </c>
      <c r="J1789" s="10" t="s">
        <v>7886</v>
      </c>
      <c r="K1789" s="13">
        <v>55.66</v>
      </c>
      <c r="L1789" s="19" t="s">
        <v>13176</v>
      </c>
      <c r="M1789" s="11" t="s">
        <v>23</v>
      </c>
      <c r="N1789" s="10" t="s">
        <v>90</v>
      </c>
      <c r="O1789" s="10"/>
      <c r="P1789" s="10"/>
      <c r="Q1789" s="12"/>
      <c r="R1789" s="12"/>
      <c r="S1789" s="18" t="s">
        <v>91</v>
      </c>
      <c r="T1789" s="10" t="s">
        <v>27</v>
      </c>
      <c r="U1789" s="10">
        <v>3544</v>
      </c>
      <c r="V1789" s="10">
        <v>3731</v>
      </c>
      <c r="W1789" s="10">
        <v>2359</v>
      </c>
      <c r="X1789" s="10">
        <v>2121</v>
      </c>
      <c r="Y1789" s="10">
        <f t="shared" si="30"/>
        <v>2547</v>
      </c>
      <c r="Z1789" s="10" t="str">
        <f>IFERROR(VLOOKUP(H1789,'[1]MW-NIFTY-50-12-Apr-2020'!$A:$A,1,FALSE),"No")</f>
        <v>No</v>
      </c>
      <c r="AA1789" s="10" t="str">
        <f>IFERROR(VLOOKUP(AB1789,'[2]ind_nifty500list 12th Apr20'!$F:$F,1,FALSE),"No")</f>
        <v>No</v>
      </c>
      <c r="AB1789" s="9">
        <v>2547</v>
      </c>
    </row>
    <row r="1790" spans="1:28" ht="15.75" customHeight="1" x14ac:dyDescent="0.3">
      <c r="A1790" s="9">
        <v>1792</v>
      </c>
      <c r="B1790" s="10">
        <v>492033</v>
      </c>
      <c r="C1790" s="10">
        <v>1922</v>
      </c>
      <c r="D1790" s="10">
        <v>128063236</v>
      </c>
      <c r="E1790" s="10">
        <v>500247</v>
      </c>
      <c r="F1790" s="10">
        <v>500247</v>
      </c>
      <c r="G1790" s="10" t="s">
        <v>5615</v>
      </c>
      <c r="H1790" s="10" t="s">
        <v>5615</v>
      </c>
      <c r="I1790" s="10" t="s">
        <v>5616</v>
      </c>
      <c r="J1790" s="10" t="s">
        <v>5617</v>
      </c>
      <c r="K1790" s="13">
        <v>220005.80660000001</v>
      </c>
      <c r="L1790" s="16" t="s">
        <v>13178</v>
      </c>
      <c r="M1790" s="11" t="s">
        <v>55</v>
      </c>
      <c r="N1790" s="10" t="s">
        <v>524</v>
      </c>
      <c r="O1790" s="10" t="s">
        <v>678</v>
      </c>
      <c r="P1790" s="10"/>
      <c r="Q1790" s="12"/>
      <c r="R1790" s="12"/>
      <c r="S1790" s="10" t="s">
        <v>526</v>
      </c>
      <c r="T1790" s="10" t="s">
        <v>130</v>
      </c>
      <c r="U1790" s="10">
        <v>333</v>
      </c>
      <c r="V1790" s="10">
        <v>1454</v>
      </c>
      <c r="W1790" s="10">
        <v>1361</v>
      </c>
      <c r="X1790" s="10">
        <v>1275</v>
      </c>
      <c r="Y1790" s="10">
        <f t="shared" si="30"/>
        <v>1792</v>
      </c>
      <c r="Z1790" s="10" t="s">
        <v>44</v>
      </c>
      <c r="AA1790" s="10" t="s">
        <v>44</v>
      </c>
      <c r="AB1790" s="9">
        <v>1792</v>
      </c>
    </row>
    <row r="1791" spans="1:28" ht="15.75" customHeight="1" x14ac:dyDescent="0.3">
      <c r="A1791" s="9">
        <v>1737</v>
      </c>
      <c r="B1791" s="10"/>
      <c r="C1791" s="10"/>
      <c r="D1791" s="10">
        <v>136091908</v>
      </c>
      <c r="E1791" s="10">
        <v>531609</v>
      </c>
      <c r="F1791" s="10">
        <v>531609</v>
      </c>
      <c r="G1791" s="10" t="s">
        <v>5448</v>
      </c>
      <c r="H1791" s="10" t="str">
        <f>G1791</f>
        <v>KGPETRO</v>
      </c>
      <c r="I1791" s="10" t="s">
        <v>5449</v>
      </c>
      <c r="J1791" s="10" t="s">
        <v>5450</v>
      </c>
      <c r="K1791" s="13">
        <v>55.57</v>
      </c>
      <c r="L1791" s="19" t="s">
        <v>13176</v>
      </c>
      <c r="M1791" s="11" t="s">
        <v>83</v>
      </c>
      <c r="N1791" s="10" t="s">
        <v>84</v>
      </c>
      <c r="O1791" s="10" t="s">
        <v>85</v>
      </c>
      <c r="P1791" s="10"/>
      <c r="Q1791" s="12"/>
      <c r="R1791" s="12"/>
      <c r="S1791" s="17" t="s">
        <v>86</v>
      </c>
      <c r="T1791" s="10" t="s">
        <v>27</v>
      </c>
      <c r="U1791" s="10">
        <v>2081</v>
      </c>
      <c r="V1791" s="10">
        <v>3039</v>
      </c>
      <c r="W1791" s="10">
        <v>2850</v>
      </c>
      <c r="X1791" s="10">
        <v>96</v>
      </c>
      <c r="Y1791" s="10">
        <f t="shared" si="30"/>
        <v>1737</v>
      </c>
      <c r="Z1791" s="10" t="str">
        <f>IFERROR(VLOOKUP(H1791,'[1]MW-NIFTY-50-12-Apr-2020'!$A:$A,1,FALSE),"No")</f>
        <v>No</v>
      </c>
      <c r="AA1791" s="10" t="str">
        <f>IFERROR(VLOOKUP(AB1791,'[2]ind_nifty500list 12th Apr20'!$F:$F,1,FALSE),"No")</f>
        <v>No</v>
      </c>
      <c r="AB1791" s="9">
        <v>1737</v>
      </c>
    </row>
    <row r="1792" spans="1:28" ht="15.75" customHeight="1" x14ac:dyDescent="0.3">
      <c r="A1792" s="9">
        <v>3964</v>
      </c>
      <c r="B1792" s="10"/>
      <c r="C1792" s="10"/>
      <c r="D1792" s="10">
        <v>138236420</v>
      </c>
      <c r="E1792" s="10">
        <v>138236420</v>
      </c>
      <c r="F1792" s="10">
        <v>539986</v>
      </c>
      <c r="G1792" s="10" t="s">
        <v>12192</v>
      </c>
      <c r="H1792" s="10" t="str">
        <f>G1792</f>
        <v>COMSYN</v>
      </c>
      <c r="I1792" s="10" t="s">
        <v>12193</v>
      </c>
      <c r="J1792" s="10" t="s">
        <v>12194</v>
      </c>
      <c r="K1792" s="13">
        <v>55.43</v>
      </c>
      <c r="L1792" s="19" t="s">
        <v>13176</v>
      </c>
      <c r="M1792" s="10" t="s">
        <v>23</v>
      </c>
      <c r="N1792" s="10" t="s">
        <v>196</v>
      </c>
      <c r="O1792" s="10"/>
      <c r="P1792" s="10"/>
      <c r="Q1792" s="12"/>
      <c r="R1792" s="12"/>
      <c r="S1792" s="17" t="s">
        <v>26</v>
      </c>
      <c r="T1792" s="10" t="s">
        <v>27</v>
      </c>
      <c r="U1792" s="10">
        <v>523</v>
      </c>
      <c r="V1792" s="10">
        <v>2764</v>
      </c>
      <c r="W1792" s="10">
        <v>1330</v>
      </c>
      <c r="X1792" s="10">
        <v>1660</v>
      </c>
      <c r="Y1792" s="10">
        <f t="shared" si="30"/>
        <v>3964</v>
      </c>
      <c r="Z1792" s="10" t="str">
        <f>IFERROR(VLOOKUP(H1792,'[1]MW-NIFTY-50-12-Apr-2020'!$A:$A,1,FALSE),"No")</f>
        <v>No</v>
      </c>
      <c r="AA1792" s="10" t="str">
        <f>IFERROR(VLOOKUP(AB1792,'[2]ind_nifty500list 12th Apr20'!$F:$F,1,FALSE),"No")</f>
        <v>No</v>
      </c>
      <c r="AB1792" s="9">
        <v>3964</v>
      </c>
    </row>
    <row r="1793" spans="1:28" ht="15.75" customHeight="1" x14ac:dyDescent="0.3">
      <c r="A1793" s="9">
        <v>2020</v>
      </c>
      <c r="B1793" s="10">
        <v>3787009</v>
      </c>
      <c r="C1793" s="10">
        <v>14793</v>
      </c>
      <c r="D1793" s="10">
        <v>136296452</v>
      </c>
      <c r="E1793" s="10">
        <v>532408</v>
      </c>
      <c r="F1793" s="10">
        <v>532408</v>
      </c>
      <c r="G1793" s="10" t="s">
        <v>6300</v>
      </c>
      <c r="H1793" s="10" t="s">
        <v>6300</v>
      </c>
      <c r="I1793" s="10" t="s">
        <v>6301</v>
      </c>
      <c r="J1793" s="10" t="s">
        <v>6302</v>
      </c>
      <c r="K1793" s="13">
        <v>55.422249999999998</v>
      </c>
      <c r="L1793" s="19" t="s">
        <v>13176</v>
      </c>
      <c r="M1793" s="10" t="s">
        <v>32</v>
      </c>
      <c r="N1793" s="10" t="s">
        <v>33</v>
      </c>
      <c r="O1793" s="10" t="s">
        <v>34</v>
      </c>
      <c r="P1793" s="10"/>
      <c r="Q1793" s="12"/>
      <c r="R1793" s="12"/>
      <c r="S1793" s="18" t="s">
        <v>35</v>
      </c>
      <c r="T1793" s="10" t="s">
        <v>27</v>
      </c>
      <c r="U1793" s="10">
        <v>3014</v>
      </c>
      <c r="V1793" s="10">
        <v>392</v>
      </c>
      <c r="W1793" s="10">
        <v>296</v>
      </c>
      <c r="X1793" s="10">
        <v>542</v>
      </c>
      <c r="Y1793" s="10">
        <f t="shared" si="30"/>
        <v>2020</v>
      </c>
      <c r="Z1793" s="10" t="str">
        <f>IFERROR(VLOOKUP(H1793,'[1]MW-NIFTY-50-12-Apr-2020'!$A:$A,1,FALSE),"No")</f>
        <v>No</v>
      </c>
      <c r="AA1793" s="10" t="str">
        <f>IFERROR(VLOOKUP(AB1793,'[2]ind_nifty500list 12th Apr20'!$F:$F,1,FALSE),"No")</f>
        <v>No</v>
      </c>
      <c r="AB1793" s="9">
        <v>2020</v>
      </c>
    </row>
    <row r="1794" spans="1:28" ht="15.75" customHeight="1" x14ac:dyDescent="0.3">
      <c r="A1794" s="9">
        <v>311</v>
      </c>
      <c r="B1794" s="10"/>
      <c r="C1794" s="10"/>
      <c r="D1794" s="10">
        <v>135739652</v>
      </c>
      <c r="E1794" s="10">
        <v>530233</v>
      </c>
      <c r="F1794" s="10">
        <v>530233</v>
      </c>
      <c r="G1794" s="10" t="s">
        <v>1098</v>
      </c>
      <c r="H1794" s="10" t="str">
        <f>G1794</f>
        <v>AUROLAB</v>
      </c>
      <c r="I1794" s="10" t="s">
        <v>1099</v>
      </c>
      <c r="J1794" s="10" t="s">
        <v>1100</v>
      </c>
      <c r="K1794" s="13">
        <v>55.28</v>
      </c>
      <c r="L1794" s="19" t="s">
        <v>13176</v>
      </c>
      <c r="M1794" s="11" t="s">
        <v>95</v>
      </c>
      <c r="N1794" s="10" t="s">
        <v>96</v>
      </c>
      <c r="O1794" s="10" t="s">
        <v>97</v>
      </c>
      <c r="P1794" s="10"/>
      <c r="Q1794" s="12"/>
      <c r="R1794" s="12"/>
      <c r="S1794" s="10" t="s">
        <v>98</v>
      </c>
      <c r="T1794" s="10" t="s">
        <v>27</v>
      </c>
      <c r="U1794" s="10">
        <v>2742</v>
      </c>
      <c r="V1794" s="10">
        <v>469</v>
      </c>
      <c r="W1794" s="10">
        <v>401</v>
      </c>
      <c r="X1794" s="10">
        <v>2395</v>
      </c>
      <c r="Y1794" s="10">
        <f t="shared" ref="Y1794:Y1857" si="32">A1794</f>
        <v>311</v>
      </c>
      <c r="Z1794" s="10" t="str">
        <f>IFERROR(VLOOKUP(H1794,'[1]MW-NIFTY-50-12-Apr-2020'!$A:$A,1,FALSE),"No")</f>
        <v>No</v>
      </c>
      <c r="AA1794" s="10" t="str">
        <f>IFERROR(VLOOKUP(AB1794,'[2]ind_nifty500list 12th Apr20'!$F:$F,1,FALSE),"No")</f>
        <v>No</v>
      </c>
      <c r="AB1794" s="9">
        <v>311</v>
      </c>
    </row>
    <row r="1795" spans="1:28" ht="15.75" customHeight="1" x14ac:dyDescent="0.3">
      <c r="A1795" s="9">
        <v>865</v>
      </c>
      <c r="B1795" s="10">
        <v>1249793</v>
      </c>
      <c r="C1795" s="10">
        <v>4882</v>
      </c>
      <c r="D1795" s="10">
        <v>136384260</v>
      </c>
      <c r="E1795" s="10">
        <v>532751</v>
      </c>
      <c r="F1795" s="10">
        <v>532751</v>
      </c>
      <c r="G1795" s="10" t="s">
        <v>2792</v>
      </c>
      <c r="H1795" s="10" t="s">
        <v>2792</v>
      </c>
      <c r="I1795" s="10" t="s">
        <v>2793</v>
      </c>
      <c r="J1795" s="10" t="s">
        <v>2794</v>
      </c>
      <c r="K1795" s="13">
        <v>54.780149999999999</v>
      </c>
      <c r="L1795" s="19" t="s">
        <v>13176</v>
      </c>
      <c r="M1795" s="11" t="s">
        <v>335</v>
      </c>
      <c r="N1795" s="10" t="s">
        <v>336</v>
      </c>
      <c r="O1795" s="10" t="s">
        <v>337</v>
      </c>
      <c r="P1795" s="10"/>
      <c r="Q1795" s="12"/>
      <c r="R1795" s="12"/>
      <c r="S1795" s="15" t="s">
        <v>339</v>
      </c>
      <c r="T1795" s="10" t="s">
        <v>27</v>
      </c>
      <c r="U1795" s="10">
        <v>2153</v>
      </c>
      <c r="V1795" s="10">
        <v>5015</v>
      </c>
      <c r="W1795" s="10">
        <v>76</v>
      </c>
      <c r="X1795" s="10">
        <v>2984</v>
      </c>
      <c r="Y1795" s="10">
        <f t="shared" si="32"/>
        <v>865</v>
      </c>
      <c r="Z1795" s="10" t="str">
        <f>IFERROR(VLOOKUP(H1795,'[1]MW-NIFTY-50-12-Apr-2020'!$A:$A,1,FALSE),"No")</f>
        <v>No</v>
      </c>
      <c r="AA1795" s="10" t="str">
        <f>IFERROR(VLOOKUP(AB1795,'[2]ind_nifty500list 12th Apr20'!$F:$F,1,FALSE),"No")</f>
        <v>No</v>
      </c>
      <c r="AB1795" s="9">
        <v>865</v>
      </c>
    </row>
    <row r="1796" spans="1:28" ht="15.75" customHeight="1" x14ac:dyDescent="0.3">
      <c r="A1796" s="9">
        <v>3189</v>
      </c>
      <c r="B1796" s="10"/>
      <c r="C1796" s="10"/>
      <c r="D1796" s="10">
        <v>131697156</v>
      </c>
      <c r="E1796" s="10">
        <v>514442</v>
      </c>
      <c r="F1796" s="10">
        <v>514442</v>
      </c>
      <c r="G1796" s="10" t="s">
        <v>9802</v>
      </c>
      <c r="H1796" s="10" t="str">
        <f>G1796</f>
        <v>SRIKPRIND</v>
      </c>
      <c r="I1796" s="10" t="s">
        <v>9803</v>
      </c>
      <c r="J1796" s="10" t="s">
        <v>9804</v>
      </c>
      <c r="K1796" s="13">
        <v>54.55</v>
      </c>
      <c r="L1796" s="19" t="s">
        <v>13176</v>
      </c>
      <c r="M1796" s="11" t="s">
        <v>249</v>
      </c>
      <c r="N1796" s="10" t="s">
        <v>250</v>
      </c>
      <c r="O1796" s="10" t="s">
        <v>762</v>
      </c>
      <c r="P1796" s="10" t="s">
        <v>763</v>
      </c>
      <c r="Q1796" s="12"/>
      <c r="R1796" s="12"/>
      <c r="S1796" s="15" t="s">
        <v>26</v>
      </c>
      <c r="T1796" s="10" t="s">
        <v>27</v>
      </c>
      <c r="U1796" s="10">
        <v>2576</v>
      </c>
      <c r="V1796" s="10">
        <v>3463</v>
      </c>
      <c r="W1796" s="10">
        <v>3936</v>
      </c>
      <c r="X1796" s="10">
        <v>1947</v>
      </c>
      <c r="Y1796" s="10">
        <f t="shared" si="32"/>
        <v>3189</v>
      </c>
      <c r="Z1796" s="10" t="str">
        <f>IFERROR(VLOOKUP(H1796,'[1]MW-NIFTY-50-12-Apr-2020'!$A:$A,1,FALSE),"No")</f>
        <v>No</v>
      </c>
      <c r="AA1796" s="10" t="str">
        <f>IFERROR(VLOOKUP(AB1796,'[2]ind_nifty500list 12th Apr20'!$F:$F,1,FALSE),"No")</f>
        <v>No</v>
      </c>
      <c r="AB1796" s="9">
        <v>3189</v>
      </c>
    </row>
    <row r="1797" spans="1:28" ht="15.75" customHeight="1" x14ac:dyDescent="0.3">
      <c r="A1797" s="9">
        <v>1844</v>
      </c>
      <c r="B1797" s="10">
        <v>4316929</v>
      </c>
      <c r="C1797" s="10">
        <v>16863</v>
      </c>
      <c r="D1797" s="10">
        <v>136451076</v>
      </c>
      <c r="E1797" s="10">
        <v>533012</v>
      </c>
      <c r="F1797" s="10">
        <v>533012</v>
      </c>
      <c r="G1797" s="10" t="s">
        <v>5774</v>
      </c>
      <c r="H1797" s="10" t="s">
        <v>5774</v>
      </c>
      <c r="I1797" s="10" t="s">
        <v>5775</v>
      </c>
      <c r="J1797" s="10" t="s">
        <v>5776</v>
      </c>
      <c r="K1797" s="13">
        <v>54.508150000000001</v>
      </c>
      <c r="L1797" s="19" t="s">
        <v>13176</v>
      </c>
      <c r="M1797" s="11" t="s">
        <v>249</v>
      </c>
      <c r="N1797" s="10" t="s">
        <v>383</v>
      </c>
      <c r="O1797" s="10"/>
      <c r="P1797" s="10"/>
      <c r="Q1797" s="12"/>
      <c r="R1797" s="12"/>
      <c r="S1797" s="18" t="s">
        <v>384</v>
      </c>
      <c r="T1797" s="10" t="s">
        <v>27</v>
      </c>
      <c r="U1797" s="10">
        <v>3445</v>
      </c>
      <c r="V1797" s="10">
        <v>3477</v>
      </c>
      <c r="W1797" s="10">
        <v>1967</v>
      </c>
      <c r="X1797" s="10">
        <v>1608</v>
      </c>
      <c r="Y1797" s="10">
        <f t="shared" si="32"/>
        <v>1844</v>
      </c>
      <c r="Z1797" s="10" t="str">
        <f>IFERROR(VLOOKUP(H1797,'[1]MW-NIFTY-50-12-Apr-2020'!$A:$A,1,FALSE),"No")</f>
        <v>No</v>
      </c>
      <c r="AA1797" s="10" t="str">
        <f>IFERROR(VLOOKUP(AB1797,'[2]ind_nifty500list 12th Apr20'!$F:$F,1,FALSE),"No")</f>
        <v>No</v>
      </c>
      <c r="AB1797" s="9">
        <v>1844</v>
      </c>
    </row>
    <row r="1798" spans="1:28" ht="15.75" customHeight="1" x14ac:dyDescent="0.3">
      <c r="A1798" s="9">
        <v>3909</v>
      </c>
      <c r="B1798" s="10">
        <v>5331201</v>
      </c>
      <c r="C1798" s="10">
        <v>20825</v>
      </c>
      <c r="D1798" s="10">
        <v>138375684</v>
      </c>
      <c r="E1798" s="10">
        <v>540530</v>
      </c>
      <c r="F1798" s="10">
        <v>540530</v>
      </c>
      <c r="G1798" s="10" t="s">
        <v>5640</v>
      </c>
      <c r="H1798" s="10" t="s">
        <v>5640</v>
      </c>
      <c r="I1798" s="10" t="s">
        <v>5641</v>
      </c>
      <c r="J1798" s="10" t="s">
        <v>5642</v>
      </c>
      <c r="K1798" s="13">
        <v>13963.454400000001</v>
      </c>
      <c r="L1798" s="16" t="s">
        <v>13177</v>
      </c>
      <c r="M1798" s="11" t="s">
        <v>55</v>
      </c>
      <c r="N1798" s="10" t="s">
        <v>56</v>
      </c>
      <c r="O1798" s="10" t="s">
        <v>4339</v>
      </c>
      <c r="P1798" s="10"/>
      <c r="Q1798" s="12"/>
      <c r="R1798" s="12"/>
      <c r="S1798" s="18" t="s">
        <v>58</v>
      </c>
      <c r="T1798" s="10" t="s">
        <v>43</v>
      </c>
      <c r="U1798" s="10">
        <v>3183</v>
      </c>
      <c r="V1798" s="10">
        <v>1370</v>
      </c>
      <c r="W1798" s="10">
        <v>2803</v>
      </c>
      <c r="X1798" s="10">
        <v>2515</v>
      </c>
      <c r="Y1798" s="10">
        <f t="shared" si="32"/>
        <v>3909</v>
      </c>
      <c r="Z1798" s="10" t="str">
        <f>IFERROR(VLOOKUP(H1798,'[1]MW-NIFTY-50-12-Apr-2020'!$A:$A,1,FALSE),"No")</f>
        <v>No</v>
      </c>
      <c r="AA1798" s="10" t="s">
        <v>44</v>
      </c>
      <c r="AB1798" s="9">
        <v>3909</v>
      </c>
    </row>
    <row r="1799" spans="1:28" ht="15.75" customHeight="1" x14ac:dyDescent="0.3">
      <c r="A1799" s="9">
        <v>1698</v>
      </c>
      <c r="B1799" s="10"/>
      <c r="C1799" s="10"/>
      <c r="D1799" s="10">
        <v>136028932</v>
      </c>
      <c r="E1799" s="10">
        <v>531363</v>
      </c>
      <c r="F1799" s="10">
        <v>531363</v>
      </c>
      <c r="G1799" s="10" t="s">
        <v>5328</v>
      </c>
      <c r="H1799" s="10" t="str">
        <f>G1799</f>
        <v>KARURKCP</v>
      </c>
      <c r="I1799" s="10" t="s">
        <v>5329</v>
      </c>
      <c r="J1799" s="10" t="s">
        <v>5330</v>
      </c>
      <c r="K1799" s="13">
        <v>54.48</v>
      </c>
      <c r="L1799" s="19" t="s">
        <v>13176</v>
      </c>
      <c r="M1799" s="11" t="s">
        <v>23</v>
      </c>
      <c r="N1799" s="10" t="s">
        <v>196</v>
      </c>
      <c r="O1799" s="10"/>
      <c r="P1799" s="10"/>
      <c r="Q1799" s="12"/>
      <c r="R1799" s="12"/>
      <c r="S1799" s="15" t="s">
        <v>26</v>
      </c>
      <c r="T1799" s="10" t="s">
        <v>27</v>
      </c>
      <c r="U1799" s="10">
        <v>2407</v>
      </c>
      <c r="V1799" s="10">
        <v>2593</v>
      </c>
      <c r="W1799" s="10">
        <v>38</v>
      </c>
      <c r="X1799" s="10">
        <v>3743</v>
      </c>
      <c r="Y1799" s="10">
        <f t="shared" si="32"/>
        <v>1698</v>
      </c>
      <c r="Z1799" s="10" t="str">
        <f>IFERROR(VLOOKUP(H1799,'[1]MW-NIFTY-50-12-Apr-2020'!$A:$A,1,FALSE),"No")</f>
        <v>No</v>
      </c>
      <c r="AA1799" s="10" t="str">
        <f>IFERROR(VLOOKUP(AB1799,'[2]ind_nifty500list 12th Apr20'!$F:$F,1,FALSE),"No")</f>
        <v>No</v>
      </c>
      <c r="AB1799" s="9">
        <v>1698</v>
      </c>
    </row>
    <row r="1800" spans="1:28" ht="15.75" customHeight="1" x14ac:dyDescent="0.3">
      <c r="A1800" s="9">
        <v>1962</v>
      </c>
      <c r="B1800" s="10">
        <v>539905</v>
      </c>
      <c r="C1800" s="10">
        <v>2109</v>
      </c>
      <c r="D1800" s="10">
        <v>132097796</v>
      </c>
      <c r="E1800" s="10">
        <v>516007</v>
      </c>
      <c r="F1800" s="10">
        <v>516007</v>
      </c>
      <c r="G1800" s="10" t="s">
        <v>6130</v>
      </c>
      <c r="H1800" s="10" t="s">
        <v>6130</v>
      </c>
      <c r="I1800" s="10" t="s">
        <v>6131</v>
      </c>
      <c r="J1800" s="10" t="s">
        <v>6132</v>
      </c>
      <c r="K1800" s="13">
        <v>54.365700000000004</v>
      </c>
      <c r="L1800" s="19" t="s">
        <v>13176</v>
      </c>
      <c r="M1800" s="11" t="s">
        <v>249</v>
      </c>
      <c r="N1800" s="10" t="s">
        <v>250</v>
      </c>
      <c r="O1800" s="10" t="s">
        <v>762</v>
      </c>
      <c r="P1800" s="10" t="s">
        <v>807</v>
      </c>
      <c r="Q1800" s="12"/>
      <c r="R1800" s="12"/>
      <c r="S1800" s="15" t="s">
        <v>26</v>
      </c>
      <c r="T1800" s="10" t="s">
        <v>27</v>
      </c>
      <c r="U1800" s="10">
        <v>3624</v>
      </c>
      <c r="V1800" s="10">
        <v>3626</v>
      </c>
      <c r="W1800" s="10">
        <v>2895</v>
      </c>
      <c r="X1800" s="10">
        <v>219</v>
      </c>
      <c r="Y1800" s="10">
        <f t="shared" si="32"/>
        <v>1962</v>
      </c>
      <c r="Z1800" s="10" t="str">
        <f>IFERROR(VLOOKUP(H1800,'[1]MW-NIFTY-50-12-Apr-2020'!$A:$A,1,FALSE),"No")</f>
        <v>No</v>
      </c>
      <c r="AA1800" s="10" t="str">
        <f>IFERROR(VLOOKUP(AB1800,'[2]ind_nifty500list 12th Apr20'!$F:$F,1,FALSE),"No")</f>
        <v>No</v>
      </c>
      <c r="AB1800" s="9">
        <v>1962</v>
      </c>
    </row>
    <row r="1801" spans="1:28" ht="15.75" customHeight="1" x14ac:dyDescent="0.3">
      <c r="A1801" s="9">
        <v>1309</v>
      </c>
      <c r="B1801" s="10"/>
      <c r="C1801" s="10"/>
      <c r="D1801" s="10">
        <v>130533124</v>
      </c>
      <c r="E1801" s="10">
        <v>509895</v>
      </c>
      <c r="F1801" s="10">
        <v>509895</v>
      </c>
      <c r="G1801" s="10" t="s">
        <v>4150</v>
      </c>
      <c r="H1801" s="10" t="str">
        <f>G1801</f>
        <v>HINDMILL</v>
      </c>
      <c r="I1801" s="10" t="s">
        <v>4151</v>
      </c>
      <c r="J1801" s="10" t="s">
        <v>4152</v>
      </c>
      <c r="K1801" s="13">
        <v>54.35</v>
      </c>
      <c r="L1801" s="19" t="s">
        <v>13176</v>
      </c>
      <c r="M1801" s="11" t="s">
        <v>83</v>
      </c>
      <c r="N1801" s="10" t="s">
        <v>84</v>
      </c>
      <c r="O1801" s="10" t="s">
        <v>85</v>
      </c>
      <c r="P1801" s="10"/>
      <c r="Q1801" s="12"/>
      <c r="R1801" s="12"/>
      <c r="S1801" s="15" t="s">
        <v>86</v>
      </c>
      <c r="T1801" s="10" t="s">
        <v>27</v>
      </c>
      <c r="U1801" s="10">
        <v>3701</v>
      </c>
      <c r="V1801" s="10">
        <v>1296</v>
      </c>
      <c r="W1801" s="10">
        <v>3326</v>
      </c>
      <c r="X1801" s="10">
        <v>487</v>
      </c>
      <c r="Y1801" s="10">
        <f t="shared" si="32"/>
        <v>1309</v>
      </c>
      <c r="Z1801" s="10" t="str">
        <f>IFERROR(VLOOKUP(H1801,'[1]MW-NIFTY-50-12-Apr-2020'!$A:$A,1,FALSE),"No")</f>
        <v>No</v>
      </c>
      <c r="AA1801" s="10" t="str">
        <f>IFERROR(VLOOKUP(AB1801,'[2]ind_nifty500list 12th Apr20'!$F:$F,1,FALSE),"No")</f>
        <v>No</v>
      </c>
      <c r="AB1801" s="9">
        <v>1309</v>
      </c>
    </row>
    <row r="1802" spans="1:28" ht="15.75" customHeight="1" x14ac:dyDescent="0.3">
      <c r="A1802" s="9">
        <v>251</v>
      </c>
      <c r="B1802" s="10"/>
      <c r="C1802" s="10"/>
      <c r="D1802" s="10">
        <v>135742724</v>
      </c>
      <c r="E1802" s="10">
        <v>530245</v>
      </c>
      <c r="F1802" s="10">
        <v>530245</v>
      </c>
      <c r="G1802" s="10" t="s">
        <v>906</v>
      </c>
      <c r="H1802" s="10" t="str">
        <f>G1802</f>
        <v>ARYAMAN</v>
      </c>
      <c r="I1802" s="10" t="s">
        <v>907</v>
      </c>
      <c r="J1802" s="10" t="s">
        <v>908</v>
      </c>
      <c r="K1802" s="13">
        <v>54.29</v>
      </c>
      <c r="L1802" s="19" t="s">
        <v>13176</v>
      </c>
      <c r="M1802" s="11" t="s">
        <v>55</v>
      </c>
      <c r="N1802" s="10" t="s">
        <v>56</v>
      </c>
      <c r="O1802" s="10" t="s">
        <v>158</v>
      </c>
      <c r="P1802" s="10" t="s">
        <v>159</v>
      </c>
      <c r="Q1802" s="12"/>
      <c r="R1802" s="12"/>
      <c r="S1802" s="18" t="s">
        <v>58</v>
      </c>
      <c r="T1802" s="10" t="s">
        <v>27</v>
      </c>
      <c r="U1802" s="10">
        <v>1397</v>
      </c>
      <c r="V1802" s="10">
        <v>2202</v>
      </c>
      <c r="W1802" s="10">
        <v>2970</v>
      </c>
      <c r="X1802" s="10">
        <v>1805</v>
      </c>
      <c r="Y1802" s="10">
        <f t="shared" si="32"/>
        <v>251</v>
      </c>
      <c r="Z1802" s="10" t="str">
        <f>IFERROR(VLOOKUP(H1802,'[1]MW-NIFTY-50-12-Apr-2020'!$A:$A,1,FALSE),"No")</f>
        <v>No</v>
      </c>
      <c r="AA1802" s="10" t="str">
        <f>IFERROR(VLOOKUP(AB1802,'[2]ind_nifty500list 12th Apr20'!$F:$F,1,FALSE),"No")</f>
        <v>No</v>
      </c>
      <c r="AB1802" s="9">
        <v>251</v>
      </c>
    </row>
    <row r="1803" spans="1:28" ht="15.75" customHeight="1" x14ac:dyDescent="0.3">
      <c r="A1803" s="9">
        <v>1097</v>
      </c>
      <c r="B1803" s="10"/>
      <c r="C1803" s="10"/>
      <c r="D1803" s="10">
        <v>136125188</v>
      </c>
      <c r="E1803" s="10">
        <v>531739</v>
      </c>
      <c r="F1803" s="10">
        <v>531739</v>
      </c>
      <c r="G1803" s="10" t="s">
        <v>3501</v>
      </c>
      <c r="H1803" s="10" t="str">
        <f>G1803</f>
        <v>GENNEX</v>
      </c>
      <c r="I1803" s="10" t="s">
        <v>3502</v>
      </c>
      <c r="J1803" s="10" t="s">
        <v>3503</v>
      </c>
      <c r="K1803" s="13">
        <v>54.26</v>
      </c>
      <c r="L1803" s="19" t="s">
        <v>13176</v>
      </c>
      <c r="M1803" s="11" t="s">
        <v>95</v>
      </c>
      <c r="N1803" s="10" t="s">
        <v>96</v>
      </c>
      <c r="O1803" s="10" t="s">
        <v>97</v>
      </c>
      <c r="P1803" s="10"/>
      <c r="Q1803" s="12"/>
      <c r="R1803" s="12"/>
      <c r="S1803" s="10" t="s">
        <v>98</v>
      </c>
      <c r="T1803" s="10" t="s">
        <v>27</v>
      </c>
      <c r="U1803" s="10">
        <v>1943</v>
      </c>
      <c r="V1803" s="10">
        <v>2413</v>
      </c>
      <c r="W1803" s="10">
        <v>2034</v>
      </c>
      <c r="X1803" s="10">
        <v>2403</v>
      </c>
      <c r="Y1803" s="10">
        <f t="shared" si="32"/>
        <v>1097</v>
      </c>
      <c r="Z1803" s="10" t="str">
        <f>IFERROR(VLOOKUP(H1803,'[1]MW-NIFTY-50-12-Apr-2020'!$A:$A,1,FALSE),"No")</f>
        <v>No</v>
      </c>
      <c r="AA1803" s="10" t="str">
        <f>IFERROR(VLOOKUP(AB1803,'[2]ind_nifty500list 12th Apr20'!$F:$F,1,FALSE),"No")</f>
        <v>No</v>
      </c>
      <c r="AB1803" s="9">
        <v>1097</v>
      </c>
    </row>
    <row r="1804" spans="1:28" ht="15.75" customHeight="1" x14ac:dyDescent="0.3">
      <c r="A1804" s="9">
        <v>307</v>
      </c>
      <c r="B1804" s="10"/>
      <c r="C1804" s="10"/>
      <c r="D1804" s="10">
        <v>128007172</v>
      </c>
      <c r="E1804" s="10">
        <v>500028</v>
      </c>
      <c r="F1804" s="10">
        <v>500028</v>
      </c>
      <c r="G1804" s="10" t="s">
        <v>1086</v>
      </c>
      <c r="H1804" s="10" t="str">
        <f>G1804</f>
        <v>ATVPROJ</v>
      </c>
      <c r="I1804" s="10" t="s">
        <v>1087</v>
      </c>
      <c r="J1804" s="10" t="s">
        <v>1088</v>
      </c>
      <c r="K1804" s="13">
        <v>54.23</v>
      </c>
      <c r="L1804" s="19" t="s">
        <v>13176</v>
      </c>
      <c r="M1804" s="11" t="s">
        <v>39</v>
      </c>
      <c r="N1804" s="10" t="s">
        <v>67</v>
      </c>
      <c r="O1804" s="10"/>
      <c r="P1804" s="10"/>
      <c r="Q1804" s="12"/>
      <c r="R1804" s="12"/>
      <c r="S1804" s="15" t="s">
        <v>69</v>
      </c>
      <c r="T1804" s="10" t="s">
        <v>27</v>
      </c>
      <c r="U1804" s="10">
        <v>2245</v>
      </c>
      <c r="V1804" s="10">
        <v>1984</v>
      </c>
      <c r="W1804" s="10">
        <v>3937</v>
      </c>
      <c r="X1804" s="10">
        <v>3745</v>
      </c>
      <c r="Y1804" s="10">
        <f t="shared" si="32"/>
        <v>307</v>
      </c>
      <c r="Z1804" s="10" t="str">
        <f>IFERROR(VLOOKUP(H1804,'[1]MW-NIFTY-50-12-Apr-2020'!$A:$A,1,FALSE),"No")</f>
        <v>No</v>
      </c>
      <c r="AA1804" s="10" t="str">
        <f>IFERROR(VLOOKUP(AB1804,'[2]ind_nifty500list 12th Apr20'!$F:$F,1,FALSE),"No")</f>
        <v>No</v>
      </c>
      <c r="AB1804" s="9">
        <v>307</v>
      </c>
    </row>
    <row r="1805" spans="1:28" ht="15.75" customHeight="1" x14ac:dyDescent="0.3">
      <c r="A1805" s="9">
        <v>1877</v>
      </c>
      <c r="B1805" s="10"/>
      <c r="C1805" s="10"/>
      <c r="D1805" s="10">
        <v>134009604</v>
      </c>
      <c r="E1805" s="10">
        <v>523475</v>
      </c>
      <c r="F1805" s="10">
        <v>523475</v>
      </c>
      <c r="G1805" s="10" t="s">
        <v>5873</v>
      </c>
      <c r="H1805" s="10" t="str">
        <f>G1805</f>
        <v>LOTUSCHO</v>
      </c>
      <c r="I1805" s="10" t="s">
        <v>5874</v>
      </c>
      <c r="J1805" s="10" t="s">
        <v>5875</v>
      </c>
      <c r="K1805" s="13">
        <v>54.1</v>
      </c>
      <c r="L1805" s="19" t="s">
        <v>13176</v>
      </c>
      <c r="M1805" s="11" t="s">
        <v>275</v>
      </c>
      <c r="N1805" s="10" t="s">
        <v>276</v>
      </c>
      <c r="O1805" s="10"/>
      <c r="P1805" s="10"/>
      <c r="Q1805" s="12"/>
      <c r="R1805" s="12"/>
      <c r="S1805" s="18" t="s">
        <v>279</v>
      </c>
      <c r="T1805" s="10" t="s">
        <v>27</v>
      </c>
      <c r="U1805" s="10">
        <v>194</v>
      </c>
      <c r="V1805" s="10">
        <v>1781</v>
      </c>
      <c r="W1805" s="10">
        <v>2439</v>
      </c>
      <c r="X1805" s="10">
        <v>3935</v>
      </c>
      <c r="Y1805" s="10">
        <f t="shared" si="32"/>
        <v>1877</v>
      </c>
      <c r="Z1805" s="10" t="str">
        <f>IFERROR(VLOOKUP(H1805,'[1]MW-NIFTY-50-12-Apr-2020'!$A:$A,1,FALSE),"No")</f>
        <v>No</v>
      </c>
      <c r="AA1805" s="10" t="str">
        <f>IFERROR(VLOOKUP(AB1805,'[2]ind_nifty500list 12th Apr20'!$F:$F,1,FALSE),"No")</f>
        <v>No</v>
      </c>
      <c r="AB1805" s="9">
        <v>1877</v>
      </c>
    </row>
    <row r="1806" spans="1:28" ht="15.75" customHeight="1" x14ac:dyDescent="0.3">
      <c r="A1806" s="9">
        <v>3442</v>
      </c>
      <c r="B1806" s="10">
        <v>4662785</v>
      </c>
      <c r="C1806" s="10">
        <v>18214</v>
      </c>
      <c r="D1806" s="10">
        <v>136489988</v>
      </c>
      <c r="E1806" s="10">
        <v>533164</v>
      </c>
      <c r="F1806" s="10">
        <v>533164</v>
      </c>
      <c r="G1806" s="10" t="s">
        <v>10561</v>
      </c>
      <c r="H1806" s="10" t="s">
        <v>10561</v>
      </c>
      <c r="I1806" s="10" t="s">
        <v>10562</v>
      </c>
      <c r="J1806" s="10" t="s">
        <v>10563</v>
      </c>
      <c r="K1806" s="13">
        <v>54.073650000000001</v>
      </c>
      <c r="L1806" s="19" t="s">
        <v>13176</v>
      </c>
      <c r="M1806" s="11" t="s">
        <v>23</v>
      </c>
      <c r="N1806" s="10" t="s">
        <v>24</v>
      </c>
      <c r="O1806" s="10"/>
      <c r="P1806" s="10"/>
      <c r="Q1806" s="12"/>
      <c r="R1806" s="12"/>
      <c r="S1806" s="15" t="s">
        <v>26</v>
      </c>
      <c r="T1806" s="10" t="s">
        <v>27</v>
      </c>
      <c r="U1806" s="10">
        <v>2179</v>
      </c>
      <c r="V1806" s="10">
        <v>2827</v>
      </c>
      <c r="W1806" s="10">
        <v>1588</v>
      </c>
      <c r="X1806" s="10">
        <v>3070</v>
      </c>
      <c r="Y1806" s="10">
        <f t="shared" si="32"/>
        <v>3442</v>
      </c>
      <c r="Z1806" s="10" t="str">
        <f>IFERROR(VLOOKUP(H1806,'[1]MW-NIFTY-50-12-Apr-2020'!$A:$A,1,FALSE),"No")</f>
        <v>No</v>
      </c>
      <c r="AA1806" s="10" t="str">
        <f>IFERROR(VLOOKUP(AB1806,'[2]ind_nifty500list 12th Apr20'!$F:$F,1,FALSE),"No")</f>
        <v>No</v>
      </c>
      <c r="AB1806" s="9">
        <v>3442</v>
      </c>
    </row>
    <row r="1807" spans="1:28" ht="15.75" customHeight="1" x14ac:dyDescent="0.3">
      <c r="A1807" s="9">
        <v>969</v>
      </c>
      <c r="B1807" s="10"/>
      <c r="C1807" s="10"/>
      <c r="D1807" s="10">
        <v>136359940</v>
      </c>
      <c r="E1807" s="10">
        <v>532656</v>
      </c>
      <c r="F1807" s="10">
        <v>532656</v>
      </c>
      <c r="G1807" s="10" t="s">
        <v>3109</v>
      </c>
      <c r="H1807" s="10" t="str">
        <f>G1807</f>
        <v>FACORALL</v>
      </c>
      <c r="I1807" s="10" t="s">
        <v>3110</v>
      </c>
      <c r="J1807" s="10" t="s">
        <v>3111</v>
      </c>
      <c r="K1807" s="13">
        <v>54.07</v>
      </c>
      <c r="L1807" s="19" t="s">
        <v>13176</v>
      </c>
      <c r="M1807" s="11" t="s">
        <v>23</v>
      </c>
      <c r="N1807" s="10" t="s">
        <v>90</v>
      </c>
      <c r="O1807" s="10"/>
      <c r="P1807" s="10"/>
      <c r="Q1807" s="12"/>
      <c r="R1807" s="12"/>
      <c r="S1807" s="10" t="s">
        <v>91</v>
      </c>
      <c r="T1807" s="10" t="s">
        <v>27</v>
      </c>
      <c r="U1807" s="10">
        <v>2514</v>
      </c>
      <c r="V1807" s="10">
        <v>3959</v>
      </c>
      <c r="W1807" s="10">
        <v>3951</v>
      </c>
      <c r="X1807" s="10">
        <v>2825</v>
      </c>
      <c r="Y1807" s="10">
        <f t="shared" si="32"/>
        <v>969</v>
      </c>
      <c r="Z1807" s="10" t="str">
        <f>IFERROR(VLOOKUP(H1807,'[1]MW-NIFTY-50-12-Apr-2020'!$A:$A,1,FALSE),"No")</f>
        <v>No</v>
      </c>
      <c r="AA1807" s="10" t="str">
        <f>IFERROR(VLOOKUP(AB1807,'[2]ind_nifty500list 12th Apr20'!$F:$F,1,FALSE),"No")</f>
        <v>No</v>
      </c>
      <c r="AB1807" s="9">
        <v>969</v>
      </c>
    </row>
    <row r="1808" spans="1:28" ht="15.75" customHeight="1" x14ac:dyDescent="0.3">
      <c r="A1808" s="9">
        <v>2179</v>
      </c>
      <c r="B1808" s="10"/>
      <c r="C1808" s="10"/>
      <c r="D1808" s="10">
        <v>134813700</v>
      </c>
      <c r="E1808" s="10">
        <v>526616</v>
      </c>
      <c r="F1808" s="10">
        <v>526616</v>
      </c>
      <c r="G1808" s="10" t="s">
        <v>6785</v>
      </c>
      <c r="H1808" s="10" t="str">
        <f>G1808</f>
        <v>NATPLAS</v>
      </c>
      <c r="I1808" s="10" t="s">
        <v>6786</v>
      </c>
      <c r="J1808" s="10" t="s">
        <v>6787</v>
      </c>
      <c r="K1808" s="13">
        <v>54.03</v>
      </c>
      <c r="L1808" s="19" t="s">
        <v>13176</v>
      </c>
      <c r="M1808" s="11" t="s">
        <v>23</v>
      </c>
      <c r="N1808" s="10" t="s">
        <v>24</v>
      </c>
      <c r="O1808" s="10"/>
      <c r="P1808" s="10"/>
      <c r="Q1808" s="12"/>
      <c r="R1808" s="12"/>
      <c r="S1808" s="15" t="s">
        <v>26</v>
      </c>
      <c r="T1808" s="10" t="s">
        <v>27</v>
      </c>
      <c r="U1808" s="10">
        <v>2827</v>
      </c>
      <c r="V1808" s="10">
        <v>1521</v>
      </c>
      <c r="W1808" s="10">
        <v>3442</v>
      </c>
      <c r="X1808" s="10">
        <v>1588</v>
      </c>
      <c r="Y1808" s="10">
        <f t="shared" si="32"/>
        <v>2179</v>
      </c>
      <c r="Z1808" s="10" t="str">
        <f>IFERROR(VLOOKUP(H1808,'[1]MW-NIFTY-50-12-Apr-2020'!$A:$A,1,FALSE),"No")</f>
        <v>No</v>
      </c>
      <c r="AA1808" s="10" t="str">
        <f>IFERROR(VLOOKUP(AB1808,'[2]ind_nifty500list 12th Apr20'!$F:$F,1,FALSE),"No")</f>
        <v>No</v>
      </c>
      <c r="AB1808" s="9">
        <v>2179</v>
      </c>
    </row>
    <row r="1809" spans="1:28" ht="15.75" customHeight="1" x14ac:dyDescent="0.3">
      <c r="A1809" s="9">
        <v>403</v>
      </c>
      <c r="B1809" s="10">
        <v>5170177</v>
      </c>
      <c r="C1809" s="10">
        <v>20196</v>
      </c>
      <c r="D1809" s="10">
        <v>136517124</v>
      </c>
      <c r="E1809" s="10">
        <v>533270</v>
      </c>
      <c r="F1809" s="10">
        <v>533270</v>
      </c>
      <c r="G1809" s="10" t="s">
        <v>1386</v>
      </c>
      <c r="H1809" s="10" t="s">
        <v>1386</v>
      </c>
      <c r="I1809" s="10" t="s">
        <v>1387</v>
      </c>
      <c r="J1809" s="10" t="s">
        <v>1388</v>
      </c>
      <c r="K1809" s="13">
        <v>53.957799999999999</v>
      </c>
      <c r="L1809" s="19" t="s">
        <v>13176</v>
      </c>
      <c r="M1809" s="11" t="s">
        <v>23</v>
      </c>
      <c r="N1809" s="10" t="s">
        <v>90</v>
      </c>
      <c r="O1809" s="10" t="s">
        <v>283</v>
      </c>
      <c r="P1809" s="10"/>
      <c r="Q1809" s="12"/>
      <c r="R1809" s="12"/>
      <c r="S1809" s="18" t="s">
        <v>91</v>
      </c>
      <c r="T1809" s="10" t="s">
        <v>27</v>
      </c>
      <c r="U1809" s="10">
        <v>2311</v>
      </c>
      <c r="V1809" s="10">
        <v>61</v>
      </c>
      <c r="W1809" s="10">
        <v>1923</v>
      </c>
      <c r="X1809" s="10">
        <v>1245</v>
      </c>
      <c r="Y1809" s="10">
        <f t="shared" si="32"/>
        <v>403</v>
      </c>
      <c r="Z1809" s="10" t="str">
        <f>IFERROR(VLOOKUP(H1809,'[1]MW-NIFTY-50-12-Apr-2020'!$A:$A,1,FALSE),"No")</f>
        <v>No</v>
      </c>
      <c r="AA1809" s="10" t="str">
        <f>IFERROR(VLOOKUP(AB1809,'[2]ind_nifty500list 12th Apr20'!$F:$F,1,FALSE),"No")</f>
        <v>No</v>
      </c>
      <c r="AB1809" s="9">
        <v>403</v>
      </c>
    </row>
    <row r="1810" spans="1:28" ht="15.75" customHeight="1" x14ac:dyDescent="0.3">
      <c r="A1810" s="9">
        <v>4865</v>
      </c>
      <c r="B1810" s="10">
        <v>5243137</v>
      </c>
      <c r="C1810" s="10">
        <v>20481</v>
      </c>
      <c r="D1810" s="10"/>
      <c r="E1810" s="10"/>
      <c r="F1810" s="10"/>
      <c r="G1810" s="10" t="s">
        <v>7022</v>
      </c>
      <c r="H1810" s="10" t="s">
        <v>12641</v>
      </c>
      <c r="I1810" s="10" t="s">
        <v>12642</v>
      </c>
      <c r="J1810" s="10" t="s">
        <v>12643</v>
      </c>
      <c r="K1810" s="13">
        <v>53.928800000000003</v>
      </c>
      <c r="L1810" s="19" t="s">
        <v>13176</v>
      </c>
      <c r="M1810" s="11" t="s">
        <v>23</v>
      </c>
      <c r="N1810" s="10" t="s">
        <v>196</v>
      </c>
      <c r="O1810" s="10"/>
      <c r="P1810" s="10"/>
      <c r="Q1810" s="12"/>
      <c r="R1810" s="12"/>
      <c r="S1810" s="15" t="s">
        <v>26</v>
      </c>
      <c r="T1810" s="10" t="s">
        <v>27</v>
      </c>
      <c r="U1810" s="10">
        <v>2593</v>
      </c>
      <c r="V1810" s="10">
        <v>2407</v>
      </c>
      <c r="W1810" s="10">
        <v>4769</v>
      </c>
      <c r="X1810" s="10">
        <v>2602</v>
      </c>
      <c r="Y1810" s="10">
        <f t="shared" si="32"/>
        <v>4865</v>
      </c>
      <c r="Z1810" s="10" t="str">
        <f>IFERROR(VLOOKUP(H1810,'[1]MW-NIFTY-50-12-Apr-2020'!$A:$A,1,FALSE),"No")</f>
        <v>No</v>
      </c>
      <c r="AA1810" s="10" t="str">
        <f>IFERROR(VLOOKUP(AB1810,'[2]ind_nifty500list 12th Apr20'!$F:$F,1,FALSE),"No")</f>
        <v>No</v>
      </c>
      <c r="AB1810" s="9">
        <v>4865</v>
      </c>
    </row>
    <row r="1811" spans="1:28" ht="15.75" customHeight="1" x14ac:dyDescent="0.3">
      <c r="A1811" s="9">
        <v>3928</v>
      </c>
      <c r="B1811" s="10">
        <v>4737025</v>
      </c>
      <c r="C1811" s="10">
        <v>18504</v>
      </c>
      <c r="D1811" s="10">
        <v>138261252</v>
      </c>
      <c r="E1811" s="10">
        <v>540083</v>
      </c>
      <c r="F1811" s="10">
        <v>540083</v>
      </c>
      <c r="G1811" s="10" t="s">
        <v>12082</v>
      </c>
      <c r="H1811" s="10" t="s">
        <v>12082</v>
      </c>
      <c r="I1811" s="10" t="s">
        <v>12083</v>
      </c>
      <c r="J1811" s="10" t="s">
        <v>12084</v>
      </c>
      <c r="K1811" s="13">
        <v>53.879049999999999</v>
      </c>
      <c r="L1811" s="19" t="s">
        <v>13176</v>
      </c>
      <c r="M1811" s="11" t="s">
        <v>83</v>
      </c>
      <c r="N1811" s="10" t="s">
        <v>181</v>
      </c>
      <c r="O1811" s="10" t="s">
        <v>311</v>
      </c>
      <c r="P1811" s="10" t="s">
        <v>1765</v>
      </c>
      <c r="Q1811" s="12"/>
      <c r="R1811" s="12"/>
      <c r="S1811" s="15" t="s">
        <v>313</v>
      </c>
      <c r="T1811" s="10" t="s">
        <v>27</v>
      </c>
      <c r="U1811" s="10">
        <v>3186</v>
      </c>
      <c r="V1811" s="10">
        <v>1559</v>
      </c>
      <c r="W1811" s="10">
        <v>2636</v>
      </c>
      <c r="X1811" s="10">
        <v>2220</v>
      </c>
      <c r="Y1811" s="10">
        <f t="shared" si="32"/>
        <v>3928</v>
      </c>
      <c r="Z1811" s="10" t="str">
        <f>IFERROR(VLOOKUP(H1811,'[1]MW-NIFTY-50-12-Apr-2020'!$A:$A,1,FALSE),"No")</f>
        <v>No</v>
      </c>
      <c r="AA1811" s="10" t="str">
        <f>IFERROR(VLOOKUP(AB1811,'[2]ind_nifty500list 12th Apr20'!$F:$F,1,FALSE),"No")</f>
        <v>No</v>
      </c>
      <c r="AB1811" s="9">
        <v>3928</v>
      </c>
    </row>
    <row r="1812" spans="1:28" ht="15.75" customHeight="1" x14ac:dyDescent="0.3">
      <c r="A1812" s="9">
        <v>25</v>
      </c>
      <c r="B1812" s="10"/>
      <c r="C1812" s="10"/>
      <c r="D1812" s="10">
        <v>133151492</v>
      </c>
      <c r="E1812" s="10">
        <v>520123</v>
      </c>
      <c r="F1812" s="10">
        <v>520123</v>
      </c>
      <c r="G1812" s="10" t="s">
        <v>142</v>
      </c>
      <c r="H1812" s="10" t="str">
        <f>G1812</f>
        <v>ABCINDQ</v>
      </c>
      <c r="I1812" s="10" t="s">
        <v>143</v>
      </c>
      <c r="J1812" s="10" t="s">
        <v>144</v>
      </c>
      <c r="K1812" s="13">
        <v>53.87</v>
      </c>
      <c r="L1812" s="19" t="s">
        <v>13176</v>
      </c>
      <c r="M1812" s="11" t="s">
        <v>39</v>
      </c>
      <c r="N1812" s="11" t="s">
        <v>145</v>
      </c>
      <c r="O1812" s="10"/>
      <c r="P1812" s="10"/>
      <c r="Q1812" s="12"/>
      <c r="R1812" s="12"/>
      <c r="S1812" s="15" t="s">
        <v>42</v>
      </c>
      <c r="T1812" s="10" t="s">
        <v>27</v>
      </c>
      <c r="U1812" s="10">
        <v>2867</v>
      </c>
      <c r="V1812" s="10">
        <v>1739</v>
      </c>
      <c r="W1812" s="10">
        <v>3963</v>
      </c>
      <c r="X1812" s="10">
        <v>3970</v>
      </c>
      <c r="Y1812" s="10">
        <f t="shared" si="32"/>
        <v>25</v>
      </c>
      <c r="Z1812" s="10" t="str">
        <f>IFERROR(VLOOKUP(H1812,'[1]MW-NIFTY-50-12-Apr-2020'!$A:$A,1,FALSE),"No")</f>
        <v>No</v>
      </c>
      <c r="AA1812" s="10" t="str">
        <f>IFERROR(VLOOKUP(AB1812,'[2]ind_nifty500list 12th Apr20'!$F:$F,1,FALSE),"No")</f>
        <v>No</v>
      </c>
      <c r="AB1812" s="9">
        <v>25</v>
      </c>
    </row>
    <row r="1813" spans="1:28" ht="15.75" customHeight="1" x14ac:dyDescent="0.3">
      <c r="A1813" s="9">
        <v>1313</v>
      </c>
      <c r="B1813" s="10"/>
      <c r="C1813" s="10"/>
      <c r="D1813" s="10">
        <v>131693572</v>
      </c>
      <c r="E1813" s="10">
        <v>514428</v>
      </c>
      <c r="F1813" s="10">
        <v>514428</v>
      </c>
      <c r="G1813" s="10" t="s">
        <v>4161</v>
      </c>
      <c r="H1813" s="10" t="str">
        <f>G1813</f>
        <v>HINDADH</v>
      </c>
      <c r="I1813" s="10" t="s">
        <v>4162</v>
      </c>
      <c r="J1813" s="10" t="s">
        <v>4163</v>
      </c>
      <c r="K1813" s="13">
        <v>53.81</v>
      </c>
      <c r="L1813" s="19" t="s">
        <v>13176</v>
      </c>
      <c r="M1813" s="11" t="s">
        <v>83</v>
      </c>
      <c r="N1813" s="10" t="s">
        <v>1069</v>
      </c>
      <c r="O1813" s="10" t="s">
        <v>2270</v>
      </c>
      <c r="P1813" s="10" t="s">
        <v>4164</v>
      </c>
      <c r="Q1813" s="12"/>
      <c r="R1813" s="12"/>
      <c r="S1813" s="15" t="s">
        <v>1071</v>
      </c>
      <c r="T1813" s="10" t="s">
        <v>27</v>
      </c>
      <c r="U1813" s="10">
        <v>692</v>
      </c>
      <c r="V1813" s="10">
        <v>3485</v>
      </c>
      <c r="W1813" s="10">
        <v>5044</v>
      </c>
      <c r="X1813" s="10">
        <v>3277</v>
      </c>
      <c r="Y1813" s="10">
        <f t="shared" si="32"/>
        <v>1313</v>
      </c>
      <c r="Z1813" s="10" t="str">
        <f>IFERROR(VLOOKUP(H1813,'[1]MW-NIFTY-50-12-Apr-2020'!$A:$A,1,FALSE),"No")</f>
        <v>No</v>
      </c>
      <c r="AA1813" s="10" t="str">
        <f>IFERROR(VLOOKUP(AB1813,'[2]ind_nifty500list 12th Apr20'!$F:$F,1,FALSE),"No")</f>
        <v>No</v>
      </c>
      <c r="AB1813" s="9">
        <v>1313</v>
      </c>
    </row>
    <row r="1814" spans="1:28" ht="15.75" customHeight="1" x14ac:dyDescent="0.3">
      <c r="A1814" s="9">
        <v>1869</v>
      </c>
      <c r="B1814" s="10">
        <v>515073</v>
      </c>
      <c r="C1814" s="10">
        <v>2012</v>
      </c>
      <c r="D1814" s="10">
        <v>128065284</v>
      </c>
      <c r="E1814" s="10">
        <v>500255</v>
      </c>
      <c r="F1814" s="10">
        <v>500255</v>
      </c>
      <c r="G1814" s="10" t="s">
        <v>5849</v>
      </c>
      <c r="H1814" s="10" t="s">
        <v>5849</v>
      </c>
      <c r="I1814" s="10" t="s">
        <v>5850</v>
      </c>
      <c r="J1814" s="10" t="s">
        <v>5851</v>
      </c>
      <c r="K1814" s="13">
        <v>53.72</v>
      </c>
      <c r="L1814" s="19" t="s">
        <v>13176</v>
      </c>
      <c r="M1814" s="11" t="s">
        <v>83</v>
      </c>
      <c r="N1814" s="10" t="s">
        <v>621</v>
      </c>
      <c r="O1814" s="10" t="s">
        <v>964</v>
      </c>
      <c r="P1814" s="10" t="s">
        <v>1233</v>
      </c>
      <c r="Q1814" s="12"/>
      <c r="R1814" s="12"/>
      <c r="S1814" s="18" t="s">
        <v>623</v>
      </c>
      <c r="T1814" s="10" t="s">
        <v>27</v>
      </c>
      <c r="U1814" s="10">
        <v>3668</v>
      </c>
      <c r="V1814" s="10">
        <v>1286</v>
      </c>
      <c r="W1814" s="10">
        <v>1929</v>
      </c>
      <c r="X1814" s="10">
        <v>3551</v>
      </c>
      <c r="Y1814" s="10">
        <f t="shared" si="32"/>
        <v>1869</v>
      </c>
      <c r="Z1814" s="10" t="str">
        <f>IFERROR(VLOOKUP(H1814,'[1]MW-NIFTY-50-12-Apr-2020'!$A:$A,1,FALSE),"No")</f>
        <v>No</v>
      </c>
      <c r="AA1814" s="10" t="str">
        <f>IFERROR(VLOOKUP(AB1814,'[2]ind_nifty500list 12th Apr20'!$F:$F,1,FALSE),"No")</f>
        <v>No</v>
      </c>
      <c r="AB1814" s="9">
        <v>1869</v>
      </c>
    </row>
    <row r="1815" spans="1:28" ht="15.75" customHeight="1" x14ac:dyDescent="0.3">
      <c r="A1815" s="9">
        <v>1521</v>
      </c>
      <c r="B1815" s="10"/>
      <c r="C1815" s="10"/>
      <c r="D1815" s="10">
        <v>135963908</v>
      </c>
      <c r="E1815" s="10">
        <v>531109</v>
      </c>
      <c r="F1815" s="10">
        <v>531109</v>
      </c>
      <c r="G1815" s="10" t="s">
        <v>4798</v>
      </c>
      <c r="H1815" s="10" t="str">
        <f>G1815</f>
        <v>ISHANCH</v>
      </c>
      <c r="I1815" s="10" t="s">
        <v>4799</v>
      </c>
      <c r="J1815" s="10" t="s">
        <v>4800</v>
      </c>
      <c r="K1815" s="13">
        <v>53.69</v>
      </c>
      <c r="L1815" s="19" t="s">
        <v>13176</v>
      </c>
      <c r="M1815" s="11" t="s">
        <v>23</v>
      </c>
      <c r="N1815" s="10" t="s">
        <v>24</v>
      </c>
      <c r="O1815" s="10"/>
      <c r="P1815" s="10"/>
      <c r="Q1815" s="12"/>
      <c r="R1815" s="12"/>
      <c r="S1815" s="15" t="s">
        <v>26</v>
      </c>
      <c r="T1815" s="10" t="s">
        <v>27</v>
      </c>
      <c r="U1815" s="10">
        <v>1757</v>
      </c>
      <c r="V1815" s="10">
        <v>2925</v>
      </c>
      <c r="W1815" s="10">
        <v>2827</v>
      </c>
      <c r="X1815" s="10">
        <v>2179</v>
      </c>
      <c r="Y1815" s="10">
        <f t="shared" si="32"/>
        <v>1521</v>
      </c>
      <c r="Z1815" s="10" t="str">
        <f>IFERROR(VLOOKUP(H1815,'[1]MW-NIFTY-50-12-Apr-2020'!$A:$A,1,FALSE),"No")</f>
        <v>No</v>
      </c>
      <c r="AA1815" s="10" t="str">
        <f>IFERROR(VLOOKUP(AB1815,'[2]ind_nifty500list 12th Apr20'!$F:$F,1,FALSE),"No")</f>
        <v>No</v>
      </c>
      <c r="AB1815" s="9">
        <v>1521</v>
      </c>
    </row>
    <row r="1816" spans="1:28" ht="15.75" customHeight="1" x14ac:dyDescent="0.3">
      <c r="A1816" s="9">
        <v>61</v>
      </c>
      <c r="B1816" s="10">
        <v>3416833</v>
      </c>
      <c r="C1816" s="10">
        <v>13347</v>
      </c>
      <c r="D1816" s="10">
        <v>136378116</v>
      </c>
      <c r="E1816" s="10">
        <v>532727</v>
      </c>
      <c r="F1816" s="10">
        <v>532727</v>
      </c>
      <c r="G1816" s="10" t="s">
        <v>284</v>
      </c>
      <c r="H1816" s="10" t="s">
        <v>284</v>
      </c>
      <c r="I1816" s="10" t="s">
        <v>285</v>
      </c>
      <c r="J1816" s="10" t="s">
        <v>286</v>
      </c>
      <c r="K1816" s="13">
        <v>53.684049999999999</v>
      </c>
      <c r="L1816" s="19" t="s">
        <v>13176</v>
      </c>
      <c r="M1816" s="11" t="s">
        <v>23</v>
      </c>
      <c r="N1816" s="10" t="s">
        <v>90</v>
      </c>
      <c r="O1816" s="10" t="s">
        <v>283</v>
      </c>
      <c r="P1816" s="10"/>
      <c r="Q1816" s="12"/>
      <c r="R1816" s="12"/>
      <c r="S1816" s="18" t="s">
        <v>91</v>
      </c>
      <c r="T1816" s="10" t="s">
        <v>27</v>
      </c>
      <c r="U1816" s="10">
        <v>3665</v>
      </c>
      <c r="V1816" s="10">
        <v>2955</v>
      </c>
      <c r="W1816" s="10">
        <v>2311</v>
      </c>
      <c r="X1816" s="10">
        <v>403</v>
      </c>
      <c r="Y1816" s="10">
        <f t="shared" si="32"/>
        <v>61</v>
      </c>
      <c r="Z1816" s="10" t="str">
        <f>IFERROR(VLOOKUP(H1816,'[1]MW-NIFTY-50-12-Apr-2020'!$A:$A,1,FALSE),"No")</f>
        <v>No</v>
      </c>
      <c r="AA1816" s="10" t="str">
        <f>IFERROR(VLOOKUP(AB1816,'[2]ind_nifty500list 12th Apr20'!$F:$F,1,FALSE),"No")</f>
        <v>No</v>
      </c>
      <c r="AB1816" s="9">
        <v>61</v>
      </c>
    </row>
    <row r="1817" spans="1:28" ht="15.75" customHeight="1" x14ac:dyDescent="0.3">
      <c r="A1817" s="9">
        <v>2112</v>
      </c>
      <c r="B1817" s="10">
        <v>2303489</v>
      </c>
      <c r="C1817" s="10">
        <v>8998</v>
      </c>
      <c r="D1817" s="10">
        <v>2303489</v>
      </c>
      <c r="E1817" s="10">
        <v>2303489</v>
      </c>
      <c r="F1817" s="10">
        <v>532376</v>
      </c>
      <c r="G1817" s="10" t="s">
        <v>6581</v>
      </c>
      <c r="H1817" s="10" t="s">
        <v>6581</v>
      </c>
      <c r="I1817" s="10" t="s">
        <v>6582</v>
      </c>
      <c r="J1817" s="10" t="s">
        <v>6583</v>
      </c>
      <c r="K1817" s="13">
        <v>53.558799999999998</v>
      </c>
      <c r="L1817" s="19" t="s">
        <v>13176</v>
      </c>
      <c r="M1817" s="11" t="s">
        <v>39</v>
      </c>
      <c r="N1817" s="10" t="s">
        <v>40</v>
      </c>
      <c r="O1817" s="10"/>
      <c r="P1817" s="10"/>
      <c r="Q1817" s="12"/>
      <c r="R1817" s="12"/>
      <c r="S1817" s="17" t="s">
        <v>42</v>
      </c>
      <c r="T1817" s="10" t="s">
        <v>27</v>
      </c>
      <c r="U1817" s="10">
        <v>599</v>
      </c>
      <c r="V1817" s="10">
        <v>1025</v>
      </c>
      <c r="W1817" s="10">
        <v>1914</v>
      </c>
      <c r="X1817" s="10">
        <v>57</v>
      </c>
      <c r="Y1817" s="10">
        <f t="shared" si="32"/>
        <v>2112</v>
      </c>
      <c r="Z1817" s="10" t="str">
        <f>IFERROR(VLOOKUP(H1817,'[1]MW-NIFTY-50-12-Apr-2020'!$A:$A,1,FALSE),"No")</f>
        <v>No</v>
      </c>
      <c r="AA1817" s="10" t="str">
        <f>IFERROR(VLOOKUP(AB1817,'[2]ind_nifty500list 12th Apr20'!$F:$F,1,FALSE),"No")</f>
        <v>No</v>
      </c>
      <c r="AB1817" s="9">
        <v>2112</v>
      </c>
    </row>
    <row r="1818" spans="1:28" ht="15.75" customHeight="1" x14ac:dyDescent="0.3">
      <c r="A1818" s="9">
        <v>2833</v>
      </c>
      <c r="B1818" s="10"/>
      <c r="C1818" s="10"/>
      <c r="D1818" s="10">
        <v>136215556</v>
      </c>
      <c r="E1818" s="10">
        <v>532092</v>
      </c>
      <c r="F1818" s="10">
        <v>532092</v>
      </c>
      <c r="G1818" s="10" t="s">
        <v>8742</v>
      </c>
      <c r="H1818" s="10" t="str">
        <f>G1818</f>
        <v>SAGARPROD</v>
      </c>
      <c r="I1818" s="10" t="s">
        <v>8743</v>
      </c>
      <c r="J1818" s="10" t="s">
        <v>8744</v>
      </c>
      <c r="K1818" s="13">
        <v>53.33</v>
      </c>
      <c r="L1818" s="19" t="s">
        <v>13176</v>
      </c>
      <c r="M1818" s="11" t="s">
        <v>39</v>
      </c>
      <c r="N1818" s="10" t="s">
        <v>40</v>
      </c>
      <c r="O1818" s="10"/>
      <c r="P1818" s="10"/>
      <c r="Q1818" s="12"/>
      <c r="R1818" s="12"/>
      <c r="S1818" s="15" t="s">
        <v>42</v>
      </c>
      <c r="T1818" s="10" t="s">
        <v>27</v>
      </c>
      <c r="U1818" s="10">
        <v>1921</v>
      </c>
      <c r="V1818" s="10">
        <v>864</v>
      </c>
      <c r="W1818" s="10">
        <v>1205</v>
      </c>
      <c r="X1818" s="10">
        <v>3641</v>
      </c>
      <c r="Y1818" s="10">
        <f t="shared" si="32"/>
        <v>2833</v>
      </c>
      <c r="Z1818" s="10" t="str">
        <f>IFERROR(VLOOKUP(H1818,'[1]MW-NIFTY-50-12-Apr-2020'!$A:$A,1,FALSE),"No")</f>
        <v>No</v>
      </c>
      <c r="AA1818" s="10" t="str">
        <f>IFERROR(VLOOKUP(AB1818,'[2]ind_nifty500list 12th Apr20'!$F:$F,1,FALSE),"No")</f>
        <v>No</v>
      </c>
      <c r="AB1818" s="9">
        <v>2833</v>
      </c>
    </row>
    <row r="1819" spans="1:28" ht="15.75" customHeight="1" x14ac:dyDescent="0.3">
      <c r="A1819" s="9">
        <v>1484</v>
      </c>
      <c r="B1819" s="10"/>
      <c r="C1819" s="10"/>
      <c r="D1819" s="10">
        <v>137438212</v>
      </c>
      <c r="E1819" s="10">
        <v>536868</v>
      </c>
      <c r="F1819" s="10">
        <v>536868</v>
      </c>
      <c r="G1819" s="10" t="s">
        <v>4687</v>
      </c>
      <c r="H1819" s="10" t="str">
        <f>G1819</f>
        <v>INTELSOFT</v>
      </c>
      <c r="I1819" s="10" t="s">
        <v>4688</v>
      </c>
      <c r="J1819" s="10" t="s">
        <v>4689</v>
      </c>
      <c r="K1819" s="13">
        <v>53.26</v>
      </c>
      <c r="L1819" s="19" t="s">
        <v>13176</v>
      </c>
      <c r="M1819" s="11" t="s">
        <v>39</v>
      </c>
      <c r="N1819" s="10" t="s">
        <v>145</v>
      </c>
      <c r="O1819" s="10" t="s">
        <v>543</v>
      </c>
      <c r="P1819" s="10"/>
      <c r="Q1819" s="12"/>
      <c r="R1819" s="12"/>
      <c r="S1819" s="15" t="s">
        <v>42</v>
      </c>
      <c r="T1819" s="10" t="s">
        <v>27</v>
      </c>
      <c r="U1819" s="10">
        <v>808</v>
      </c>
      <c r="V1819" s="10">
        <v>726</v>
      </c>
      <c r="W1819" s="10">
        <v>1350</v>
      </c>
      <c r="X1819" s="10">
        <v>136</v>
      </c>
      <c r="Y1819" s="10">
        <f t="shared" si="32"/>
        <v>1484</v>
      </c>
      <c r="Z1819" s="10" t="str">
        <f>IFERROR(VLOOKUP(H1819,'[1]MW-NIFTY-50-12-Apr-2020'!$A:$A,1,FALSE),"No")</f>
        <v>No</v>
      </c>
      <c r="AA1819" s="10" t="str">
        <f>IFERROR(VLOOKUP(AB1819,'[2]ind_nifty500list 12th Apr20'!$F:$F,1,FALSE),"No")</f>
        <v>No</v>
      </c>
      <c r="AB1819" s="9">
        <v>1484</v>
      </c>
    </row>
    <row r="1820" spans="1:28" ht="15.75" customHeight="1" x14ac:dyDescent="0.3">
      <c r="A1820" s="9">
        <v>2154</v>
      </c>
      <c r="B1820" s="10">
        <v>3825153</v>
      </c>
      <c r="C1820" s="10">
        <v>14942</v>
      </c>
      <c r="D1820" s="10">
        <v>136421124</v>
      </c>
      <c r="E1820" s="10">
        <v>532895</v>
      </c>
      <c r="F1820" s="10">
        <v>532895</v>
      </c>
      <c r="G1820" s="10" t="s">
        <v>6709</v>
      </c>
      <c r="H1820" s="10" t="s">
        <v>6709</v>
      </c>
      <c r="I1820" s="10" t="s">
        <v>6710</v>
      </c>
      <c r="J1820" s="10" t="s">
        <v>6711</v>
      </c>
      <c r="K1820" s="13">
        <v>53.0045</v>
      </c>
      <c r="L1820" s="19" t="s">
        <v>13176</v>
      </c>
      <c r="M1820" s="11" t="s">
        <v>55</v>
      </c>
      <c r="N1820" s="10" t="s">
        <v>56</v>
      </c>
      <c r="O1820" s="10" t="s">
        <v>154</v>
      </c>
      <c r="P1820" s="10"/>
      <c r="Q1820" s="12"/>
      <c r="R1820" s="12"/>
      <c r="S1820" s="10" t="s">
        <v>58</v>
      </c>
      <c r="T1820" s="10" t="s">
        <v>27</v>
      </c>
      <c r="U1820" s="10">
        <v>2129</v>
      </c>
      <c r="V1820" s="10">
        <v>1218</v>
      </c>
      <c r="W1820" s="10">
        <v>3259</v>
      </c>
      <c r="X1820" s="10">
        <v>27</v>
      </c>
      <c r="Y1820" s="10">
        <f t="shared" si="32"/>
        <v>2154</v>
      </c>
      <c r="Z1820" s="10" t="str">
        <f>IFERROR(VLOOKUP(H1820,'[1]MW-NIFTY-50-12-Apr-2020'!$A:$A,1,FALSE),"No")</f>
        <v>No</v>
      </c>
      <c r="AA1820" s="10" t="str">
        <f>IFERROR(VLOOKUP(AB1820,'[2]ind_nifty500list 12th Apr20'!$F:$F,1,FALSE),"No")</f>
        <v>No</v>
      </c>
      <c r="AB1820" s="9">
        <v>2154</v>
      </c>
    </row>
    <row r="1821" spans="1:28" ht="15.75" customHeight="1" x14ac:dyDescent="0.3">
      <c r="A1821" s="9">
        <v>3471</v>
      </c>
      <c r="B1821" s="10"/>
      <c r="C1821" s="10"/>
      <c r="D1821" s="10">
        <v>135801604</v>
      </c>
      <c r="E1821" s="10">
        <v>530475</v>
      </c>
      <c r="F1821" s="10">
        <v>530475</v>
      </c>
      <c r="G1821" s="10" t="s">
        <v>10648</v>
      </c>
      <c r="H1821" s="10" t="str">
        <f>G1821</f>
        <v>TINNARUBR</v>
      </c>
      <c r="I1821" s="10" t="s">
        <v>10649</v>
      </c>
      <c r="J1821" s="10" t="s">
        <v>10650</v>
      </c>
      <c r="K1821" s="13">
        <v>52.89</v>
      </c>
      <c r="L1821" s="19" t="s">
        <v>13176</v>
      </c>
      <c r="M1821" s="11" t="s">
        <v>23</v>
      </c>
      <c r="N1821" s="10" t="s">
        <v>24</v>
      </c>
      <c r="O1821" s="10"/>
      <c r="P1821" s="10"/>
      <c r="Q1821" s="12"/>
      <c r="R1821" s="12"/>
      <c r="S1821" s="15" t="s">
        <v>26</v>
      </c>
      <c r="T1821" s="10" t="s">
        <v>27</v>
      </c>
      <c r="U1821" s="10">
        <v>361</v>
      </c>
      <c r="V1821" s="10">
        <v>470</v>
      </c>
      <c r="W1821" s="10">
        <v>735</v>
      </c>
      <c r="X1821" s="10">
        <v>1332</v>
      </c>
      <c r="Y1821" s="10">
        <f t="shared" si="32"/>
        <v>3471</v>
      </c>
      <c r="Z1821" s="10" t="str">
        <f>IFERROR(VLOOKUP(H1821,'[1]MW-NIFTY-50-12-Apr-2020'!$A:$A,1,FALSE),"No")</f>
        <v>No</v>
      </c>
      <c r="AA1821" s="10" t="str">
        <f>IFERROR(VLOOKUP(AB1821,'[2]ind_nifty500list 12th Apr20'!$F:$F,1,FALSE),"No")</f>
        <v>No</v>
      </c>
      <c r="AB1821" s="9">
        <v>3471</v>
      </c>
    </row>
    <row r="1822" spans="1:28" ht="15.75" customHeight="1" x14ac:dyDescent="0.3">
      <c r="A1822" s="9">
        <v>2675</v>
      </c>
      <c r="B1822" s="10"/>
      <c r="C1822" s="10"/>
      <c r="D1822" s="10">
        <v>135994372</v>
      </c>
      <c r="E1822" s="10">
        <v>531228</v>
      </c>
      <c r="F1822" s="10">
        <v>531228</v>
      </c>
      <c r="G1822" s="10" t="s">
        <v>8264</v>
      </c>
      <c r="H1822" s="10" t="str">
        <f>G1822</f>
        <v>RANDER</v>
      </c>
      <c r="I1822" s="10" t="s">
        <v>8265</v>
      </c>
      <c r="J1822" s="10" t="s">
        <v>8266</v>
      </c>
      <c r="K1822" s="13">
        <v>52.75</v>
      </c>
      <c r="L1822" s="19" t="s">
        <v>13176</v>
      </c>
      <c r="M1822" s="11" t="s">
        <v>249</v>
      </c>
      <c r="N1822" s="10" t="s">
        <v>383</v>
      </c>
      <c r="O1822" s="10"/>
      <c r="P1822" s="10"/>
      <c r="Q1822" s="12"/>
      <c r="R1822" s="12"/>
      <c r="S1822" s="18" t="s">
        <v>384</v>
      </c>
      <c r="T1822" s="10" t="s">
        <v>27</v>
      </c>
      <c r="U1822" s="10">
        <v>3108</v>
      </c>
      <c r="V1822" s="10">
        <v>1599</v>
      </c>
      <c r="W1822" s="10">
        <v>2341</v>
      </c>
      <c r="X1822" s="10">
        <v>1983</v>
      </c>
      <c r="Y1822" s="10">
        <f t="shared" si="32"/>
        <v>2675</v>
      </c>
      <c r="Z1822" s="10" t="str">
        <f>IFERROR(VLOOKUP(H1822,'[1]MW-NIFTY-50-12-Apr-2020'!$A:$A,1,FALSE),"No")</f>
        <v>No</v>
      </c>
      <c r="AA1822" s="10" t="str">
        <f>IFERROR(VLOOKUP(AB1822,'[2]ind_nifty500list 12th Apr20'!$F:$F,1,FALSE),"No")</f>
        <v>No</v>
      </c>
      <c r="AB1822" s="9">
        <v>2675</v>
      </c>
    </row>
    <row r="1823" spans="1:28" ht="15.75" customHeight="1" x14ac:dyDescent="0.3">
      <c r="A1823" s="9">
        <v>1825</v>
      </c>
      <c r="B1823" s="10">
        <v>6386689</v>
      </c>
      <c r="C1823" s="10">
        <v>24948</v>
      </c>
      <c r="D1823" s="10">
        <v>136580868</v>
      </c>
      <c r="E1823" s="10">
        <v>533519</v>
      </c>
      <c r="F1823" s="10">
        <v>533519</v>
      </c>
      <c r="G1823" s="10" t="s">
        <v>5714</v>
      </c>
      <c r="H1823" s="10" t="s">
        <v>5714</v>
      </c>
      <c r="I1823" s="10" t="s">
        <v>5715</v>
      </c>
      <c r="J1823" s="10" t="s">
        <v>5716</v>
      </c>
      <c r="K1823" s="13">
        <v>32105.46285</v>
      </c>
      <c r="L1823" s="16" t="s">
        <v>13178</v>
      </c>
      <c r="M1823" s="11" t="s">
        <v>55</v>
      </c>
      <c r="N1823" s="10" t="s">
        <v>56</v>
      </c>
      <c r="O1823" s="10" t="s">
        <v>57</v>
      </c>
      <c r="P1823" s="10"/>
      <c r="Q1823" s="12"/>
      <c r="R1823" s="12"/>
      <c r="S1823" s="18" t="s">
        <v>58</v>
      </c>
      <c r="T1823" s="10" t="s">
        <v>130</v>
      </c>
      <c r="U1823" s="10">
        <v>873</v>
      </c>
      <c r="V1823" s="10">
        <v>2104</v>
      </c>
      <c r="W1823" s="10">
        <v>2723</v>
      </c>
      <c r="X1823" s="10">
        <v>1366</v>
      </c>
      <c r="Y1823" s="10">
        <f t="shared" si="32"/>
        <v>1825</v>
      </c>
      <c r="Z1823" s="10" t="str">
        <f>IFERROR(VLOOKUP(H1823,'[1]MW-NIFTY-50-12-Apr-2020'!$A:$A,1,FALSE),"No")</f>
        <v>No</v>
      </c>
      <c r="AA1823" s="10" t="s">
        <v>44</v>
      </c>
      <c r="AB1823" s="9">
        <v>1825</v>
      </c>
    </row>
    <row r="1824" spans="1:28" ht="15.75" customHeight="1" x14ac:dyDescent="0.3">
      <c r="A1824" s="9">
        <v>2738</v>
      </c>
      <c r="B1824" s="10">
        <v>1015041</v>
      </c>
      <c r="C1824" s="10">
        <v>3965</v>
      </c>
      <c r="D1824" s="10">
        <v>135915268</v>
      </c>
      <c r="E1824" s="10">
        <v>530919</v>
      </c>
      <c r="F1824" s="10">
        <v>530919</v>
      </c>
      <c r="G1824" s="10" t="s">
        <v>8456</v>
      </c>
      <c r="H1824" s="10" t="s">
        <v>8456</v>
      </c>
      <c r="I1824" s="10" t="s">
        <v>8457</v>
      </c>
      <c r="J1824" s="10" t="s">
        <v>8458</v>
      </c>
      <c r="K1824" s="13">
        <v>52.747749999999996</v>
      </c>
      <c r="L1824" s="19" t="s">
        <v>13176</v>
      </c>
      <c r="M1824" s="11" t="s">
        <v>83</v>
      </c>
      <c r="N1824" s="10" t="s">
        <v>621</v>
      </c>
      <c r="O1824" s="10" t="s">
        <v>622</v>
      </c>
      <c r="P1824" s="10" t="s">
        <v>6555</v>
      </c>
      <c r="Q1824" s="12"/>
      <c r="R1824" s="12"/>
      <c r="S1824" s="18" t="s">
        <v>623</v>
      </c>
      <c r="T1824" s="10" t="s">
        <v>27</v>
      </c>
      <c r="U1824" s="10">
        <v>426</v>
      </c>
      <c r="V1824" s="10">
        <v>2068</v>
      </c>
      <c r="W1824" s="10">
        <v>1167</v>
      </c>
      <c r="X1824" s="10">
        <v>2891</v>
      </c>
      <c r="Y1824" s="10">
        <f t="shared" si="32"/>
        <v>2738</v>
      </c>
      <c r="Z1824" s="10" t="str">
        <f>IFERROR(VLOOKUP(H1824,'[1]MW-NIFTY-50-12-Apr-2020'!$A:$A,1,FALSE),"No")</f>
        <v>No</v>
      </c>
      <c r="AA1824" s="10" t="str">
        <f>IFERROR(VLOOKUP(AB1824,'[2]ind_nifty500list 12th Apr20'!$F:$F,1,FALSE),"No")</f>
        <v>No</v>
      </c>
      <c r="AB1824" s="9">
        <v>2738</v>
      </c>
    </row>
    <row r="1825" spans="1:28" ht="15.75" customHeight="1" x14ac:dyDescent="0.3">
      <c r="A1825" s="9">
        <v>3657</v>
      </c>
      <c r="B1825" s="10">
        <v>933377</v>
      </c>
      <c r="C1825" s="10">
        <v>3646</v>
      </c>
      <c r="D1825" s="10">
        <v>131628804</v>
      </c>
      <c r="E1825" s="10">
        <v>514175</v>
      </c>
      <c r="F1825" s="10">
        <v>514175</v>
      </c>
      <c r="G1825" s="10" t="s">
        <v>11205</v>
      </c>
      <c r="H1825" s="10" t="s">
        <v>11205</v>
      </c>
      <c r="I1825" s="10" t="s">
        <v>11206</v>
      </c>
      <c r="J1825" s="10" t="s">
        <v>11207</v>
      </c>
      <c r="K1825" s="13">
        <v>52.400300000000001</v>
      </c>
      <c r="L1825" s="19" t="s">
        <v>13176</v>
      </c>
      <c r="M1825" s="11" t="s">
        <v>83</v>
      </c>
      <c r="N1825" s="10" t="s">
        <v>84</v>
      </c>
      <c r="O1825" s="10" t="s">
        <v>85</v>
      </c>
      <c r="P1825" s="10"/>
      <c r="Q1825" s="12"/>
      <c r="R1825" s="12"/>
      <c r="S1825" s="15" t="s">
        <v>86</v>
      </c>
      <c r="T1825" s="10" t="s">
        <v>27</v>
      </c>
      <c r="U1825" s="10">
        <v>1666</v>
      </c>
      <c r="V1825" s="10">
        <v>96</v>
      </c>
      <c r="W1825" s="10">
        <v>1413</v>
      </c>
      <c r="X1825" s="10">
        <v>2433</v>
      </c>
      <c r="Y1825" s="10">
        <f t="shared" si="32"/>
        <v>3657</v>
      </c>
      <c r="Z1825" s="10" t="str">
        <f>IFERROR(VLOOKUP(H1825,'[1]MW-NIFTY-50-12-Apr-2020'!$A:$A,1,FALSE),"No")</f>
        <v>No</v>
      </c>
      <c r="AA1825" s="10" t="str">
        <f>IFERROR(VLOOKUP(AB1825,'[2]ind_nifty500list 12th Apr20'!$F:$F,1,FALSE),"No")</f>
        <v>No</v>
      </c>
      <c r="AB1825" s="9">
        <v>3657</v>
      </c>
    </row>
    <row r="1826" spans="1:28" ht="15.75" customHeight="1" x14ac:dyDescent="0.3">
      <c r="A1826" s="9">
        <v>3703</v>
      </c>
      <c r="B1826" s="10">
        <v>4528897</v>
      </c>
      <c r="C1826" s="10">
        <v>17691</v>
      </c>
      <c r="D1826" s="10">
        <v>137681924</v>
      </c>
      <c r="E1826" s="10">
        <v>537820</v>
      </c>
      <c r="F1826" s="10">
        <v>537820</v>
      </c>
      <c r="G1826" s="10" t="s">
        <v>11340</v>
      </c>
      <c r="H1826" s="10" t="s">
        <v>11340</v>
      </c>
      <c r="I1826" s="10" t="s">
        <v>11341</v>
      </c>
      <c r="J1826" s="10" t="s">
        <v>11342</v>
      </c>
      <c r="K1826" s="13">
        <v>52.039349999999999</v>
      </c>
      <c r="L1826" s="19" t="s">
        <v>13176</v>
      </c>
      <c r="M1826" s="11" t="s">
        <v>55</v>
      </c>
      <c r="N1826" s="10" t="s">
        <v>56</v>
      </c>
      <c r="O1826" s="11" t="s">
        <v>158</v>
      </c>
      <c r="P1826" s="10" t="s">
        <v>797</v>
      </c>
      <c r="Q1826" s="12"/>
      <c r="R1826" s="12"/>
      <c r="S1826" s="18" t="s">
        <v>58</v>
      </c>
      <c r="T1826" s="10" t="s">
        <v>27</v>
      </c>
      <c r="U1826" s="10">
        <v>3048</v>
      </c>
      <c r="V1826" s="10">
        <v>1390</v>
      </c>
      <c r="W1826" s="10">
        <v>3196</v>
      </c>
      <c r="X1826" s="10">
        <v>2363</v>
      </c>
      <c r="Y1826" s="10">
        <f t="shared" si="32"/>
        <v>3703</v>
      </c>
      <c r="Z1826" s="10" t="str">
        <f>IFERROR(VLOOKUP(H1826,'[1]MW-NIFTY-50-12-Apr-2020'!$A:$A,1,FALSE),"No")</f>
        <v>No</v>
      </c>
      <c r="AA1826" s="10" t="str">
        <f>IFERROR(VLOOKUP(AB1826,'[2]ind_nifty500list 12th Apr20'!$F:$F,1,FALSE),"No")</f>
        <v>No</v>
      </c>
      <c r="AB1826" s="9">
        <v>3703</v>
      </c>
    </row>
    <row r="1827" spans="1:28" ht="15.75" customHeight="1" x14ac:dyDescent="0.3">
      <c r="A1827" s="9">
        <v>3542</v>
      </c>
      <c r="B1827" s="10"/>
      <c r="C1827" s="10"/>
      <c r="D1827" s="10">
        <v>129352964</v>
      </c>
      <c r="E1827" s="10">
        <v>505285</v>
      </c>
      <c r="F1827" s="10">
        <v>505285</v>
      </c>
      <c r="G1827" s="10" t="s">
        <v>10861</v>
      </c>
      <c r="H1827" s="10" t="str">
        <f t="shared" ref="H1827:H1832" si="33">G1827</f>
        <v>TULIVE</v>
      </c>
      <c r="I1827" s="10" t="s">
        <v>10862</v>
      </c>
      <c r="J1827" s="10" t="s">
        <v>10863</v>
      </c>
      <c r="K1827" s="13">
        <v>51.87</v>
      </c>
      <c r="L1827" s="19" t="s">
        <v>13176</v>
      </c>
      <c r="M1827" s="11" t="s">
        <v>39</v>
      </c>
      <c r="N1827" s="10" t="s">
        <v>40</v>
      </c>
      <c r="O1827" s="10"/>
      <c r="P1827" s="10"/>
      <c r="Q1827" s="12"/>
      <c r="R1827" s="12"/>
      <c r="S1827" s="17" t="s">
        <v>42</v>
      </c>
      <c r="T1827" s="10" t="s">
        <v>27</v>
      </c>
      <c r="U1827" s="10">
        <v>3641</v>
      </c>
      <c r="V1827" s="10">
        <v>1205</v>
      </c>
      <c r="W1827" s="10">
        <v>3242</v>
      </c>
      <c r="X1827" s="10">
        <v>1255</v>
      </c>
      <c r="Y1827" s="10">
        <f t="shared" si="32"/>
        <v>3542</v>
      </c>
      <c r="Z1827" s="10" t="str">
        <f>IFERROR(VLOOKUP(H1827,'[1]MW-NIFTY-50-12-Apr-2020'!$A:$A,1,FALSE),"No")</f>
        <v>No</v>
      </c>
      <c r="AA1827" s="10" t="str">
        <f>IFERROR(VLOOKUP(AB1827,'[2]ind_nifty500list 12th Apr20'!$F:$F,1,FALSE),"No")</f>
        <v>No</v>
      </c>
      <c r="AB1827" s="9">
        <v>3542</v>
      </c>
    </row>
    <row r="1828" spans="1:28" ht="15.75" customHeight="1" x14ac:dyDescent="0.3">
      <c r="A1828" s="9">
        <v>1760</v>
      </c>
      <c r="B1828" s="10"/>
      <c r="C1828" s="10"/>
      <c r="D1828" s="10">
        <v>135735044</v>
      </c>
      <c r="E1828" s="10">
        <v>530215</v>
      </c>
      <c r="F1828" s="10">
        <v>530215</v>
      </c>
      <c r="G1828" s="10" t="s">
        <v>5517</v>
      </c>
      <c r="H1828" s="10" t="str">
        <f t="shared" si="33"/>
        <v>KINGSINFR</v>
      </c>
      <c r="I1828" s="10" t="s">
        <v>5518</v>
      </c>
      <c r="J1828" s="10" t="s">
        <v>5519</v>
      </c>
      <c r="K1828" s="13">
        <v>51.8</v>
      </c>
      <c r="L1828" s="19" t="s">
        <v>13176</v>
      </c>
      <c r="M1828" s="11" t="s">
        <v>249</v>
      </c>
      <c r="N1828" s="10" t="s">
        <v>383</v>
      </c>
      <c r="O1828" s="10"/>
      <c r="P1828" s="10"/>
      <c r="Q1828" s="12"/>
      <c r="R1828" s="12"/>
      <c r="S1828" s="18" t="s">
        <v>384</v>
      </c>
      <c r="T1828" s="10" t="s">
        <v>27</v>
      </c>
      <c r="U1828" s="10">
        <v>948</v>
      </c>
      <c r="V1828" s="10">
        <v>3766</v>
      </c>
      <c r="W1828" s="10">
        <v>697</v>
      </c>
      <c r="X1828" s="10">
        <v>3084</v>
      </c>
      <c r="Y1828" s="10">
        <f t="shared" si="32"/>
        <v>1760</v>
      </c>
      <c r="Z1828" s="10" t="str">
        <f>IFERROR(VLOOKUP(H1828,'[1]MW-NIFTY-50-12-Apr-2020'!$A:$A,1,FALSE),"No")</f>
        <v>No</v>
      </c>
      <c r="AA1828" s="10" t="str">
        <f>IFERROR(VLOOKUP(AB1828,'[2]ind_nifty500list 12th Apr20'!$F:$F,1,FALSE),"No")</f>
        <v>No</v>
      </c>
      <c r="AB1828" s="9">
        <v>1760</v>
      </c>
    </row>
    <row r="1829" spans="1:28" ht="15.75" customHeight="1" x14ac:dyDescent="0.3">
      <c r="A1829" s="9">
        <v>3742</v>
      </c>
      <c r="B1829" s="10"/>
      <c r="C1829" s="10"/>
      <c r="D1829" s="10">
        <v>130946308</v>
      </c>
      <c r="E1829" s="10">
        <v>511509</v>
      </c>
      <c r="F1829" s="10">
        <v>511509</v>
      </c>
      <c r="G1829" s="10" t="s">
        <v>11456</v>
      </c>
      <c r="H1829" s="10" t="str">
        <f t="shared" si="33"/>
        <v>VIVOBIOT</v>
      </c>
      <c r="I1829" s="10" t="s">
        <v>11457</v>
      </c>
      <c r="J1829" s="10" t="s">
        <v>11458</v>
      </c>
      <c r="K1829" s="13">
        <v>51.79</v>
      </c>
      <c r="L1829" s="19" t="s">
        <v>13176</v>
      </c>
      <c r="M1829" s="11" t="s">
        <v>95</v>
      </c>
      <c r="N1829" s="10" t="s">
        <v>96</v>
      </c>
      <c r="O1829" s="10" t="s">
        <v>97</v>
      </c>
      <c r="P1829" s="10"/>
      <c r="Q1829" s="12"/>
      <c r="R1829" s="12"/>
      <c r="S1829" s="10" t="s">
        <v>98</v>
      </c>
      <c r="T1829" s="10" t="s">
        <v>27</v>
      </c>
      <c r="U1829" s="10">
        <v>2395</v>
      </c>
      <c r="V1829" s="10">
        <v>401</v>
      </c>
      <c r="W1829" s="10">
        <v>350</v>
      </c>
      <c r="X1829" s="10">
        <v>1450</v>
      </c>
      <c r="Y1829" s="10">
        <f t="shared" si="32"/>
        <v>3742</v>
      </c>
      <c r="Z1829" s="10" t="str">
        <f>IFERROR(VLOOKUP(H1829,'[1]MW-NIFTY-50-12-Apr-2020'!$A:$A,1,FALSE),"No")</f>
        <v>No</v>
      </c>
      <c r="AA1829" s="10" t="str">
        <f>IFERROR(VLOOKUP(AB1829,'[2]ind_nifty500list 12th Apr20'!$F:$F,1,FALSE),"No")</f>
        <v>No</v>
      </c>
      <c r="AB1829" s="9">
        <v>3742</v>
      </c>
    </row>
    <row r="1830" spans="1:28" ht="15.75" customHeight="1" x14ac:dyDescent="0.3">
      <c r="A1830" s="9">
        <v>3042</v>
      </c>
      <c r="B1830" s="10"/>
      <c r="C1830" s="10"/>
      <c r="D1830" s="10">
        <v>135956484</v>
      </c>
      <c r="E1830" s="10">
        <v>531080</v>
      </c>
      <c r="F1830" s="10">
        <v>531080</v>
      </c>
      <c r="G1830" s="10" t="s">
        <v>9365</v>
      </c>
      <c r="H1830" s="10" t="str">
        <f t="shared" si="33"/>
        <v>SHRIKRISH</v>
      </c>
      <c r="I1830" s="10" t="s">
        <v>9366</v>
      </c>
      <c r="J1830" s="10" t="s">
        <v>9367</v>
      </c>
      <c r="K1830" s="13">
        <v>51.75</v>
      </c>
      <c r="L1830" s="19" t="s">
        <v>13176</v>
      </c>
      <c r="M1830" s="11" t="s">
        <v>249</v>
      </c>
      <c r="N1830" s="10" t="s">
        <v>383</v>
      </c>
      <c r="O1830" s="10"/>
      <c r="P1830" s="10"/>
      <c r="Q1830" s="12"/>
      <c r="R1830" s="12"/>
      <c r="S1830" s="18" t="s">
        <v>384</v>
      </c>
      <c r="T1830" s="10" t="s">
        <v>27</v>
      </c>
      <c r="U1830" s="10">
        <v>195</v>
      </c>
      <c r="V1830" s="10">
        <v>2244</v>
      </c>
      <c r="W1830" s="10">
        <v>2559</v>
      </c>
      <c r="X1830" s="10">
        <v>2706</v>
      </c>
      <c r="Y1830" s="10">
        <f t="shared" si="32"/>
        <v>3042</v>
      </c>
      <c r="Z1830" s="10" t="str">
        <f>IFERROR(VLOOKUP(H1830,'[1]MW-NIFTY-50-12-Apr-2020'!$A:$A,1,FALSE),"No")</f>
        <v>No</v>
      </c>
      <c r="AA1830" s="10" t="str">
        <f>IFERROR(VLOOKUP(AB1830,'[2]ind_nifty500list 12th Apr20'!$F:$F,1,FALSE),"No")</f>
        <v>No</v>
      </c>
      <c r="AB1830" s="9">
        <v>3042</v>
      </c>
    </row>
    <row r="1831" spans="1:28" ht="15.75" customHeight="1" x14ac:dyDescent="0.3">
      <c r="A1831" s="9">
        <v>296</v>
      </c>
      <c r="B1831" s="10"/>
      <c r="C1831" s="10"/>
      <c r="D1831" s="10">
        <v>130852868</v>
      </c>
      <c r="E1831" s="10">
        <v>511144</v>
      </c>
      <c r="F1831" s="10">
        <v>511144</v>
      </c>
      <c r="G1831" s="10" t="s">
        <v>1048</v>
      </c>
      <c r="H1831" s="10" t="str">
        <f t="shared" si="33"/>
        <v>ASYAINFO</v>
      </c>
      <c r="I1831" s="10" t="s">
        <v>1049</v>
      </c>
      <c r="J1831" s="10" t="s">
        <v>1050</v>
      </c>
      <c r="K1831" s="13">
        <v>51.64</v>
      </c>
      <c r="L1831" s="19" t="s">
        <v>13176</v>
      </c>
      <c r="M1831" s="11" t="s">
        <v>32</v>
      </c>
      <c r="N1831" s="10" t="s">
        <v>33</v>
      </c>
      <c r="O1831" s="10" t="s">
        <v>34</v>
      </c>
      <c r="P1831" s="10"/>
      <c r="Q1831" s="12"/>
      <c r="R1831" s="12"/>
      <c r="S1831" s="18" t="s">
        <v>35</v>
      </c>
      <c r="T1831" s="10" t="s">
        <v>27</v>
      </c>
      <c r="U1831" s="10">
        <v>2020</v>
      </c>
      <c r="V1831" s="10">
        <v>3014</v>
      </c>
      <c r="W1831" s="10">
        <v>542</v>
      </c>
      <c r="X1831" s="10">
        <v>3168</v>
      </c>
      <c r="Y1831" s="10">
        <f t="shared" si="32"/>
        <v>296</v>
      </c>
      <c r="Z1831" s="10" t="str">
        <f>IFERROR(VLOOKUP(H1831,'[1]MW-NIFTY-50-12-Apr-2020'!$A:$A,1,FALSE),"No")</f>
        <v>No</v>
      </c>
      <c r="AA1831" s="10" t="str">
        <f>IFERROR(VLOOKUP(AB1831,'[2]ind_nifty500list 12th Apr20'!$F:$F,1,FALSE),"No")</f>
        <v>No</v>
      </c>
      <c r="AB1831" s="9">
        <v>296</v>
      </c>
    </row>
    <row r="1832" spans="1:28" ht="15.75" customHeight="1" x14ac:dyDescent="0.3">
      <c r="A1832" s="9">
        <v>2186</v>
      </c>
      <c r="B1832" s="10"/>
      <c r="C1832" s="10"/>
      <c r="D1832" s="10">
        <v>137965060</v>
      </c>
      <c r="E1832" s="10">
        <v>538926</v>
      </c>
      <c r="F1832" s="10">
        <v>538926</v>
      </c>
      <c r="G1832" s="10" t="s">
        <v>6806</v>
      </c>
      <c r="H1832" s="10" t="str">
        <f t="shared" si="33"/>
        <v>NAPL</v>
      </c>
      <c r="I1832" s="10" t="s">
        <v>6807</v>
      </c>
      <c r="J1832" s="10" t="s">
        <v>6808</v>
      </c>
      <c r="K1832" s="13">
        <v>51.64</v>
      </c>
      <c r="L1832" s="19" t="s">
        <v>13176</v>
      </c>
      <c r="M1832" s="11" t="s">
        <v>275</v>
      </c>
      <c r="N1832" s="10" t="s">
        <v>357</v>
      </c>
      <c r="O1832" s="10" t="s">
        <v>358</v>
      </c>
      <c r="P1832" s="10" t="s">
        <v>5965</v>
      </c>
      <c r="Q1832" s="12"/>
      <c r="R1832" s="12"/>
      <c r="S1832" s="18" t="s">
        <v>279</v>
      </c>
      <c r="T1832" s="10" t="s">
        <v>27</v>
      </c>
      <c r="U1832" s="10">
        <v>1778</v>
      </c>
      <c r="V1832" s="10">
        <v>2321</v>
      </c>
      <c r="W1832" s="10">
        <v>3619</v>
      </c>
      <c r="X1832" s="10">
        <v>1793</v>
      </c>
      <c r="Y1832" s="10">
        <f t="shared" si="32"/>
        <v>2186</v>
      </c>
      <c r="Z1832" s="10" t="str">
        <f>IFERROR(VLOOKUP(H1832,'[1]MW-NIFTY-50-12-Apr-2020'!$A:$A,1,FALSE),"No")</f>
        <v>No</v>
      </c>
      <c r="AA1832" s="10" t="str">
        <f>IFERROR(VLOOKUP(AB1832,'[2]ind_nifty500list 12th Apr20'!$F:$F,1,FALSE),"No")</f>
        <v>No</v>
      </c>
      <c r="AB1832" s="9">
        <v>2186</v>
      </c>
    </row>
    <row r="1833" spans="1:28" ht="15.75" customHeight="1" x14ac:dyDescent="0.3">
      <c r="A1833" s="9">
        <v>1835</v>
      </c>
      <c r="B1833" s="10">
        <v>506625</v>
      </c>
      <c r="C1833" s="10">
        <v>1979</v>
      </c>
      <c r="D1833" s="10">
        <v>128064516</v>
      </c>
      <c r="E1833" s="10">
        <v>500252</v>
      </c>
      <c r="F1833" s="10">
        <v>500252</v>
      </c>
      <c r="G1833" s="10" t="s">
        <v>5745</v>
      </c>
      <c r="H1833" s="10" t="s">
        <v>5745</v>
      </c>
      <c r="I1833" s="10" t="s">
        <v>5746</v>
      </c>
      <c r="J1833" s="10" t="s">
        <v>5747</v>
      </c>
      <c r="K1833" s="13">
        <v>7894.8886500000008</v>
      </c>
      <c r="L1833" s="19" t="s">
        <v>13179</v>
      </c>
      <c r="M1833" s="11" t="s">
        <v>39</v>
      </c>
      <c r="N1833" s="10" t="s">
        <v>40</v>
      </c>
      <c r="O1833" s="10" t="s">
        <v>137</v>
      </c>
      <c r="P1833" s="10" t="s">
        <v>138</v>
      </c>
      <c r="Q1833" s="11" t="e">
        <v>#REF!</v>
      </c>
      <c r="R1833" s="12"/>
      <c r="S1833" s="15" t="s">
        <v>42</v>
      </c>
      <c r="T1833" s="10" t="s">
        <v>43</v>
      </c>
      <c r="U1833" s="10">
        <v>1189</v>
      </c>
      <c r="V1833" s="10">
        <v>3470</v>
      </c>
      <c r="W1833" s="10">
        <v>563</v>
      </c>
      <c r="X1833" s="10">
        <v>3102</v>
      </c>
      <c r="Y1833" s="10">
        <f t="shared" si="32"/>
        <v>1835</v>
      </c>
      <c r="Z1833" s="10" t="str">
        <f>IFERROR(VLOOKUP(H1833,'[1]MW-NIFTY-50-12-Apr-2020'!$A:$A,1,FALSE),"No")</f>
        <v>No</v>
      </c>
      <c r="AA1833" s="10" t="s">
        <v>44</v>
      </c>
      <c r="AB1833" s="9">
        <v>1835</v>
      </c>
    </row>
    <row r="1834" spans="1:28" ht="15.75" customHeight="1" x14ac:dyDescent="0.3">
      <c r="A1834" s="9">
        <v>3675</v>
      </c>
      <c r="B1834" s="10"/>
      <c r="C1834" s="10"/>
      <c r="D1834" s="10">
        <v>138017796</v>
      </c>
      <c r="E1834" s="10">
        <v>539132</v>
      </c>
      <c r="F1834" s="10">
        <v>539132</v>
      </c>
      <c r="G1834" s="10" t="s">
        <v>11257</v>
      </c>
      <c r="H1834" s="10" t="str">
        <f>G1834</f>
        <v>VEGETABLE</v>
      </c>
      <c r="I1834" s="10" t="s">
        <v>11258</v>
      </c>
      <c r="J1834" s="10" t="s">
        <v>11259</v>
      </c>
      <c r="K1834" s="13">
        <v>51.31</v>
      </c>
      <c r="L1834" s="19" t="s">
        <v>13176</v>
      </c>
      <c r="M1834" s="11" t="s">
        <v>275</v>
      </c>
      <c r="N1834" s="10" t="s">
        <v>357</v>
      </c>
      <c r="O1834" s="10" t="s">
        <v>358</v>
      </c>
      <c r="P1834" s="10" t="s">
        <v>432</v>
      </c>
      <c r="Q1834" s="12"/>
      <c r="R1834" s="12"/>
      <c r="S1834" s="18" t="s">
        <v>279</v>
      </c>
      <c r="T1834" s="10" t="s">
        <v>27</v>
      </c>
      <c r="U1834" s="10">
        <v>2201</v>
      </c>
      <c r="V1834" s="10">
        <v>3478</v>
      </c>
      <c r="W1834" s="10">
        <v>2321</v>
      </c>
      <c r="X1834" s="10">
        <v>1778</v>
      </c>
      <c r="Y1834" s="10">
        <f t="shared" si="32"/>
        <v>3675</v>
      </c>
      <c r="Z1834" s="10" t="str">
        <f>IFERROR(VLOOKUP(H1834,'[1]MW-NIFTY-50-12-Apr-2020'!$A:$A,1,FALSE),"No")</f>
        <v>No</v>
      </c>
      <c r="AA1834" s="10" t="str">
        <f>IFERROR(VLOOKUP(AB1834,'[2]ind_nifty500list 12th Apr20'!$F:$F,1,FALSE),"No")</f>
        <v>No</v>
      </c>
      <c r="AB1834" s="9">
        <v>3675</v>
      </c>
    </row>
    <row r="1835" spans="1:28" ht="15.75" customHeight="1" x14ac:dyDescent="0.3">
      <c r="A1835" s="9">
        <v>225</v>
      </c>
      <c r="B1835" s="10"/>
      <c r="C1835" s="10"/>
      <c r="D1835" s="10">
        <v>131190020</v>
      </c>
      <c r="E1835" s="10">
        <v>131190020</v>
      </c>
      <c r="F1835" s="10">
        <v>512461</v>
      </c>
      <c r="G1835" s="10" t="s">
        <v>827</v>
      </c>
      <c r="H1835" s="10" t="str">
        <f>G1835</f>
        <v>PUNCTRD</v>
      </c>
      <c r="I1835" s="10"/>
      <c r="J1835" s="10" t="s">
        <v>828</v>
      </c>
      <c r="K1835" s="13">
        <v>51.25</v>
      </c>
      <c r="L1835" s="19" t="s">
        <v>13176</v>
      </c>
      <c r="M1835" s="11" t="s">
        <v>55</v>
      </c>
      <c r="N1835" s="10" t="s">
        <v>56</v>
      </c>
      <c r="O1835" s="10" t="s">
        <v>62</v>
      </c>
      <c r="P1835" s="10" t="s">
        <v>293</v>
      </c>
      <c r="Q1835" s="12"/>
      <c r="R1835" s="12"/>
      <c r="S1835" s="10" t="s">
        <v>58</v>
      </c>
      <c r="T1835" s="10" t="s">
        <v>27</v>
      </c>
      <c r="U1835" s="10">
        <v>236</v>
      </c>
      <c r="V1835" s="10">
        <v>376</v>
      </c>
      <c r="W1835" s="10">
        <v>3669</v>
      </c>
      <c r="X1835" s="10">
        <v>2556</v>
      </c>
      <c r="Y1835" s="10">
        <f t="shared" si="32"/>
        <v>225</v>
      </c>
      <c r="Z1835" s="10" t="str">
        <f>IFERROR(VLOOKUP(H1835,'[1]MW-NIFTY-50-12-Apr-2020'!$A:$A,1,FALSE),"No")</f>
        <v>No</v>
      </c>
      <c r="AA1835" s="10" t="str">
        <f>IFERROR(VLOOKUP(AB1835,'[2]ind_nifty500list 12th Apr20'!$F:$F,1,FALSE),"No")</f>
        <v>No</v>
      </c>
      <c r="AB1835" s="9">
        <v>225</v>
      </c>
    </row>
    <row r="1836" spans="1:28" ht="15.75" customHeight="1" x14ac:dyDescent="0.3">
      <c r="A1836" s="9">
        <v>1903</v>
      </c>
      <c r="B1836" s="10">
        <v>3878657</v>
      </c>
      <c r="C1836" s="10">
        <v>15151</v>
      </c>
      <c r="D1836" s="10">
        <v>131863812</v>
      </c>
      <c r="E1836" s="10">
        <v>515093</v>
      </c>
      <c r="F1836" s="10">
        <v>515093</v>
      </c>
      <c r="G1836" s="10" t="s">
        <v>5953</v>
      </c>
      <c r="H1836" s="10" t="s">
        <v>5953</v>
      </c>
      <c r="I1836" s="10" t="s">
        <v>5954</v>
      </c>
      <c r="J1836" s="10" t="s">
        <v>5955</v>
      </c>
      <c r="K1836" s="13">
        <v>51.221299999999999</v>
      </c>
      <c r="L1836" s="19" t="s">
        <v>13176</v>
      </c>
      <c r="M1836" s="11" t="s">
        <v>249</v>
      </c>
      <c r="N1836" s="10" t="s">
        <v>250</v>
      </c>
      <c r="O1836" s="10" t="s">
        <v>762</v>
      </c>
      <c r="P1836" s="10" t="s">
        <v>875</v>
      </c>
      <c r="Q1836" s="12"/>
      <c r="R1836" s="12"/>
      <c r="S1836" s="15" t="s">
        <v>26</v>
      </c>
      <c r="T1836" s="10" t="s">
        <v>27</v>
      </c>
      <c r="U1836" s="10">
        <v>3130</v>
      </c>
      <c r="V1836" s="10">
        <v>2375</v>
      </c>
      <c r="W1836" s="10">
        <v>894</v>
      </c>
      <c r="X1836" s="10">
        <v>240</v>
      </c>
      <c r="Y1836" s="10">
        <f t="shared" si="32"/>
        <v>1903</v>
      </c>
      <c r="Z1836" s="10" t="str">
        <f>IFERROR(VLOOKUP(H1836,'[1]MW-NIFTY-50-12-Apr-2020'!$A:$A,1,FALSE),"No")</f>
        <v>No</v>
      </c>
      <c r="AA1836" s="10" t="str">
        <f>IFERROR(VLOOKUP(AB1836,'[2]ind_nifty500list 12th Apr20'!$F:$F,1,FALSE),"No")</f>
        <v>No</v>
      </c>
      <c r="AB1836" s="9">
        <v>1903</v>
      </c>
    </row>
    <row r="1837" spans="1:28" ht="15.75" customHeight="1" x14ac:dyDescent="0.3">
      <c r="A1837" s="9">
        <v>1839</v>
      </c>
      <c r="B1837" s="10">
        <v>504321</v>
      </c>
      <c r="C1837" s="10">
        <v>1970</v>
      </c>
      <c r="D1837" s="10">
        <v>136880644</v>
      </c>
      <c r="E1837" s="10">
        <v>534690</v>
      </c>
      <c r="F1837" s="10">
        <v>534690</v>
      </c>
      <c r="G1837" s="10" t="s">
        <v>5758</v>
      </c>
      <c r="H1837" s="10" t="s">
        <v>5758</v>
      </c>
      <c r="I1837" s="10" t="s">
        <v>5759</v>
      </c>
      <c r="J1837" s="10" t="s">
        <v>5760</v>
      </c>
      <c r="K1837" s="13">
        <v>2818.2361999999998</v>
      </c>
      <c r="L1837" s="19" t="s">
        <v>13179</v>
      </c>
      <c r="M1837" s="11" t="s">
        <v>55</v>
      </c>
      <c r="N1837" s="10" t="s">
        <v>524</v>
      </c>
      <c r="O1837" s="10" t="s">
        <v>678</v>
      </c>
      <c r="P1837" s="10"/>
      <c r="Q1837" s="12"/>
      <c r="R1837" s="12"/>
      <c r="S1837" s="10" t="s">
        <v>526</v>
      </c>
      <c r="T1837" s="10" t="s">
        <v>27</v>
      </c>
      <c r="U1837" s="10">
        <v>3205</v>
      </c>
      <c r="V1837" s="10">
        <v>746</v>
      </c>
      <c r="W1837" s="10">
        <v>1694</v>
      </c>
      <c r="X1837" s="10">
        <v>178</v>
      </c>
      <c r="Y1837" s="10">
        <f t="shared" si="32"/>
        <v>1839</v>
      </c>
      <c r="Z1837" s="10" t="str">
        <f>IFERROR(VLOOKUP(H1837,'[1]MW-NIFTY-50-12-Apr-2020'!$A:$A,1,FALSE),"No")</f>
        <v>No</v>
      </c>
      <c r="AA1837" s="10" t="s">
        <v>44</v>
      </c>
      <c r="AB1837" s="9">
        <v>1839</v>
      </c>
    </row>
    <row r="1838" spans="1:28" ht="15.75" customHeight="1" x14ac:dyDescent="0.3">
      <c r="A1838" s="9">
        <v>821</v>
      </c>
      <c r="B1838" s="10"/>
      <c r="C1838" s="10"/>
      <c r="D1838" s="10">
        <v>137838596</v>
      </c>
      <c r="E1838" s="10">
        <v>538432</v>
      </c>
      <c r="F1838" s="10">
        <v>538432</v>
      </c>
      <c r="G1838" s="10" t="s">
        <v>2658</v>
      </c>
      <c r="H1838" s="10" t="str">
        <f>G1838</f>
        <v>DIVINUS</v>
      </c>
      <c r="I1838" s="10" t="s">
        <v>2659</v>
      </c>
      <c r="J1838" s="10" t="s">
        <v>2660</v>
      </c>
      <c r="K1838" s="13">
        <v>51.13</v>
      </c>
      <c r="L1838" s="19" t="s">
        <v>13176</v>
      </c>
      <c r="M1838" s="11" t="s">
        <v>39</v>
      </c>
      <c r="N1838" s="10" t="s">
        <v>40</v>
      </c>
      <c r="O1838" s="10" t="s">
        <v>76</v>
      </c>
      <c r="P1838" s="10"/>
      <c r="Q1838" s="12"/>
      <c r="R1838" s="12"/>
      <c r="S1838" s="17" t="s">
        <v>42</v>
      </c>
      <c r="T1838" s="10" t="s">
        <v>27</v>
      </c>
      <c r="U1838" s="10">
        <v>3763</v>
      </c>
      <c r="V1838" s="10">
        <v>3633</v>
      </c>
      <c r="W1838" s="10">
        <v>207</v>
      </c>
      <c r="X1838" s="10">
        <v>1831</v>
      </c>
      <c r="Y1838" s="10">
        <f t="shared" si="32"/>
        <v>821</v>
      </c>
      <c r="Z1838" s="10" t="str">
        <f>IFERROR(VLOOKUP(H1838,'[1]MW-NIFTY-50-12-Apr-2020'!$A:$A,1,FALSE),"No")</f>
        <v>No</v>
      </c>
      <c r="AA1838" s="10" t="str">
        <f>IFERROR(VLOOKUP(AB1838,'[2]ind_nifty500list 12th Apr20'!$F:$F,1,FALSE),"No")</f>
        <v>No</v>
      </c>
      <c r="AB1838" s="9">
        <v>821</v>
      </c>
    </row>
    <row r="1839" spans="1:28" ht="15.75" customHeight="1" x14ac:dyDescent="0.3">
      <c r="A1839" s="9">
        <v>2119</v>
      </c>
      <c r="B1839" s="10">
        <v>2135809</v>
      </c>
      <c r="C1839" s="10">
        <v>8343</v>
      </c>
      <c r="D1839" s="10">
        <v>136216836</v>
      </c>
      <c r="E1839" s="10">
        <v>532097</v>
      </c>
      <c r="F1839" s="10">
        <v>532097</v>
      </c>
      <c r="G1839" s="10" t="s">
        <v>6602</v>
      </c>
      <c r="H1839" s="10" t="s">
        <v>6602</v>
      </c>
      <c r="I1839" s="10" t="s">
        <v>6603</v>
      </c>
      <c r="J1839" s="10" t="s">
        <v>6604</v>
      </c>
      <c r="K1839" s="13">
        <v>51.093350000000001</v>
      </c>
      <c r="L1839" s="19" t="s">
        <v>13176</v>
      </c>
      <c r="M1839" s="11" t="s">
        <v>39</v>
      </c>
      <c r="N1839" s="10" t="s">
        <v>67</v>
      </c>
      <c r="O1839" s="10" t="s">
        <v>68</v>
      </c>
      <c r="P1839" s="10"/>
      <c r="Q1839" s="12"/>
      <c r="R1839" s="12"/>
      <c r="S1839" s="15" t="s">
        <v>69</v>
      </c>
      <c r="T1839" s="10" t="s">
        <v>27</v>
      </c>
      <c r="U1839" s="10">
        <v>3397</v>
      </c>
      <c r="V1839" s="10">
        <v>2524</v>
      </c>
      <c r="W1839" s="10">
        <v>245</v>
      </c>
      <c r="X1839" s="10">
        <v>3598</v>
      </c>
      <c r="Y1839" s="10">
        <f t="shared" si="32"/>
        <v>2119</v>
      </c>
      <c r="Z1839" s="10" t="str">
        <f>IFERROR(VLOOKUP(H1839,'[1]MW-NIFTY-50-12-Apr-2020'!$A:$A,1,FALSE),"No")</f>
        <v>No</v>
      </c>
      <c r="AA1839" s="10" t="str">
        <f>IFERROR(VLOOKUP(AB1839,'[2]ind_nifty500list 12th Apr20'!$F:$F,1,FALSE),"No")</f>
        <v>No</v>
      </c>
      <c r="AB1839" s="9">
        <v>2119</v>
      </c>
    </row>
    <row r="1840" spans="1:28" ht="15.75" customHeight="1" x14ac:dyDescent="0.3">
      <c r="A1840" s="9">
        <v>2034</v>
      </c>
      <c r="B1840" s="10"/>
      <c r="C1840" s="10"/>
      <c r="D1840" s="10">
        <v>137974788</v>
      </c>
      <c r="E1840" s="10">
        <v>538964</v>
      </c>
      <c r="F1840" s="10">
        <v>538964</v>
      </c>
      <c r="G1840" s="10" t="s">
        <v>6343</v>
      </c>
      <c r="H1840" s="10" t="str">
        <f>G1840</f>
        <v>MERCURYLAB</v>
      </c>
      <c r="I1840" s="10" t="s">
        <v>6344</v>
      </c>
      <c r="J1840" s="10" t="s">
        <v>6345</v>
      </c>
      <c r="K1840" s="13">
        <v>50.97</v>
      </c>
      <c r="L1840" s="19" t="s">
        <v>13176</v>
      </c>
      <c r="M1840" s="10" t="s">
        <v>95</v>
      </c>
      <c r="N1840" s="10" t="s">
        <v>96</v>
      </c>
      <c r="O1840" s="10" t="s">
        <v>97</v>
      </c>
      <c r="P1840" s="10"/>
      <c r="Q1840" s="12"/>
      <c r="R1840" s="12"/>
      <c r="S1840" s="10" t="s">
        <v>98</v>
      </c>
      <c r="T1840" s="10" t="s">
        <v>27</v>
      </c>
      <c r="U1840" s="10">
        <v>1097</v>
      </c>
      <c r="V1840" s="10">
        <v>1943</v>
      </c>
      <c r="W1840" s="10">
        <v>2403</v>
      </c>
      <c r="X1840" s="10">
        <v>2409</v>
      </c>
      <c r="Y1840" s="10">
        <f t="shared" si="32"/>
        <v>2034</v>
      </c>
      <c r="Z1840" s="10" t="str">
        <f>IFERROR(VLOOKUP(H1840,'[1]MW-NIFTY-50-12-Apr-2020'!$A:$A,1,FALSE),"No")</f>
        <v>No</v>
      </c>
      <c r="AA1840" s="10" t="str">
        <f>IFERROR(VLOOKUP(AB1840,'[2]ind_nifty500list 12th Apr20'!$F:$F,1,FALSE),"No")</f>
        <v>No</v>
      </c>
      <c r="AB1840" s="9">
        <v>2034</v>
      </c>
    </row>
    <row r="1841" spans="1:28" ht="15.75" customHeight="1" x14ac:dyDescent="0.3">
      <c r="A1841" s="9">
        <v>410</v>
      </c>
      <c r="B1841" s="10"/>
      <c r="C1841" s="10"/>
      <c r="D1841" s="10">
        <v>136250884</v>
      </c>
      <c r="E1841" s="10">
        <v>532230</v>
      </c>
      <c r="F1841" s="10">
        <v>532230</v>
      </c>
      <c r="G1841" s="10" t="s">
        <v>1407</v>
      </c>
      <c r="H1841" s="10" t="str">
        <f>G1841</f>
        <v>BENGALTEA</v>
      </c>
      <c r="I1841" s="10" t="s">
        <v>1408</v>
      </c>
      <c r="J1841" s="10" t="s">
        <v>1409</v>
      </c>
      <c r="K1841" s="13">
        <v>50.82</v>
      </c>
      <c r="L1841" s="19" t="s">
        <v>13176</v>
      </c>
      <c r="M1841" s="11" t="s">
        <v>83</v>
      </c>
      <c r="N1841" s="10" t="s">
        <v>84</v>
      </c>
      <c r="O1841" s="10" t="s">
        <v>85</v>
      </c>
      <c r="P1841" s="10"/>
      <c r="Q1841" s="12"/>
      <c r="R1841" s="12"/>
      <c r="S1841" s="17" t="s">
        <v>86</v>
      </c>
      <c r="T1841" s="10" t="s">
        <v>27</v>
      </c>
      <c r="U1841" s="10">
        <v>1605</v>
      </c>
      <c r="V1841" s="10">
        <v>2624</v>
      </c>
      <c r="W1841" s="10">
        <v>2155</v>
      </c>
      <c r="X1841" s="10">
        <v>3135</v>
      </c>
      <c r="Y1841" s="10">
        <f t="shared" si="32"/>
        <v>410</v>
      </c>
      <c r="Z1841" s="10" t="str">
        <f>IFERROR(VLOOKUP(H1841,'[1]MW-NIFTY-50-12-Apr-2020'!$A:$A,1,FALSE),"No")</f>
        <v>No</v>
      </c>
      <c r="AA1841" s="10" t="str">
        <f>IFERROR(VLOOKUP(AB1841,'[2]ind_nifty500list 12th Apr20'!$F:$F,1,FALSE),"No")</f>
        <v>No</v>
      </c>
      <c r="AB1841" s="9">
        <v>410</v>
      </c>
    </row>
    <row r="1842" spans="1:28" ht="15.75" customHeight="1" x14ac:dyDescent="0.3">
      <c r="A1842" s="9">
        <v>2479</v>
      </c>
      <c r="B1842" s="10"/>
      <c r="C1842" s="10"/>
      <c r="D1842" s="10">
        <v>130013188</v>
      </c>
      <c r="E1842" s="10">
        <v>507864</v>
      </c>
      <c r="F1842" s="10">
        <v>507864</v>
      </c>
      <c r="G1842" s="10" t="s">
        <v>7682</v>
      </c>
      <c r="H1842" s="10" t="str">
        <f>G1842</f>
        <v>PIONRINV</v>
      </c>
      <c r="I1842" s="10" t="s">
        <v>7683</v>
      </c>
      <c r="J1842" s="10" t="s">
        <v>7684</v>
      </c>
      <c r="K1842" s="13">
        <v>50.75</v>
      </c>
      <c r="L1842" s="19" t="s">
        <v>13176</v>
      </c>
      <c r="M1842" s="11" t="s">
        <v>55</v>
      </c>
      <c r="N1842" s="10" t="s">
        <v>56</v>
      </c>
      <c r="O1842" s="10" t="s">
        <v>62</v>
      </c>
      <c r="P1842" s="10" t="s">
        <v>63</v>
      </c>
      <c r="Q1842" s="12"/>
      <c r="R1842" s="12"/>
      <c r="S1842" s="18" t="s">
        <v>58</v>
      </c>
      <c r="T1842" s="10" t="s">
        <v>27</v>
      </c>
      <c r="U1842" s="10">
        <v>2961</v>
      </c>
      <c r="V1842" s="10">
        <v>3601</v>
      </c>
      <c r="W1842" s="10">
        <v>3692</v>
      </c>
      <c r="X1842" s="10">
        <v>1752</v>
      </c>
      <c r="Y1842" s="10">
        <f t="shared" si="32"/>
        <v>2479</v>
      </c>
      <c r="Z1842" s="10" t="str">
        <f>IFERROR(VLOOKUP(H1842,'[1]MW-NIFTY-50-12-Apr-2020'!$A:$A,1,FALSE),"No")</f>
        <v>No</v>
      </c>
      <c r="AA1842" s="10" t="str">
        <f>IFERROR(VLOOKUP(AB1842,'[2]ind_nifty500list 12th Apr20'!$F:$F,1,FALSE),"No")</f>
        <v>No</v>
      </c>
      <c r="AB1842" s="9">
        <v>2479</v>
      </c>
    </row>
    <row r="1843" spans="1:28" ht="15.75" customHeight="1" x14ac:dyDescent="0.3">
      <c r="A1843" s="9">
        <v>1845</v>
      </c>
      <c r="B1843" s="10">
        <v>2939649</v>
      </c>
      <c r="C1843" s="10">
        <v>11483</v>
      </c>
      <c r="D1843" s="10">
        <v>128130564</v>
      </c>
      <c r="E1843" s="10">
        <v>500510</v>
      </c>
      <c r="F1843" s="10">
        <v>500510</v>
      </c>
      <c r="G1843" s="10" t="s">
        <v>5777</v>
      </c>
      <c r="H1843" s="10" t="s">
        <v>5777</v>
      </c>
      <c r="I1843" s="10" t="s">
        <v>5778</v>
      </c>
      <c r="J1843" s="10" t="s">
        <v>5779</v>
      </c>
      <c r="K1843" s="13">
        <v>187311.12565</v>
      </c>
      <c r="L1843" s="16" t="s">
        <v>13178</v>
      </c>
      <c r="M1843" s="11" t="s">
        <v>39</v>
      </c>
      <c r="N1843" s="10" t="s">
        <v>67</v>
      </c>
      <c r="O1843" s="10" t="s">
        <v>68</v>
      </c>
      <c r="P1843" s="10"/>
      <c r="Q1843" s="12"/>
      <c r="R1843" s="12"/>
      <c r="S1843" s="15" t="s">
        <v>69</v>
      </c>
      <c r="T1843" s="10" t="s">
        <v>130</v>
      </c>
      <c r="U1843" s="10">
        <v>2173</v>
      </c>
      <c r="V1843" s="10">
        <v>918</v>
      </c>
      <c r="W1843" s="10">
        <v>3888</v>
      </c>
      <c r="X1843" s="10">
        <v>1130</v>
      </c>
      <c r="Y1843" s="10">
        <f t="shared" si="32"/>
        <v>1845</v>
      </c>
      <c r="Z1843" s="10" t="s">
        <v>44</v>
      </c>
      <c r="AA1843" s="10" t="s">
        <v>44</v>
      </c>
      <c r="AB1843" s="9">
        <v>1845</v>
      </c>
    </row>
    <row r="1844" spans="1:28" ht="15.75" customHeight="1" x14ac:dyDescent="0.3">
      <c r="A1844" s="9">
        <v>1971</v>
      </c>
      <c r="B1844" s="10"/>
      <c r="C1844" s="10"/>
      <c r="D1844" s="10">
        <v>137976324</v>
      </c>
      <c r="E1844" s="10">
        <v>538970</v>
      </c>
      <c r="F1844" s="10">
        <v>538970</v>
      </c>
      <c r="G1844" s="10" t="s">
        <v>6156</v>
      </c>
      <c r="H1844" s="10" t="str">
        <f>G1844</f>
        <v>MANVIJAY</v>
      </c>
      <c r="I1844" s="10" t="s">
        <v>6157</v>
      </c>
      <c r="J1844" s="10" t="s">
        <v>6158</v>
      </c>
      <c r="K1844" s="13">
        <v>50.71</v>
      </c>
      <c r="L1844" s="19" t="s">
        <v>13176</v>
      </c>
      <c r="M1844" s="11" t="s">
        <v>249</v>
      </c>
      <c r="N1844" s="10" t="s">
        <v>383</v>
      </c>
      <c r="O1844" s="10"/>
      <c r="P1844" s="10"/>
      <c r="Q1844" s="12"/>
      <c r="R1844" s="12"/>
      <c r="S1844" s="18" t="s">
        <v>384</v>
      </c>
      <c r="T1844" s="10" t="s">
        <v>27</v>
      </c>
      <c r="U1844" s="10">
        <v>1069</v>
      </c>
      <c r="V1844" s="10">
        <v>732</v>
      </c>
      <c r="W1844" s="10">
        <v>2557</v>
      </c>
      <c r="X1844" s="10">
        <v>1976</v>
      </c>
      <c r="Y1844" s="10">
        <f t="shared" si="32"/>
        <v>1971</v>
      </c>
      <c r="Z1844" s="10" t="str">
        <f>IFERROR(VLOOKUP(H1844,'[1]MW-NIFTY-50-12-Apr-2020'!$A:$A,1,FALSE),"No")</f>
        <v>No</v>
      </c>
      <c r="AA1844" s="10" t="str">
        <f>IFERROR(VLOOKUP(AB1844,'[2]ind_nifty500list 12th Apr20'!$F:$F,1,FALSE),"No")</f>
        <v>No</v>
      </c>
      <c r="AB1844" s="9">
        <v>1971</v>
      </c>
    </row>
    <row r="1845" spans="1:28" ht="15.75" customHeight="1" x14ac:dyDescent="0.3">
      <c r="A1845" s="9">
        <v>624</v>
      </c>
      <c r="B1845" s="10">
        <v>176129</v>
      </c>
      <c r="C1845" s="10">
        <v>688</v>
      </c>
      <c r="D1845" s="10">
        <v>128469252</v>
      </c>
      <c r="E1845" s="10">
        <v>501833</v>
      </c>
      <c r="F1845" s="10">
        <v>501833</v>
      </c>
      <c r="G1845" s="10" t="s">
        <v>2061</v>
      </c>
      <c r="H1845" s="10" t="s">
        <v>2061</v>
      </c>
      <c r="I1845" s="10" t="s">
        <v>2062</v>
      </c>
      <c r="J1845" s="10" t="s">
        <v>2063</v>
      </c>
      <c r="K1845" s="13">
        <v>50.34</v>
      </c>
      <c r="L1845" s="19" t="s">
        <v>13176</v>
      </c>
      <c r="M1845" s="11" t="s">
        <v>39</v>
      </c>
      <c r="N1845" s="10" t="s">
        <v>145</v>
      </c>
      <c r="O1845" s="10" t="s">
        <v>530</v>
      </c>
      <c r="P1845" s="10" t="s">
        <v>2064</v>
      </c>
      <c r="Q1845" s="10"/>
      <c r="R1845" s="12"/>
      <c r="S1845" s="15" t="s">
        <v>42</v>
      </c>
      <c r="T1845" s="10" t="s">
        <v>27</v>
      </c>
      <c r="U1845" s="10">
        <v>3036</v>
      </c>
      <c r="V1845" s="10">
        <v>2988</v>
      </c>
      <c r="W1845" s="10">
        <v>944</v>
      </c>
      <c r="X1845" s="10">
        <v>2344</v>
      </c>
      <c r="Y1845" s="10">
        <f t="shared" si="32"/>
        <v>624</v>
      </c>
      <c r="Z1845" s="10" t="str">
        <f>IFERROR(VLOOKUP(H1845,'[1]MW-NIFTY-50-12-Apr-2020'!$A:$A,1,FALSE),"No")</f>
        <v>No</v>
      </c>
      <c r="AA1845" s="10" t="str">
        <f>IFERROR(VLOOKUP(AB1845,'[2]ind_nifty500list 12th Apr20'!$F:$F,1,FALSE),"No")</f>
        <v>No</v>
      </c>
      <c r="AB1845" s="9">
        <v>624</v>
      </c>
    </row>
    <row r="1846" spans="1:28" ht="15.75" customHeight="1" x14ac:dyDescent="0.3">
      <c r="A1846" s="9">
        <v>2153</v>
      </c>
      <c r="B1846" s="10"/>
      <c r="C1846" s="10"/>
      <c r="D1846" s="10">
        <v>136284676</v>
      </c>
      <c r="E1846" s="10">
        <v>532362</v>
      </c>
      <c r="F1846" s="10">
        <v>532362</v>
      </c>
      <c r="G1846" s="10" t="s">
        <v>6706</v>
      </c>
      <c r="H1846" s="10" t="str">
        <f>G1846</f>
        <v>NAGPI</v>
      </c>
      <c r="I1846" s="10" t="s">
        <v>6707</v>
      </c>
      <c r="J1846" s="10" t="s">
        <v>6708</v>
      </c>
      <c r="K1846" s="13">
        <v>50.34</v>
      </c>
      <c r="L1846" s="19" t="s">
        <v>13176</v>
      </c>
      <c r="M1846" s="11" t="s">
        <v>335</v>
      </c>
      <c r="N1846" s="10" t="s">
        <v>336</v>
      </c>
      <c r="O1846" s="10" t="s">
        <v>337</v>
      </c>
      <c r="P1846" s="10"/>
      <c r="Q1846" s="12"/>
      <c r="R1846" s="12"/>
      <c r="S1846" s="15" t="s">
        <v>339</v>
      </c>
      <c r="T1846" s="10" t="s">
        <v>27</v>
      </c>
      <c r="U1846" s="10">
        <v>2984</v>
      </c>
      <c r="V1846" s="10">
        <v>5015</v>
      </c>
      <c r="W1846" s="10">
        <v>865</v>
      </c>
      <c r="X1846" s="10">
        <v>76</v>
      </c>
      <c r="Y1846" s="10">
        <f t="shared" si="32"/>
        <v>2153</v>
      </c>
      <c r="Z1846" s="10" t="str">
        <f>IFERROR(VLOOKUP(H1846,'[1]MW-NIFTY-50-12-Apr-2020'!$A:$A,1,FALSE),"No")</f>
        <v>No</v>
      </c>
      <c r="AA1846" s="10" t="str">
        <f>IFERROR(VLOOKUP(AB1846,'[2]ind_nifty500list 12th Apr20'!$F:$F,1,FALSE),"No")</f>
        <v>No</v>
      </c>
      <c r="AB1846" s="9">
        <v>2153</v>
      </c>
    </row>
    <row r="1847" spans="1:28" ht="15.75" customHeight="1" x14ac:dyDescent="0.3">
      <c r="A1847" s="9">
        <v>1814</v>
      </c>
      <c r="B1847" s="10">
        <v>3497729</v>
      </c>
      <c r="C1847" s="10">
        <v>13663</v>
      </c>
      <c r="D1847" s="10">
        <v>136212740</v>
      </c>
      <c r="E1847" s="10">
        <v>532081</v>
      </c>
      <c r="F1847" s="10">
        <v>532081</v>
      </c>
      <c r="G1847" s="10" t="s">
        <v>5681</v>
      </c>
      <c r="H1847" s="10" t="s">
        <v>5681</v>
      </c>
      <c r="I1847" s="10" t="s">
        <v>5682</v>
      </c>
      <c r="J1847" s="10" t="s">
        <v>5683</v>
      </c>
      <c r="K1847" s="13">
        <v>50.174999999999997</v>
      </c>
      <c r="L1847" s="19" t="s">
        <v>13176</v>
      </c>
      <c r="M1847" s="11" t="s">
        <v>83</v>
      </c>
      <c r="N1847" s="10" t="s">
        <v>181</v>
      </c>
      <c r="O1847" s="10" t="s">
        <v>311</v>
      </c>
      <c r="P1847" s="10" t="s">
        <v>1199</v>
      </c>
      <c r="Q1847" s="12"/>
      <c r="R1847" s="12"/>
      <c r="S1847" s="15" t="s">
        <v>313</v>
      </c>
      <c r="T1847" s="10" t="s">
        <v>27</v>
      </c>
      <c r="U1847" s="10">
        <v>2472</v>
      </c>
      <c r="V1847" s="10">
        <v>2565</v>
      </c>
      <c r="W1847" s="10">
        <v>2963</v>
      </c>
      <c r="X1847" s="10">
        <v>634</v>
      </c>
      <c r="Y1847" s="10">
        <f t="shared" si="32"/>
        <v>1814</v>
      </c>
      <c r="Z1847" s="10" t="str">
        <f>IFERROR(VLOOKUP(H1847,'[1]MW-NIFTY-50-12-Apr-2020'!$A:$A,1,FALSE),"No")</f>
        <v>No</v>
      </c>
      <c r="AA1847" s="10" t="str">
        <f>IFERROR(VLOOKUP(AB1847,'[2]ind_nifty500list 12th Apr20'!$F:$F,1,FALSE),"No")</f>
        <v>No</v>
      </c>
      <c r="AB1847" s="9">
        <v>1814</v>
      </c>
    </row>
    <row r="1848" spans="1:28" ht="15.75" customHeight="1" x14ac:dyDescent="0.3">
      <c r="A1848" s="9">
        <v>2877</v>
      </c>
      <c r="B1848" s="10">
        <v>6098945</v>
      </c>
      <c r="C1848" s="10">
        <v>23824</v>
      </c>
      <c r="D1848" s="10">
        <v>136553220</v>
      </c>
      <c r="E1848" s="10">
        <v>533411</v>
      </c>
      <c r="F1848" s="10">
        <v>533411</v>
      </c>
      <c r="G1848" s="10" t="s">
        <v>8873</v>
      </c>
      <c r="H1848" s="10" t="s">
        <v>8873</v>
      </c>
      <c r="I1848" s="10" t="s">
        <v>8874</v>
      </c>
      <c r="J1848" s="10" t="s">
        <v>8875</v>
      </c>
      <c r="K1848" s="13">
        <v>50.157600000000002</v>
      </c>
      <c r="L1848" s="19" t="s">
        <v>13176</v>
      </c>
      <c r="M1848" s="11" t="s">
        <v>39</v>
      </c>
      <c r="N1848" s="10" t="s">
        <v>40</v>
      </c>
      <c r="O1848" s="10" t="s">
        <v>137</v>
      </c>
      <c r="P1848" s="10" t="s">
        <v>1499</v>
      </c>
      <c r="Q1848" s="12"/>
      <c r="R1848" s="12"/>
      <c r="S1848" s="15" t="s">
        <v>42</v>
      </c>
      <c r="T1848" s="10" t="s">
        <v>27</v>
      </c>
      <c r="U1848" s="10">
        <v>2650</v>
      </c>
      <c r="V1848" s="10">
        <v>1295</v>
      </c>
      <c r="W1848" s="10">
        <v>3948</v>
      </c>
      <c r="X1848" s="10">
        <v>2519</v>
      </c>
      <c r="Y1848" s="10">
        <f t="shared" si="32"/>
        <v>2877</v>
      </c>
      <c r="Z1848" s="10" t="str">
        <f>IFERROR(VLOOKUP(H1848,'[1]MW-NIFTY-50-12-Apr-2020'!$A:$A,1,FALSE),"No")</f>
        <v>No</v>
      </c>
      <c r="AA1848" s="10" t="str">
        <f>IFERROR(VLOOKUP(AB1848,'[2]ind_nifty500list 12th Apr20'!$F:$F,1,FALSE),"No")</f>
        <v>No</v>
      </c>
      <c r="AB1848" s="9">
        <v>2877</v>
      </c>
    </row>
    <row r="1849" spans="1:28" ht="15.75" customHeight="1" x14ac:dyDescent="0.3">
      <c r="A1849" s="9">
        <v>1854</v>
      </c>
      <c r="B1849" s="10">
        <v>4312321</v>
      </c>
      <c r="C1849" s="10">
        <v>16845</v>
      </c>
      <c r="D1849" s="10">
        <v>136449796</v>
      </c>
      <c r="E1849" s="10">
        <v>533007</v>
      </c>
      <c r="F1849" s="10">
        <v>533007</v>
      </c>
      <c r="G1849" s="10" t="s">
        <v>5804</v>
      </c>
      <c r="H1849" s="10" t="s">
        <v>5804</v>
      </c>
      <c r="I1849" s="10" t="s">
        <v>5805</v>
      </c>
      <c r="J1849" s="10" t="s">
        <v>5806</v>
      </c>
      <c r="K1849" s="13">
        <v>49.943799999999996</v>
      </c>
      <c r="L1849" s="19" t="s">
        <v>13176</v>
      </c>
      <c r="M1849" s="11" t="s">
        <v>39</v>
      </c>
      <c r="N1849" s="10" t="s">
        <v>40</v>
      </c>
      <c r="O1849" s="10" t="s">
        <v>137</v>
      </c>
      <c r="P1849" s="10" t="s">
        <v>138</v>
      </c>
      <c r="Q1849" s="11" t="e">
        <v>#REF!</v>
      </c>
      <c r="R1849" s="12"/>
      <c r="S1849" s="17" t="s">
        <v>42</v>
      </c>
      <c r="T1849" s="10" t="s">
        <v>27</v>
      </c>
      <c r="U1849" s="10">
        <v>1838</v>
      </c>
      <c r="V1849" s="10">
        <v>1036</v>
      </c>
      <c r="W1849" s="10">
        <v>1531</v>
      </c>
      <c r="X1849" s="10">
        <v>107</v>
      </c>
      <c r="Y1849" s="10">
        <f t="shared" si="32"/>
        <v>1854</v>
      </c>
      <c r="Z1849" s="10" t="str">
        <f>IFERROR(VLOOKUP(H1849,'[1]MW-NIFTY-50-12-Apr-2020'!$A:$A,1,FALSE),"No")</f>
        <v>No</v>
      </c>
      <c r="AA1849" s="10" t="str">
        <f>IFERROR(VLOOKUP(AB1849,'[2]ind_nifty500list 12th Apr20'!$F:$F,1,FALSE),"No")</f>
        <v>No</v>
      </c>
      <c r="AB1849" s="9">
        <v>1854</v>
      </c>
    </row>
    <row r="1850" spans="1:28" ht="15.75" customHeight="1" x14ac:dyDescent="0.3">
      <c r="A1850" s="9">
        <v>1727</v>
      </c>
      <c r="B1850" s="10">
        <v>3358977</v>
      </c>
      <c r="C1850" s="10">
        <v>13121</v>
      </c>
      <c r="D1850" s="10">
        <v>136367620</v>
      </c>
      <c r="E1850" s="10">
        <v>532686</v>
      </c>
      <c r="F1850" s="10">
        <v>532686</v>
      </c>
      <c r="G1850" s="10" t="s">
        <v>5418</v>
      </c>
      <c r="H1850" s="10" t="s">
        <v>5418</v>
      </c>
      <c r="I1850" s="10" t="s">
        <v>5419</v>
      </c>
      <c r="J1850" s="10" t="s">
        <v>5420</v>
      </c>
      <c r="K1850" s="13">
        <v>49.884799999999998</v>
      </c>
      <c r="L1850" s="19" t="s">
        <v>13176</v>
      </c>
      <c r="M1850" s="11" t="s">
        <v>32</v>
      </c>
      <c r="N1850" s="10" t="s">
        <v>220</v>
      </c>
      <c r="O1850" s="10" t="s">
        <v>458</v>
      </c>
      <c r="P1850" s="10" t="s">
        <v>1495</v>
      </c>
      <c r="Q1850" s="12"/>
      <c r="R1850" s="12"/>
      <c r="S1850" s="15" t="s">
        <v>222</v>
      </c>
      <c r="T1850" s="10" t="s">
        <v>27</v>
      </c>
      <c r="U1850" s="10">
        <v>3850</v>
      </c>
      <c r="V1850" s="10">
        <v>3670</v>
      </c>
      <c r="W1850" s="10">
        <v>3111</v>
      </c>
      <c r="X1850" s="10">
        <v>827</v>
      </c>
      <c r="Y1850" s="10">
        <f t="shared" si="32"/>
        <v>1727</v>
      </c>
      <c r="Z1850" s="10" t="str">
        <f>IFERROR(VLOOKUP(H1850,'[1]MW-NIFTY-50-12-Apr-2020'!$A:$A,1,FALSE),"No")</f>
        <v>No</v>
      </c>
      <c r="AA1850" s="10" t="str">
        <f>IFERROR(VLOOKUP(AB1850,'[2]ind_nifty500list 12th Apr20'!$F:$F,1,FALSE),"No")</f>
        <v>No</v>
      </c>
      <c r="AB1850" s="9">
        <v>1727</v>
      </c>
    </row>
    <row r="1851" spans="1:28" ht="15.75" customHeight="1" x14ac:dyDescent="0.3">
      <c r="A1851" s="9">
        <v>2503</v>
      </c>
      <c r="B1851" s="10"/>
      <c r="C1851" s="10"/>
      <c r="D1851" s="10">
        <v>136052228</v>
      </c>
      <c r="E1851" s="10">
        <v>531454</v>
      </c>
      <c r="F1851" s="10">
        <v>531454</v>
      </c>
      <c r="G1851" s="10" t="s">
        <v>7754</v>
      </c>
      <c r="H1851" s="10" t="str">
        <f>G1851</f>
        <v>POLYLINK</v>
      </c>
      <c r="I1851" s="10" t="s">
        <v>7755</v>
      </c>
      <c r="J1851" s="10" t="s">
        <v>7756</v>
      </c>
      <c r="K1851" s="13">
        <v>49.84</v>
      </c>
      <c r="L1851" s="19" t="s">
        <v>13176</v>
      </c>
      <c r="M1851" s="11" t="s">
        <v>23</v>
      </c>
      <c r="N1851" s="10" t="s">
        <v>24</v>
      </c>
      <c r="O1851" s="10"/>
      <c r="P1851" s="10"/>
      <c r="Q1851" s="12"/>
      <c r="R1851" s="12"/>
      <c r="S1851" s="15" t="s">
        <v>26</v>
      </c>
      <c r="T1851" s="10" t="s">
        <v>27</v>
      </c>
      <c r="U1851" s="10">
        <v>1678</v>
      </c>
      <c r="V1851" s="10">
        <v>221</v>
      </c>
      <c r="W1851" s="10">
        <v>2079</v>
      </c>
      <c r="X1851" s="10">
        <v>2925</v>
      </c>
      <c r="Y1851" s="10">
        <f t="shared" si="32"/>
        <v>2503</v>
      </c>
      <c r="Z1851" s="10" t="str">
        <f>IFERROR(VLOOKUP(H1851,'[1]MW-NIFTY-50-12-Apr-2020'!$A:$A,1,FALSE),"No")</f>
        <v>No</v>
      </c>
      <c r="AA1851" s="10" t="str">
        <f>IFERROR(VLOOKUP(AB1851,'[2]ind_nifty500list 12th Apr20'!$F:$F,1,FALSE),"No")</f>
        <v>No</v>
      </c>
      <c r="AB1851" s="9">
        <v>2503</v>
      </c>
    </row>
    <row r="1852" spans="1:28" ht="15.75" customHeight="1" x14ac:dyDescent="0.3">
      <c r="A1852" s="9">
        <v>3699</v>
      </c>
      <c r="B1852" s="10">
        <v>4265729</v>
      </c>
      <c r="C1852" s="10">
        <v>16663</v>
      </c>
      <c r="D1852" s="10">
        <v>134073348</v>
      </c>
      <c r="E1852" s="10">
        <v>523724</v>
      </c>
      <c r="F1852" s="10">
        <v>523724</v>
      </c>
      <c r="G1852" s="10" t="s">
        <v>11328</v>
      </c>
      <c r="H1852" s="10" t="s">
        <v>11328</v>
      </c>
      <c r="I1852" s="10" t="s">
        <v>11329</v>
      </c>
      <c r="J1852" s="10" t="s">
        <v>11330</v>
      </c>
      <c r="K1852" s="13">
        <v>49.768699999999995</v>
      </c>
      <c r="L1852" s="19" t="s">
        <v>13176</v>
      </c>
      <c r="M1852" s="10" t="s">
        <v>249</v>
      </c>
      <c r="N1852" s="10" t="s">
        <v>383</v>
      </c>
      <c r="O1852" s="12"/>
      <c r="P1852" s="10"/>
      <c r="Q1852" s="12"/>
      <c r="R1852" s="12"/>
      <c r="S1852" s="10" t="s">
        <v>384</v>
      </c>
      <c r="T1852" s="10" t="s">
        <v>27</v>
      </c>
      <c r="U1852" s="10">
        <v>2706</v>
      </c>
      <c r="V1852" s="10">
        <v>2559</v>
      </c>
      <c r="W1852" s="10">
        <v>3477</v>
      </c>
      <c r="X1852" s="10">
        <v>3445</v>
      </c>
      <c r="Y1852" s="10">
        <f t="shared" si="32"/>
        <v>3699</v>
      </c>
      <c r="Z1852" s="10" t="str">
        <f>IFERROR(VLOOKUP(H1852,'[1]MW-NIFTY-50-12-Apr-2020'!$A:$A,1,FALSE),"No")</f>
        <v>No</v>
      </c>
      <c r="AA1852" s="10" t="str">
        <f>IFERROR(VLOOKUP(AB1852,'[2]ind_nifty500list 12th Apr20'!$F:$F,1,FALSE),"No")</f>
        <v>No</v>
      </c>
      <c r="AB1852" s="9">
        <v>3699</v>
      </c>
    </row>
    <row r="1853" spans="1:28" ht="15.75" customHeight="1" x14ac:dyDescent="0.3">
      <c r="A1853" s="9">
        <v>187</v>
      </c>
      <c r="B1853" s="10"/>
      <c r="C1853" s="10"/>
      <c r="D1853" s="10">
        <v>137672964</v>
      </c>
      <c r="E1853" s="10">
        <v>137672964</v>
      </c>
      <c r="F1853" s="10">
        <v>537785</v>
      </c>
      <c r="G1853" s="10" t="s">
        <v>704</v>
      </c>
      <c r="H1853" s="10" t="str">
        <f>G1853</f>
        <v>ANISHAIMPEX</v>
      </c>
      <c r="I1853" s="10" t="s">
        <v>705</v>
      </c>
      <c r="J1853" s="10" t="s">
        <v>706</v>
      </c>
      <c r="K1853" s="13">
        <v>49.75</v>
      </c>
      <c r="L1853" s="19" t="s">
        <v>13176</v>
      </c>
      <c r="M1853" s="11" t="s">
        <v>39</v>
      </c>
      <c r="N1853" s="10" t="s">
        <v>40</v>
      </c>
      <c r="O1853" s="10" t="s">
        <v>76</v>
      </c>
      <c r="P1853" s="10"/>
      <c r="Q1853" s="12"/>
      <c r="R1853" s="12"/>
      <c r="S1853" s="15" t="s">
        <v>42</v>
      </c>
      <c r="T1853" s="10" t="s">
        <v>27</v>
      </c>
      <c r="U1853" s="10">
        <v>1667</v>
      </c>
      <c r="V1853" s="10">
        <v>2759</v>
      </c>
      <c r="W1853" s="10">
        <v>3350</v>
      </c>
      <c r="X1853" s="10">
        <v>568</v>
      </c>
      <c r="Y1853" s="10">
        <f t="shared" si="32"/>
        <v>187</v>
      </c>
      <c r="Z1853" s="10" t="str">
        <f>IFERROR(VLOOKUP(H1853,'[1]MW-NIFTY-50-12-Apr-2020'!$A:$A,1,FALSE),"No")</f>
        <v>No</v>
      </c>
      <c r="AA1853" s="10" t="str">
        <f>IFERROR(VLOOKUP(AB1853,'[2]ind_nifty500list 12th Apr20'!$F:$F,1,FALSE),"No")</f>
        <v>No</v>
      </c>
      <c r="AB1853" s="9">
        <v>187</v>
      </c>
    </row>
    <row r="1854" spans="1:28" ht="15.75" customHeight="1" x14ac:dyDescent="0.3">
      <c r="A1854" s="9">
        <v>3048</v>
      </c>
      <c r="B1854" s="10"/>
      <c r="C1854" s="10"/>
      <c r="D1854" s="10">
        <v>136027908</v>
      </c>
      <c r="E1854" s="10">
        <v>531359</v>
      </c>
      <c r="F1854" s="10">
        <v>531359</v>
      </c>
      <c r="G1854" s="10" t="s">
        <v>9383</v>
      </c>
      <c r="H1854" s="10" t="str">
        <f>G1854</f>
        <v>SRAMSET</v>
      </c>
      <c r="I1854" s="10" t="s">
        <v>9384</v>
      </c>
      <c r="J1854" s="10" t="s">
        <v>9385</v>
      </c>
      <c r="K1854" s="13">
        <v>49.75</v>
      </c>
      <c r="L1854" s="19" t="s">
        <v>13176</v>
      </c>
      <c r="M1854" s="11" t="s">
        <v>55</v>
      </c>
      <c r="N1854" s="10" t="s">
        <v>56</v>
      </c>
      <c r="O1854" s="10" t="s">
        <v>158</v>
      </c>
      <c r="P1854" s="10" t="s">
        <v>797</v>
      </c>
      <c r="Q1854" s="12"/>
      <c r="R1854" s="12"/>
      <c r="S1854" s="18" t="s">
        <v>58</v>
      </c>
      <c r="T1854" s="10" t="s">
        <v>27</v>
      </c>
      <c r="U1854" s="10">
        <v>1390</v>
      </c>
      <c r="V1854" s="10">
        <v>3252</v>
      </c>
      <c r="W1854" s="10">
        <v>3703</v>
      </c>
      <c r="X1854" s="10">
        <v>3196</v>
      </c>
      <c r="Y1854" s="10">
        <f t="shared" si="32"/>
        <v>3048</v>
      </c>
      <c r="Z1854" s="10" t="str">
        <f>IFERROR(VLOOKUP(H1854,'[1]MW-NIFTY-50-12-Apr-2020'!$A:$A,1,FALSE),"No")</f>
        <v>No</v>
      </c>
      <c r="AA1854" s="10" t="str">
        <f>IFERROR(VLOOKUP(AB1854,'[2]ind_nifty500list 12th Apr20'!$F:$F,1,FALSE),"No")</f>
        <v>No</v>
      </c>
      <c r="AB1854" s="9">
        <v>3048</v>
      </c>
    </row>
    <row r="1855" spans="1:28" ht="15.75" customHeight="1" x14ac:dyDescent="0.3">
      <c r="A1855" s="9">
        <v>2764</v>
      </c>
      <c r="B1855" s="10"/>
      <c r="C1855" s="10"/>
      <c r="D1855" s="10">
        <v>133893380</v>
      </c>
      <c r="E1855" s="10">
        <v>523021</v>
      </c>
      <c r="F1855" s="10">
        <v>523021</v>
      </c>
      <c r="G1855" s="10" t="s">
        <v>8533</v>
      </c>
      <c r="H1855" s="10" t="str">
        <f>G1855</f>
        <v>RISHIPACK</v>
      </c>
      <c r="I1855" s="10" t="s">
        <v>8534</v>
      </c>
      <c r="J1855" s="10" t="s">
        <v>8535</v>
      </c>
      <c r="K1855" s="13">
        <v>49.7</v>
      </c>
      <c r="L1855" s="19" t="s">
        <v>13176</v>
      </c>
      <c r="M1855" s="11" t="s">
        <v>23</v>
      </c>
      <c r="N1855" s="10" t="s">
        <v>196</v>
      </c>
      <c r="O1855" s="10"/>
      <c r="P1855" s="10"/>
      <c r="Q1855" s="12"/>
      <c r="R1855" s="12"/>
      <c r="S1855" s="17" t="s">
        <v>26</v>
      </c>
      <c r="T1855" s="10" t="s">
        <v>27</v>
      </c>
      <c r="U1855" s="10">
        <v>2982</v>
      </c>
      <c r="V1855" s="10">
        <v>3342</v>
      </c>
      <c r="W1855" s="10">
        <v>523</v>
      </c>
      <c r="X1855" s="10">
        <v>3964</v>
      </c>
      <c r="Y1855" s="10">
        <f t="shared" si="32"/>
        <v>2764</v>
      </c>
      <c r="Z1855" s="10" t="str">
        <f>IFERROR(VLOOKUP(H1855,'[1]MW-NIFTY-50-12-Apr-2020'!$A:$A,1,FALSE),"No")</f>
        <v>No</v>
      </c>
      <c r="AA1855" s="10" t="str">
        <f>IFERROR(VLOOKUP(AB1855,'[2]ind_nifty500list 12th Apr20'!$F:$F,1,FALSE),"No")</f>
        <v>No</v>
      </c>
      <c r="AB1855" s="9">
        <v>2764</v>
      </c>
    </row>
    <row r="1856" spans="1:28" ht="15.75" customHeight="1" x14ac:dyDescent="0.3">
      <c r="A1856" s="9">
        <v>5035</v>
      </c>
      <c r="B1856" s="10">
        <v>3938305</v>
      </c>
      <c r="C1856" s="10">
        <v>15384</v>
      </c>
      <c r="D1856" s="10">
        <v>136437764</v>
      </c>
      <c r="E1856" s="10">
        <v>532960</v>
      </c>
      <c r="F1856" s="10">
        <v>532960</v>
      </c>
      <c r="G1856" s="10" t="s">
        <v>5816</v>
      </c>
      <c r="H1856" s="10" t="s">
        <v>5816</v>
      </c>
      <c r="I1856" s="10" t="s">
        <v>5817</v>
      </c>
      <c r="J1856" s="10" t="s">
        <v>5818</v>
      </c>
      <c r="K1856" s="13">
        <v>15401.46695</v>
      </c>
      <c r="L1856" s="16" t="s">
        <v>13177</v>
      </c>
      <c r="M1856" s="11" t="s">
        <v>55</v>
      </c>
      <c r="N1856" s="10" t="s">
        <v>56</v>
      </c>
      <c r="O1856" s="10" t="s">
        <v>62</v>
      </c>
      <c r="P1856" s="10" t="s">
        <v>293</v>
      </c>
      <c r="Q1856" s="12"/>
      <c r="R1856" s="12"/>
      <c r="S1856" s="18" t="s">
        <v>58</v>
      </c>
      <c r="T1856" s="10" t="s">
        <v>43</v>
      </c>
      <c r="U1856" s="10">
        <v>582</v>
      </c>
      <c r="V1856" s="10">
        <v>5029</v>
      </c>
      <c r="W1856" s="10">
        <v>1620</v>
      </c>
      <c r="X1856" s="10">
        <v>1375</v>
      </c>
      <c r="Y1856" s="10">
        <f t="shared" si="32"/>
        <v>5035</v>
      </c>
      <c r="Z1856" s="10" t="str">
        <f>IFERROR(VLOOKUP(H1856,'[1]MW-NIFTY-50-12-Apr-2020'!$A:$A,1,FALSE),"No")</f>
        <v>No</v>
      </c>
      <c r="AA1856" s="10" t="s">
        <v>44</v>
      </c>
      <c r="AB1856" s="9">
        <v>5035</v>
      </c>
    </row>
    <row r="1857" spans="1:28" ht="15.75" customHeight="1" x14ac:dyDescent="0.3">
      <c r="A1857" s="9">
        <v>1993</v>
      </c>
      <c r="B1857" s="10"/>
      <c r="C1857" s="10"/>
      <c r="D1857" s="10">
        <v>134827780</v>
      </c>
      <c r="E1857" s="10">
        <v>526671</v>
      </c>
      <c r="F1857" s="10">
        <v>526671</v>
      </c>
      <c r="G1857" s="10" t="s">
        <v>6222</v>
      </c>
      <c r="H1857" s="10" t="str">
        <f>G1857</f>
        <v>MKEL</v>
      </c>
      <c r="I1857" s="10" t="s">
        <v>6223</v>
      </c>
      <c r="J1857" s="10" t="s">
        <v>6224</v>
      </c>
      <c r="K1857" s="13">
        <v>49.51</v>
      </c>
      <c r="L1857" s="19" t="s">
        <v>13176</v>
      </c>
      <c r="M1857" s="11" t="s">
        <v>83</v>
      </c>
      <c r="N1857" s="10" t="s">
        <v>1069</v>
      </c>
      <c r="O1857" s="23" t="s">
        <v>1241</v>
      </c>
      <c r="P1857" s="10"/>
      <c r="Q1857" s="12"/>
      <c r="R1857" s="12"/>
      <c r="S1857" s="15" t="s">
        <v>1071</v>
      </c>
      <c r="T1857" s="10" t="s">
        <v>27</v>
      </c>
      <c r="U1857" s="10">
        <v>1290</v>
      </c>
      <c r="V1857" s="10">
        <v>3645</v>
      </c>
      <c r="W1857" s="10">
        <v>3215</v>
      </c>
      <c r="X1857" s="10">
        <v>2973</v>
      </c>
      <c r="Y1857" s="10">
        <f t="shared" si="32"/>
        <v>1993</v>
      </c>
      <c r="Z1857" s="10" t="str">
        <f>IFERROR(VLOOKUP(H1857,'[1]MW-NIFTY-50-12-Apr-2020'!$A:$A,1,FALSE),"No")</f>
        <v>No</v>
      </c>
      <c r="AA1857" s="10" t="str">
        <f>IFERROR(VLOOKUP(AB1857,'[2]ind_nifty500list 12th Apr20'!$F:$F,1,FALSE),"No")</f>
        <v>No</v>
      </c>
      <c r="AB1857" s="9">
        <v>1993</v>
      </c>
    </row>
    <row r="1858" spans="1:28" ht="15.75" customHeight="1" x14ac:dyDescent="0.3">
      <c r="A1858" s="9">
        <v>3821</v>
      </c>
      <c r="B1858" s="10">
        <v>2920193</v>
      </c>
      <c r="C1858" s="10">
        <v>11407</v>
      </c>
      <c r="D1858" s="10">
        <v>151043332</v>
      </c>
      <c r="E1858" s="10">
        <v>590013</v>
      </c>
      <c r="F1858" s="10">
        <v>590013</v>
      </c>
      <c r="G1858" s="10" t="s">
        <v>11728</v>
      </c>
      <c r="H1858" s="10" t="s">
        <v>11728</v>
      </c>
      <c r="I1858" s="10" t="s">
        <v>11729</v>
      </c>
      <c r="J1858" s="10" t="s">
        <v>11730</v>
      </c>
      <c r="K1858" s="13">
        <v>49.46705</v>
      </c>
      <c r="L1858" s="19" t="s">
        <v>13176</v>
      </c>
      <c r="M1858" s="11" t="s">
        <v>23</v>
      </c>
      <c r="N1858" s="10" t="s">
        <v>24</v>
      </c>
      <c r="O1858" s="10" t="s">
        <v>1622</v>
      </c>
      <c r="P1858" s="10"/>
      <c r="Q1858" s="12"/>
      <c r="R1858" s="12"/>
      <c r="S1858" s="15" t="s">
        <v>26</v>
      </c>
      <c r="T1858" s="10" t="s">
        <v>27</v>
      </c>
      <c r="U1858" s="10">
        <v>1493</v>
      </c>
      <c r="V1858" s="10">
        <v>3543</v>
      </c>
      <c r="W1858" s="10">
        <v>3068</v>
      </c>
      <c r="X1858" s="10">
        <v>3495</v>
      </c>
      <c r="Y1858" s="10">
        <f t="shared" ref="Y1858:Y1921" si="34">A1858</f>
        <v>3821</v>
      </c>
      <c r="Z1858" s="10" t="str">
        <f>IFERROR(VLOOKUP(H1858,'[1]MW-NIFTY-50-12-Apr-2020'!$A:$A,1,FALSE),"No")</f>
        <v>No</v>
      </c>
      <c r="AA1858" s="10" t="str">
        <f>IFERROR(VLOOKUP(AB1858,'[2]ind_nifty500list 12th Apr20'!$F:$F,1,FALSE),"No")</f>
        <v>No</v>
      </c>
      <c r="AB1858" s="9">
        <v>3821</v>
      </c>
    </row>
    <row r="1859" spans="1:28" ht="15.75" customHeight="1" x14ac:dyDescent="0.3">
      <c r="A1859" s="9">
        <v>2507</v>
      </c>
      <c r="B1859" s="10"/>
      <c r="C1859" s="10"/>
      <c r="D1859" s="10">
        <v>138074628</v>
      </c>
      <c r="E1859" s="10">
        <v>539354</v>
      </c>
      <c r="F1859" s="10">
        <v>590055</v>
      </c>
      <c r="G1859" s="10" t="s">
        <v>7766</v>
      </c>
      <c r="H1859" s="10" t="str">
        <f>G1859</f>
        <v>POLYSPIN</v>
      </c>
      <c r="I1859" s="10" t="s">
        <v>7767</v>
      </c>
      <c r="J1859" s="10" t="s">
        <v>7768</v>
      </c>
      <c r="K1859" s="13">
        <v>49.18</v>
      </c>
      <c r="L1859" s="19" t="s">
        <v>13176</v>
      </c>
      <c r="M1859" s="11" t="s">
        <v>39</v>
      </c>
      <c r="N1859" s="10" t="s">
        <v>40</v>
      </c>
      <c r="O1859" s="10"/>
      <c r="P1859" s="10"/>
      <c r="Q1859" s="12"/>
      <c r="R1859" s="12"/>
      <c r="S1859" s="15" t="s">
        <v>42</v>
      </c>
      <c r="T1859" s="10" t="s">
        <v>27</v>
      </c>
      <c r="U1859" s="10">
        <v>2828</v>
      </c>
      <c r="V1859" s="10">
        <v>2521</v>
      </c>
      <c r="W1859" s="10">
        <v>2711</v>
      </c>
      <c r="X1859" s="10">
        <v>2449</v>
      </c>
      <c r="Y1859" s="10">
        <f t="shared" si="34"/>
        <v>2507</v>
      </c>
      <c r="Z1859" s="10" t="str">
        <f>IFERROR(VLOOKUP(H1859,'[1]MW-NIFTY-50-12-Apr-2020'!$A:$A,1,FALSE),"No")</f>
        <v>No</v>
      </c>
      <c r="AA1859" s="10" t="str">
        <f>IFERROR(VLOOKUP(AB1859,'[2]ind_nifty500list 12th Apr20'!$F:$F,1,FALSE),"No")</f>
        <v>No</v>
      </c>
      <c r="AB1859" s="9">
        <v>2507</v>
      </c>
    </row>
    <row r="1860" spans="1:28" ht="15.75" customHeight="1" x14ac:dyDescent="0.3">
      <c r="A1860" s="9">
        <v>380</v>
      </c>
      <c r="B1860" s="10">
        <v>3917569</v>
      </c>
      <c r="C1860" s="10">
        <v>15303</v>
      </c>
      <c r="D1860" s="10">
        <v>136434180</v>
      </c>
      <c r="E1860" s="10">
        <v>532946</v>
      </c>
      <c r="F1860" s="10">
        <v>532946</v>
      </c>
      <c r="G1860" s="10" t="s">
        <v>1316</v>
      </c>
      <c r="H1860" s="10" t="s">
        <v>1316</v>
      </c>
      <c r="I1860" s="10" t="s">
        <v>1317</v>
      </c>
      <c r="J1860" s="10" t="s">
        <v>1318</v>
      </c>
      <c r="K1860" s="13">
        <v>49.144400000000005</v>
      </c>
      <c r="L1860" s="19" t="s">
        <v>13176</v>
      </c>
      <c r="M1860" s="11" t="s">
        <v>83</v>
      </c>
      <c r="N1860" s="10" t="s">
        <v>84</v>
      </c>
      <c r="O1860" s="10" t="s">
        <v>108</v>
      </c>
      <c r="P1860" s="10"/>
      <c r="Q1860" s="12"/>
      <c r="R1860" s="12"/>
      <c r="S1860" s="17" t="s">
        <v>86</v>
      </c>
      <c r="T1860" s="10" t="s">
        <v>27</v>
      </c>
      <c r="U1860" s="10">
        <v>431</v>
      </c>
      <c r="V1860" s="10">
        <v>3172</v>
      </c>
      <c r="W1860" s="10">
        <v>2608</v>
      </c>
      <c r="X1860" s="10">
        <v>3721</v>
      </c>
      <c r="Y1860" s="10">
        <f t="shared" si="34"/>
        <v>380</v>
      </c>
      <c r="Z1860" s="10" t="str">
        <f>IFERROR(VLOOKUP(H1860,'[1]MW-NIFTY-50-12-Apr-2020'!$A:$A,1,FALSE),"No")</f>
        <v>No</v>
      </c>
      <c r="AA1860" s="10" t="str">
        <f>IFERROR(VLOOKUP(AB1860,'[2]ind_nifty500list 12th Apr20'!$F:$F,1,FALSE),"No")</f>
        <v>No</v>
      </c>
      <c r="AB1860" s="9">
        <v>380</v>
      </c>
    </row>
    <row r="1861" spans="1:28" ht="15.75" customHeight="1" x14ac:dyDescent="0.3">
      <c r="A1861" s="9">
        <v>977</v>
      </c>
      <c r="B1861" s="10">
        <v>3071745</v>
      </c>
      <c r="C1861" s="10">
        <v>11999</v>
      </c>
      <c r="D1861" s="10">
        <v>136362500</v>
      </c>
      <c r="E1861" s="10">
        <v>532666</v>
      </c>
      <c r="F1861" s="10">
        <v>532666</v>
      </c>
      <c r="G1861" s="10" t="s">
        <v>3133</v>
      </c>
      <c r="H1861" s="10" t="s">
        <v>3133</v>
      </c>
      <c r="I1861" s="10" t="s">
        <v>3134</v>
      </c>
      <c r="J1861" s="10" t="s">
        <v>3135</v>
      </c>
      <c r="K1861" s="13">
        <v>49.047799999999995</v>
      </c>
      <c r="L1861" s="19" t="s">
        <v>13176</v>
      </c>
      <c r="M1861" s="11" t="s">
        <v>32</v>
      </c>
      <c r="N1861" s="10" t="s">
        <v>33</v>
      </c>
      <c r="O1861" s="10" t="s">
        <v>48</v>
      </c>
      <c r="P1861" s="10"/>
      <c r="Q1861" s="12"/>
      <c r="R1861" s="12"/>
      <c r="S1861" s="18" t="s">
        <v>35</v>
      </c>
      <c r="T1861" s="10" t="s">
        <v>27</v>
      </c>
      <c r="U1861" s="10">
        <v>1600</v>
      </c>
      <c r="V1861" s="10">
        <v>2226</v>
      </c>
      <c r="W1861" s="10">
        <v>2314</v>
      </c>
      <c r="X1861" s="10">
        <v>1196</v>
      </c>
      <c r="Y1861" s="10">
        <f t="shared" si="34"/>
        <v>977</v>
      </c>
      <c r="Z1861" s="10" t="str">
        <f>IFERROR(VLOOKUP(H1861,'[1]MW-NIFTY-50-12-Apr-2020'!$A:$A,1,FALSE),"No")</f>
        <v>No</v>
      </c>
      <c r="AA1861" s="10" t="str">
        <f>IFERROR(VLOOKUP(AB1861,'[2]ind_nifty500list 12th Apr20'!$F:$F,1,FALSE),"No")</f>
        <v>No</v>
      </c>
      <c r="AB1861" s="9">
        <v>977</v>
      </c>
    </row>
    <row r="1862" spans="1:28" ht="15.75" customHeight="1" x14ac:dyDescent="0.3">
      <c r="A1862" s="9">
        <v>1864</v>
      </c>
      <c r="B1862" s="10">
        <v>416513</v>
      </c>
      <c r="C1862" s="10">
        <v>1627</v>
      </c>
      <c r="D1862" s="10">
        <v>134004996</v>
      </c>
      <c r="E1862" s="10">
        <v>523457</v>
      </c>
      <c r="F1862" s="10">
        <v>523457</v>
      </c>
      <c r="G1862" s="10" t="s">
        <v>5834</v>
      </c>
      <c r="H1862" s="10" t="s">
        <v>5834</v>
      </c>
      <c r="I1862" s="10" t="s">
        <v>5835</v>
      </c>
      <c r="J1862" s="10" t="s">
        <v>5836</v>
      </c>
      <c r="K1862" s="13">
        <v>4070.2235000000001</v>
      </c>
      <c r="L1862" s="19" t="s">
        <v>13179</v>
      </c>
      <c r="M1862" s="11" t="s">
        <v>23</v>
      </c>
      <c r="N1862" s="10" t="s">
        <v>24</v>
      </c>
      <c r="O1862" s="10" t="s">
        <v>376</v>
      </c>
      <c r="P1862" s="10"/>
      <c r="Q1862" s="12"/>
      <c r="R1862" s="12"/>
      <c r="S1862" s="15" t="s">
        <v>26</v>
      </c>
      <c r="T1862" s="10" t="s">
        <v>27</v>
      </c>
      <c r="U1862" s="10">
        <v>2463</v>
      </c>
      <c r="V1862" s="10">
        <v>2281</v>
      </c>
      <c r="W1862" s="10">
        <v>1202</v>
      </c>
      <c r="X1862" s="10">
        <v>5031</v>
      </c>
      <c r="Y1862" s="10">
        <f t="shared" si="34"/>
        <v>1864</v>
      </c>
      <c r="Z1862" s="10" t="str">
        <f>IFERROR(VLOOKUP(H1862,'[1]MW-NIFTY-50-12-Apr-2020'!$A:$A,1,FALSE),"No")</f>
        <v>No</v>
      </c>
      <c r="AA1862" s="10" t="s">
        <v>44</v>
      </c>
      <c r="AB1862" s="9">
        <v>1864</v>
      </c>
    </row>
    <row r="1863" spans="1:28" ht="15.75" customHeight="1" x14ac:dyDescent="0.3">
      <c r="A1863" s="9">
        <v>44</v>
      </c>
      <c r="B1863" s="10"/>
      <c r="C1863" s="10"/>
      <c r="D1863" s="10">
        <v>132443140</v>
      </c>
      <c r="E1863" s="10">
        <v>517356</v>
      </c>
      <c r="F1863" s="10">
        <v>517356</v>
      </c>
      <c r="G1863" s="10" t="s">
        <v>217</v>
      </c>
      <c r="H1863" s="10" t="str">
        <f>G1863</f>
        <v>ACIIN</v>
      </c>
      <c r="I1863" s="10" t="s">
        <v>218</v>
      </c>
      <c r="J1863" s="10" t="s">
        <v>219</v>
      </c>
      <c r="K1863" s="13">
        <v>49.02</v>
      </c>
      <c r="L1863" s="19" t="s">
        <v>13176</v>
      </c>
      <c r="M1863" s="11" t="s">
        <v>32</v>
      </c>
      <c r="N1863" s="11" t="s">
        <v>220</v>
      </c>
      <c r="O1863" s="10" t="s">
        <v>221</v>
      </c>
      <c r="P1863" s="10"/>
      <c r="Q1863" s="12"/>
      <c r="R1863" s="12"/>
      <c r="S1863" s="15" t="s">
        <v>222</v>
      </c>
      <c r="T1863" s="10" t="s">
        <v>27</v>
      </c>
      <c r="U1863" s="10">
        <v>2851</v>
      </c>
      <c r="V1863" s="10">
        <v>1028</v>
      </c>
      <c r="W1863" s="10">
        <v>2102</v>
      </c>
      <c r="X1863" s="10">
        <v>3788</v>
      </c>
      <c r="Y1863" s="10">
        <f t="shared" si="34"/>
        <v>44</v>
      </c>
      <c r="Z1863" s="10" t="str">
        <f>IFERROR(VLOOKUP(H1863,'[1]MW-NIFTY-50-12-Apr-2020'!$A:$A,1,FALSE),"No")</f>
        <v>No</v>
      </c>
      <c r="AA1863" s="10" t="str">
        <f>IFERROR(VLOOKUP(AB1863,'[2]ind_nifty500list 12th Apr20'!$F:$F,1,FALSE),"No")</f>
        <v>No</v>
      </c>
      <c r="AB1863" s="9">
        <v>44</v>
      </c>
    </row>
    <row r="1864" spans="1:28" ht="15.75" customHeight="1" x14ac:dyDescent="0.3">
      <c r="A1864" s="9">
        <v>3723</v>
      </c>
      <c r="B1864" s="10"/>
      <c r="C1864" s="10"/>
      <c r="D1864" s="10">
        <v>136893700</v>
      </c>
      <c r="E1864" s="10">
        <v>534741</v>
      </c>
      <c r="F1864" s="10">
        <v>534741</v>
      </c>
      <c r="G1864" s="10" t="s">
        <v>11399</v>
      </c>
      <c r="H1864" s="10" t="str">
        <f>G1864</f>
        <v>VIRTUALG</v>
      </c>
      <c r="I1864" s="10" t="s">
        <v>11400</v>
      </c>
      <c r="J1864" s="10" t="s">
        <v>11401</v>
      </c>
      <c r="K1864" s="13">
        <v>48.92</v>
      </c>
      <c r="L1864" s="19" t="s">
        <v>13176</v>
      </c>
      <c r="M1864" s="11" t="s">
        <v>83</v>
      </c>
      <c r="N1864" s="10" t="s">
        <v>181</v>
      </c>
      <c r="O1864" s="10" t="s">
        <v>203</v>
      </c>
      <c r="P1864" s="10"/>
      <c r="Q1864" s="12"/>
      <c r="R1864" s="12"/>
      <c r="S1864" s="17" t="s">
        <v>86</v>
      </c>
      <c r="T1864" s="10" t="s">
        <v>27</v>
      </c>
      <c r="U1864" s="10">
        <v>1367</v>
      </c>
      <c r="V1864" s="10">
        <v>40</v>
      </c>
      <c r="W1864" s="10">
        <v>1188</v>
      </c>
      <c r="X1864" s="10">
        <v>3510</v>
      </c>
      <c r="Y1864" s="10">
        <f t="shared" si="34"/>
        <v>3723</v>
      </c>
      <c r="Z1864" s="10" t="str">
        <f>IFERROR(VLOOKUP(H1864,'[1]MW-NIFTY-50-12-Apr-2020'!$A:$A,1,FALSE),"No")</f>
        <v>No</v>
      </c>
      <c r="AA1864" s="10" t="str">
        <f>IFERROR(VLOOKUP(AB1864,'[2]ind_nifty500list 12th Apr20'!$F:$F,1,FALSE),"No")</f>
        <v>No</v>
      </c>
      <c r="AB1864" s="9">
        <v>3723</v>
      </c>
    </row>
    <row r="1865" spans="1:28" ht="15.75" customHeight="1" x14ac:dyDescent="0.3">
      <c r="A1865" s="9">
        <v>3166</v>
      </c>
      <c r="B1865" s="10"/>
      <c r="C1865" s="10"/>
      <c r="D1865" s="10">
        <v>134697220</v>
      </c>
      <c r="E1865" s="10">
        <v>526161</v>
      </c>
      <c r="F1865" s="10">
        <v>526161</v>
      </c>
      <c r="G1865" s="10" t="s">
        <v>9734</v>
      </c>
      <c r="H1865" s="10" t="str">
        <f>G1865</f>
        <v>SPENTA</v>
      </c>
      <c r="I1865" s="10" t="s">
        <v>9735</v>
      </c>
      <c r="J1865" s="10" t="s">
        <v>9736</v>
      </c>
      <c r="K1865" s="13">
        <v>48.86</v>
      </c>
      <c r="L1865" s="19" t="s">
        <v>13176</v>
      </c>
      <c r="M1865" s="11" t="s">
        <v>83</v>
      </c>
      <c r="N1865" s="10" t="s">
        <v>84</v>
      </c>
      <c r="O1865" s="10" t="s">
        <v>108</v>
      </c>
      <c r="P1865" s="10"/>
      <c r="Q1865" s="12"/>
      <c r="R1865" s="12"/>
      <c r="S1865" s="15" t="s">
        <v>86</v>
      </c>
      <c r="T1865" s="10" t="s">
        <v>27</v>
      </c>
      <c r="U1865" s="10">
        <v>3812</v>
      </c>
      <c r="V1865" s="10">
        <v>58</v>
      </c>
      <c r="W1865" s="10">
        <v>377</v>
      </c>
      <c r="X1865" s="10">
        <v>2863</v>
      </c>
      <c r="Y1865" s="10">
        <f t="shared" si="34"/>
        <v>3166</v>
      </c>
      <c r="Z1865" s="10" t="str">
        <f>IFERROR(VLOOKUP(H1865,'[1]MW-NIFTY-50-12-Apr-2020'!$A:$A,1,FALSE),"No")</f>
        <v>No</v>
      </c>
      <c r="AA1865" s="10" t="str">
        <f>IFERROR(VLOOKUP(AB1865,'[2]ind_nifty500list 12th Apr20'!$F:$F,1,FALSE),"No")</f>
        <v>No</v>
      </c>
      <c r="AB1865" s="9">
        <v>3166</v>
      </c>
    </row>
    <row r="1866" spans="1:28" ht="15.75" customHeight="1" x14ac:dyDescent="0.3">
      <c r="A1866" s="9">
        <v>26</v>
      </c>
      <c r="B1866" s="10">
        <v>3713537</v>
      </c>
      <c r="C1866" s="10">
        <v>14506</v>
      </c>
      <c r="D1866" s="10">
        <v>136366596</v>
      </c>
      <c r="E1866" s="10">
        <v>532682</v>
      </c>
      <c r="F1866" s="10">
        <v>532682</v>
      </c>
      <c r="G1866" s="10" t="s">
        <v>146</v>
      </c>
      <c r="H1866" s="10" t="s">
        <v>146</v>
      </c>
      <c r="I1866" s="10" t="s">
        <v>147</v>
      </c>
      <c r="J1866" s="10" t="s">
        <v>148</v>
      </c>
      <c r="K1866" s="13">
        <v>48.819649999999996</v>
      </c>
      <c r="L1866" s="19" t="s">
        <v>13176</v>
      </c>
      <c r="M1866" s="11" t="s">
        <v>39</v>
      </c>
      <c r="N1866" s="10" t="s">
        <v>67</v>
      </c>
      <c r="O1866" s="10" t="s">
        <v>149</v>
      </c>
      <c r="P1866" s="10" t="s">
        <v>150</v>
      </c>
      <c r="Q1866" s="12"/>
      <c r="R1866" s="12"/>
      <c r="S1866" s="15" t="s">
        <v>69</v>
      </c>
      <c r="T1866" s="10" t="s">
        <v>27</v>
      </c>
      <c r="U1866" s="10">
        <v>5019</v>
      </c>
      <c r="V1866" s="10">
        <v>4116</v>
      </c>
      <c r="W1866" s="10">
        <v>1228</v>
      </c>
      <c r="X1866" s="10">
        <v>53</v>
      </c>
      <c r="Y1866" s="10">
        <f t="shared" si="34"/>
        <v>26</v>
      </c>
      <c r="Z1866" s="10" t="str">
        <f>IFERROR(VLOOKUP(H1866,'[1]MW-NIFTY-50-12-Apr-2020'!$A:$A,1,FALSE),"No")</f>
        <v>No</v>
      </c>
      <c r="AA1866" s="10" t="str">
        <f>IFERROR(VLOOKUP(AB1866,'[2]ind_nifty500list 12th Apr20'!$F:$F,1,FALSE),"No")</f>
        <v>No</v>
      </c>
      <c r="AB1866" s="9">
        <v>26</v>
      </c>
    </row>
    <row r="1867" spans="1:28" ht="15.75" customHeight="1" x14ac:dyDescent="0.3">
      <c r="A1867" s="9">
        <v>2982</v>
      </c>
      <c r="B1867" s="10"/>
      <c r="C1867" s="10"/>
      <c r="D1867" s="10">
        <v>134691076</v>
      </c>
      <c r="E1867" s="10">
        <v>526137</v>
      </c>
      <c r="F1867" s="10">
        <v>526137</v>
      </c>
      <c r="G1867" s="10" t="s">
        <v>9185</v>
      </c>
      <c r="H1867" s="10" t="str">
        <f>G1867</f>
        <v>SHETRON</v>
      </c>
      <c r="I1867" s="10" t="s">
        <v>9186</v>
      </c>
      <c r="J1867" s="10" t="s">
        <v>9187</v>
      </c>
      <c r="K1867" s="13">
        <v>48.79</v>
      </c>
      <c r="L1867" s="19" t="s">
        <v>13176</v>
      </c>
      <c r="M1867" s="11" t="s">
        <v>23</v>
      </c>
      <c r="N1867" s="10" t="s">
        <v>196</v>
      </c>
      <c r="O1867" s="10"/>
      <c r="P1867" s="10"/>
      <c r="Q1867" s="12"/>
      <c r="R1867" s="12"/>
      <c r="S1867" s="15" t="s">
        <v>26</v>
      </c>
      <c r="T1867" s="10" t="s">
        <v>27</v>
      </c>
      <c r="U1867" s="10">
        <v>3342</v>
      </c>
      <c r="V1867" s="10">
        <v>1722</v>
      </c>
      <c r="W1867" s="10">
        <v>2764</v>
      </c>
      <c r="X1867" s="10">
        <v>523</v>
      </c>
      <c r="Y1867" s="10">
        <f t="shared" si="34"/>
        <v>2982</v>
      </c>
      <c r="Z1867" s="10" t="str">
        <f>IFERROR(VLOOKUP(H1867,'[1]MW-NIFTY-50-12-Apr-2020'!$A:$A,1,FALSE),"No")</f>
        <v>No</v>
      </c>
      <c r="AA1867" s="10" t="str">
        <f>IFERROR(VLOOKUP(AB1867,'[2]ind_nifty500list 12th Apr20'!$F:$F,1,FALSE),"No")</f>
        <v>No</v>
      </c>
      <c r="AB1867" s="9">
        <v>2982</v>
      </c>
    </row>
    <row r="1868" spans="1:28" ht="15.75" customHeight="1" x14ac:dyDescent="0.3">
      <c r="A1868" s="9">
        <v>3481</v>
      </c>
      <c r="B1868" s="10"/>
      <c r="C1868" s="10"/>
      <c r="D1868" s="10">
        <v>134327556</v>
      </c>
      <c r="E1868" s="10">
        <v>524717</v>
      </c>
      <c r="F1868" s="10">
        <v>524717</v>
      </c>
      <c r="G1868" s="10" t="s">
        <v>10679</v>
      </c>
      <c r="H1868" s="10" t="str">
        <f>G1868</f>
        <v>TITANBIO</v>
      </c>
      <c r="I1868" s="10" t="s">
        <v>10680</v>
      </c>
      <c r="J1868" s="10" t="s">
        <v>10681</v>
      </c>
      <c r="K1868" s="13">
        <v>48.78</v>
      </c>
      <c r="L1868" s="19" t="s">
        <v>13176</v>
      </c>
      <c r="M1868" s="11" t="s">
        <v>23</v>
      </c>
      <c r="N1868" s="10" t="s">
        <v>24</v>
      </c>
      <c r="O1868" s="12"/>
      <c r="P1868" s="10"/>
      <c r="Q1868" s="12"/>
      <c r="R1868" s="12"/>
      <c r="S1868" s="15" t="s">
        <v>26</v>
      </c>
      <c r="T1868" s="10" t="s">
        <v>27</v>
      </c>
      <c r="U1868" s="10">
        <v>3740</v>
      </c>
      <c r="V1868" s="10">
        <v>268</v>
      </c>
      <c r="W1868" s="10">
        <v>2237</v>
      </c>
      <c r="X1868" s="10">
        <v>221</v>
      </c>
      <c r="Y1868" s="10">
        <f t="shared" si="34"/>
        <v>3481</v>
      </c>
      <c r="Z1868" s="10" t="str">
        <f>IFERROR(VLOOKUP(H1868,'[1]MW-NIFTY-50-12-Apr-2020'!$A:$A,1,FALSE),"No")</f>
        <v>No</v>
      </c>
      <c r="AA1868" s="10" t="str">
        <f>IFERROR(VLOOKUP(AB1868,'[2]ind_nifty500list 12th Apr20'!$F:$F,1,FALSE),"No")</f>
        <v>No</v>
      </c>
      <c r="AB1868" s="9">
        <v>3481</v>
      </c>
    </row>
    <row r="1869" spans="1:28" ht="15.75" customHeight="1" x14ac:dyDescent="0.3">
      <c r="A1869" s="9">
        <v>27</v>
      </c>
      <c r="B1869" s="10"/>
      <c r="C1869" s="10"/>
      <c r="D1869" s="10">
        <v>136206596</v>
      </c>
      <c r="E1869" s="10">
        <v>532057</v>
      </c>
      <c r="F1869" s="10">
        <v>532057</v>
      </c>
      <c r="G1869" s="10" t="s">
        <v>151</v>
      </c>
      <c r="H1869" s="10" t="str">
        <f>G1869</f>
        <v>ABHICAP</v>
      </c>
      <c r="I1869" s="10" t="s">
        <v>152</v>
      </c>
      <c r="J1869" s="10" t="s">
        <v>153</v>
      </c>
      <c r="K1869" s="13">
        <v>48.73</v>
      </c>
      <c r="L1869" s="19" t="s">
        <v>13176</v>
      </c>
      <c r="M1869" s="11" t="s">
        <v>55</v>
      </c>
      <c r="N1869" s="11" t="s">
        <v>56</v>
      </c>
      <c r="O1869" s="10" t="s">
        <v>154</v>
      </c>
      <c r="P1869" s="10"/>
      <c r="Q1869" s="12"/>
      <c r="R1869" s="12"/>
      <c r="S1869" s="18" t="s">
        <v>58</v>
      </c>
      <c r="T1869" s="10" t="s">
        <v>27</v>
      </c>
      <c r="U1869" s="10">
        <v>3259</v>
      </c>
      <c r="V1869" s="10">
        <v>2154</v>
      </c>
      <c r="W1869" s="10">
        <v>2005</v>
      </c>
      <c r="X1869" s="10">
        <v>1610</v>
      </c>
      <c r="Y1869" s="10">
        <f t="shared" si="34"/>
        <v>27</v>
      </c>
      <c r="Z1869" s="10" t="str">
        <f>IFERROR(VLOOKUP(H1869,'[1]MW-NIFTY-50-12-Apr-2020'!$A:$A,1,FALSE),"No")</f>
        <v>No</v>
      </c>
      <c r="AA1869" s="10" t="str">
        <f>IFERROR(VLOOKUP(AB1869,'[2]ind_nifty500list 12th Apr20'!$F:$F,1,FALSE),"No")</f>
        <v>No</v>
      </c>
      <c r="AB1869" s="9">
        <v>27</v>
      </c>
    </row>
    <row r="1870" spans="1:28" ht="15.75" customHeight="1" x14ac:dyDescent="0.3">
      <c r="A1870" s="9">
        <v>585</v>
      </c>
      <c r="B1870" s="10">
        <v>2946817</v>
      </c>
      <c r="C1870" s="10">
        <v>11511</v>
      </c>
      <c r="D1870" s="10">
        <v>128021252</v>
      </c>
      <c r="E1870" s="10">
        <v>500083</v>
      </c>
      <c r="F1870" s="10">
        <v>500083</v>
      </c>
      <c r="G1870" s="10" t="s">
        <v>1942</v>
      </c>
      <c r="H1870" s="10" t="s">
        <v>1942</v>
      </c>
      <c r="I1870" s="10" t="s">
        <v>1943</v>
      </c>
      <c r="J1870" s="10" t="s">
        <v>1944</v>
      </c>
      <c r="K1870" s="13">
        <v>48.662099999999995</v>
      </c>
      <c r="L1870" s="19" t="s">
        <v>13176</v>
      </c>
      <c r="M1870" s="11" t="s">
        <v>23</v>
      </c>
      <c r="N1870" s="10" t="s">
        <v>90</v>
      </c>
      <c r="O1870" s="10" t="s">
        <v>821</v>
      </c>
      <c r="P1870" s="10" t="s">
        <v>1945</v>
      </c>
      <c r="Q1870" s="12"/>
      <c r="R1870" s="12"/>
      <c r="S1870" s="10" t="s">
        <v>91</v>
      </c>
      <c r="T1870" s="10" t="s">
        <v>27</v>
      </c>
      <c r="U1870" s="10">
        <v>2145</v>
      </c>
      <c r="V1870" s="10">
        <v>2248</v>
      </c>
      <c r="W1870" s="10">
        <v>1898</v>
      </c>
      <c r="X1870" s="10">
        <v>718</v>
      </c>
      <c r="Y1870" s="10">
        <f t="shared" si="34"/>
        <v>585</v>
      </c>
      <c r="Z1870" s="10" t="str">
        <f>IFERROR(VLOOKUP(H1870,'[1]MW-NIFTY-50-12-Apr-2020'!$A:$A,1,FALSE),"No")</f>
        <v>No</v>
      </c>
      <c r="AA1870" s="10" t="str">
        <f>IFERROR(VLOOKUP(AB1870,'[2]ind_nifty500list 12th Apr20'!$F:$F,1,FALSE),"No")</f>
        <v>No</v>
      </c>
      <c r="AB1870" s="9">
        <v>585</v>
      </c>
    </row>
    <row r="1871" spans="1:28" ht="15.75" customHeight="1" x14ac:dyDescent="0.3">
      <c r="A1871" s="9">
        <v>2559</v>
      </c>
      <c r="B1871" s="10"/>
      <c r="C1871" s="10"/>
      <c r="D1871" s="10">
        <v>133414148</v>
      </c>
      <c r="E1871" s="10">
        <v>521149</v>
      </c>
      <c r="F1871" s="10">
        <v>521149</v>
      </c>
      <c r="G1871" s="10" t="s">
        <v>7921</v>
      </c>
      <c r="H1871" s="10" t="str">
        <f>G1871</f>
        <v>PRIMEURB</v>
      </c>
      <c r="I1871" s="10" t="s">
        <v>7922</v>
      </c>
      <c r="J1871" s="10" t="s">
        <v>7923</v>
      </c>
      <c r="K1871" s="13">
        <v>48.59</v>
      </c>
      <c r="L1871" s="19" t="s">
        <v>13176</v>
      </c>
      <c r="M1871" s="11" t="s">
        <v>249</v>
      </c>
      <c r="N1871" s="10" t="s">
        <v>383</v>
      </c>
      <c r="O1871" s="10"/>
      <c r="P1871" s="10"/>
      <c r="Q1871" s="12"/>
      <c r="R1871" s="12"/>
      <c r="S1871" s="18" t="s">
        <v>384</v>
      </c>
      <c r="T1871" s="10" t="s">
        <v>27</v>
      </c>
      <c r="U1871" s="10">
        <v>3042</v>
      </c>
      <c r="V1871" s="10">
        <v>195</v>
      </c>
      <c r="W1871" s="10">
        <v>2706</v>
      </c>
      <c r="X1871" s="10">
        <v>3699</v>
      </c>
      <c r="Y1871" s="10">
        <f t="shared" si="34"/>
        <v>2559</v>
      </c>
      <c r="Z1871" s="10" t="str">
        <f>IFERROR(VLOOKUP(H1871,'[1]MW-NIFTY-50-12-Apr-2020'!$A:$A,1,FALSE),"No")</f>
        <v>No</v>
      </c>
      <c r="AA1871" s="10" t="str">
        <f>IFERROR(VLOOKUP(AB1871,'[2]ind_nifty500list 12th Apr20'!$F:$F,1,FALSE),"No")</f>
        <v>No</v>
      </c>
      <c r="AB1871" s="9">
        <v>2559</v>
      </c>
    </row>
    <row r="1872" spans="1:28" ht="15.75" customHeight="1" x14ac:dyDescent="0.3">
      <c r="A1872" s="9">
        <v>350</v>
      </c>
      <c r="B1872" s="10">
        <v>7433985</v>
      </c>
      <c r="C1872" s="10">
        <v>29039</v>
      </c>
      <c r="D1872" s="10">
        <v>136445188</v>
      </c>
      <c r="E1872" s="10">
        <v>532989</v>
      </c>
      <c r="F1872" s="10">
        <v>532989</v>
      </c>
      <c r="G1872" s="10" t="s">
        <v>1221</v>
      </c>
      <c r="H1872" s="10" t="s">
        <v>1221</v>
      </c>
      <c r="I1872" s="10" t="s">
        <v>1222</v>
      </c>
      <c r="J1872" s="10" t="s">
        <v>1223</v>
      </c>
      <c r="K1872" s="13">
        <v>48.476300000000002</v>
      </c>
      <c r="L1872" s="19" t="s">
        <v>13176</v>
      </c>
      <c r="M1872" s="11" t="s">
        <v>95</v>
      </c>
      <c r="N1872" s="10" t="s">
        <v>96</v>
      </c>
      <c r="O1872" s="10" t="s">
        <v>97</v>
      </c>
      <c r="P1872" s="12"/>
      <c r="Q1872" s="12"/>
      <c r="R1872" s="12"/>
      <c r="S1872" s="10" t="s">
        <v>98</v>
      </c>
      <c r="T1872" s="10" t="s">
        <v>27</v>
      </c>
      <c r="U1872" s="10">
        <v>3742</v>
      </c>
      <c r="V1872" s="10">
        <v>2395</v>
      </c>
      <c r="W1872" s="10">
        <v>1450</v>
      </c>
      <c r="X1872" s="10">
        <v>2413</v>
      </c>
      <c r="Y1872" s="10">
        <f t="shared" si="34"/>
        <v>350</v>
      </c>
      <c r="Z1872" s="10" t="str">
        <f>IFERROR(VLOOKUP(H1872,'[1]MW-NIFTY-50-12-Apr-2020'!$A:$A,1,FALSE),"No")</f>
        <v>No</v>
      </c>
      <c r="AA1872" s="10" t="str">
        <f>IFERROR(VLOOKUP(AB1872,'[2]ind_nifty500list 12th Apr20'!$F:$F,1,FALSE),"No")</f>
        <v>No</v>
      </c>
      <c r="AB1872" s="9">
        <v>350</v>
      </c>
    </row>
    <row r="1873" spans="1:28" ht="15.75" customHeight="1" x14ac:dyDescent="0.3">
      <c r="A1873" s="9">
        <v>3948</v>
      </c>
      <c r="B1873" s="10"/>
      <c r="C1873" s="10"/>
      <c r="D1873" s="10">
        <v>138034180</v>
      </c>
      <c r="E1873" s="10">
        <v>539196</v>
      </c>
      <c r="F1873" s="10">
        <v>539196</v>
      </c>
      <c r="G1873" s="10" t="s">
        <v>12143</v>
      </c>
      <c r="H1873" s="10" t="str">
        <f>G1873</f>
        <v>AEL</v>
      </c>
      <c r="I1873" s="10" t="s">
        <v>12144</v>
      </c>
      <c r="J1873" s="10" t="s">
        <v>12145</v>
      </c>
      <c r="K1873" s="13">
        <v>48.45</v>
      </c>
      <c r="L1873" s="19" t="s">
        <v>13176</v>
      </c>
      <c r="M1873" s="11" t="s">
        <v>39</v>
      </c>
      <c r="N1873" s="10" t="s">
        <v>40</v>
      </c>
      <c r="O1873" s="10" t="s">
        <v>137</v>
      </c>
      <c r="P1873" s="10" t="s">
        <v>1499</v>
      </c>
      <c r="Q1873" s="12"/>
      <c r="R1873" s="12"/>
      <c r="S1873" s="15" t="s">
        <v>42</v>
      </c>
      <c r="T1873" s="10" t="s">
        <v>27</v>
      </c>
      <c r="U1873" s="10">
        <v>2877</v>
      </c>
      <c r="V1873" s="10">
        <v>2650</v>
      </c>
      <c r="W1873" s="10">
        <v>2519</v>
      </c>
      <c r="X1873" s="10">
        <v>1895</v>
      </c>
      <c r="Y1873" s="10">
        <f t="shared" si="34"/>
        <v>3948</v>
      </c>
      <c r="Z1873" s="10" t="str">
        <f>IFERROR(VLOOKUP(H1873,'[1]MW-NIFTY-50-12-Apr-2020'!$A:$A,1,FALSE),"No")</f>
        <v>No</v>
      </c>
      <c r="AA1873" s="10" t="str">
        <f>IFERROR(VLOOKUP(AB1873,'[2]ind_nifty500list 12th Apr20'!$F:$F,1,FALSE),"No")</f>
        <v>No</v>
      </c>
      <c r="AB1873" s="9">
        <v>3948</v>
      </c>
    </row>
    <row r="1874" spans="1:28" ht="15.75" customHeight="1" x14ac:dyDescent="0.3">
      <c r="A1874" s="9">
        <v>2409</v>
      </c>
      <c r="B1874" s="10">
        <v>5001473</v>
      </c>
      <c r="C1874" s="10">
        <v>19537</v>
      </c>
      <c r="D1874" s="10">
        <v>134320388</v>
      </c>
      <c r="E1874" s="10">
        <v>524689</v>
      </c>
      <c r="F1874" s="10">
        <v>524689</v>
      </c>
      <c r="G1874" s="10" t="s">
        <v>7477</v>
      </c>
      <c r="H1874" s="10" t="s">
        <v>7477</v>
      </c>
      <c r="I1874" s="10" t="s">
        <v>7478</v>
      </c>
      <c r="J1874" s="10" t="s">
        <v>7479</v>
      </c>
      <c r="K1874" s="13">
        <v>48.427949999999996</v>
      </c>
      <c r="L1874" s="19" t="s">
        <v>13176</v>
      </c>
      <c r="M1874" s="11" t="s">
        <v>95</v>
      </c>
      <c r="N1874" s="10" t="s">
        <v>96</v>
      </c>
      <c r="O1874" s="10" t="s">
        <v>97</v>
      </c>
      <c r="P1874" s="10"/>
      <c r="Q1874" s="12"/>
      <c r="R1874" s="12"/>
      <c r="S1874" s="10" t="s">
        <v>98</v>
      </c>
      <c r="T1874" s="10" t="s">
        <v>27</v>
      </c>
      <c r="U1874" s="10">
        <v>2403</v>
      </c>
      <c r="V1874" s="10">
        <v>2034</v>
      </c>
      <c r="W1874" s="10">
        <v>3706</v>
      </c>
      <c r="X1874" s="10">
        <v>1235</v>
      </c>
      <c r="Y1874" s="10">
        <f t="shared" si="34"/>
        <v>2409</v>
      </c>
      <c r="Z1874" s="10" t="str">
        <f>IFERROR(VLOOKUP(H1874,'[1]MW-NIFTY-50-12-Apr-2020'!$A:$A,1,FALSE),"No")</f>
        <v>No</v>
      </c>
      <c r="AA1874" s="10" t="str">
        <f>IFERROR(VLOOKUP(AB1874,'[2]ind_nifty500list 12th Apr20'!$F:$F,1,FALSE),"No")</f>
        <v>No</v>
      </c>
      <c r="AB1874" s="9">
        <v>2409</v>
      </c>
    </row>
    <row r="1875" spans="1:28" ht="15.75" customHeight="1" x14ac:dyDescent="0.3">
      <c r="A1875" s="9">
        <v>2963</v>
      </c>
      <c r="B1875" s="10"/>
      <c r="C1875" s="10"/>
      <c r="D1875" s="10">
        <v>131199748</v>
      </c>
      <c r="E1875" s="10">
        <v>512499</v>
      </c>
      <c r="F1875" s="10">
        <v>512499</v>
      </c>
      <c r="G1875" s="10" t="s">
        <v>9128</v>
      </c>
      <c r="H1875" s="10" t="str">
        <f>G1875</f>
        <v>SHALPRO</v>
      </c>
      <c r="I1875" s="10" t="s">
        <v>9129</v>
      </c>
      <c r="J1875" s="10" t="s">
        <v>9130</v>
      </c>
      <c r="K1875" s="13">
        <v>48.23</v>
      </c>
      <c r="L1875" s="19" t="s">
        <v>13176</v>
      </c>
      <c r="M1875" s="11" t="s">
        <v>83</v>
      </c>
      <c r="N1875" s="10" t="s">
        <v>181</v>
      </c>
      <c r="O1875" s="10" t="s">
        <v>311</v>
      </c>
      <c r="P1875" s="10"/>
      <c r="Q1875" s="12"/>
      <c r="R1875" s="12"/>
      <c r="S1875" s="15" t="s">
        <v>313</v>
      </c>
      <c r="T1875" s="10" t="s">
        <v>27</v>
      </c>
      <c r="U1875" s="10">
        <v>1814</v>
      </c>
      <c r="V1875" s="10">
        <v>2472</v>
      </c>
      <c r="W1875" s="10">
        <v>634</v>
      </c>
      <c r="X1875" s="10">
        <v>342</v>
      </c>
      <c r="Y1875" s="10">
        <f t="shared" si="34"/>
        <v>2963</v>
      </c>
      <c r="Z1875" s="10" t="str">
        <f>IFERROR(VLOOKUP(H1875,'[1]MW-NIFTY-50-12-Apr-2020'!$A:$A,1,FALSE),"No")</f>
        <v>No</v>
      </c>
      <c r="AA1875" s="10" t="str">
        <f>IFERROR(VLOOKUP(AB1875,'[2]ind_nifty500list 12th Apr20'!$F:$F,1,FALSE),"No")</f>
        <v>No</v>
      </c>
      <c r="AB1875" s="9">
        <v>2963</v>
      </c>
    </row>
    <row r="1876" spans="1:28" ht="15.75" customHeight="1" x14ac:dyDescent="0.3">
      <c r="A1876" s="9">
        <v>3906</v>
      </c>
      <c r="B1876" s="10"/>
      <c r="C1876" s="10"/>
      <c r="D1876" s="10">
        <v>138343684</v>
      </c>
      <c r="E1876" s="10">
        <v>138343684</v>
      </c>
      <c r="F1876" s="10">
        <v>540405</v>
      </c>
      <c r="G1876" s="10" t="s">
        <v>12013</v>
      </c>
      <c r="H1876" s="10" t="str">
        <f>G1876</f>
        <v>OCEANIC</v>
      </c>
      <c r="I1876" s="10" t="s">
        <v>12014</v>
      </c>
      <c r="J1876" s="10" t="s">
        <v>12015</v>
      </c>
      <c r="K1876" s="13">
        <v>47.9</v>
      </c>
      <c r="L1876" s="19" t="s">
        <v>13176</v>
      </c>
      <c r="M1876" s="10" t="s">
        <v>275</v>
      </c>
      <c r="N1876" s="10" t="s">
        <v>276</v>
      </c>
      <c r="O1876" s="10" t="s">
        <v>277</v>
      </c>
      <c r="P1876" s="10"/>
      <c r="Q1876" s="12"/>
      <c r="R1876" s="12"/>
      <c r="S1876" s="18" t="s">
        <v>279</v>
      </c>
      <c r="T1876" s="10" t="s">
        <v>27</v>
      </c>
      <c r="U1876" s="10">
        <v>2347</v>
      </c>
      <c r="V1876" s="10">
        <v>3282</v>
      </c>
      <c r="W1876" s="10">
        <v>623</v>
      </c>
      <c r="X1876" s="10">
        <v>3162</v>
      </c>
      <c r="Y1876" s="10">
        <f t="shared" si="34"/>
        <v>3906</v>
      </c>
      <c r="Z1876" s="10" t="str">
        <f>IFERROR(VLOOKUP(H1876,'[1]MW-NIFTY-50-12-Apr-2020'!$A:$A,1,FALSE),"No")</f>
        <v>No</v>
      </c>
      <c r="AA1876" s="10" t="str">
        <f>IFERROR(VLOOKUP(AB1876,'[2]ind_nifty500list 12th Apr20'!$F:$F,1,FALSE),"No")</f>
        <v>No</v>
      </c>
      <c r="AB1876" s="9">
        <v>3906</v>
      </c>
    </row>
    <row r="1877" spans="1:28" ht="15.75" customHeight="1" x14ac:dyDescent="0.3">
      <c r="A1877" s="9">
        <v>5129</v>
      </c>
      <c r="B1877" s="10">
        <v>383233</v>
      </c>
      <c r="C1877" s="10">
        <v>1497</v>
      </c>
      <c r="D1877" s="10">
        <v>138486020</v>
      </c>
      <c r="E1877" s="10">
        <v>540961</v>
      </c>
      <c r="F1877" s="10">
        <v>540961</v>
      </c>
      <c r="G1877" s="10" t="s">
        <v>13081</v>
      </c>
      <c r="H1877" s="10" t="s">
        <v>13081</v>
      </c>
      <c r="I1877" s="10" t="s">
        <v>13082</v>
      </c>
      <c r="J1877" s="10" t="s">
        <v>13083</v>
      </c>
      <c r="K1877" s="13">
        <v>47.8185</v>
      </c>
      <c r="L1877" s="19" t="s">
        <v>13176</v>
      </c>
      <c r="M1877" s="10" t="s">
        <v>83</v>
      </c>
      <c r="N1877" s="10" t="s">
        <v>84</v>
      </c>
      <c r="O1877" s="10" t="s">
        <v>85</v>
      </c>
      <c r="P1877" s="10"/>
      <c r="Q1877" s="10"/>
      <c r="R1877" s="10"/>
      <c r="S1877" s="15" t="s">
        <v>86</v>
      </c>
      <c r="T1877" s="10" t="s">
        <v>27</v>
      </c>
      <c r="U1877" s="10">
        <v>554</v>
      </c>
      <c r="V1877" s="10">
        <v>3696</v>
      </c>
      <c r="W1877" s="10">
        <v>3808</v>
      </c>
      <c r="X1877" s="24">
        <v>862</v>
      </c>
      <c r="Y1877" s="10">
        <f t="shared" si="34"/>
        <v>5129</v>
      </c>
      <c r="Z1877" s="10" t="str">
        <f>IFERROR(VLOOKUP(H1877,'[1]MW-NIFTY-50-12-Apr-2020'!$A:$A,1,FALSE),"No")</f>
        <v>No</v>
      </c>
      <c r="AA1877" s="10" t="str">
        <f>IFERROR(VLOOKUP(AB1877,'[2]ind_nifty500list 12th Apr20'!$F:$F,1,FALSE),"No")</f>
        <v>No</v>
      </c>
      <c r="AB1877" s="9">
        <v>5129</v>
      </c>
    </row>
    <row r="1878" spans="1:28" ht="15.75" customHeight="1" x14ac:dyDescent="0.3">
      <c r="A1878" s="9">
        <v>1728</v>
      </c>
      <c r="B1878" s="10">
        <v>3570177</v>
      </c>
      <c r="C1878" s="10">
        <v>13946</v>
      </c>
      <c r="D1878" s="10">
        <v>129838084</v>
      </c>
      <c r="E1878" s="10">
        <v>507180</v>
      </c>
      <c r="F1878" s="10">
        <v>507180</v>
      </c>
      <c r="G1878" s="10" t="s">
        <v>5421</v>
      </c>
      <c r="H1878" s="10" t="s">
        <v>5421</v>
      </c>
      <c r="I1878" s="10" t="s">
        <v>5422</v>
      </c>
      <c r="J1878" s="10" t="s">
        <v>5423</v>
      </c>
      <c r="K1878" s="13">
        <v>47.81785</v>
      </c>
      <c r="L1878" s="19" t="s">
        <v>13176</v>
      </c>
      <c r="M1878" s="11" t="s">
        <v>275</v>
      </c>
      <c r="N1878" s="10" t="s">
        <v>357</v>
      </c>
      <c r="O1878" s="11" t="s">
        <v>358</v>
      </c>
      <c r="P1878" s="10" t="s">
        <v>1254</v>
      </c>
      <c r="Q1878" s="12"/>
      <c r="R1878" s="12"/>
      <c r="S1878" s="18" t="s">
        <v>279</v>
      </c>
      <c r="T1878" s="10" t="s">
        <v>27</v>
      </c>
      <c r="U1878" s="10">
        <v>2923</v>
      </c>
      <c r="V1878" s="10">
        <v>1080</v>
      </c>
      <c r="W1878" s="10">
        <v>3094</v>
      </c>
      <c r="X1878" s="10">
        <v>3457</v>
      </c>
      <c r="Y1878" s="10">
        <f t="shared" si="34"/>
        <v>1728</v>
      </c>
      <c r="Z1878" s="10" t="str">
        <f>IFERROR(VLOOKUP(H1878,'[1]MW-NIFTY-50-12-Apr-2020'!$A:$A,1,FALSE),"No")</f>
        <v>No</v>
      </c>
      <c r="AA1878" s="10" t="str">
        <f>IFERROR(VLOOKUP(AB1878,'[2]ind_nifty500list 12th Apr20'!$F:$F,1,FALSE),"No")</f>
        <v>No</v>
      </c>
      <c r="AB1878" s="9">
        <v>1728</v>
      </c>
    </row>
    <row r="1879" spans="1:28" ht="15.75" customHeight="1" x14ac:dyDescent="0.3">
      <c r="A1879" s="9">
        <v>3963</v>
      </c>
      <c r="B1879" s="10"/>
      <c r="C1879" s="10"/>
      <c r="D1879" s="10">
        <v>138197252</v>
      </c>
      <c r="E1879" s="10">
        <v>539833</v>
      </c>
      <c r="F1879" s="10">
        <v>539833</v>
      </c>
      <c r="G1879" s="10" t="s">
        <v>12189</v>
      </c>
      <c r="H1879" s="10" t="str">
        <f>G1879</f>
        <v>SICLTD</v>
      </c>
      <c r="I1879" s="10" t="s">
        <v>12190</v>
      </c>
      <c r="J1879" s="10" t="s">
        <v>12191</v>
      </c>
      <c r="K1879" s="13">
        <v>47.686543191532337</v>
      </c>
      <c r="L1879" s="19" t="s">
        <v>13176</v>
      </c>
      <c r="M1879" s="11" t="s">
        <v>39</v>
      </c>
      <c r="N1879" s="10" t="s">
        <v>145</v>
      </c>
      <c r="O1879" s="10"/>
      <c r="P1879" s="10"/>
      <c r="Q1879" s="12"/>
      <c r="R1879" s="12"/>
      <c r="S1879" s="15" t="s">
        <v>42</v>
      </c>
      <c r="T1879" s="10" t="s">
        <v>27</v>
      </c>
      <c r="U1879" s="10">
        <v>25</v>
      </c>
      <c r="V1879" s="10">
        <v>2867</v>
      </c>
      <c r="W1879" s="10">
        <v>3970</v>
      </c>
      <c r="X1879" s="10">
        <v>580</v>
      </c>
      <c r="Y1879" s="10">
        <f t="shared" si="34"/>
        <v>3963</v>
      </c>
      <c r="Z1879" s="10" t="str">
        <f>IFERROR(VLOOKUP(H1879,'[1]MW-NIFTY-50-12-Apr-2020'!$A:$A,1,FALSE),"No")</f>
        <v>No</v>
      </c>
      <c r="AA1879" s="10" t="str">
        <f>IFERROR(VLOOKUP(AB1879,'[2]ind_nifty500list 12th Apr20'!$F:$F,1,FALSE),"No")</f>
        <v>No</v>
      </c>
      <c r="AB1879" s="9">
        <v>3963</v>
      </c>
    </row>
    <row r="1880" spans="1:28" ht="15.75" customHeight="1" x14ac:dyDescent="0.3">
      <c r="A1880" s="9">
        <v>1027</v>
      </c>
      <c r="B1880" s="10"/>
      <c r="C1880" s="10"/>
      <c r="D1880" s="10">
        <v>136502532</v>
      </c>
      <c r="E1880" s="10">
        <v>533213</v>
      </c>
      <c r="F1880" s="10">
        <v>533213</v>
      </c>
      <c r="G1880" s="10" t="s">
        <v>3287</v>
      </c>
      <c r="H1880" s="10" t="str">
        <f>G1880</f>
        <v>FRONTSEC</v>
      </c>
      <c r="I1880" s="10" t="s">
        <v>3288</v>
      </c>
      <c r="J1880" s="10" t="s">
        <v>3289</v>
      </c>
      <c r="K1880" s="13">
        <v>47.45</v>
      </c>
      <c r="L1880" s="19" t="s">
        <v>13176</v>
      </c>
      <c r="M1880" s="11" t="s">
        <v>55</v>
      </c>
      <c r="N1880" s="10" t="s">
        <v>56</v>
      </c>
      <c r="O1880" s="10" t="s">
        <v>62</v>
      </c>
      <c r="P1880" s="10" t="s">
        <v>63</v>
      </c>
      <c r="Q1880" s="12"/>
      <c r="R1880" s="12"/>
      <c r="S1880" s="18" t="s">
        <v>58</v>
      </c>
      <c r="T1880" s="10" t="s">
        <v>27</v>
      </c>
      <c r="U1880" s="10">
        <v>1492</v>
      </c>
      <c r="V1880" s="10">
        <v>3769</v>
      </c>
      <c r="W1880" s="10">
        <v>3601</v>
      </c>
      <c r="X1880" s="10">
        <v>2961</v>
      </c>
      <c r="Y1880" s="10">
        <f t="shared" si="34"/>
        <v>1027</v>
      </c>
      <c r="Z1880" s="10" t="str">
        <f>IFERROR(VLOOKUP(H1880,'[1]MW-NIFTY-50-12-Apr-2020'!$A:$A,1,FALSE),"No")</f>
        <v>No</v>
      </c>
      <c r="AA1880" s="10" t="str">
        <f>IFERROR(VLOOKUP(AB1880,'[2]ind_nifty500list 12th Apr20'!$F:$F,1,FALSE),"No")</f>
        <v>No</v>
      </c>
      <c r="AB1880" s="9">
        <v>1027</v>
      </c>
    </row>
    <row r="1881" spans="1:28" ht="15.75" customHeight="1" x14ac:dyDescent="0.3">
      <c r="A1881" s="9">
        <v>931</v>
      </c>
      <c r="B1881" s="10">
        <v>3411713</v>
      </c>
      <c r="C1881" s="10">
        <v>13327</v>
      </c>
      <c r="D1881" s="10">
        <v>135762692</v>
      </c>
      <c r="E1881" s="10">
        <v>530323</v>
      </c>
      <c r="F1881" s="10">
        <v>530323</v>
      </c>
      <c r="G1881" s="10" t="s">
        <v>2993</v>
      </c>
      <c r="H1881" s="10" t="s">
        <v>2993</v>
      </c>
      <c r="I1881" s="10" t="s">
        <v>2994</v>
      </c>
      <c r="J1881" s="10" t="s">
        <v>2995</v>
      </c>
      <c r="K1881" s="13">
        <v>47.42</v>
      </c>
      <c r="L1881" s="19" t="s">
        <v>13176</v>
      </c>
      <c r="M1881" s="11" t="s">
        <v>39</v>
      </c>
      <c r="N1881" s="10" t="s">
        <v>67</v>
      </c>
      <c r="O1881" s="10"/>
      <c r="P1881" s="10"/>
      <c r="Q1881" s="12"/>
      <c r="R1881" s="12"/>
      <c r="S1881" s="15" t="s">
        <v>69</v>
      </c>
      <c r="T1881" s="10" t="s">
        <v>27</v>
      </c>
      <c r="U1881" s="10">
        <v>1451</v>
      </c>
      <c r="V1881" s="10">
        <v>1645</v>
      </c>
      <c r="W1881" s="10">
        <v>527</v>
      </c>
      <c r="X1881" s="10">
        <v>3142</v>
      </c>
      <c r="Y1881" s="10">
        <f t="shared" si="34"/>
        <v>931</v>
      </c>
      <c r="Z1881" s="10" t="str">
        <f>IFERROR(VLOOKUP(H1881,'[1]MW-NIFTY-50-12-Apr-2020'!$A:$A,1,FALSE),"No")</f>
        <v>No</v>
      </c>
      <c r="AA1881" s="10" t="str">
        <f>IFERROR(VLOOKUP(AB1881,'[2]ind_nifty500list 12th Apr20'!$F:$F,1,FALSE),"No")</f>
        <v>No</v>
      </c>
      <c r="AB1881" s="9">
        <v>931</v>
      </c>
    </row>
    <row r="1882" spans="1:28" ht="15.75" customHeight="1" x14ac:dyDescent="0.3">
      <c r="A1882" s="9">
        <v>1205</v>
      </c>
      <c r="B1882" s="10"/>
      <c r="C1882" s="10"/>
      <c r="D1882" s="10">
        <v>129462276</v>
      </c>
      <c r="E1882" s="10">
        <v>505712</v>
      </c>
      <c r="F1882" s="10">
        <v>505712</v>
      </c>
      <c r="G1882" s="10" t="s">
        <v>3832</v>
      </c>
      <c r="H1882" s="10" t="str">
        <f>G1882</f>
        <v>GUJAUTO</v>
      </c>
      <c r="I1882" s="10" t="s">
        <v>3833</v>
      </c>
      <c r="J1882" s="10" t="s">
        <v>3834</v>
      </c>
      <c r="K1882" s="13">
        <v>47.38</v>
      </c>
      <c r="L1882" s="19" t="s">
        <v>13176</v>
      </c>
      <c r="M1882" s="11" t="s">
        <v>39</v>
      </c>
      <c r="N1882" s="10" t="s">
        <v>40</v>
      </c>
      <c r="O1882" s="10"/>
      <c r="P1882" s="10"/>
      <c r="Q1882" s="12"/>
      <c r="R1882" s="12"/>
      <c r="S1882" s="17" t="s">
        <v>42</v>
      </c>
      <c r="T1882" s="10" t="s">
        <v>27</v>
      </c>
      <c r="U1882" s="10">
        <v>2833</v>
      </c>
      <c r="V1882" s="10">
        <v>1921</v>
      </c>
      <c r="W1882" s="10">
        <v>3641</v>
      </c>
      <c r="X1882" s="10">
        <v>3542</v>
      </c>
      <c r="Y1882" s="10">
        <f t="shared" si="34"/>
        <v>1205</v>
      </c>
      <c r="Z1882" s="10" t="str">
        <f>IFERROR(VLOOKUP(H1882,'[1]MW-NIFTY-50-12-Apr-2020'!$A:$A,1,FALSE),"No")</f>
        <v>No</v>
      </c>
      <c r="AA1882" s="10" t="str">
        <f>IFERROR(VLOOKUP(AB1882,'[2]ind_nifty500list 12th Apr20'!$F:$F,1,FALSE),"No")</f>
        <v>No</v>
      </c>
      <c r="AB1882" s="9">
        <v>1205</v>
      </c>
    </row>
    <row r="1883" spans="1:28" ht="15.75" customHeight="1" x14ac:dyDescent="0.3">
      <c r="A1883" s="9">
        <v>619</v>
      </c>
      <c r="B1883" s="10"/>
      <c r="C1883" s="10"/>
      <c r="D1883" s="10">
        <v>131005956</v>
      </c>
      <c r="E1883" s="10">
        <v>511742</v>
      </c>
      <c r="F1883" s="10">
        <v>511742</v>
      </c>
      <c r="G1883" s="10" t="s">
        <v>2046</v>
      </c>
      <c r="H1883" s="10" t="str">
        <f>G1883</f>
        <v>CHOKSEC</v>
      </c>
      <c r="I1883" s="10" t="s">
        <v>2047</v>
      </c>
      <c r="J1883" s="10" t="s">
        <v>2048</v>
      </c>
      <c r="K1883" s="13">
        <v>47.32</v>
      </c>
      <c r="L1883" s="19" t="s">
        <v>13176</v>
      </c>
      <c r="M1883" s="11" t="s">
        <v>55</v>
      </c>
      <c r="N1883" s="10" t="s">
        <v>56</v>
      </c>
      <c r="O1883" s="10" t="s">
        <v>62</v>
      </c>
      <c r="P1883" s="10" t="s">
        <v>293</v>
      </c>
      <c r="Q1883" s="12"/>
      <c r="R1883" s="12"/>
      <c r="S1883" s="18" t="s">
        <v>58</v>
      </c>
      <c r="T1883" s="10" t="s">
        <v>27</v>
      </c>
      <c r="U1883" s="10">
        <v>2047</v>
      </c>
      <c r="V1883" s="10">
        <v>103</v>
      </c>
      <c r="W1883" s="10">
        <v>3686</v>
      </c>
      <c r="X1883" s="10">
        <v>345</v>
      </c>
      <c r="Y1883" s="10">
        <f t="shared" si="34"/>
        <v>619</v>
      </c>
      <c r="Z1883" s="10" t="str">
        <f>IFERROR(VLOOKUP(H1883,'[1]MW-NIFTY-50-12-Apr-2020'!$A:$A,1,FALSE),"No")</f>
        <v>No</v>
      </c>
      <c r="AA1883" s="10" t="str">
        <f>IFERROR(VLOOKUP(AB1883,'[2]ind_nifty500list 12th Apr20'!$F:$F,1,FALSE),"No")</f>
        <v>No</v>
      </c>
      <c r="AB1883" s="9">
        <v>619</v>
      </c>
    </row>
    <row r="1884" spans="1:28" ht="15.75" customHeight="1" x14ac:dyDescent="0.3">
      <c r="A1884" s="9">
        <v>1886</v>
      </c>
      <c r="B1884" s="10">
        <v>2672641</v>
      </c>
      <c r="C1884" s="10">
        <v>10440</v>
      </c>
      <c r="D1884" s="10">
        <v>128065796</v>
      </c>
      <c r="E1884" s="10">
        <v>500257</v>
      </c>
      <c r="F1884" s="10">
        <v>500257</v>
      </c>
      <c r="G1884" s="10" t="s">
        <v>5902</v>
      </c>
      <c r="H1884" s="10" t="s">
        <v>5902</v>
      </c>
      <c r="I1884" s="10" t="s">
        <v>5903</v>
      </c>
      <c r="J1884" s="10" t="s">
        <v>5904</v>
      </c>
      <c r="K1884" s="13">
        <v>37106.621849999996</v>
      </c>
      <c r="L1884" s="16" t="s">
        <v>13178</v>
      </c>
      <c r="M1884" s="11" t="s">
        <v>95</v>
      </c>
      <c r="N1884" s="10" t="s">
        <v>96</v>
      </c>
      <c r="O1884" s="10" t="s">
        <v>97</v>
      </c>
      <c r="P1884" s="10"/>
      <c r="Q1884" s="12"/>
      <c r="R1884" s="12"/>
      <c r="S1884" s="10" t="s">
        <v>98</v>
      </c>
      <c r="T1884" s="10" t="s">
        <v>130</v>
      </c>
      <c r="U1884" s="10">
        <v>3876</v>
      </c>
      <c r="V1884" s="10">
        <v>3490</v>
      </c>
      <c r="W1884" s="10">
        <v>838</v>
      </c>
      <c r="X1884" s="10">
        <v>312</v>
      </c>
      <c r="Y1884" s="10">
        <f t="shared" si="34"/>
        <v>1886</v>
      </c>
      <c r="Z1884" s="10" t="str">
        <f>IFERROR(VLOOKUP(H1884,'[1]MW-NIFTY-50-12-Apr-2020'!$A:$A,1,FALSE),"No")</f>
        <v>No</v>
      </c>
      <c r="AA1884" s="10" t="s">
        <v>44</v>
      </c>
      <c r="AB1884" s="9">
        <v>1886</v>
      </c>
    </row>
    <row r="1885" spans="1:28" ht="15.75" customHeight="1" x14ac:dyDescent="0.3">
      <c r="A1885" s="9">
        <v>361</v>
      </c>
      <c r="B1885" s="10"/>
      <c r="C1885" s="10"/>
      <c r="D1885" s="10">
        <v>130033668</v>
      </c>
      <c r="E1885" s="10">
        <v>507944</v>
      </c>
      <c r="F1885" s="10">
        <v>507944</v>
      </c>
      <c r="G1885" s="10" t="s">
        <v>1258</v>
      </c>
      <c r="H1885" s="10" t="str">
        <f>G1885</f>
        <v>BAJAJST</v>
      </c>
      <c r="I1885" s="10" t="s">
        <v>1259</v>
      </c>
      <c r="J1885" s="10" t="s">
        <v>1260</v>
      </c>
      <c r="K1885" s="13">
        <v>47.31</v>
      </c>
      <c r="L1885" s="19" t="s">
        <v>13176</v>
      </c>
      <c r="M1885" s="11" t="s">
        <v>23</v>
      </c>
      <c r="N1885" s="10" t="s">
        <v>24</v>
      </c>
      <c r="O1885" s="10"/>
      <c r="P1885" s="10"/>
      <c r="Q1885" s="12"/>
      <c r="R1885" s="12"/>
      <c r="S1885" s="15" t="s">
        <v>26</v>
      </c>
      <c r="T1885" s="10" t="s">
        <v>27</v>
      </c>
      <c r="U1885" s="10">
        <v>470</v>
      </c>
      <c r="V1885" s="10">
        <v>2493</v>
      </c>
      <c r="W1885" s="10">
        <v>3471</v>
      </c>
      <c r="X1885" s="10">
        <v>735</v>
      </c>
      <c r="Y1885" s="10">
        <f t="shared" si="34"/>
        <v>361</v>
      </c>
      <c r="Z1885" s="10" t="str">
        <f>IFERROR(VLOOKUP(H1885,'[1]MW-NIFTY-50-12-Apr-2020'!$A:$A,1,FALSE),"No")</f>
        <v>No</v>
      </c>
      <c r="AA1885" s="10" t="str">
        <f>IFERROR(VLOOKUP(AB1885,'[2]ind_nifty500list 12th Apr20'!$F:$F,1,FALSE),"No")</f>
        <v>No</v>
      </c>
      <c r="AB1885" s="9">
        <v>361</v>
      </c>
    </row>
    <row r="1886" spans="1:28" ht="15.75" customHeight="1" x14ac:dyDescent="0.3">
      <c r="A1886" s="9">
        <v>2576</v>
      </c>
      <c r="B1886" s="10">
        <v>705281</v>
      </c>
      <c r="C1886" s="10">
        <v>2755</v>
      </c>
      <c r="D1886" s="10">
        <v>134861060</v>
      </c>
      <c r="E1886" s="10">
        <v>526801</v>
      </c>
      <c r="F1886" s="10">
        <v>526801</v>
      </c>
      <c r="G1886" s="10" t="s">
        <v>7971</v>
      </c>
      <c r="H1886" s="10" t="s">
        <v>7971</v>
      </c>
      <c r="I1886" s="10" t="s">
        <v>7972</v>
      </c>
      <c r="J1886" s="10" t="s">
        <v>7973</v>
      </c>
      <c r="K1886" s="13">
        <v>47.22645</v>
      </c>
      <c r="L1886" s="19" t="s">
        <v>13176</v>
      </c>
      <c r="M1886" s="11" t="s">
        <v>249</v>
      </c>
      <c r="N1886" s="10" t="s">
        <v>250</v>
      </c>
      <c r="O1886" s="10" t="s">
        <v>762</v>
      </c>
      <c r="P1886" s="10" t="s">
        <v>763</v>
      </c>
      <c r="Q1886" s="12"/>
      <c r="R1886" s="12"/>
      <c r="S1886" s="15" t="s">
        <v>26</v>
      </c>
      <c r="T1886" s="10" t="s">
        <v>27</v>
      </c>
      <c r="U1886" s="10">
        <v>3463</v>
      </c>
      <c r="V1886" s="10">
        <v>3842</v>
      </c>
      <c r="W1886" s="10">
        <v>3189</v>
      </c>
      <c r="X1886" s="10">
        <v>3936</v>
      </c>
      <c r="Y1886" s="10">
        <f t="shared" si="34"/>
        <v>2576</v>
      </c>
      <c r="Z1886" s="10" t="str">
        <f>IFERROR(VLOOKUP(H1886,'[1]MW-NIFTY-50-12-Apr-2020'!$A:$A,1,FALSE),"No")</f>
        <v>No</v>
      </c>
      <c r="AA1886" s="10" t="str">
        <f>IFERROR(VLOOKUP(AB1886,'[2]ind_nifty500list 12th Apr20'!$F:$F,1,FALSE),"No")</f>
        <v>No</v>
      </c>
      <c r="AB1886" s="9">
        <v>2576</v>
      </c>
    </row>
    <row r="1887" spans="1:28" ht="15.75" customHeight="1" x14ac:dyDescent="0.3">
      <c r="A1887" s="9">
        <v>2311</v>
      </c>
      <c r="B1887" s="10">
        <v>4310785</v>
      </c>
      <c r="C1887" s="10">
        <v>16839</v>
      </c>
      <c r="D1887" s="10">
        <v>136450052</v>
      </c>
      <c r="E1887" s="10">
        <v>533008</v>
      </c>
      <c r="F1887" s="10">
        <v>533008</v>
      </c>
      <c r="G1887" s="10" t="s">
        <v>7183</v>
      </c>
      <c r="H1887" s="10" t="s">
        <v>7183</v>
      </c>
      <c r="I1887" s="10" t="s">
        <v>7184</v>
      </c>
      <c r="J1887" s="10" t="s">
        <v>7185</v>
      </c>
      <c r="K1887" s="13">
        <v>47.220550000000003</v>
      </c>
      <c r="L1887" s="19" t="s">
        <v>13176</v>
      </c>
      <c r="M1887" s="11" t="s">
        <v>23</v>
      </c>
      <c r="N1887" s="10" t="s">
        <v>90</v>
      </c>
      <c r="O1887" s="10" t="s">
        <v>283</v>
      </c>
      <c r="P1887" s="10" t="e">
        <v>#REF!</v>
      </c>
      <c r="Q1887" s="12"/>
      <c r="R1887" s="12"/>
      <c r="S1887" s="18" t="s">
        <v>91</v>
      </c>
      <c r="T1887" s="10" t="s">
        <v>27</v>
      </c>
      <c r="U1887" s="10">
        <v>61</v>
      </c>
      <c r="V1887" s="10">
        <v>3665</v>
      </c>
      <c r="W1887" s="10">
        <v>403</v>
      </c>
      <c r="X1887" s="10">
        <v>1923</v>
      </c>
      <c r="Y1887" s="10">
        <f t="shared" si="34"/>
        <v>2311</v>
      </c>
      <c r="Z1887" s="10" t="str">
        <f>IFERROR(VLOOKUP(H1887,'[1]MW-NIFTY-50-12-Apr-2020'!$A:$A,1,FALSE),"No")</f>
        <v>No</v>
      </c>
      <c r="AA1887" s="10" t="str">
        <f>IFERROR(VLOOKUP(AB1887,'[2]ind_nifty500list 12th Apr20'!$F:$F,1,FALSE),"No")</f>
        <v>No</v>
      </c>
      <c r="AB1887" s="9">
        <v>2311</v>
      </c>
    </row>
    <row r="1888" spans="1:28" ht="15.75" customHeight="1" x14ac:dyDescent="0.3">
      <c r="A1888" s="9">
        <v>529</v>
      </c>
      <c r="B1888" s="10">
        <v>5192193</v>
      </c>
      <c r="C1888" s="10">
        <v>20282</v>
      </c>
      <c r="D1888" s="10">
        <v>136518660</v>
      </c>
      <c r="E1888" s="10">
        <v>533276</v>
      </c>
      <c r="F1888" s="10">
        <v>533276</v>
      </c>
      <c r="G1888" s="10" t="s">
        <v>1773</v>
      </c>
      <c r="H1888" s="10" t="s">
        <v>1773</v>
      </c>
      <c r="I1888" s="10" t="s">
        <v>1774</v>
      </c>
      <c r="J1888" s="10" t="s">
        <v>1775</v>
      </c>
      <c r="K1888" s="13">
        <v>47.21</v>
      </c>
      <c r="L1888" s="19" t="s">
        <v>13176</v>
      </c>
      <c r="M1888" s="11" t="s">
        <v>335</v>
      </c>
      <c r="N1888" s="10" t="s">
        <v>336</v>
      </c>
      <c r="O1888" s="10" t="s">
        <v>1776</v>
      </c>
      <c r="P1888" s="10"/>
      <c r="Q1888" s="12"/>
      <c r="R1888" s="12"/>
      <c r="S1888" s="15" t="s">
        <v>339</v>
      </c>
      <c r="T1888" s="10" t="s">
        <v>27</v>
      </c>
      <c r="U1888" s="10">
        <v>2267</v>
      </c>
      <c r="V1888" s="10">
        <v>1668</v>
      </c>
      <c r="W1888" s="10">
        <v>3103</v>
      </c>
      <c r="X1888" s="10">
        <v>2578</v>
      </c>
      <c r="Y1888" s="10">
        <f t="shared" si="34"/>
        <v>529</v>
      </c>
      <c r="Z1888" s="10" t="str">
        <f>IFERROR(VLOOKUP(H1888,'[1]MW-NIFTY-50-12-Apr-2020'!$A:$A,1,FALSE),"No")</f>
        <v>No</v>
      </c>
      <c r="AA1888" s="10" t="str">
        <f>IFERROR(VLOOKUP(AB1888,'[2]ind_nifty500list 12th Apr20'!$F:$F,1,FALSE),"No")</f>
        <v>No</v>
      </c>
      <c r="AB1888" s="9">
        <v>529</v>
      </c>
    </row>
    <row r="1889" spans="1:28" ht="15.75" customHeight="1" x14ac:dyDescent="0.3">
      <c r="A1889" s="9">
        <v>1709</v>
      </c>
      <c r="B1889" s="10"/>
      <c r="C1889" s="10"/>
      <c r="D1889" s="10">
        <v>129045508</v>
      </c>
      <c r="E1889" s="10">
        <v>504084</v>
      </c>
      <c r="F1889" s="10">
        <v>504084</v>
      </c>
      <c r="G1889" s="10" t="s">
        <v>5363</v>
      </c>
      <c r="H1889" s="10" t="str">
        <f t="shared" ref="H1889:H1898" si="35">G1889</f>
        <v>KAYCEEI</v>
      </c>
      <c r="I1889" s="10" t="s">
        <v>5364</v>
      </c>
      <c r="J1889" s="10" t="s">
        <v>5365</v>
      </c>
      <c r="K1889" s="13">
        <v>47.2</v>
      </c>
      <c r="L1889" s="19" t="s">
        <v>13176</v>
      </c>
      <c r="M1889" s="11" t="s">
        <v>39</v>
      </c>
      <c r="N1889" s="10" t="s">
        <v>40</v>
      </c>
      <c r="O1889" s="10" t="s">
        <v>128</v>
      </c>
      <c r="P1889" s="10" t="e">
        <v>#REF!</v>
      </c>
      <c r="Q1889" s="12"/>
      <c r="R1889" s="12"/>
      <c r="S1889" s="15" t="s">
        <v>42</v>
      </c>
      <c r="T1889" s="10" t="s">
        <v>27</v>
      </c>
      <c r="U1889" s="10">
        <v>1388</v>
      </c>
      <c r="V1889" s="10">
        <v>768</v>
      </c>
      <c r="W1889" s="10">
        <v>2791</v>
      </c>
      <c r="X1889" s="10">
        <v>343</v>
      </c>
      <c r="Y1889" s="10">
        <f t="shared" si="34"/>
        <v>1709</v>
      </c>
      <c r="Z1889" s="10" t="str">
        <f>IFERROR(VLOOKUP(H1889,'[1]MW-NIFTY-50-12-Apr-2020'!$A:$A,1,FALSE),"No")</f>
        <v>No</v>
      </c>
      <c r="AA1889" s="10" t="str">
        <f>IFERROR(VLOOKUP(AB1889,'[2]ind_nifty500list 12th Apr20'!$F:$F,1,FALSE),"No")</f>
        <v>No</v>
      </c>
      <c r="AB1889" s="9">
        <v>1709</v>
      </c>
    </row>
    <row r="1890" spans="1:28" ht="15.75" customHeight="1" x14ac:dyDescent="0.3">
      <c r="A1890" s="9">
        <v>2650</v>
      </c>
      <c r="B1890" s="10"/>
      <c r="C1890" s="10"/>
      <c r="D1890" s="10">
        <v>131422468</v>
      </c>
      <c r="E1890" s="10">
        <v>513369</v>
      </c>
      <c r="F1890" s="10">
        <v>513369</v>
      </c>
      <c r="G1890" s="10" t="s">
        <v>8189</v>
      </c>
      <c r="H1890" s="10" t="str">
        <f t="shared" si="35"/>
        <v>RJKMRFR</v>
      </c>
      <c r="I1890" s="10" t="s">
        <v>8190</v>
      </c>
      <c r="J1890" s="10" t="s">
        <v>8191</v>
      </c>
      <c r="K1890" s="13">
        <v>47.2</v>
      </c>
      <c r="L1890" s="19" t="s">
        <v>13176</v>
      </c>
      <c r="M1890" s="11" t="s">
        <v>39</v>
      </c>
      <c r="N1890" s="10" t="s">
        <v>40</v>
      </c>
      <c r="O1890" s="10" t="s">
        <v>137</v>
      </c>
      <c r="P1890" s="10" t="s">
        <v>1499</v>
      </c>
      <c r="Q1890" s="12"/>
      <c r="R1890" s="12"/>
      <c r="S1890" s="15" t="s">
        <v>42</v>
      </c>
      <c r="T1890" s="10" t="s">
        <v>27</v>
      </c>
      <c r="U1890" s="10">
        <v>1295</v>
      </c>
      <c r="V1890" s="10">
        <v>3114</v>
      </c>
      <c r="W1890" s="10">
        <v>2877</v>
      </c>
      <c r="X1890" s="10">
        <v>3948</v>
      </c>
      <c r="Y1890" s="10">
        <f t="shared" si="34"/>
        <v>2650</v>
      </c>
      <c r="Z1890" s="10" t="str">
        <f>IFERROR(VLOOKUP(H1890,'[1]MW-NIFTY-50-12-Apr-2020'!$A:$A,1,FALSE),"No")</f>
        <v>No</v>
      </c>
      <c r="AA1890" s="10" t="str">
        <f>IFERROR(VLOOKUP(AB1890,'[2]ind_nifty500list 12th Apr20'!$F:$F,1,FALSE),"No")</f>
        <v>No</v>
      </c>
      <c r="AB1890" s="9">
        <v>2650</v>
      </c>
    </row>
    <row r="1891" spans="1:28" ht="15.75" customHeight="1" x14ac:dyDescent="0.3">
      <c r="A1891" s="9">
        <v>3587</v>
      </c>
      <c r="B1891" s="10"/>
      <c r="C1891" s="10"/>
      <c r="D1891" s="10">
        <v>136148740</v>
      </c>
      <c r="E1891" s="10">
        <v>531831</v>
      </c>
      <c r="F1891" s="10">
        <v>531831</v>
      </c>
      <c r="G1891" s="10" t="s">
        <v>10994</v>
      </c>
      <c r="H1891" s="10" t="str">
        <f t="shared" si="35"/>
        <v>UNISH</v>
      </c>
      <c r="I1891" s="10" t="s">
        <v>10995</v>
      </c>
      <c r="J1891" s="10" t="s">
        <v>10996</v>
      </c>
      <c r="K1891" s="13">
        <v>47.18</v>
      </c>
      <c r="L1891" s="19" t="s">
        <v>13176</v>
      </c>
      <c r="M1891" s="11" t="s">
        <v>32</v>
      </c>
      <c r="N1891" s="10" t="s">
        <v>33</v>
      </c>
      <c r="O1891" s="10" t="s">
        <v>48</v>
      </c>
      <c r="P1891" s="10"/>
      <c r="Q1891" s="12"/>
      <c r="R1891" s="12"/>
      <c r="S1891" s="18" t="s">
        <v>35</v>
      </c>
      <c r="T1891" s="10" t="s">
        <v>27</v>
      </c>
      <c r="U1891" s="10">
        <v>2435</v>
      </c>
      <c r="V1891" s="10">
        <v>1196</v>
      </c>
      <c r="W1891" s="10">
        <v>913</v>
      </c>
      <c r="X1891" s="10">
        <v>2881</v>
      </c>
      <c r="Y1891" s="10">
        <f t="shared" si="34"/>
        <v>3587</v>
      </c>
      <c r="Z1891" s="10" t="str">
        <f>IFERROR(VLOOKUP(H1891,'[1]MW-NIFTY-50-12-Apr-2020'!$A:$A,1,FALSE),"No")</f>
        <v>No</v>
      </c>
      <c r="AA1891" s="10" t="str">
        <f>IFERROR(VLOOKUP(AB1891,'[2]ind_nifty500list 12th Apr20'!$F:$F,1,FALSE),"No")</f>
        <v>No</v>
      </c>
      <c r="AB1891" s="9">
        <v>3587</v>
      </c>
    </row>
    <row r="1892" spans="1:28" ht="15.75" customHeight="1" x14ac:dyDescent="0.3">
      <c r="A1892" s="9">
        <v>2435</v>
      </c>
      <c r="B1892" s="10"/>
      <c r="C1892" s="10"/>
      <c r="D1892" s="10">
        <v>132382468</v>
      </c>
      <c r="E1892" s="10">
        <v>517119</v>
      </c>
      <c r="F1892" s="10">
        <v>517119</v>
      </c>
      <c r="G1892" s="10" t="s">
        <v>7553</v>
      </c>
      <c r="H1892" s="10" t="str">
        <f t="shared" si="35"/>
        <v>PCS</v>
      </c>
      <c r="I1892" s="10" t="s">
        <v>7554</v>
      </c>
      <c r="J1892" s="10" t="s">
        <v>7555</v>
      </c>
      <c r="K1892" s="13">
        <v>47.04</v>
      </c>
      <c r="L1892" s="19" t="s">
        <v>13176</v>
      </c>
      <c r="M1892" s="11" t="s">
        <v>32</v>
      </c>
      <c r="N1892" s="10" t="s">
        <v>33</v>
      </c>
      <c r="O1892" s="10" t="s">
        <v>48</v>
      </c>
      <c r="P1892" s="10"/>
      <c r="Q1892" s="12"/>
      <c r="R1892" s="12"/>
      <c r="S1892" s="18" t="s">
        <v>35</v>
      </c>
      <c r="T1892" s="10" t="s">
        <v>27</v>
      </c>
      <c r="U1892" s="10">
        <v>1196</v>
      </c>
      <c r="V1892" s="10">
        <v>2314</v>
      </c>
      <c r="W1892" s="10">
        <v>3587</v>
      </c>
      <c r="X1892" s="10">
        <v>913</v>
      </c>
      <c r="Y1892" s="10">
        <f t="shared" si="34"/>
        <v>2435</v>
      </c>
      <c r="Z1892" s="10" t="str">
        <f>IFERROR(VLOOKUP(H1892,'[1]MW-NIFTY-50-12-Apr-2020'!$A:$A,1,FALSE),"No")</f>
        <v>No</v>
      </c>
      <c r="AA1892" s="10" t="str">
        <f>IFERROR(VLOOKUP(AB1892,'[2]ind_nifty500list 12th Apr20'!$F:$F,1,FALSE),"No")</f>
        <v>No</v>
      </c>
      <c r="AB1892" s="9">
        <v>2435</v>
      </c>
    </row>
    <row r="1893" spans="1:28" ht="15.75" customHeight="1" x14ac:dyDescent="0.3">
      <c r="A1893" s="9">
        <v>2841</v>
      </c>
      <c r="B1893" s="10"/>
      <c r="C1893" s="10"/>
      <c r="D1893" s="10">
        <v>130037764</v>
      </c>
      <c r="E1893" s="10">
        <v>507960</v>
      </c>
      <c r="F1893" s="10">
        <v>507960</v>
      </c>
      <c r="G1893" s="10" t="s">
        <v>8764</v>
      </c>
      <c r="H1893" s="10" t="str">
        <f t="shared" si="35"/>
        <v>GUJHOTE</v>
      </c>
      <c r="I1893" s="10" t="s">
        <v>8765</v>
      </c>
      <c r="J1893" s="10" t="s">
        <v>8766</v>
      </c>
      <c r="K1893" s="13">
        <v>47.03</v>
      </c>
      <c r="L1893" s="19" t="s">
        <v>13176</v>
      </c>
      <c r="M1893" s="11" t="s">
        <v>83</v>
      </c>
      <c r="N1893" s="10" t="s">
        <v>181</v>
      </c>
      <c r="O1893" s="10" t="s">
        <v>210</v>
      </c>
      <c r="P1893" s="23" t="s">
        <v>354</v>
      </c>
      <c r="Q1893" s="12"/>
      <c r="R1893" s="12"/>
      <c r="S1893" s="15" t="s">
        <v>86</v>
      </c>
      <c r="T1893" s="10" t="s">
        <v>27</v>
      </c>
      <c r="U1893" s="10">
        <v>1607</v>
      </c>
      <c r="V1893" s="10">
        <v>1714</v>
      </c>
      <c r="W1893" s="10">
        <v>3694</v>
      </c>
      <c r="X1893" s="10">
        <v>2919</v>
      </c>
      <c r="Y1893" s="10">
        <f t="shared" si="34"/>
        <v>2841</v>
      </c>
      <c r="Z1893" s="10" t="str">
        <f>IFERROR(VLOOKUP(H1893,'[1]MW-NIFTY-50-12-Apr-2020'!$A:$A,1,FALSE),"No")</f>
        <v>No</v>
      </c>
      <c r="AA1893" s="10" t="str">
        <f>IFERROR(VLOOKUP(AB1893,'[2]ind_nifty500list 12th Apr20'!$F:$F,1,FALSE),"No")</f>
        <v>No</v>
      </c>
      <c r="AB1893" s="9">
        <v>2841</v>
      </c>
    </row>
    <row r="1894" spans="1:28" ht="15.75" customHeight="1" x14ac:dyDescent="0.3">
      <c r="A1894" s="9">
        <v>3086</v>
      </c>
      <c r="B1894" s="10"/>
      <c r="C1894" s="10"/>
      <c r="D1894" s="10">
        <v>133008900</v>
      </c>
      <c r="E1894" s="10">
        <v>519566</v>
      </c>
      <c r="F1894" s="10">
        <v>519566</v>
      </c>
      <c r="G1894" s="10" t="s">
        <v>9497</v>
      </c>
      <c r="H1894" s="10" t="str">
        <f t="shared" si="35"/>
        <v>SIMRAN</v>
      </c>
      <c r="I1894" s="10" t="s">
        <v>9498</v>
      </c>
      <c r="J1894" s="10" t="s">
        <v>9499</v>
      </c>
      <c r="K1894" s="13">
        <v>46.89</v>
      </c>
      <c r="L1894" s="19" t="s">
        <v>13176</v>
      </c>
      <c r="M1894" s="11" t="s">
        <v>275</v>
      </c>
      <c r="N1894" s="10" t="s">
        <v>357</v>
      </c>
      <c r="O1894" s="10" t="s">
        <v>4136</v>
      </c>
      <c r="P1894" s="10"/>
      <c r="Q1894" s="12"/>
      <c r="R1894" s="12"/>
      <c r="S1894" s="18" t="s">
        <v>279</v>
      </c>
      <c r="T1894" s="10" t="s">
        <v>27</v>
      </c>
      <c r="U1894" s="10">
        <v>1304</v>
      </c>
      <c r="V1894" s="10">
        <v>328</v>
      </c>
      <c r="W1894" s="10">
        <v>3104</v>
      </c>
      <c r="X1894" s="10">
        <v>3678</v>
      </c>
      <c r="Y1894" s="10">
        <f t="shared" si="34"/>
        <v>3086</v>
      </c>
      <c r="Z1894" s="10" t="str">
        <f>IFERROR(VLOOKUP(H1894,'[1]MW-NIFTY-50-12-Apr-2020'!$A:$A,1,FALSE),"No")</f>
        <v>No</v>
      </c>
      <c r="AA1894" s="10" t="str">
        <f>IFERROR(VLOOKUP(AB1894,'[2]ind_nifty500list 12th Apr20'!$F:$F,1,FALSE),"No")</f>
        <v>No</v>
      </c>
      <c r="AB1894" s="9">
        <v>3086</v>
      </c>
    </row>
    <row r="1895" spans="1:28" ht="15.75" customHeight="1" x14ac:dyDescent="0.3">
      <c r="A1895" s="9">
        <v>2295</v>
      </c>
      <c r="B1895" s="10"/>
      <c r="C1895" s="10"/>
      <c r="D1895" s="10">
        <v>134841092</v>
      </c>
      <c r="E1895" s="10">
        <v>526723</v>
      </c>
      <c r="F1895" s="10">
        <v>526723</v>
      </c>
      <c r="G1895" s="10" t="s">
        <v>7135</v>
      </c>
      <c r="H1895" s="10" t="str">
        <f t="shared" si="35"/>
        <v>NTCIND</v>
      </c>
      <c r="I1895" s="10" t="s">
        <v>7136</v>
      </c>
      <c r="J1895" s="10" t="s">
        <v>7137</v>
      </c>
      <c r="K1895" s="13">
        <v>46.88</v>
      </c>
      <c r="L1895" s="19" t="s">
        <v>13176</v>
      </c>
      <c r="M1895" s="11" t="s">
        <v>275</v>
      </c>
      <c r="N1895" s="10" t="s">
        <v>276</v>
      </c>
      <c r="O1895" s="10"/>
      <c r="P1895" s="10"/>
      <c r="Q1895" s="12"/>
      <c r="R1895" s="12"/>
      <c r="S1895" s="18" t="s">
        <v>279</v>
      </c>
      <c r="T1895" s="10" t="s">
        <v>27</v>
      </c>
      <c r="U1895" s="10">
        <v>3935</v>
      </c>
      <c r="V1895" s="10">
        <v>2439</v>
      </c>
      <c r="W1895" s="10">
        <v>1890</v>
      </c>
      <c r="X1895" s="10">
        <v>1541</v>
      </c>
      <c r="Y1895" s="10">
        <f t="shared" si="34"/>
        <v>2295</v>
      </c>
      <c r="Z1895" s="10" t="str">
        <f>IFERROR(VLOOKUP(H1895,'[1]MW-NIFTY-50-12-Apr-2020'!$A:$A,1,FALSE),"No")</f>
        <v>No</v>
      </c>
      <c r="AA1895" s="10" t="str">
        <f>IFERROR(VLOOKUP(AB1895,'[2]ind_nifty500list 12th Apr20'!$F:$F,1,FALSE),"No")</f>
        <v>No</v>
      </c>
      <c r="AB1895" s="9">
        <v>2295</v>
      </c>
    </row>
    <row r="1896" spans="1:28" ht="15.75" customHeight="1" x14ac:dyDescent="0.3">
      <c r="A1896" s="9">
        <v>1296</v>
      </c>
      <c r="B1896" s="10"/>
      <c r="C1896" s="10"/>
      <c r="D1896" s="10">
        <v>131586564</v>
      </c>
      <c r="E1896" s="10">
        <v>514010</v>
      </c>
      <c r="F1896" s="10">
        <v>514010</v>
      </c>
      <c r="G1896" s="10" t="s">
        <v>4109</v>
      </c>
      <c r="H1896" s="10" t="str">
        <f t="shared" si="35"/>
        <v>HIMFIBP</v>
      </c>
      <c r="I1896" s="10" t="s">
        <v>4110</v>
      </c>
      <c r="J1896" s="10" t="s">
        <v>4111</v>
      </c>
      <c r="K1896" s="13">
        <v>46.87</v>
      </c>
      <c r="L1896" s="19" t="s">
        <v>13176</v>
      </c>
      <c r="M1896" s="11" t="s">
        <v>83</v>
      </c>
      <c r="N1896" s="10" t="s">
        <v>84</v>
      </c>
      <c r="O1896" s="10" t="s">
        <v>85</v>
      </c>
      <c r="P1896" s="10"/>
      <c r="Q1896" s="12"/>
      <c r="R1896" s="12"/>
      <c r="S1896" s="15" t="s">
        <v>86</v>
      </c>
      <c r="T1896" s="10" t="s">
        <v>27</v>
      </c>
      <c r="U1896" s="10">
        <v>3846</v>
      </c>
      <c r="V1896" s="10">
        <v>3135</v>
      </c>
      <c r="W1896" s="10">
        <v>3701</v>
      </c>
      <c r="X1896" s="10">
        <v>1309</v>
      </c>
      <c r="Y1896" s="10">
        <f t="shared" si="34"/>
        <v>1296</v>
      </c>
      <c r="Z1896" s="10" t="str">
        <f>IFERROR(VLOOKUP(H1896,'[1]MW-NIFTY-50-12-Apr-2020'!$A:$A,1,FALSE),"No")</f>
        <v>No</v>
      </c>
      <c r="AA1896" s="10" t="str">
        <f>IFERROR(VLOOKUP(AB1896,'[2]ind_nifty500list 12th Apr20'!$F:$F,1,FALSE),"No")</f>
        <v>No</v>
      </c>
      <c r="AB1896" s="9">
        <v>1296</v>
      </c>
    </row>
    <row r="1897" spans="1:28" ht="15.75" customHeight="1" x14ac:dyDescent="0.3">
      <c r="A1897" s="9">
        <v>268</v>
      </c>
      <c r="B1897" s="10"/>
      <c r="C1897" s="10"/>
      <c r="D1897" s="10">
        <v>134296068</v>
      </c>
      <c r="E1897" s="10">
        <v>134296068</v>
      </c>
      <c r="F1897" s="10">
        <v>524594</v>
      </c>
      <c r="G1897" s="10" t="s">
        <v>958</v>
      </c>
      <c r="H1897" s="10" t="str">
        <f t="shared" si="35"/>
        <v>ASHOKALCO</v>
      </c>
      <c r="I1897" s="10" t="s">
        <v>959</v>
      </c>
      <c r="J1897" s="10" t="s">
        <v>960</v>
      </c>
      <c r="K1897" s="13">
        <v>46.84</v>
      </c>
      <c r="L1897" s="19" t="s">
        <v>13176</v>
      </c>
      <c r="M1897" s="11" t="s">
        <v>23</v>
      </c>
      <c r="N1897" s="10" t="s">
        <v>24</v>
      </c>
      <c r="O1897" s="10"/>
      <c r="P1897" s="10"/>
      <c r="Q1897" s="12"/>
      <c r="R1897" s="12"/>
      <c r="S1897" s="17" t="s">
        <v>26</v>
      </c>
      <c r="T1897" s="10" t="s">
        <v>27</v>
      </c>
      <c r="U1897" s="10">
        <v>1587</v>
      </c>
      <c r="V1897" s="10">
        <v>484</v>
      </c>
      <c r="W1897" s="10">
        <v>3740</v>
      </c>
      <c r="X1897" s="10">
        <v>3481</v>
      </c>
      <c r="Y1897" s="10">
        <f t="shared" si="34"/>
        <v>268</v>
      </c>
      <c r="Z1897" s="10" t="str">
        <f>IFERROR(VLOOKUP(H1897,'[1]MW-NIFTY-50-12-Apr-2020'!$A:$A,1,FALSE),"No")</f>
        <v>No</v>
      </c>
      <c r="AA1897" s="10" t="str">
        <f>IFERROR(VLOOKUP(AB1897,'[2]ind_nifty500list 12th Apr20'!$F:$F,1,FALSE),"No")</f>
        <v>No</v>
      </c>
      <c r="AB1897" s="9">
        <v>268</v>
      </c>
    </row>
    <row r="1898" spans="1:28" ht="15.75" customHeight="1" x14ac:dyDescent="0.3">
      <c r="A1898" s="9">
        <v>3367</v>
      </c>
      <c r="B1898" s="10"/>
      <c r="C1898" s="10"/>
      <c r="D1898" s="10">
        <v>134785540</v>
      </c>
      <c r="E1898" s="10">
        <v>526506</v>
      </c>
      <c r="F1898" s="10">
        <v>526506</v>
      </c>
      <c r="G1898" s="10" t="s">
        <v>10336</v>
      </c>
      <c r="H1898" s="10" t="str">
        <f t="shared" si="35"/>
        <v>SYSTMTXC</v>
      </c>
      <c r="I1898" s="10" t="s">
        <v>10337</v>
      </c>
      <c r="J1898" s="10" t="s">
        <v>10338</v>
      </c>
      <c r="K1898" s="13">
        <v>46.77</v>
      </c>
      <c r="L1898" s="19" t="s">
        <v>13176</v>
      </c>
      <c r="M1898" s="11" t="s">
        <v>55</v>
      </c>
      <c r="N1898" s="10" t="s">
        <v>56</v>
      </c>
      <c r="O1898" s="10" t="s">
        <v>57</v>
      </c>
      <c r="P1898" s="10"/>
      <c r="Q1898" s="12"/>
      <c r="R1898" s="12"/>
      <c r="S1898" s="10" t="s">
        <v>58</v>
      </c>
      <c r="T1898" s="10" t="s">
        <v>27</v>
      </c>
      <c r="U1898" s="10">
        <v>3420</v>
      </c>
      <c r="V1898" s="10">
        <v>70</v>
      </c>
      <c r="W1898" s="10">
        <v>943</v>
      </c>
      <c r="X1898" s="10">
        <v>3263</v>
      </c>
      <c r="Y1898" s="10">
        <f t="shared" si="34"/>
        <v>3367</v>
      </c>
      <c r="Z1898" s="10" t="str">
        <f>IFERROR(VLOOKUP(H1898,'[1]MW-NIFTY-50-12-Apr-2020'!$A:$A,1,FALSE),"No")</f>
        <v>No</v>
      </c>
      <c r="AA1898" s="10" t="str">
        <f>IFERROR(VLOOKUP(AB1898,'[2]ind_nifty500list 12th Apr20'!$F:$F,1,FALSE),"No")</f>
        <v>No</v>
      </c>
      <c r="AB1898" s="9">
        <v>3367</v>
      </c>
    </row>
    <row r="1899" spans="1:28" ht="15.75" customHeight="1" x14ac:dyDescent="0.3">
      <c r="A1899" s="9">
        <v>3240</v>
      </c>
      <c r="B1899" s="10">
        <v>848641</v>
      </c>
      <c r="C1899" s="10">
        <v>3315</v>
      </c>
      <c r="D1899" s="10">
        <v>131366660</v>
      </c>
      <c r="E1899" s="10">
        <v>513151</v>
      </c>
      <c r="F1899" s="10">
        <v>513151</v>
      </c>
      <c r="G1899" s="10" t="s">
        <v>9954</v>
      </c>
      <c r="H1899" s="10" t="s">
        <v>9954</v>
      </c>
      <c r="I1899" s="10" t="s">
        <v>9955</v>
      </c>
      <c r="J1899" s="10" t="s">
        <v>9956</v>
      </c>
      <c r="K1899" s="13">
        <v>46.728250000000003</v>
      </c>
      <c r="L1899" s="19" t="s">
        <v>13176</v>
      </c>
      <c r="M1899" s="11" t="s">
        <v>83</v>
      </c>
      <c r="N1899" s="10" t="s">
        <v>84</v>
      </c>
      <c r="O1899" s="10" t="s">
        <v>85</v>
      </c>
      <c r="P1899" s="10"/>
      <c r="Q1899" s="12"/>
      <c r="R1899" s="12"/>
      <c r="S1899" s="15" t="s">
        <v>86</v>
      </c>
      <c r="T1899" s="10" t="s">
        <v>27</v>
      </c>
      <c r="U1899" s="10">
        <v>2527</v>
      </c>
      <c r="V1899" s="10">
        <v>2752</v>
      </c>
      <c r="W1899" s="10">
        <v>2624</v>
      </c>
      <c r="X1899" s="10">
        <v>1605</v>
      </c>
      <c r="Y1899" s="10">
        <f t="shared" si="34"/>
        <v>3240</v>
      </c>
      <c r="Z1899" s="10" t="str">
        <f>IFERROR(VLOOKUP(H1899,'[1]MW-NIFTY-50-12-Apr-2020'!$A:$A,1,FALSE),"No")</f>
        <v>No</v>
      </c>
      <c r="AA1899" s="10" t="str">
        <f>IFERROR(VLOOKUP(AB1899,'[2]ind_nifty500list 12th Apr20'!$F:$F,1,FALSE),"No")</f>
        <v>No</v>
      </c>
      <c r="AB1899" s="9">
        <v>3240</v>
      </c>
    </row>
    <row r="1900" spans="1:28" ht="15.75" customHeight="1" x14ac:dyDescent="0.3">
      <c r="A1900" s="9">
        <v>548</v>
      </c>
      <c r="B1900" s="10"/>
      <c r="C1900" s="10"/>
      <c r="D1900" s="10">
        <v>137947652</v>
      </c>
      <c r="E1900" s="10">
        <v>538858</v>
      </c>
      <c r="F1900" s="10">
        <v>538858</v>
      </c>
      <c r="G1900" s="10" t="s">
        <v>1830</v>
      </c>
      <c r="H1900" s="10" t="str">
        <f>G1900</f>
        <v>CAMSONBIO</v>
      </c>
      <c r="I1900" s="10" t="s">
        <v>1831</v>
      </c>
      <c r="J1900" s="10" t="s">
        <v>1832</v>
      </c>
      <c r="K1900" s="13">
        <v>46.63</v>
      </c>
      <c r="L1900" s="19" t="s">
        <v>13176</v>
      </c>
      <c r="M1900" s="11" t="s">
        <v>23</v>
      </c>
      <c r="N1900" s="10" t="s">
        <v>24</v>
      </c>
      <c r="O1900" s="10" t="s">
        <v>838</v>
      </c>
      <c r="P1900" s="10" t="s">
        <v>1833</v>
      </c>
      <c r="Q1900" s="10"/>
      <c r="R1900" s="12"/>
      <c r="S1900" s="15" t="s">
        <v>26</v>
      </c>
      <c r="T1900" s="10" t="s">
        <v>27</v>
      </c>
      <c r="U1900" s="10">
        <v>2150</v>
      </c>
      <c r="V1900" s="10">
        <v>3579</v>
      </c>
      <c r="W1900" s="10">
        <v>228</v>
      </c>
      <c r="X1900" s="10">
        <v>1909</v>
      </c>
      <c r="Y1900" s="10">
        <f t="shared" si="34"/>
        <v>548</v>
      </c>
      <c r="Z1900" s="10" t="str">
        <f>IFERROR(VLOOKUP(H1900,'[1]MW-NIFTY-50-12-Apr-2020'!$A:$A,1,FALSE),"No")</f>
        <v>No</v>
      </c>
      <c r="AA1900" s="10" t="str">
        <f>IFERROR(VLOOKUP(AB1900,'[2]ind_nifty500list 12th Apr20'!$F:$F,1,FALSE),"No")</f>
        <v>No</v>
      </c>
      <c r="AB1900" s="9">
        <v>548</v>
      </c>
    </row>
    <row r="1901" spans="1:28" ht="15.75" customHeight="1" x14ac:dyDescent="0.3">
      <c r="A1901" s="9">
        <v>864</v>
      </c>
      <c r="B1901" s="10"/>
      <c r="C1901" s="10"/>
      <c r="D1901" s="10">
        <v>136024580</v>
      </c>
      <c r="E1901" s="10">
        <v>531346</v>
      </c>
      <c r="F1901" s="10">
        <v>531346</v>
      </c>
      <c r="G1901" s="10" t="s">
        <v>2789</v>
      </c>
      <c r="H1901" s="10" t="str">
        <f>G1901</f>
        <v>EASTRED</v>
      </c>
      <c r="I1901" s="10" t="s">
        <v>2790</v>
      </c>
      <c r="J1901" s="10" t="s">
        <v>2791</v>
      </c>
      <c r="K1901" s="13">
        <v>46.61</v>
      </c>
      <c r="L1901" s="19" t="s">
        <v>13176</v>
      </c>
      <c r="M1901" s="11" t="s">
        <v>39</v>
      </c>
      <c r="N1901" s="10" t="s">
        <v>40</v>
      </c>
      <c r="O1901" s="10"/>
      <c r="P1901" s="10"/>
      <c r="Q1901" s="12"/>
      <c r="R1901" s="12"/>
      <c r="S1901" s="15" t="s">
        <v>42</v>
      </c>
      <c r="T1901" s="10" t="s">
        <v>27</v>
      </c>
      <c r="U1901" s="10">
        <v>3165</v>
      </c>
      <c r="V1901" s="10">
        <v>3210</v>
      </c>
      <c r="W1901" s="10">
        <v>1921</v>
      </c>
      <c r="X1901" s="10">
        <v>2833</v>
      </c>
      <c r="Y1901" s="10">
        <f t="shared" si="34"/>
        <v>864</v>
      </c>
      <c r="Z1901" s="10" t="str">
        <f>IFERROR(VLOOKUP(H1901,'[1]MW-NIFTY-50-12-Apr-2020'!$A:$A,1,FALSE),"No")</f>
        <v>No</v>
      </c>
      <c r="AA1901" s="10" t="str">
        <f>IFERROR(VLOOKUP(AB1901,'[2]ind_nifty500list 12th Apr20'!$F:$F,1,FALSE),"No")</f>
        <v>No</v>
      </c>
      <c r="AB1901" s="9">
        <v>864</v>
      </c>
    </row>
    <row r="1902" spans="1:28" ht="15.75" customHeight="1" x14ac:dyDescent="0.3">
      <c r="A1902" s="9">
        <v>2245</v>
      </c>
      <c r="B1902" s="10"/>
      <c r="C1902" s="10"/>
      <c r="D1902" s="10">
        <v>136444420</v>
      </c>
      <c r="E1902" s="10">
        <v>532986</v>
      </c>
      <c r="F1902" s="10">
        <v>532986</v>
      </c>
      <c r="G1902" s="10" t="s">
        <v>6982</v>
      </c>
      <c r="H1902" s="10" t="str">
        <f>G1902</f>
        <v>NIRAJ</v>
      </c>
      <c r="I1902" s="10" t="s">
        <v>6983</v>
      </c>
      <c r="J1902" s="10" t="s">
        <v>6984</v>
      </c>
      <c r="K1902" s="13">
        <v>46.54</v>
      </c>
      <c r="L1902" s="19" t="s">
        <v>13176</v>
      </c>
      <c r="M1902" s="11" t="s">
        <v>39</v>
      </c>
      <c r="N1902" s="10" t="s">
        <v>67</v>
      </c>
      <c r="O1902" s="10"/>
      <c r="P1902" s="10"/>
      <c r="Q1902" s="12"/>
      <c r="R1902" s="12"/>
      <c r="S1902" s="15" t="s">
        <v>69</v>
      </c>
      <c r="T1902" s="10" t="s">
        <v>27</v>
      </c>
      <c r="U1902" s="10">
        <v>1984</v>
      </c>
      <c r="V1902" s="10">
        <v>214</v>
      </c>
      <c r="W1902" s="10">
        <v>307</v>
      </c>
      <c r="X1902" s="10">
        <v>3937</v>
      </c>
      <c r="Y1902" s="10">
        <f t="shared" si="34"/>
        <v>2245</v>
      </c>
      <c r="Z1902" s="10" t="str">
        <f>IFERROR(VLOOKUP(H1902,'[1]MW-NIFTY-50-12-Apr-2020'!$A:$A,1,FALSE),"No")</f>
        <v>No</v>
      </c>
      <c r="AA1902" s="10" t="str">
        <f>IFERROR(VLOOKUP(AB1902,'[2]ind_nifty500list 12th Apr20'!$F:$F,1,FALSE),"No")</f>
        <v>No</v>
      </c>
      <c r="AB1902" s="9">
        <v>2245</v>
      </c>
    </row>
    <row r="1903" spans="1:28" ht="15.75" customHeight="1" x14ac:dyDescent="0.3">
      <c r="A1903" s="9">
        <v>1587</v>
      </c>
      <c r="B1903" s="10"/>
      <c r="C1903" s="10"/>
      <c r="D1903" s="10">
        <v>129669124</v>
      </c>
      <c r="E1903" s="10">
        <v>506520</v>
      </c>
      <c r="F1903" s="10">
        <v>506520</v>
      </c>
      <c r="G1903" s="10" t="s">
        <v>4997</v>
      </c>
      <c r="H1903" s="10" t="str">
        <f>G1903</f>
        <v>JAYCH</v>
      </c>
      <c r="I1903" s="10" t="s">
        <v>4998</v>
      </c>
      <c r="J1903" s="10" t="s">
        <v>4999</v>
      </c>
      <c r="K1903" s="13">
        <v>46.46</v>
      </c>
      <c r="L1903" s="19" t="s">
        <v>13176</v>
      </c>
      <c r="M1903" s="11" t="s">
        <v>23</v>
      </c>
      <c r="N1903" s="10" t="s">
        <v>24</v>
      </c>
      <c r="O1903" s="10"/>
      <c r="P1903" s="10"/>
      <c r="Q1903" s="12"/>
      <c r="R1903" s="12"/>
      <c r="S1903" s="15" t="s">
        <v>26</v>
      </c>
      <c r="T1903" s="10" t="s">
        <v>27</v>
      </c>
      <c r="U1903" s="10">
        <v>484</v>
      </c>
      <c r="V1903" s="10">
        <v>1332</v>
      </c>
      <c r="W1903" s="10">
        <v>268</v>
      </c>
      <c r="X1903" s="10">
        <v>3740</v>
      </c>
      <c r="Y1903" s="10">
        <f t="shared" si="34"/>
        <v>1587</v>
      </c>
      <c r="Z1903" s="10" t="str">
        <f>IFERROR(VLOOKUP(H1903,'[1]MW-NIFTY-50-12-Apr-2020'!$A:$A,1,FALSE),"No")</f>
        <v>No</v>
      </c>
      <c r="AA1903" s="10" t="str">
        <f>IFERROR(VLOOKUP(AB1903,'[2]ind_nifty500list 12th Apr20'!$F:$F,1,FALSE),"No")</f>
        <v>No</v>
      </c>
      <c r="AB1903" s="9">
        <v>1587</v>
      </c>
    </row>
    <row r="1904" spans="1:28" ht="15.75" customHeight="1" x14ac:dyDescent="0.3">
      <c r="A1904" s="9">
        <v>2244</v>
      </c>
      <c r="B1904" s="10"/>
      <c r="C1904" s="10"/>
      <c r="D1904" s="10">
        <v>130998788</v>
      </c>
      <c r="E1904" s="10">
        <v>511714</v>
      </c>
      <c r="F1904" s="10">
        <v>511714</v>
      </c>
      <c r="G1904" s="10" t="s">
        <v>6979</v>
      </c>
      <c r="H1904" s="10" t="str">
        <f>G1904</f>
        <v>NIMBSPROJ</v>
      </c>
      <c r="I1904" s="10" t="s">
        <v>6980</v>
      </c>
      <c r="J1904" s="10" t="s">
        <v>6981</v>
      </c>
      <c r="K1904" s="13">
        <v>46.45</v>
      </c>
      <c r="L1904" s="19" t="s">
        <v>13176</v>
      </c>
      <c r="M1904" s="11" t="s">
        <v>249</v>
      </c>
      <c r="N1904" s="10" t="s">
        <v>383</v>
      </c>
      <c r="O1904" s="10"/>
      <c r="P1904" s="10"/>
      <c r="Q1904" s="12"/>
      <c r="R1904" s="12"/>
      <c r="S1904" s="18" t="s">
        <v>384</v>
      </c>
      <c r="T1904" s="10" t="s">
        <v>27</v>
      </c>
      <c r="U1904" s="10">
        <v>896</v>
      </c>
      <c r="V1904" s="10">
        <v>1976</v>
      </c>
      <c r="W1904" s="10">
        <v>195</v>
      </c>
      <c r="X1904" s="10">
        <v>3042</v>
      </c>
      <c r="Y1904" s="10">
        <f t="shared" si="34"/>
        <v>2244</v>
      </c>
      <c r="Z1904" s="10" t="str">
        <f>IFERROR(VLOOKUP(H1904,'[1]MW-NIFTY-50-12-Apr-2020'!$A:$A,1,FALSE),"No")</f>
        <v>No</v>
      </c>
      <c r="AA1904" s="10" t="str">
        <f>IFERROR(VLOOKUP(AB1904,'[2]ind_nifty500list 12th Apr20'!$F:$F,1,FALSE),"No")</f>
        <v>No</v>
      </c>
      <c r="AB1904" s="9">
        <v>2244</v>
      </c>
    </row>
    <row r="1905" spans="1:28" ht="15.75" customHeight="1" x14ac:dyDescent="0.3">
      <c r="A1905" s="9">
        <v>3468</v>
      </c>
      <c r="B1905" s="10">
        <v>2743553</v>
      </c>
      <c r="C1905" s="10">
        <v>10717</v>
      </c>
      <c r="D1905" s="10">
        <v>130959108</v>
      </c>
      <c r="E1905" s="10">
        <v>511559</v>
      </c>
      <c r="F1905" s="10">
        <v>511559</v>
      </c>
      <c r="G1905" s="10" t="s">
        <v>10639</v>
      </c>
      <c r="H1905" s="10" t="s">
        <v>10639</v>
      </c>
      <c r="I1905" s="10" t="s">
        <v>10640</v>
      </c>
      <c r="J1905" s="10" t="s">
        <v>10641</v>
      </c>
      <c r="K1905" s="13">
        <v>46.377899999999997</v>
      </c>
      <c r="L1905" s="19" t="s">
        <v>13176</v>
      </c>
      <c r="M1905" s="11" t="s">
        <v>55</v>
      </c>
      <c r="N1905" s="10" t="s">
        <v>56</v>
      </c>
      <c r="O1905" s="10" t="s">
        <v>62</v>
      </c>
      <c r="P1905" s="10" t="s">
        <v>293</v>
      </c>
      <c r="Q1905" s="12"/>
      <c r="R1905" s="12"/>
      <c r="S1905" s="18" t="s">
        <v>58</v>
      </c>
      <c r="T1905" s="10" t="s">
        <v>27</v>
      </c>
      <c r="U1905" s="10">
        <v>3352</v>
      </c>
      <c r="V1905" s="10">
        <v>1624</v>
      </c>
      <c r="W1905" s="10">
        <v>1735</v>
      </c>
      <c r="X1905" s="10">
        <v>1436</v>
      </c>
      <c r="Y1905" s="10">
        <f t="shared" si="34"/>
        <v>3468</v>
      </c>
      <c r="Z1905" s="10" t="str">
        <f>IFERROR(VLOOKUP(H1905,'[1]MW-NIFTY-50-12-Apr-2020'!$A:$A,1,FALSE),"No")</f>
        <v>No</v>
      </c>
      <c r="AA1905" s="10" t="str">
        <f>IFERROR(VLOOKUP(AB1905,'[2]ind_nifty500list 12th Apr20'!$F:$F,1,FALSE),"No")</f>
        <v>No</v>
      </c>
      <c r="AB1905" s="9">
        <v>3468</v>
      </c>
    </row>
    <row r="1906" spans="1:28" ht="15.75" customHeight="1" x14ac:dyDescent="0.3">
      <c r="A1906" s="9">
        <v>3641</v>
      </c>
      <c r="B1906" s="10"/>
      <c r="C1906" s="10"/>
      <c r="D1906" s="10">
        <v>134854404</v>
      </c>
      <c r="E1906" s="10">
        <v>526775</v>
      </c>
      <c r="F1906" s="10">
        <v>526775</v>
      </c>
      <c r="G1906" s="10" t="s">
        <v>11157</v>
      </c>
      <c r="H1906" s="10" t="str">
        <f>G1906</f>
        <v>VALIANT</v>
      </c>
      <c r="I1906" s="10" t="s">
        <v>11158</v>
      </c>
      <c r="J1906" s="10" t="s">
        <v>11159</v>
      </c>
      <c r="K1906" s="13">
        <v>46.27</v>
      </c>
      <c r="L1906" s="19" t="s">
        <v>13176</v>
      </c>
      <c r="M1906" s="11" t="s">
        <v>39</v>
      </c>
      <c r="N1906" s="10" t="s">
        <v>40</v>
      </c>
      <c r="O1906" s="10"/>
      <c r="P1906" s="10"/>
      <c r="Q1906" s="12"/>
      <c r="R1906" s="12"/>
      <c r="S1906" s="17" t="s">
        <v>42</v>
      </c>
      <c r="T1906" s="10" t="s">
        <v>27</v>
      </c>
      <c r="U1906" s="10">
        <v>1205</v>
      </c>
      <c r="V1906" s="10">
        <v>2833</v>
      </c>
      <c r="W1906" s="10">
        <v>3542</v>
      </c>
      <c r="X1906" s="10">
        <v>3242</v>
      </c>
      <c r="Y1906" s="10">
        <f t="shared" si="34"/>
        <v>3641</v>
      </c>
      <c r="Z1906" s="10" t="str">
        <f>IFERROR(VLOOKUP(H1906,'[1]MW-NIFTY-50-12-Apr-2020'!$A:$A,1,FALSE),"No")</f>
        <v>No</v>
      </c>
      <c r="AA1906" s="10" t="str">
        <f>IFERROR(VLOOKUP(AB1906,'[2]ind_nifty500list 12th Apr20'!$F:$F,1,FALSE),"No")</f>
        <v>No</v>
      </c>
      <c r="AB1906" s="9">
        <v>3641</v>
      </c>
    </row>
    <row r="1907" spans="1:28" ht="15.75" customHeight="1" x14ac:dyDescent="0.3">
      <c r="A1907" s="9">
        <v>3665</v>
      </c>
      <c r="B1907" s="10">
        <v>6487041</v>
      </c>
      <c r="C1907" s="10">
        <v>25340</v>
      </c>
      <c r="D1907" s="10">
        <v>136595460</v>
      </c>
      <c r="E1907" s="10">
        <v>533576</v>
      </c>
      <c r="F1907" s="10">
        <v>533576</v>
      </c>
      <c r="G1907" s="10" t="s">
        <v>11227</v>
      </c>
      <c r="H1907" s="10" t="s">
        <v>11227</v>
      </c>
      <c r="I1907" s="10" t="s">
        <v>11228</v>
      </c>
      <c r="J1907" s="10" t="s">
        <v>11229</v>
      </c>
      <c r="K1907" s="13">
        <v>46.222900000000003</v>
      </c>
      <c r="L1907" s="19" t="s">
        <v>13176</v>
      </c>
      <c r="M1907" s="11" t="s">
        <v>23</v>
      </c>
      <c r="N1907" s="10" t="s">
        <v>90</v>
      </c>
      <c r="O1907" s="10" t="s">
        <v>283</v>
      </c>
      <c r="P1907" s="10" t="e">
        <v>#REF!</v>
      </c>
      <c r="Q1907" s="12"/>
      <c r="R1907" s="12"/>
      <c r="S1907" s="22" t="s">
        <v>91</v>
      </c>
      <c r="T1907" s="10" t="s">
        <v>27</v>
      </c>
      <c r="U1907" s="10">
        <v>2955</v>
      </c>
      <c r="V1907" s="10">
        <v>2038</v>
      </c>
      <c r="W1907" s="10">
        <v>61</v>
      </c>
      <c r="X1907" s="10">
        <v>2311</v>
      </c>
      <c r="Y1907" s="10">
        <f t="shared" si="34"/>
        <v>3665</v>
      </c>
      <c r="Z1907" s="10" t="str">
        <f>IFERROR(VLOOKUP(H1907,'[1]MW-NIFTY-50-12-Apr-2020'!$A:$A,1,FALSE),"No")</f>
        <v>No</v>
      </c>
      <c r="AA1907" s="10" t="str">
        <f>IFERROR(VLOOKUP(AB1907,'[2]ind_nifty500list 12th Apr20'!$F:$F,1,FALSE),"No")</f>
        <v>No</v>
      </c>
      <c r="AB1907" s="9">
        <v>3665</v>
      </c>
    </row>
    <row r="1908" spans="1:28" ht="15.75" customHeight="1" x14ac:dyDescent="0.3">
      <c r="A1908" s="9">
        <v>2867</v>
      </c>
      <c r="B1908" s="10"/>
      <c r="C1908" s="10"/>
      <c r="D1908" s="10">
        <v>133917700</v>
      </c>
      <c r="E1908" s="10">
        <v>523116</v>
      </c>
      <c r="F1908" s="10">
        <v>523116</v>
      </c>
      <c r="G1908" s="10" t="s">
        <v>8842</v>
      </c>
      <c r="H1908" s="10" t="str">
        <f>G1908</f>
        <v>SANCTRN</v>
      </c>
      <c r="I1908" s="10" t="s">
        <v>8843</v>
      </c>
      <c r="J1908" s="10" t="s">
        <v>8844</v>
      </c>
      <c r="K1908" s="13">
        <v>46.07</v>
      </c>
      <c r="L1908" s="19" t="s">
        <v>13176</v>
      </c>
      <c r="M1908" s="11" t="s">
        <v>39</v>
      </c>
      <c r="N1908" s="10" t="s">
        <v>145</v>
      </c>
      <c r="O1908" s="10"/>
      <c r="P1908" s="10"/>
      <c r="Q1908" s="12"/>
      <c r="R1908" s="12"/>
      <c r="S1908" s="15" t="s">
        <v>42</v>
      </c>
      <c r="T1908" s="10" t="s">
        <v>27</v>
      </c>
      <c r="U1908" s="10">
        <v>1739</v>
      </c>
      <c r="V1908" s="10">
        <v>3396</v>
      </c>
      <c r="W1908" s="10">
        <v>25</v>
      </c>
      <c r="X1908" s="10">
        <v>3963</v>
      </c>
      <c r="Y1908" s="10">
        <f t="shared" si="34"/>
        <v>2867</v>
      </c>
      <c r="Z1908" s="10" t="str">
        <f>IFERROR(VLOOKUP(H1908,'[1]MW-NIFTY-50-12-Apr-2020'!$A:$A,1,FALSE),"No")</f>
        <v>No</v>
      </c>
      <c r="AA1908" s="10" t="str">
        <f>IFERROR(VLOOKUP(AB1908,'[2]ind_nifty500list 12th Apr20'!$F:$F,1,FALSE),"No")</f>
        <v>No</v>
      </c>
      <c r="AB1908" s="9">
        <v>2867</v>
      </c>
    </row>
    <row r="1909" spans="1:28" ht="15.75" customHeight="1" x14ac:dyDescent="0.3">
      <c r="A1909" s="9">
        <v>1450</v>
      </c>
      <c r="B1909" s="10">
        <v>2970113</v>
      </c>
      <c r="C1909" s="10">
        <v>11602</v>
      </c>
      <c r="D1909" s="10">
        <v>134310916</v>
      </c>
      <c r="E1909" s="10">
        <v>524652</v>
      </c>
      <c r="F1909" s="10">
        <v>524652</v>
      </c>
      <c r="G1909" s="10" t="s">
        <v>4584</v>
      </c>
      <c r="H1909" s="10" t="s">
        <v>4584</v>
      </c>
      <c r="I1909" s="10" t="s">
        <v>4585</v>
      </c>
      <c r="J1909" s="10" t="s">
        <v>4586</v>
      </c>
      <c r="K1909" s="13">
        <v>45.976799999999997</v>
      </c>
      <c r="L1909" s="19" t="s">
        <v>13176</v>
      </c>
      <c r="M1909" s="11" t="s">
        <v>95</v>
      </c>
      <c r="N1909" s="10" t="s">
        <v>96</v>
      </c>
      <c r="O1909" s="10" t="s">
        <v>97</v>
      </c>
      <c r="P1909" s="10"/>
      <c r="Q1909" s="12"/>
      <c r="R1909" s="12"/>
      <c r="S1909" s="10" t="s">
        <v>98</v>
      </c>
      <c r="T1909" s="10" t="s">
        <v>27</v>
      </c>
      <c r="U1909" s="10">
        <v>350</v>
      </c>
      <c r="V1909" s="10">
        <v>3742</v>
      </c>
      <c r="W1909" s="10">
        <v>2413</v>
      </c>
      <c r="X1909" s="10">
        <v>1943</v>
      </c>
      <c r="Y1909" s="10">
        <f t="shared" si="34"/>
        <v>1450</v>
      </c>
      <c r="Z1909" s="10" t="str">
        <f>IFERROR(VLOOKUP(H1909,'[1]MW-NIFTY-50-12-Apr-2020'!$A:$A,1,FALSE),"No")</f>
        <v>No</v>
      </c>
      <c r="AA1909" s="10" t="str">
        <f>IFERROR(VLOOKUP(AB1909,'[2]ind_nifty500list 12th Apr20'!$F:$F,1,FALSE),"No")</f>
        <v>No</v>
      </c>
      <c r="AB1909" s="9">
        <v>1450</v>
      </c>
    </row>
    <row r="1910" spans="1:28" ht="15.75" customHeight="1" x14ac:dyDescent="0.3">
      <c r="A1910" s="9">
        <v>1912</v>
      </c>
      <c r="B1910" s="10">
        <v>2919169</v>
      </c>
      <c r="C1910" s="10">
        <v>11403</v>
      </c>
      <c r="D1910" s="10">
        <v>134144004</v>
      </c>
      <c r="E1910" s="10">
        <v>524000</v>
      </c>
      <c r="F1910" s="10">
        <v>524000</v>
      </c>
      <c r="G1910" s="10" t="s">
        <v>5981</v>
      </c>
      <c r="H1910" s="10" t="s">
        <v>5981</v>
      </c>
      <c r="I1910" s="10" t="s">
        <v>5982</v>
      </c>
      <c r="J1910" s="10" t="s">
        <v>5983</v>
      </c>
      <c r="K1910" s="13">
        <v>4175.6371500000005</v>
      </c>
      <c r="L1910" s="19" t="s">
        <v>13179</v>
      </c>
      <c r="M1910" s="11" t="s">
        <v>55</v>
      </c>
      <c r="N1910" s="10" t="s">
        <v>56</v>
      </c>
      <c r="O1910" s="10" t="s">
        <v>215</v>
      </c>
      <c r="P1910" s="10"/>
      <c r="Q1910" s="12"/>
      <c r="R1910" s="12"/>
      <c r="S1910" s="18" t="s">
        <v>58</v>
      </c>
      <c r="T1910" s="10" t="s">
        <v>27</v>
      </c>
      <c r="U1910" s="10">
        <v>2740</v>
      </c>
      <c r="V1910" s="10">
        <v>557</v>
      </c>
      <c r="W1910" s="10">
        <v>552</v>
      </c>
      <c r="X1910" s="10">
        <v>1955</v>
      </c>
      <c r="Y1910" s="10">
        <f t="shared" si="34"/>
        <v>1912</v>
      </c>
      <c r="Z1910" s="10" t="str">
        <f>IFERROR(VLOOKUP(H1910,'[1]MW-NIFTY-50-12-Apr-2020'!$A:$A,1,FALSE),"No")</f>
        <v>No</v>
      </c>
      <c r="AA1910" s="10" t="s">
        <v>44</v>
      </c>
      <c r="AB1910" s="9">
        <v>1912</v>
      </c>
    </row>
    <row r="1911" spans="1:28" ht="15.75" customHeight="1" x14ac:dyDescent="0.3">
      <c r="A1911" s="9">
        <v>2413</v>
      </c>
      <c r="B1911" s="10"/>
      <c r="C1911" s="10"/>
      <c r="D1911" s="10">
        <v>129568772</v>
      </c>
      <c r="E1911" s="10">
        <v>506128</v>
      </c>
      <c r="F1911" s="10">
        <v>506128</v>
      </c>
      <c r="G1911" s="10" t="s">
        <v>7489</v>
      </c>
      <c r="H1911" s="10" t="str">
        <f>G1911</f>
        <v>PARNAXLAB</v>
      </c>
      <c r="I1911" s="10" t="s">
        <v>7490</v>
      </c>
      <c r="J1911" s="10" t="s">
        <v>7491</v>
      </c>
      <c r="K1911" s="13">
        <v>45.88</v>
      </c>
      <c r="L1911" s="19" t="s">
        <v>13176</v>
      </c>
      <c r="M1911" s="11" t="s">
        <v>95</v>
      </c>
      <c r="N1911" s="10" t="s">
        <v>96</v>
      </c>
      <c r="O1911" s="10" t="s">
        <v>97</v>
      </c>
      <c r="P1911" s="10"/>
      <c r="Q1911" s="12"/>
      <c r="R1911" s="12"/>
      <c r="S1911" s="10" t="s">
        <v>98</v>
      </c>
      <c r="T1911" s="10" t="s">
        <v>27</v>
      </c>
      <c r="U1911" s="10">
        <v>1450</v>
      </c>
      <c r="V1911" s="10">
        <v>350</v>
      </c>
      <c r="W1911" s="10">
        <v>1943</v>
      </c>
      <c r="X1911" s="10">
        <v>1097</v>
      </c>
      <c r="Y1911" s="10">
        <f t="shared" si="34"/>
        <v>2413</v>
      </c>
      <c r="Z1911" s="10" t="str">
        <f>IFERROR(VLOOKUP(H1911,'[1]MW-NIFTY-50-12-Apr-2020'!$A:$A,1,FALSE),"No")</f>
        <v>No</v>
      </c>
      <c r="AA1911" s="10" t="str">
        <f>IFERROR(VLOOKUP(AB1911,'[2]ind_nifty500list 12th Apr20'!$F:$F,1,FALSE),"No")</f>
        <v>No</v>
      </c>
      <c r="AB1911" s="9">
        <v>2413</v>
      </c>
    </row>
    <row r="1912" spans="1:28" ht="15.75" customHeight="1" x14ac:dyDescent="0.3">
      <c r="A1912" s="9">
        <v>3969</v>
      </c>
      <c r="B1912" s="10"/>
      <c r="C1912" s="10"/>
      <c r="D1912" s="10">
        <v>138051844</v>
      </c>
      <c r="E1912" s="10">
        <v>138051844</v>
      </c>
      <c r="F1912" s="10">
        <v>539265</v>
      </c>
      <c r="G1912" s="10" t="s">
        <v>12207</v>
      </c>
      <c r="H1912" s="10" t="str">
        <f>G1912</f>
        <v>AMRAFIN</v>
      </c>
      <c r="I1912" s="10" t="s">
        <v>12208</v>
      </c>
      <c r="J1912" s="10" t="s">
        <v>12209</v>
      </c>
      <c r="K1912" s="13">
        <v>45.8</v>
      </c>
      <c r="L1912" s="19" t="s">
        <v>13176</v>
      </c>
      <c r="M1912" s="11" t="s">
        <v>55</v>
      </c>
      <c r="N1912" s="10" t="s">
        <v>56</v>
      </c>
      <c r="O1912" s="10" t="s">
        <v>215</v>
      </c>
      <c r="P1912" s="10" t="s">
        <v>216</v>
      </c>
      <c r="Q1912" s="12"/>
      <c r="R1912" s="12"/>
      <c r="S1912" s="10" t="s">
        <v>58</v>
      </c>
      <c r="T1912" s="10" t="s">
        <v>27</v>
      </c>
      <c r="U1912" s="10">
        <v>43</v>
      </c>
      <c r="V1912" s="10">
        <v>1538</v>
      </c>
      <c r="W1912" s="10">
        <v>2105</v>
      </c>
      <c r="X1912" s="10">
        <v>2846</v>
      </c>
      <c r="Y1912" s="10">
        <f t="shared" si="34"/>
        <v>3969</v>
      </c>
      <c r="Z1912" s="10" t="str">
        <f>IFERROR(VLOOKUP(H1912,'[1]MW-NIFTY-50-12-Apr-2020'!$A:$A,1,FALSE),"No")</f>
        <v>No</v>
      </c>
      <c r="AA1912" s="10" t="str">
        <f>IFERROR(VLOOKUP(AB1912,'[2]ind_nifty500list 12th Apr20'!$F:$F,1,FALSE),"No")</f>
        <v>No</v>
      </c>
      <c r="AB1912" s="9">
        <v>3969</v>
      </c>
    </row>
    <row r="1913" spans="1:28" ht="15.75" customHeight="1" x14ac:dyDescent="0.3">
      <c r="A1913" s="9">
        <v>3352</v>
      </c>
      <c r="B1913" s="10"/>
      <c r="C1913" s="10"/>
      <c r="D1913" s="10">
        <v>135829764</v>
      </c>
      <c r="E1913" s="10">
        <v>530585</v>
      </c>
      <c r="F1913" s="10">
        <v>530585</v>
      </c>
      <c r="G1913" s="10" t="s">
        <v>10290</v>
      </c>
      <c r="H1913" s="10" t="str">
        <f>G1913</f>
        <v>SWASTIKA</v>
      </c>
      <c r="I1913" s="10" t="s">
        <v>10291</v>
      </c>
      <c r="J1913" s="10" t="s">
        <v>10292</v>
      </c>
      <c r="K1913" s="13">
        <v>45.69</v>
      </c>
      <c r="L1913" s="19" t="s">
        <v>13176</v>
      </c>
      <c r="M1913" s="11" t="s">
        <v>55</v>
      </c>
      <c r="N1913" s="10" t="s">
        <v>56</v>
      </c>
      <c r="O1913" s="10" t="s">
        <v>62</v>
      </c>
      <c r="P1913" s="10" t="s">
        <v>293</v>
      </c>
      <c r="Q1913" s="12"/>
      <c r="R1913" s="12"/>
      <c r="S1913" s="18" t="s">
        <v>58</v>
      </c>
      <c r="T1913" s="10" t="s">
        <v>27</v>
      </c>
      <c r="U1913" s="10">
        <v>1624</v>
      </c>
      <c r="V1913" s="10">
        <v>2874</v>
      </c>
      <c r="W1913" s="10">
        <v>3468</v>
      </c>
      <c r="X1913" s="10">
        <v>1735</v>
      </c>
      <c r="Y1913" s="10">
        <f t="shared" si="34"/>
        <v>3352</v>
      </c>
      <c r="Z1913" s="10" t="str">
        <f>IFERROR(VLOOKUP(H1913,'[1]MW-NIFTY-50-12-Apr-2020'!$A:$A,1,FALSE),"No")</f>
        <v>No</v>
      </c>
      <c r="AA1913" s="10" t="str">
        <f>IFERROR(VLOOKUP(AB1913,'[2]ind_nifty500list 12th Apr20'!$F:$F,1,FALSE),"No")</f>
        <v>No</v>
      </c>
      <c r="AB1913" s="9">
        <v>3352</v>
      </c>
    </row>
    <row r="1914" spans="1:28" ht="15.75" customHeight="1" x14ac:dyDescent="0.3">
      <c r="A1914" s="9">
        <v>431</v>
      </c>
      <c r="B1914" s="10">
        <v>5006337</v>
      </c>
      <c r="C1914" s="10">
        <v>19556</v>
      </c>
      <c r="D1914" s="10">
        <v>131227652</v>
      </c>
      <c r="E1914" s="10">
        <v>512608</v>
      </c>
      <c r="F1914" s="10">
        <v>512608</v>
      </c>
      <c r="G1914" s="10" t="s">
        <v>1471</v>
      </c>
      <c r="H1914" s="10" t="s">
        <v>1471</v>
      </c>
      <c r="I1914" s="10" t="s">
        <v>1472</v>
      </c>
      <c r="J1914" s="10" t="s">
        <v>1473</v>
      </c>
      <c r="K1914" s="13">
        <v>45.637799999999999</v>
      </c>
      <c r="L1914" s="19" t="s">
        <v>13176</v>
      </c>
      <c r="M1914" s="11" t="s">
        <v>83</v>
      </c>
      <c r="N1914" s="10" t="s">
        <v>84</v>
      </c>
      <c r="O1914" s="10" t="s">
        <v>108</v>
      </c>
      <c r="P1914" s="10"/>
      <c r="Q1914" s="12"/>
      <c r="R1914" s="12"/>
      <c r="S1914" s="17" t="s">
        <v>86</v>
      </c>
      <c r="T1914" s="10" t="s">
        <v>27</v>
      </c>
      <c r="U1914" s="10">
        <v>3172</v>
      </c>
      <c r="V1914" s="10">
        <v>2863</v>
      </c>
      <c r="W1914" s="10">
        <v>380</v>
      </c>
      <c r="X1914" s="10">
        <v>2608</v>
      </c>
      <c r="Y1914" s="10">
        <f t="shared" si="34"/>
        <v>431</v>
      </c>
      <c r="Z1914" s="10" t="str">
        <f>IFERROR(VLOOKUP(H1914,'[1]MW-NIFTY-50-12-Apr-2020'!$A:$A,1,FALSE),"No")</f>
        <v>No</v>
      </c>
      <c r="AA1914" s="10" t="str">
        <f>IFERROR(VLOOKUP(AB1914,'[2]ind_nifty500list 12th Apr20'!$F:$F,1,FALSE),"No")</f>
        <v>No</v>
      </c>
      <c r="AB1914" s="9">
        <v>431</v>
      </c>
    </row>
    <row r="1915" spans="1:28" ht="15.75" customHeight="1" x14ac:dyDescent="0.3">
      <c r="A1915" s="9">
        <v>1078</v>
      </c>
      <c r="B1915" s="10"/>
      <c r="C1915" s="10"/>
      <c r="D1915" s="10">
        <v>134288388</v>
      </c>
      <c r="E1915" s="10">
        <v>524564</v>
      </c>
      <c r="F1915" s="10">
        <v>524564</v>
      </c>
      <c r="G1915" s="10" t="s">
        <v>3443</v>
      </c>
      <c r="H1915" s="10" t="str">
        <f t="shared" ref="H1915:H1920" si="36">G1915</f>
        <v>GAYATRIBI</v>
      </c>
      <c r="I1915" s="10" t="s">
        <v>3444</v>
      </c>
      <c r="J1915" s="10" t="s">
        <v>3445</v>
      </c>
      <c r="K1915" s="13">
        <v>45.62</v>
      </c>
      <c r="L1915" s="19" t="s">
        <v>13176</v>
      </c>
      <c r="M1915" s="11" t="s">
        <v>23</v>
      </c>
      <c r="N1915" s="10" t="s">
        <v>24</v>
      </c>
      <c r="O1915" s="10" t="s">
        <v>376</v>
      </c>
      <c r="P1915" s="10"/>
      <c r="Q1915" s="12"/>
      <c r="R1915" s="12"/>
      <c r="S1915" s="15" t="s">
        <v>26</v>
      </c>
      <c r="T1915" s="10" t="s">
        <v>27</v>
      </c>
      <c r="U1915" s="10">
        <v>3203</v>
      </c>
      <c r="V1915" s="10">
        <v>3037</v>
      </c>
      <c r="W1915" s="10">
        <v>129</v>
      </c>
      <c r="X1915" s="10">
        <v>1532</v>
      </c>
      <c r="Y1915" s="10">
        <f t="shared" si="34"/>
        <v>1078</v>
      </c>
      <c r="Z1915" s="10" t="str">
        <f>IFERROR(VLOOKUP(H1915,'[1]MW-NIFTY-50-12-Apr-2020'!$A:$A,1,FALSE),"No")</f>
        <v>No</v>
      </c>
      <c r="AA1915" s="10" t="str">
        <f>IFERROR(VLOOKUP(AB1915,'[2]ind_nifty500list 12th Apr20'!$F:$F,1,FALSE),"No")</f>
        <v>No</v>
      </c>
      <c r="AB1915" s="9">
        <v>1078</v>
      </c>
    </row>
    <row r="1916" spans="1:28" ht="15.75" customHeight="1" x14ac:dyDescent="0.3">
      <c r="A1916" s="9">
        <v>2190</v>
      </c>
      <c r="B1916" s="10"/>
      <c r="C1916" s="10"/>
      <c r="D1916" s="10">
        <v>136062468</v>
      </c>
      <c r="E1916" s="10">
        <v>531494</v>
      </c>
      <c r="F1916" s="10">
        <v>531494</v>
      </c>
      <c r="G1916" s="10" t="s">
        <v>6817</v>
      </c>
      <c r="H1916" s="10" t="str">
        <f t="shared" si="36"/>
        <v>NAVBLDR</v>
      </c>
      <c r="I1916" s="10" t="s">
        <v>6818</v>
      </c>
      <c r="J1916" s="10" t="s">
        <v>6819</v>
      </c>
      <c r="K1916" s="13">
        <v>45.58</v>
      </c>
      <c r="L1916" s="19" t="s">
        <v>13176</v>
      </c>
      <c r="M1916" s="11" t="s">
        <v>249</v>
      </c>
      <c r="N1916" s="10" t="s">
        <v>383</v>
      </c>
      <c r="O1916" s="10"/>
      <c r="P1916" s="10"/>
      <c r="Q1916" s="12"/>
      <c r="R1916" s="12"/>
      <c r="S1916" s="18" t="s">
        <v>384</v>
      </c>
      <c r="T1916" s="10" t="s">
        <v>27</v>
      </c>
      <c r="U1916" s="10">
        <v>2770</v>
      </c>
      <c r="V1916" s="10">
        <v>3344</v>
      </c>
      <c r="W1916" s="10">
        <v>530</v>
      </c>
      <c r="X1916" s="10">
        <v>2546</v>
      </c>
      <c r="Y1916" s="10">
        <f t="shared" si="34"/>
        <v>2190</v>
      </c>
      <c r="Z1916" s="10" t="str">
        <f>IFERROR(VLOOKUP(H1916,'[1]MW-NIFTY-50-12-Apr-2020'!$A:$A,1,FALSE),"No")</f>
        <v>No</v>
      </c>
      <c r="AA1916" s="10" t="str">
        <f>IFERROR(VLOOKUP(AB1916,'[2]ind_nifty500list 12th Apr20'!$F:$F,1,FALSE),"No")</f>
        <v>No</v>
      </c>
      <c r="AB1916" s="9">
        <v>2190</v>
      </c>
    </row>
    <row r="1917" spans="1:28" ht="15.75" customHeight="1" x14ac:dyDescent="0.3">
      <c r="A1917" s="9">
        <v>2770</v>
      </c>
      <c r="B1917" s="10"/>
      <c r="C1917" s="10"/>
      <c r="D1917" s="10">
        <v>136146436</v>
      </c>
      <c r="E1917" s="10">
        <v>531822</v>
      </c>
      <c r="F1917" s="10">
        <v>531822</v>
      </c>
      <c r="G1917" s="10" t="s">
        <v>8551</v>
      </c>
      <c r="H1917" s="10" t="str">
        <f t="shared" si="36"/>
        <v>RODIUM</v>
      </c>
      <c r="I1917" s="10" t="s">
        <v>8552</v>
      </c>
      <c r="J1917" s="10" t="s">
        <v>8553</v>
      </c>
      <c r="K1917" s="13">
        <v>45.48</v>
      </c>
      <c r="L1917" s="19" t="s">
        <v>13176</v>
      </c>
      <c r="M1917" s="11" t="s">
        <v>249</v>
      </c>
      <c r="N1917" s="10" t="s">
        <v>383</v>
      </c>
      <c r="O1917" s="10"/>
      <c r="P1917" s="10"/>
      <c r="Q1917" s="12"/>
      <c r="R1917" s="12"/>
      <c r="S1917" s="18" t="s">
        <v>384</v>
      </c>
      <c r="T1917" s="10" t="s">
        <v>27</v>
      </c>
      <c r="U1917" s="10">
        <v>3344</v>
      </c>
      <c r="V1917" s="10">
        <v>230</v>
      </c>
      <c r="W1917" s="10">
        <v>2190</v>
      </c>
      <c r="X1917" s="10">
        <v>530</v>
      </c>
      <c r="Y1917" s="10">
        <f t="shared" si="34"/>
        <v>2770</v>
      </c>
      <c r="Z1917" s="10" t="str">
        <f>IFERROR(VLOOKUP(H1917,'[1]MW-NIFTY-50-12-Apr-2020'!$A:$A,1,FALSE),"No")</f>
        <v>No</v>
      </c>
      <c r="AA1917" s="10" t="str">
        <f>IFERROR(VLOOKUP(AB1917,'[2]ind_nifty500list 12th Apr20'!$F:$F,1,FALSE),"No")</f>
        <v>No</v>
      </c>
      <c r="AB1917" s="9">
        <v>2770</v>
      </c>
    </row>
    <row r="1918" spans="1:28" ht="15.75" customHeight="1" x14ac:dyDescent="0.3">
      <c r="A1918" s="9">
        <v>2968</v>
      </c>
      <c r="B1918" s="10"/>
      <c r="C1918" s="10"/>
      <c r="D1918" s="10">
        <v>131468292</v>
      </c>
      <c r="E1918" s="10">
        <v>513548</v>
      </c>
      <c r="F1918" s="10">
        <v>513548</v>
      </c>
      <c r="G1918" s="10" t="s">
        <v>9143</v>
      </c>
      <c r="H1918" s="10" t="str">
        <f t="shared" si="36"/>
        <v>SHRDAIS</v>
      </c>
      <c r="I1918" s="10" t="s">
        <v>9144</v>
      </c>
      <c r="J1918" s="10" t="s">
        <v>9145</v>
      </c>
      <c r="K1918" s="13">
        <v>45.44</v>
      </c>
      <c r="L1918" s="19" t="s">
        <v>13176</v>
      </c>
      <c r="M1918" s="11" t="s">
        <v>39</v>
      </c>
      <c r="N1918" s="10" t="s">
        <v>40</v>
      </c>
      <c r="O1918" s="10"/>
      <c r="P1918" s="10"/>
      <c r="Q1918" s="12"/>
      <c r="R1918" s="12"/>
      <c r="S1918" s="17" t="s">
        <v>42</v>
      </c>
      <c r="T1918" s="10" t="s">
        <v>27</v>
      </c>
      <c r="U1918" s="10">
        <v>2806</v>
      </c>
      <c r="V1918" s="10">
        <v>406</v>
      </c>
      <c r="W1918" s="10">
        <v>2521</v>
      </c>
      <c r="X1918" s="10">
        <v>2828</v>
      </c>
      <c r="Y1918" s="10">
        <f t="shared" si="34"/>
        <v>2968</v>
      </c>
      <c r="Z1918" s="10" t="str">
        <f>IFERROR(VLOOKUP(H1918,'[1]MW-NIFTY-50-12-Apr-2020'!$A:$A,1,FALSE),"No")</f>
        <v>No</v>
      </c>
      <c r="AA1918" s="10" t="str">
        <f>IFERROR(VLOOKUP(AB1918,'[2]ind_nifty500list 12th Apr20'!$F:$F,1,FALSE),"No")</f>
        <v>No</v>
      </c>
      <c r="AB1918" s="9">
        <v>2968</v>
      </c>
    </row>
    <row r="1919" spans="1:28" ht="15.75" customHeight="1" x14ac:dyDescent="0.3">
      <c r="A1919" s="9">
        <v>3763</v>
      </c>
      <c r="B1919" s="10"/>
      <c r="C1919" s="10"/>
      <c r="D1919" s="10">
        <v>128356100</v>
      </c>
      <c r="E1919" s="10">
        <v>501391</v>
      </c>
      <c r="F1919" s="10">
        <v>501391</v>
      </c>
      <c r="G1919" s="10" t="s">
        <v>11518</v>
      </c>
      <c r="H1919" s="10" t="str">
        <f t="shared" si="36"/>
        <v>WHBRADY</v>
      </c>
      <c r="I1919" s="10" t="s">
        <v>11519</v>
      </c>
      <c r="J1919" s="10" t="s">
        <v>11520</v>
      </c>
      <c r="K1919" s="13">
        <v>45.36</v>
      </c>
      <c r="L1919" s="19" t="s">
        <v>13176</v>
      </c>
      <c r="M1919" s="11" t="s">
        <v>39</v>
      </c>
      <c r="N1919" s="10" t="s">
        <v>40</v>
      </c>
      <c r="O1919" s="10" t="s">
        <v>76</v>
      </c>
      <c r="P1919" s="10"/>
      <c r="Q1919" s="12"/>
      <c r="R1919" s="12"/>
      <c r="S1919" s="17" t="s">
        <v>42</v>
      </c>
      <c r="T1919" s="10" t="s">
        <v>27</v>
      </c>
      <c r="U1919" s="10">
        <v>3633</v>
      </c>
      <c r="V1919" s="10">
        <v>3739</v>
      </c>
      <c r="W1919" s="10">
        <v>821</v>
      </c>
      <c r="X1919" s="10">
        <v>207</v>
      </c>
      <c r="Y1919" s="10">
        <f t="shared" si="34"/>
        <v>3763</v>
      </c>
      <c r="Z1919" s="10" t="str">
        <f>IFERROR(VLOOKUP(H1919,'[1]MW-NIFTY-50-12-Apr-2020'!$A:$A,1,FALSE),"No")</f>
        <v>No</v>
      </c>
      <c r="AA1919" s="10" t="str">
        <f>IFERROR(VLOOKUP(AB1919,'[2]ind_nifty500list 12th Apr20'!$F:$F,1,FALSE),"No")</f>
        <v>No</v>
      </c>
      <c r="AB1919" s="9">
        <v>3763</v>
      </c>
    </row>
    <row r="1920" spans="1:28" ht="15.75" customHeight="1" x14ac:dyDescent="0.3">
      <c r="A1920" s="9">
        <v>3846</v>
      </c>
      <c r="B1920" s="10"/>
      <c r="C1920" s="10"/>
      <c r="D1920" s="10">
        <v>131652100</v>
      </c>
      <c r="E1920" s="10">
        <v>514266</v>
      </c>
      <c r="F1920" s="10">
        <v>514266</v>
      </c>
      <c r="G1920" s="10" t="s">
        <v>11811</v>
      </c>
      <c r="H1920" s="10" t="str">
        <f t="shared" si="36"/>
        <v>ZENIFIB</v>
      </c>
      <c r="I1920" s="10" t="s">
        <v>11812</v>
      </c>
      <c r="J1920" s="10" t="s">
        <v>11813</v>
      </c>
      <c r="K1920" s="13">
        <v>45.34</v>
      </c>
      <c r="L1920" s="19" t="s">
        <v>13176</v>
      </c>
      <c r="M1920" s="11" t="s">
        <v>83</v>
      </c>
      <c r="N1920" s="10" t="s">
        <v>84</v>
      </c>
      <c r="O1920" s="10" t="s">
        <v>85</v>
      </c>
      <c r="P1920" s="10"/>
      <c r="Q1920" s="12"/>
      <c r="R1920" s="12"/>
      <c r="S1920" s="15" t="s">
        <v>86</v>
      </c>
      <c r="T1920" s="10" t="s">
        <v>27</v>
      </c>
      <c r="U1920" s="10">
        <v>3135</v>
      </c>
      <c r="V1920" s="10">
        <v>2155</v>
      </c>
      <c r="W1920" s="10">
        <v>1296</v>
      </c>
      <c r="X1920" s="10">
        <v>3701</v>
      </c>
      <c r="Y1920" s="10">
        <f t="shared" si="34"/>
        <v>3846</v>
      </c>
      <c r="Z1920" s="10" t="str">
        <f>IFERROR(VLOOKUP(H1920,'[1]MW-NIFTY-50-12-Apr-2020'!$A:$A,1,FALSE),"No")</f>
        <v>No</v>
      </c>
      <c r="AA1920" s="10" t="str">
        <f>IFERROR(VLOOKUP(AB1920,'[2]ind_nifty500list 12th Apr20'!$F:$F,1,FALSE),"No")</f>
        <v>No</v>
      </c>
      <c r="AB1920" s="9">
        <v>3846</v>
      </c>
    </row>
    <row r="1921" spans="1:28" ht="15.75" customHeight="1" x14ac:dyDescent="0.3">
      <c r="A1921" s="9">
        <v>3241</v>
      </c>
      <c r="B1921" s="10">
        <v>3421953</v>
      </c>
      <c r="C1921" s="10">
        <v>13367</v>
      </c>
      <c r="D1921" s="10">
        <v>136378884</v>
      </c>
      <c r="E1921" s="10">
        <v>532730</v>
      </c>
      <c r="F1921" s="10">
        <v>532730</v>
      </c>
      <c r="G1921" s="10" t="s">
        <v>9957</v>
      </c>
      <c r="H1921" s="10" t="s">
        <v>9957</v>
      </c>
      <c r="I1921" s="10" t="s">
        <v>9958</v>
      </c>
      <c r="J1921" s="10" t="s">
        <v>9959</v>
      </c>
      <c r="K1921" s="13">
        <v>45.216499999999996</v>
      </c>
      <c r="L1921" s="19" t="s">
        <v>13176</v>
      </c>
      <c r="M1921" s="11" t="s">
        <v>83</v>
      </c>
      <c r="N1921" s="10" t="s">
        <v>84</v>
      </c>
      <c r="O1921" s="10" t="s">
        <v>85</v>
      </c>
      <c r="P1921" s="10"/>
      <c r="Q1921" s="12"/>
      <c r="R1921" s="12"/>
      <c r="S1921" s="17" t="s">
        <v>86</v>
      </c>
      <c r="T1921" s="10" t="s">
        <v>27</v>
      </c>
      <c r="U1921" s="10">
        <v>862</v>
      </c>
      <c r="V1921" s="10">
        <v>226</v>
      </c>
      <c r="W1921" s="10">
        <v>2752</v>
      </c>
      <c r="X1921" s="10">
        <v>2527</v>
      </c>
      <c r="Y1921" s="10">
        <f t="shared" si="34"/>
        <v>3241</v>
      </c>
      <c r="Z1921" s="10" t="str">
        <f>IFERROR(VLOOKUP(H1921,'[1]MW-NIFTY-50-12-Apr-2020'!$A:$A,1,FALSE),"No")</f>
        <v>No</v>
      </c>
      <c r="AA1921" s="10" t="str">
        <f>IFERROR(VLOOKUP(AB1921,'[2]ind_nifty500list 12th Apr20'!$F:$F,1,FALSE),"No")</f>
        <v>No</v>
      </c>
      <c r="AB1921" s="9">
        <v>3241</v>
      </c>
    </row>
    <row r="1922" spans="1:28" ht="15.75" customHeight="1" x14ac:dyDescent="0.3">
      <c r="A1922" s="9">
        <v>2438</v>
      </c>
      <c r="B1922" s="10">
        <v>668161</v>
      </c>
      <c r="C1922" s="10">
        <v>2610</v>
      </c>
      <c r="D1922" s="10">
        <v>133954564</v>
      </c>
      <c r="E1922" s="10">
        <v>523260</v>
      </c>
      <c r="F1922" s="10">
        <v>523260</v>
      </c>
      <c r="G1922" s="10" t="s">
        <v>7562</v>
      </c>
      <c r="H1922" s="10" t="s">
        <v>7562</v>
      </c>
      <c r="I1922" s="10" t="s">
        <v>7563</v>
      </c>
      <c r="J1922" s="10" t="s">
        <v>7564</v>
      </c>
      <c r="K1922" s="13">
        <v>44.968350000000001</v>
      </c>
      <c r="L1922" s="19" t="s">
        <v>13176</v>
      </c>
      <c r="M1922" s="11" t="s">
        <v>23</v>
      </c>
      <c r="N1922" s="10" t="s">
        <v>196</v>
      </c>
      <c r="O1922" s="10" t="s">
        <v>1622</v>
      </c>
      <c r="P1922" s="10"/>
      <c r="Q1922" s="12"/>
      <c r="R1922" s="12"/>
      <c r="S1922" s="17" t="s">
        <v>26</v>
      </c>
      <c r="T1922" s="10" t="s">
        <v>27</v>
      </c>
      <c r="U1922" s="10">
        <v>3578</v>
      </c>
      <c r="V1922" s="10">
        <v>1711</v>
      </c>
      <c r="W1922" s="10">
        <v>3020</v>
      </c>
      <c r="X1922" s="10">
        <v>1163</v>
      </c>
      <c r="Y1922" s="10">
        <f t="shared" ref="Y1922:Y1985" si="37">A1922</f>
        <v>2438</v>
      </c>
      <c r="Z1922" s="10" t="str">
        <f>IFERROR(VLOOKUP(H1922,'[1]MW-NIFTY-50-12-Apr-2020'!$A:$A,1,FALSE),"No")</f>
        <v>No</v>
      </c>
      <c r="AA1922" s="10" t="str">
        <f>IFERROR(VLOOKUP(AB1922,'[2]ind_nifty500list 12th Apr20'!$F:$F,1,FALSE),"No")</f>
        <v>No</v>
      </c>
      <c r="AB1922" s="9">
        <v>2438</v>
      </c>
    </row>
    <row r="1923" spans="1:28" ht="15.75" customHeight="1" x14ac:dyDescent="0.3">
      <c r="A1923" s="9">
        <v>1338</v>
      </c>
      <c r="B1923" s="10">
        <v>4946433</v>
      </c>
      <c r="C1923" s="10">
        <v>19322</v>
      </c>
      <c r="D1923" s="10">
        <v>151044612</v>
      </c>
      <c r="E1923" s="10">
        <v>590018</v>
      </c>
      <c r="F1923" s="10">
        <v>590018</v>
      </c>
      <c r="G1923" s="10" t="s">
        <v>4238</v>
      </c>
      <c r="H1923" s="10" t="s">
        <v>4238</v>
      </c>
      <c r="I1923" s="10" t="s">
        <v>4239</v>
      </c>
      <c r="J1923" s="10" t="s">
        <v>4240</v>
      </c>
      <c r="K1923" s="13">
        <v>44.945700000000002</v>
      </c>
      <c r="L1923" s="19" t="s">
        <v>13176</v>
      </c>
      <c r="M1923" s="11" t="s">
        <v>23</v>
      </c>
      <c r="N1923" s="10" t="s">
        <v>90</v>
      </c>
      <c r="O1923" s="10"/>
      <c r="P1923" s="10"/>
      <c r="Q1923" s="12"/>
      <c r="R1923" s="12"/>
      <c r="S1923" s="18" t="s">
        <v>91</v>
      </c>
      <c r="T1923" s="10" t="s">
        <v>27</v>
      </c>
      <c r="U1923" s="10">
        <v>2964</v>
      </c>
      <c r="V1923" s="10">
        <v>2814</v>
      </c>
      <c r="W1923" s="10">
        <v>2745</v>
      </c>
      <c r="X1923" s="10">
        <v>3417</v>
      </c>
      <c r="Y1923" s="10">
        <f t="shared" si="37"/>
        <v>1338</v>
      </c>
      <c r="Z1923" s="10" t="str">
        <f>IFERROR(VLOOKUP(H1923,'[1]MW-NIFTY-50-12-Apr-2020'!$A:$A,1,FALSE),"No")</f>
        <v>No</v>
      </c>
      <c r="AA1923" s="10" t="str">
        <f>IFERROR(VLOOKUP(AB1923,'[2]ind_nifty500list 12th Apr20'!$F:$F,1,FALSE),"No")</f>
        <v>No</v>
      </c>
      <c r="AB1923" s="9">
        <v>1338</v>
      </c>
    </row>
    <row r="1924" spans="1:28" ht="15.75" customHeight="1" x14ac:dyDescent="0.3">
      <c r="A1924" s="9">
        <v>487</v>
      </c>
      <c r="B1924" s="10">
        <v>125953</v>
      </c>
      <c r="C1924" s="10">
        <v>492</v>
      </c>
      <c r="D1924" s="10">
        <v>128706820</v>
      </c>
      <c r="E1924" s="10">
        <v>502761</v>
      </c>
      <c r="F1924" s="10">
        <v>502761</v>
      </c>
      <c r="G1924" s="10" t="s">
        <v>1647</v>
      </c>
      <c r="H1924" s="10" t="s">
        <v>1647</v>
      </c>
      <c r="I1924" s="10" t="s">
        <v>1648</v>
      </c>
      <c r="J1924" s="10" t="s">
        <v>1649</v>
      </c>
      <c r="K1924" s="13">
        <v>44.771450000000002</v>
      </c>
      <c r="L1924" s="19" t="s">
        <v>13176</v>
      </c>
      <c r="M1924" s="11" t="s">
        <v>83</v>
      </c>
      <c r="N1924" s="10" t="s">
        <v>84</v>
      </c>
      <c r="O1924" s="10" t="s">
        <v>85</v>
      </c>
      <c r="P1924" s="10"/>
      <c r="Q1924" s="12"/>
      <c r="R1924" s="12"/>
      <c r="S1924" s="17" t="s">
        <v>86</v>
      </c>
      <c r="T1924" s="10" t="s">
        <v>27</v>
      </c>
      <c r="U1924" s="10">
        <v>3326</v>
      </c>
      <c r="V1924" s="10">
        <v>1309</v>
      </c>
      <c r="W1924" s="10">
        <v>308</v>
      </c>
      <c r="X1924" s="10">
        <v>1674</v>
      </c>
      <c r="Y1924" s="10">
        <f t="shared" si="37"/>
        <v>487</v>
      </c>
      <c r="Z1924" s="10" t="str">
        <f>IFERROR(VLOOKUP(H1924,'[1]MW-NIFTY-50-12-Apr-2020'!$A:$A,1,FALSE),"No")</f>
        <v>No</v>
      </c>
      <c r="AA1924" s="10" t="str">
        <f>IFERROR(VLOOKUP(AB1924,'[2]ind_nifty500list 12th Apr20'!$F:$F,1,FALSE),"No")</f>
        <v>No</v>
      </c>
      <c r="AB1924" s="9">
        <v>487</v>
      </c>
    </row>
    <row r="1925" spans="1:28" ht="15.75" customHeight="1" x14ac:dyDescent="0.3">
      <c r="A1925" s="9">
        <v>2534</v>
      </c>
      <c r="B1925" s="10"/>
      <c r="C1925" s="10"/>
      <c r="D1925" s="10">
        <v>132418052</v>
      </c>
      <c r="E1925" s="10">
        <v>517258</v>
      </c>
      <c r="F1925" s="10">
        <v>517258</v>
      </c>
      <c r="G1925" s="10" t="s">
        <v>7845</v>
      </c>
      <c r="H1925" s="10" t="str">
        <f>G1925</f>
        <v>PRECISIO</v>
      </c>
      <c r="I1925" s="10" t="s">
        <v>7846</v>
      </c>
      <c r="J1925" s="10" t="s">
        <v>7847</v>
      </c>
      <c r="K1925" s="13">
        <v>44.7</v>
      </c>
      <c r="L1925" s="19" t="s">
        <v>13176</v>
      </c>
      <c r="M1925" s="11" t="s">
        <v>32</v>
      </c>
      <c r="N1925" s="10" t="s">
        <v>220</v>
      </c>
      <c r="O1925" s="10" t="s">
        <v>458</v>
      </c>
      <c r="P1925" s="10" t="s">
        <v>459</v>
      </c>
      <c r="Q1925" s="12"/>
      <c r="R1925" s="12"/>
      <c r="S1925" s="15" t="s">
        <v>222</v>
      </c>
      <c r="T1925" s="10" t="s">
        <v>27</v>
      </c>
      <c r="U1925" s="10">
        <v>2589</v>
      </c>
      <c r="V1925" s="10">
        <v>2070</v>
      </c>
      <c r="W1925" s="10">
        <v>327</v>
      </c>
      <c r="X1925" s="10">
        <v>2987</v>
      </c>
      <c r="Y1925" s="10">
        <f t="shared" si="37"/>
        <v>2534</v>
      </c>
      <c r="Z1925" s="10" t="str">
        <f>IFERROR(VLOOKUP(H1925,'[1]MW-NIFTY-50-12-Apr-2020'!$A:$A,1,FALSE),"No")</f>
        <v>No</v>
      </c>
      <c r="AA1925" s="10" t="str">
        <f>IFERROR(VLOOKUP(AB1925,'[2]ind_nifty500list 12th Apr20'!$F:$F,1,FALSE),"No")</f>
        <v>No</v>
      </c>
      <c r="AB1925" s="9">
        <v>2534</v>
      </c>
    </row>
    <row r="1926" spans="1:28" ht="15.75" customHeight="1" x14ac:dyDescent="0.3">
      <c r="A1926" s="9">
        <v>1270</v>
      </c>
      <c r="B1926" s="10"/>
      <c r="C1926" s="10"/>
      <c r="D1926" s="10">
        <v>136277252</v>
      </c>
      <c r="E1926" s="10">
        <v>532333</v>
      </c>
      <c r="F1926" s="10">
        <v>532333</v>
      </c>
      <c r="G1926" s="10" t="s">
        <v>4031</v>
      </c>
      <c r="H1926" s="10" t="str">
        <f>G1926</f>
        <v>HBPORT</v>
      </c>
      <c r="I1926" s="10" t="s">
        <v>4032</v>
      </c>
      <c r="J1926" s="10" t="s">
        <v>4033</v>
      </c>
      <c r="K1926" s="13">
        <v>44.59</v>
      </c>
      <c r="L1926" s="19" t="s">
        <v>13176</v>
      </c>
      <c r="M1926" s="11" t="s">
        <v>55</v>
      </c>
      <c r="N1926" s="10" t="s">
        <v>56</v>
      </c>
      <c r="O1926" s="10" t="s">
        <v>57</v>
      </c>
      <c r="P1926" s="10"/>
      <c r="Q1926" s="12"/>
      <c r="R1926" s="12"/>
      <c r="S1926" s="10" t="s">
        <v>58</v>
      </c>
      <c r="T1926" s="10" t="s">
        <v>27</v>
      </c>
      <c r="U1926" s="10">
        <v>378</v>
      </c>
      <c r="V1926" s="10">
        <v>3785</v>
      </c>
      <c r="W1926" s="10">
        <v>3174</v>
      </c>
      <c r="X1926" s="10">
        <v>2813</v>
      </c>
      <c r="Y1926" s="10">
        <f t="shared" si="37"/>
        <v>1270</v>
      </c>
      <c r="Z1926" s="10" t="str">
        <f>IFERROR(VLOOKUP(H1926,'[1]MW-NIFTY-50-12-Apr-2020'!$A:$A,1,FALSE),"No")</f>
        <v>No</v>
      </c>
      <c r="AA1926" s="10" t="str">
        <f>IFERROR(VLOOKUP(AB1926,'[2]ind_nifty500list 12th Apr20'!$F:$F,1,FALSE),"No")</f>
        <v>No</v>
      </c>
      <c r="AB1926" s="9">
        <v>1270</v>
      </c>
    </row>
    <row r="1927" spans="1:28" ht="15.75" customHeight="1" x14ac:dyDescent="0.3">
      <c r="A1927" s="9">
        <v>1929</v>
      </c>
      <c r="B1927" s="10">
        <v>533761</v>
      </c>
      <c r="C1927" s="10">
        <v>2085</v>
      </c>
      <c r="D1927" s="10">
        <v>128068100</v>
      </c>
      <c r="E1927" s="10">
        <v>500266</v>
      </c>
      <c r="F1927" s="10">
        <v>500266</v>
      </c>
      <c r="G1927" s="10" t="s">
        <v>6032</v>
      </c>
      <c r="H1927" s="10" t="s">
        <v>6032</v>
      </c>
      <c r="I1927" s="10" t="s">
        <v>6033</v>
      </c>
      <c r="J1927" s="10" t="s">
        <v>6034</v>
      </c>
      <c r="K1927" s="13">
        <v>2903.7372999999998</v>
      </c>
      <c r="L1927" s="19" t="s">
        <v>13179</v>
      </c>
      <c r="M1927" s="11" t="s">
        <v>83</v>
      </c>
      <c r="N1927" s="10" t="s">
        <v>621</v>
      </c>
      <c r="O1927" s="10" t="s">
        <v>964</v>
      </c>
      <c r="P1927" s="10" t="s">
        <v>1233</v>
      </c>
      <c r="Q1927" s="12"/>
      <c r="R1927" s="12"/>
      <c r="S1927" s="18" t="s">
        <v>623</v>
      </c>
      <c r="T1927" s="10" t="s">
        <v>27</v>
      </c>
      <c r="U1927" s="10">
        <v>1869</v>
      </c>
      <c r="V1927" s="10">
        <v>3668</v>
      </c>
      <c r="W1927" s="10">
        <v>3551</v>
      </c>
      <c r="X1927" s="10">
        <v>1286</v>
      </c>
      <c r="Y1927" s="10">
        <f t="shared" si="37"/>
        <v>1929</v>
      </c>
      <c r="Z1927" s="10" t="str">
        <f>IFERROR(VLOOKUP(H1927,'[1]MW-NIFTY-50-12-Apr-2020'!$A:$A,1,FALSE),"No")</f>
        <v>No</v>
      </c>
      <c r="AA1927" s="10" t="s">
        <v>44</v>
      </c>
      <c r="AB1927" s="9">
        <v>1929</v>
      </c>
    </row>
    <row r="1928" spans="1:28" ht="15.75" customHeight="1" x14ac:dyDescent="0.3">
      <c r="A1928" s="9">
        <v>1930</v>
      </c>
      <c r="B1928" s="10">
        <v>534529</v>
      </c>
      <c r="C1928" s="10">
        <v>2088</v>
      </c>
      <c r="D1928" s="10">
        <v>128067844</v>
      </c>
      <c r="E1928" s="10">
        <v>500265</v>
      </c>
      <c r="F1928" s="10">
        <v>500265</v>
      </c>
      <c r="G1928" s="10" t="s">
        <v>6035</v>
      </c>
      <c r="H1928" s="10" t="s">
        <v>6035</v>
      </c>
      <c r="I1928" s="10" t="s">
        <v>6036</v>
      </c>
      <c r="J1928" s="10" t="s">
        <v>6037</v>
      </c>
      <c r="K1928" s="13">
        <v>3210.3301999999999</v>
      </c>
      <c r="L1928" s="19" t="s">
        <v>13179</v>
      </c>
      <c r="M1928" s="11" t="s">
        <v>249</v>
      </c>
      <c r="N1928" s="10" t="s">
        <v>250</v>
      </c>
      <c r="O1928" s="10" t="s">
        <v>762</v>
      </c>
      <c r="P1928" s="10" t="s">
        <v>763</v>
      </c>
      <c r="Q1928" s="12"/>
      <c r="R1928" s="12"/>
      <c r="S1928" s="15" t="s">
        <v>26</v>
      </c>
      <c r="T1928" s="10" t="s">
        <v>27</v>
      </c>
      <c r="U1928" s="10">
        <v>3194</v>
      </c>
      <c r="V1928" s="10">
        <v>891</v>
      </c>
      <c r="W1928" s="10">
        <v>3907</v>
      </c>
      <c r="X1928" s="10">
        <v>1611</v>
      </c>
      <c r="Y1928" s="10">
        <f t="shared" si="37"/>
        <v>1930</v>
      </c>
      <c r="Z1928" s="10" t="str">
        <f>IFERROR(VLOOKUP(H1928,'[1]MW-NIFTY-50-12-Apr-2020'!$A:$A,1,FALSE),"No")</f>
        <v>No</v>
      </c>
      <c r="AA1928" s="10" t="s">
        <v>44</v>
      </c>
      <c r="AB1928" s="9">
        <v>1930</v>
      </c>
    </row>
    <row r="1929" spans="1:28" ht="15.75" customHeight="1" x14ac:dyDescent="0.3">
      <c r="A1929" s="9">
        <v>1829</v>
      </c>
      <c r="B1929" s="10"/>
      <c r="C1929" s="10"/>
      <c r="D1929" s="10">
        <v>135827716</v>
      </c>
      <c r="E1929" s="10">
        <v>530577</v>
      </c>
      <c r="F1929" s="10">
        <v>530577</v>
      </c>
      <c r="G1929" s="10" t="s">
        <v>5728</v>
      </c>
      <c r="H1929" s="10" t="str">
        <f>G1929</f>
        <v>LADDERUP</v>
      </c>
      <c r="I1929" s="10" t="s">
        <v>5729</v>
      </c>
      <c r="J1929" s="10" t="s">
        <v>5730</v>
      </c>
      <c r="K1929" s="13">
        <v>44.57</v>
      </c>
      <c r="L1929" s="19" t="s">
        <v>13176</v>
      </c>
      <c r="M1929" s="11" t="s">
        <v>55</v>
      </c>
      <c r="N1929" s="10" t="s">
        <v>56</v>
      </c>
      <c r="O1929" s="10" t="s">
        <v>57</v>
      </c>
      <c r="P1929" s="10"/>
      <c r="Q1929" s="12"/>
      <c r="R1929" s="12"/>
      <c r="S1929" s="10" t="s">
        <v>58</v>
      </c>
      <c r="T1929" s="10" t="s">
        <v>27</v>
      </c>
      <c r="U1929" s="10">
        <v>2014</v>
      </c>
      <c r="V1929" s="10">
        <v>1211</v>
      </c>
      <c r="W1929" s="10">
        <v>3508</v>
      </c>
      <c r="X1929" s="10">
        <v>287</v>
      </c>
      <c r="Y1929" s="10">
        <f t="shared" si="37"/>
        <v>1829</v>
      </c>
      <c r="Z1929" s="10" t="str">
        <f>IFERROR(VLOOKUP(H1929,'[1]MW-NIFTY-50-12-Apr-2020'!$A:$A,1,FALSE),"No")</f>
        <v>No</v>
      </c>
      <c r="AA1929" s="10" t="str">
        <f>IFERROR(VLOOKUP(AB1929,'[2]ind_nifty500list 12th Apr20'!$F:$F,1,FALSE),"No")</f>
        <v>No</v>
      </c>
      <c r="AB1929" s="9">
        <v>1829</v>
      </c>
    </row>
    <row r="1930" spans="1:28" ht="15.75" customHeight="1" x14ac:dyDescent="0.3">
      <c r="A1930" s="9">
        <v>2837</v>
      </c>
      <c r="B1930" s="10"/>
      <c r="C1930" s="10"/>
      <c r="D1930" s="10">
        <v>130952452</v>
      </c>
      <c r="E1930" s="10">
        <v>511533</v>
      </c>
      <c r="F1930" s="10">
        <v>511533</v>
      </c>
      <c r="G1930" s="10" t="s">
        <v>8752</v>
      </c>
      <c r="H1930" s="10" t="str">
        <f>G1930</f>
        <v>SAHARAHOUS</v>
      </c>
      <c r="I1930" s="10" t="s">
        <v>8753</v>
      </c>
      <c r="J1930" s="10" t="s">
        <v>8754</v>
      </c>
      <c r="K1930" s="13">
        <v>44.55</v>
      </c>
      <c r="L1930" s="19" t="s">
        <v>13176</v>
      </c>
      <c r="M1930" s="11" t="s">
        <v>55</v>
      </c>
      <c r="N1930" s="10" t="s">
        <v>56</v>
      </c>
      <c r="O1930" s="10" t="s">
        <v>215</v>
      </c>
      <c r="P1930" s="10" t="s">
        <v>454</v>
      </c>
      <c r="Q1930" s="12"/>
      <c r="R1930" s="12"/>
      <c r="S1930" s="18" t="s">
        <v>58</v>
      </c>
      <c r="T1930" s="10" t="s">
        <v>27</v>
      </c>
      <c r="U1930" s="10">
        <v>2909</v>
      </c>
      <c r="V1930" s="10">
        <v>2707</v>
      </c>
      <c r="W1930" s="10">
        <v>3306</v>
      </c>
      <c r="X1930" s="10">
        <v>683</v>
      </c>
      <c r="Y1930" s="10">
        <f t="shared" si="37"/>
        <v>2837</v>
      </c>
      <c r="Z1930" s="10" t="str">
        <f>IFERROR(VLOOKUP(H1930,'[1]MW-NIFTY-50-12-Apr-2020'!$A:$A,1,FALSE),"No")</f>
        <v>No</v>
      </c>
      <c r="AA1930" s="10" t="str">
        <f>IFERROR(VLOOKUP(AB1930,'[2]ind_nifty500list 12th Apr20'!$F:$F,1,FALSE),"No")</f>
        <v>No</v>
      </c>
      <c r="AB1930" s="9">
        <v>2837</v>
      </c>
    </row>
    <row r="1931" spans="1:28" ht="15.75" customHeight="1" x14ac:dyDescent="0.3">
      <c r="A1931" s="9">
        <v>1422</v>
      </c>
      <c r="B1931" s="10"/>
      <c r="C1931" s="10"/>
      <c r="D1931" s="10">
        <v>128081668</v>
      </c>
      <c r="E1931" s="10">
        <v>500319</v>
      </c>
      <c r="F1931" s="10">
        <v>500319</v>
      </c>
      <c r="G1931" s="10" t="s">
        <v>4496</v>
      </c>
      <c r="H1931" s="10" t="str">
        <f>G1931</f>
        <v>OSWALSUG</v>
      </c>
      <c r="I1931" s="10" t="s">
        <v>4497</v>
      </c>
      <c r="J1931" s="10" t="s">
        <v>4498</v>
      </c>
      <c r="K1931" s="13">
        <v>44.53</v>
      </c>
      <c r="L1931" s="19" t="s">
        <v>13176</v>
      </c>
      <c r="M1931" s="11" t="s">
        <v>275</v>
      </c>
      <c r="N1931" s="10" t="s">
        <v>357</v>
      </c>
      <c r="O1931" s="10" t="s">
        <v>358</v>
      </c>
      <c r="P1931" s="10" t="s">
        <v>1254</v>
      </c>
      <c r="Q1931" s="12"/>
      <c r="R1931" s="12"/>
      <c r="S1931" s="18" t="s">
        <v>279</v>
      </c>
      <c r="T1931" s="10" t="s">
        <v>27</v>
      </c>
      <c r="U1931" s="10">
        <v>3457</v>
      </c>
      <c r="V1931" s="10">
        <v>3094</v>
      </c>
      <c r="W1931" s="10">
        <v>2470</v>
      </c>
      <c r="X1931" s="10">
        <v>796</v>
      </c>
      <c r="Y1931" s="10">
        <f t="shared" si="37"/>
        <v>1422</v>
      </c>
      <c r="Z1931" s="10" t="str">
        <f>IFERROR(VLOOKUP(H1931,'[1]MW-NIFTY-50-12-Apr-2020'!$A:$A,1,FALSE),"No")</f>
        <v>No</v>
      </c>
      <c r="AA1931" s="10" t="str">
        <f>IFERROR(VLOOKUP(AB1931,'[2]ind_nifty500list 12th Apr20'!$F:$F,1,FALSE),"No")</f>
        <v>No</v>
      </c>
      <c r="AB1931" s="9">
        <v>1422</v>
      </c>
    </row>
    <row r="1932" spans="1:28" ht="15.75" customHeight="1" x14ac:dyDescent="0.3">
      <c r="A1932" s="9">
        <v>2589</v>
      </c>
      <c r="B1932" s="10">
        <v>709889</v>
      </c>
      <c r="C1932" s="10">
        <v>2773</v>
      </c>
      <c r="D1932" s="10">
        <v>128088580</v>
      </c>
      <c r="E1932" s="10">
        <v>500346</v>
      </c>
      <c r="F1932" s="10">
        <v>500346</v>
      </c>
      <c r="G1932" s="10" t="s">
        <v>8011</v>
      </c>
      <c r="H1932" s="10" t="s">
        <v>8011</v>
      </c>
      <c r="I1932" s="10" t="s">
        <v>8012</v>
      </c>
      <c r="J1932" s="10" t="s">
        <v>8013</v>
      </c>
      <c r="K1932" s="13">
        <v>44.5</v>
      </c>
      <c r="L1932" s="19" t="s">
        <v>13176</v>
      </c>
      <c r="M1932" s="11" t="s">
        <v>32</v>
      </c>
      <c r="N1932" s="10" t="s">
        <v>220</v>
      </c>
      <c r="O1932" s="10" t="s">
        <v>458</v>
      </c>
      <c r="P1932" s="10" t="s">
        <v>459</v>
      </c>
      <c r="Q1932" s="12"/>
      <c r="R1932" s="12"/>
      <c r="S1932" s="15" t="s">
        <v>222</v>
      </c>
      <c r="T1932" s="10" t="s">
        <v>27</v>
      </c>
      <c r="U1932" s="10">
        <v>2070</v>
      </c>
      <c r="V1932" s="10">
        <v>1707</v>
      </c>
      <c r="W1932" s="10">
        <v>2534</v>
      </c>
      <c r="X1932" s="10">
        <v>327</v>
      </c>
      <c r="Y1932" s="10">
        <f t="shared" si="37"/>
        <v>2589</v>
      </c>
      <c r="Z1932" s="10" t="str">
        <f>IFERROR(VLOOKUP(H1932,'[1]MW-NIFTY-50-12-Apr-2020'!$A:$A,1,FALSE),"No")</f>
        <v>No</v>
      </c>
      <c r="AA1932" s="10" t="str">
        <f>IFERROR(VLOOKUP(AB1932,'[2]ind_nifty500list 12th Apr20'!$F:$F,1,FALSE),"No")</f>
        <v>No</v>
      </c>
      <c r="AB1932" s="9">
        <v>2589</v>
      </c>
    </row>
    <row r="1933" spans="1:28" ht="15.75" customHeight="1" x14ac:dyDescent="0.3">
      <c r="A1933" s="9">
        <v>3510</v>
      </c>
      <c r="B1933" s="10">
        <v>6420993</v>
      </c>
      <c r="C1933" s="10">
        <v>25082</v>
      </c>
      <c r="D1933" s="10">
        <v>136586244</v>
      </c>
      <c r="E1933" s="10">
        <v>533540</v>
      </c>
      <c r="F1933" s="10">
        <v>533540</v>
      </c>
      <c r="G1933" s="10" t="s">
        <v>10767</v>
      </c>
      <c r="H1933" s="10" t="s">
        <v>10767</v>
      </c>
      <c r="I1933" s="10" t="s">
        <v>10768</v>
      </c>
      <c r="J1933" s="10" t="s">
        <v>10769</v>
      </c>
      <c r="K1933" s="13">
        <v>44.469022465967747</v>
      </c>
      <c r="L1933" s="19" t="s">
        <v>13176</v>
      </c>
      <c r="M1933" s="11" t="s">
        <v>83</v>
      </c>
      <c r="N1933" s="10" t="s">
        <v>181</v>
      </c>
      <c r="O1933" s="10" t="s">
        <v>203</v>
      </c>
      <c r="P1933" s="10"/>
      <c r="Q1933" s="12"/>
      <c r="R1933" s="12"/>
      <c r="S1933" s="15" t="s">
        <v>86</v>
      </c>
      <c r="T1933" s="10" t="s">
        <v>27</v>
      </c>
      <c r="U1933" s="10">
        <v>1188</v>
      </c>
      <c r="V1933" s="10">
        <v>3723</v>
      </c>
      <c r="W1933" s="10">
        <v>874</v>
      </c>
      <c r="X1933" s="10">
        <v>3744</v>
      </c>
      <c r="Y1933" s="10">
        <f t="shared" si="37"/>
        <v>3510</v>
      </c>
      <c r="Z1933" s="10" t="str">
        <f>IFERROR(VLOOKUP(H1933,'[1]MW-NIFTY-50-12-Apr-2020'!$A:$A,1,FALSE),"No")</f>
        <v>No</v>
      </c>
      <c r="AA1933" s="10" t="str">
        <f>IFERROR(VLOOKUP(AB1933,'[2]ind_nifty500list 12th Apr20'!$F:$F,1,FALSE),"No")</f>
        <v>No</v>
      </c>
      <c r="AB1933" s="9">
        <v>3510</v>
      </c>
    </row>
    <row r="1934" spans="1:28" ht="15.75" customHeight="1" x14ac:dyDescent="0.3">
      <c r="A1934" s="9">
        <v>1364</v>
      </c>
      <c r="B1934" s="10">
        <v>377857</v>
      </c>
      <c r="C1934" s="10">
        <v>1476</v>
      </c>
      <c r="D1934" s="10">
        <v>128029700</v>
      </c>
      <c r="E1934" s="10">
        <v>500116</v>
      </c>
      <c r="F1934" s="10">
        <v>500116</v>
      </c>
      <c r="G1934" s="10" t="s">
        <v>6052</v>
      </c>
      <c r="H1934" s="10" t="s">
        <v>6052</v>
      </c>
      <c r="I1934" s="10" t="s">
        <v>6053</v>
      </c>
      <c r="J1934" s="10" t="s">
        <v>6054</v>
      </c>
      <c r="K1934" s="13">
        <v>18589.046450000002</v>
      </c>
      <c r="L1934" s="16" t="s">
        <v>13177</v>
      </c>
      <c r="M1934" s="11" t="s">
        <v>55</v>
      </c>
      <c r="N1934" s="10" t="s">
        <v>524</v>
      </c>
      <c r="O1934" s="10" t="s">
        <v>525</v>
      </c>
      <c r="P1934" s="10"/>
      <c r="Q1934" s="12"/>
      <c r="R1934" s="12"/>
      <c r="S1934" s="10" t="s">
        <v>526</v>
      </c>
      <c r="T1934" s="10" t="s">
        <v>43</v>
      </c>
      <c r="U1934" s="10">
        <v>3577</v>
      </c>
      <c r="V1934" s="10">
        <v>3362</v>
      </c>
      <c r="W1934" s="10">
        <v>579</v>
      </c>
      <c r="X1934" s="10">
        <v>1411</v>
      </c>
      <c r="Y1934" s="10">
        <f t="shared" si="37"/>
        <v>1364</v>
      </c>
      <c r="Z1934" s="10" t="str">
        <f>IFERROR(VLOOKUP(H1934,'[1]MW-NIFTY-50-12-Apr-2020'!$A:$A,1,FALSE),"No")</f>
        <v>No</v>
      </c>
      <c r="AA1934" s="10" t="s">
        <v>44</v>
      </c>
      <c r="AB1934" s="9">
        <v>1364</v>
      </c>
    </row>
    <row r="1935" spans="1:28" ht="15.75" customHeight="1" x14ac:dyDescent="0.3">
      <c r="A1935" s="9">
        <v>1937</v>
      </c>
      <c r="B1935" s="10">
        <v>519937</v>
      </c>
      <c r="C1935" s="10">
        <v>2031</v>
      </c>
      <c r="D1935" s="10">
        <v>128133124</v>
      </c>
      <c r="E1935" s="10">
        <v>500520</v>
      </c>
      <c r="F1935" s="10">
        <v>500520</v>
      </c>
      <c r="G1935" s="10" t="s">
        <v>6055</v>
      </c>
      <c r="H1935" s="10" t="s">
        <v>6055</v>
      </c>
      <c r="I1935" s="10" t="s">
        <v>6056</v>
      </c>
      <c r="J1935" s="10" t="s">
        <v>6057</v>
      </c>
      <c r="K1935" s="13">
        <v>99800.065150000009</v>
      </c>
      <c r="L1935" s="16" t="s">
        <v>13178</v>
      </c>
      <c r="M1935" s="11" t="s">
        <v>83</v>
      </c>
      <c r="N1935" s="10" t="s">
        <v>621</v>
      </c>
      <c r="O1935" s="10" t="s">
        <v>964</v>
      </c>
      <c r="P1935" s="10" t="s">
        <v>3249</v>
      </c>
      <c r="Q1935" s="12"/>
      <c r="R1935" s="12"/>
      <c r="S1935" s="10" t="s">
        <v>623</v>
      </c>
      <c r="T1935" s="10" t="s">
        <v>130</v>
      </c>
      <c r="U1935" s="10">
        <v>1014</v>
      </c>
      <c r="V1935" s="10">
        <v>1326</v>
      </c>
      <c r="W1935" s="10">
        <v>3410</v>
      </c>
      <c r="X1935" s="10">
        <v>1986</v>
      </c>
      <c r="Y1935" s="10">
        <f t="shared" si="37"/>
        <v>1937</v>
      </c>
      <c r="Z1935" s="10" t="s">
        <v>44</v>
      </c>
      <c r="AA1935" s="10" t="s">
        <v>44</v>
      </c>
      <c r="AB1935" s="9">
        <v>1937</v>
      </c>
    </row>
    <row r="1936" spans="1:28" ht="15.75" customHeight="1" x14ac:dyDescent="0.3">
      <c r="A1936" s="9">
        <v>1938</v>
      </c>
      <c r="B1936" s="10">
        <v>3823873</v>
      </c>
      <c r="C1936" s="10">
        <v>14937</v>
      </c>
      <c r="D1936" s="10">
        <v>136385540</v>
      </c>
      <c r="E1936" s="10">
        <v>532756</v>
      </c>
      <c r="F1936" s="10">
        <v>532756</v>
      </c>
      <c r="G1936" s="10" t="s">
        <v>6058</v>
      </c>
      <c r="H1936" s="10" t="s">
        <v>6058</v>
      </c>
      <c r="I1936" s="10" t="s">
        <v>6059</v>
      </c>
      <c r="J1936" s="10" t="s">
        <v>6060</v>
      </c>
      <c r="K1936" s="13">
        <v>8894.2841000000008</v>
      </c>
      <c r="L1936" s="19" t="s">
        <v>13177</v>
      </c>
      <c r="M1936" s="11" t="s">
        <v>83</v>
      </c>
      <c r="N1936" s="10" t="s">
        <v>621</v>
      </c>
      <c r="O1936" s="10" t="s">
        <v>622</v>
      </c>
      <c r="P1936" s="10" t="s">
        <v>660</v>
      </c>
      <c r="Q1936" s="12"/>
      <c r="R1936" s="12"/>
      <c r="S1936" s="18" t="s">
        <v>623</v>
      </c>
      <c r="T1936" s="10" t="s">
        <v>43</v>
      </c>
      <c r="U1936" s="10">
        <v>252</v>
      </c>
      <c r="V1936" s="10">
        <v>5024</v>
      </c>
      <c r="W1936" s="10">
        <v>2056</v>
      </c>
      <c r="X1936" s="10">
        <v>3280</v>
      </c>
      <c r="Y1936" s="10">
        <f t="shared" si="37"/>
        <v>1938</v>
      </c>
      <c r="Z1936" s="10" t="str">
        <f>IFERROR(VLOOKUP(H1936,'[1]MW-NIFTY-50-12-Apr-2020'!$A:$A,1,FALSE),"No")</f>
        <v>No</v>
      </c>
      <c r="AA1936" s="10" t="s">
        <v>44</v>
      </c>
      <c r="AB1936" s="9">
        <v>1938</v>
      </c>
    </row>
    <row r="1937" spans="1:28" ht="15.75" customHeight="1" x14ac:dyDescent="0.3">
      <c r="A1937" s="9">
        <v>1939</v>
      </c>
      <c r="B1937" s="10">
        <v>4437249</v>
      </c>
      <c r="C1937" s="10">
        <v>17333</v>
      </c>
      <c r="D1937" s="10">
        <v>136470532</v>
      </c>
      <c r="E1937" s="10">
        <v>533088</v>
      </c>
      <c r="F1937" s="10">
        <v>533088</v>
      </c>
      <c r="G1937" s="10" t="s">
        <v>6061</v>
      </c>
      <c r="H1937" s="10" t="s">
        <v>6061</v>
      </c>
      <c r="I1937" s="10" t="s">
        <v>6062</v>
      </c>
      <c r="J1937" s="10" t="s">
        <v>6063</v>
      </c>
      <c r="K1937" s="13">
        <v>4287.2617499999997</v>
      </c>
      <c r="L1937" s="19" t="s">
        <v>13179</v>
      </c>
      <c r="M1937" s="11" t="s">
        <v>83</v>
      </c>
      <c r="N1937" s="10" t="s">
        <v>181</v>
      </c>
      <c r="O1937" s="10" t="s">
        <v>210</v>
      </c>
      <c r="P1937" s="10" t="s">
        <v>354</v>
      </c>
      <c r="Q1937" s="12"/>
      <c r="R1937" s="12"/>
      <c r="S1937" s="15" t="s">
        <v>86</v>
      </c>
      <c r="T1937" s="10" t="s">
        <v>27</v>
      </c>
      <c r="U1937" s="10">
        <v>878</v>
      </c>
      <c r="V1937" s="10">
        <v>3376</v>
      </c>
      <c r="W1937" s="10">
        <v>3813</v>
      </c>
      <c r="X1937" s="10">
        <v>765</v>
      </c>
      <c r="Y1937" s="10">
        <f t="shared" si="37"/>
        <v>1939</v>
      </c>
      <c r="Z1937" s="10" t="str">
        <f>IFERROR(VLOOKUP(H1937,'[1]MW-NIFTY-50-12-Apr-2020'!$A:$A,1,FALSE),"No")</f>
        <v>No</v>
      </c>
      <c r="AA1937" s="10" t="s">
        <v>44</v>
      </c>
      <c r="AB1937" s="9">
        <v>1939</v>
      </c>
    </row>
    <row r="1938" spans="1:28" ht="15.75" customHeight="1" x14ac:dyDescent="0.3">
      <c r="A1938" s="9">
        <v>3740</v>
      </c>
      <c r="B1938" s="10"/>
      <c r="C1938" s="10"/>
      <c r="D1938" s="10">
        <v>134291460</v>
      </c>
      <c r="E1938" s="10">
        <v>524576</v>
      </c>
      <c r="F1938" s="10">
        <v>524576</v>
      </c>
      <c r="G1938" s="10" t="s">
        <v>11450</v>
      </c>
      <c r="H1938" s="10" t="str">
        <f>G1938</f>
        <v>VIVIDIND</v>
      </c>
      <c r="I1938" s="10" t="s">
        <v>11451</v>
      </c>
      <c r="J1938" s="10" t="s">
        <v>11452</v>
      </c>
      <c r="K1938" s="13">
        <v>44.46</v>
      </c>
      <c r="L1938" s="19" t="s">
        <v>13176</v>
      </c>
      <c r="M1938" s="11" t="s">
        <v>23</v>
      </c>
      <c r="N1938" s="10" t="s">
        <v>24</v>
      </c>
      <c r="O1938" s="12"/>
      <c r="P1938" s="10"/>
      <c r="Q1938" s="12"/>
      <c r="R1938" s="12"/>
      <c r="S1938" s="17" t="s">
        <v>26</v>
      </c>
      <c r="T1938" s="10" t="s">
        <v>27</v>
      </c>
      <c r="U1938" s="10">
        <v>268</v>
      </c>
      <c r="V1938" s="10">
        <v>1587</v>
      </c>
      <c r="W1938" s="10">
        <v>3481</v>
      </c>
      <c r="X1938" s="10">
        <v>2237</v>
      </c>
      <c r="Y1938" s="10">
        <f t="shared" si="37"/>
        <v>3740</v>
      </c>
      <c r="Z1938" s="10" t="str">
        <f>IFERROR(VLOOKUP(H1938,'[1]MW-NIFTY-50-12-Apr-2020'!$A:$A,1,FALSE),"No")</f>
        <v>No</v>
      </c>
      <c r="AA1938" s="10" t="str">
        <f>IFERROR(VLOOKUP(AB1938,'[2]ind_nifty500list 12th Apr20'!$F:$F,1,FALSE),"No")</f>
        <v>No</v>
      </c>
      <c r="AB1938" s="9">
        <v>3740</v>
      </c>
    </row>
    <row r="1939" spans="1:28" ht="15.75" customHeight="1" x14ac:dyDescent="0.3">
      <c r="A1939" s="9">
        <v>1148</v>
      </c>
      <c r="B1939" s="10"/>
      <c r="C1939" s="10"/>
      <c r="D1939" s="10">
        <v>129427460</v>
      </c>
      <c r="E1939" s="10">
        <v>505576</v>
      </c>
      <c r="F1939" s="10">
        <v>505576</v>
      </c>
      <c r="G1939" s="10" t="s">
        <v>3657</v>
      </c>
      <c r="H1939" s="10" t="str">
        <f>G1939</f>
        <v>GOLCRESFIN</v>
      </c>
      <c r="I1939" s="10" t="s">
        <v>3658</v>
      </c>
      <c r="J1939" s="10" t="s">
        <v>3659</v>
      </c>
      <c r="K1939" s="13">
        <v>44.33</v>
      </c>
      <c r="L1939" s="19" t="s">
        <v>13176</v>
      </c>
      <c r="M1939" s="11" t="s">
        <v>83</v>
      </c>
      <c r="N1939" s="10" t="s">
        <v>181</v>
      </c>
      <c r="O1939" s="10"/>
      <c r="P1939" s="10"/>
      <c r="Q1939" s="12"/>
      <c r="R1939" s="12"/>
      <c r="S1939" s="15" t="s">
        <v>86</v>
      </c>
      <c r="T1939" s="10" t="s">
        <v>27</v>
      </c>
      <c r="U1939" s="10">
        <v>3965</v>
      </c>
      <c r="V1939" s="10">
        <v>1034</v>
      </c>
      <c r="W1939" s="10">
        <v>3966</v>
      </c>
      <c r="X1939" s="10">
        <v>2039</v>
      </c>
      <c r="Y1939" s="10">
        <f t="shared" si="37"/>
        <v>1148</v>
      </c>
      <c r="Z1939" s="10" t="str">
        <f>IFERROR(VLOOKUP(H1939,'[1]MW-NIFTY-50-12-Apr-2020'!$A:$A,1,FALSE),"No")</f>
        <v>No</v>
      </c>
      <c r="AA1939" s="10" t="str">
        <f>IFERROR(VLOOKUP(AB1939,'[2]ind_nifty500list 12th Apr20'!$F:$F,1,FALSE),"No")</f>
        <v>No</v>
      </c>
      <c r="AB1939" s="9">
        <v>1148</v>
      </c>
    </row>
    <row r="1940" spans="1:28" ht="15.75" customHeight="1" x14ac:dyDescent="0.3">
      <c r="A1940" s="9">
        <v>3971</v>
      </c>
      <c r="B1940" s="10">
        <v>4415745</v>
      </c>
      <c r="C1940" s="10">
        <v>17249</v>
      </c>
      <c r="D1940" s="10"/>
      <c r="E1940" s="10"/>
      <c r="F1940" s="10"/>
      <c r="G1940" s="10" t="s">
        <v>7022</v>
      </c>
      <c r="H1940" s="10" t="s">
        <v>12213</v>
      </c>
      <c r="I1940" s="10" t="s">
        <v>12214</v>
      </c>
      <c r="J1940" s="10" t="s">
        <v>12215</v>
      </c>
      <c r="K1940" s="13">
        <v>44.252200000000002</v>
      </c>
      <c r="L1940" s="19" t="s">
        <v>13176</v>
      </c>
      <c r="M1940" s="10" t="s">
        <v>39</v>
      </c>
      <c r="N1940" s="10" t="s">
        <v>145</v>
      </c>
      <c r="O1940" s="10"/>
      <c r="P1940" s="10"/>
      <c r="Q1940" s="12"/>
      <c r="R1940" s="12"/>
      <c r="S1940" s="15" t="s">
        <v>42</v>
      </c>
      <c r="T1940" s="10" t="s">
        <v>27</v>
      </c>
      <c r="U1940" s="10">
        <v>3991</v>
      </c>
      <c r="V1940" s="10">
        <v>4018</v>
      </c>
      <c r="W1940" s="10">
        <v>3791</v>
      </c>
      <c r="X1940" s="10">
        <v>3687</v>
      </c>
      <c r="Y1940" s="10">
        <f t="shared" si="37"/>
        <v>3971</v>
      </c>
      <c r="Z1940" s="10" t="str">
        <f>IFERROR(VLOOKUP(H1940,'[1]MW-NIFTY-50-12-Apr-2020'!$A:$A,1,FALSE),"No")</f>
        <v>No</v>
      </c>
      <c r="AA1940" s="10" t="str">
        <f>IFERROR(VLOOKUP(AB1940,'[2]ind_nifty500list 12th Apr20'!$F:$F,1,FALSE),"No")</f>
        <v>No</v>
      </c>
      <c r="AB1940" s="9">
        <v>3971</v>
      </c>
    </row>
    <row r="1941" spans="1:28" ht="15.75" customHeight="1" x14ac:dyDescent="0.3">
      <c r="A1941" s="9">
        <v>3167</v>
      </c>
      <c r="B1941" s="10">
        <v>3545345</v>
      </c>
      <c r="C1941" s="10">
        <v>13849</v>
      </c>
      <c r="D1941" s="10">
        <v>133396996</v>
      </c>
      <c r="E1941" s="10">
        <v>521082</v>
      </c>
      <c r="F1941" s="10">
        <v>521082</v>
      </c>
      <c r="G1941" s="10" t="s">
        <v>9737</v>
      </c>
      <c r="H1941" s="10" t="s">
        <v>9737</v>
      </c>
      <c r="I1941" s="10" t="s">
        <v>9738</v>
      </c>
      <c r="J1941" s="10" t="s">
        <v>9739</v>
      </c>
      <c r="K1941" s="13">
        <v>44.200099999999999</v>
      </c>
      <c r="L1941" s="19" t="s">
        <v>13176</v>
      </c>
      <c r="M1941" s="11" t="s">
        <v>83</v>
      </c>
      <c r="N1941" s="10" t="s">
        <v>84</v>
      </c>
      <c r="O1941" s="10" t="s">
        <v>85</v>
      </c>
      <c r="P1941" s="10"/>
      <c r="Q1941" s="12"/>
      <c r="R1941" s="12"/>
      <c r="S1941" s="15" t="s">
        <v>86</v>
      </c>
      <c r="T1941" s="10" t="s">
        <v>27</v>
      </c>
      <c r="U1941" s="10">
        <v>3327</v>
      </c>
      <c r="V1941" s="10">
        <v>3832</v>
      </c>
      <c r="W1941" s="10">
        <v>3012</v>
      </c>
      <c r="X1941" s="10">
        <v>2981</v>
      </c>
      <c r="Y1941" s="10">
        <f t="shared" si="37"/>
        <v>3167</v>
      </c>
      <c r="Z1941" s="10" t="str">
        <f>IFERROR(VLOOKUP(H1941,'[1]MW-NIFTY-50-12-Apr-2020'!$A:$A,1,FALSE),"No")</f>
        <v>No</v>
      </c>
      <c r="AA1941" s="10" t="str">
        <f>IFERROR(VLOOKUP(AB1941,'[2]ind_nifty500list 12th Apr20'!$F:$F,1,FALSE),"No")</f>
        <v>No</v>
      </c>
      <c r="AB1941" s="9">
        <v>3167</v>
      </c>
    </row>
    <row r="1942" spans="1:28" ht="15.75" customHeight="1" x14ac:dyDescent="0.3">
      <c r="A1942" s="9">
        <v>1492</v>
      </c>
      <c r="B1942" s="10"/>
      <c r="C1942" s="10"/>
      <c r="D1942" s="10">
        <v>136891396</v>
      </c>
      <c r="E1942" s="10">
        <v>534732</v>
      </c>
      <c r="F1942" s="10">
        <v>534732</v>
      </c>
      <c r="G1942" s="10" t="s">
        <v>4711</v>
      </c>
      <c r="H1942" s="10" t="str">
        <f>G1942</f>
        <v>INTELLADV</v>
      </c>
      <c r="I1942" s="10" t="s">
        <v>4712</v>
      </c>
      <c r="J1942" s="10" t="s">
        <v>4713</v>
      </c>
      <c r="K1942" s="13">
        <v>44.14</v>
      </c>
      <c r="L1942" s="19" t="s">
        <v>13176</v>
      </c>
      <c r="M1942" s="11" t="s">
        <v>55</v>
      </c>
      <c r="N1942" s="10" t="s">
        <v>56</v>
      </c>
      <c r="O1942" s="10" t="s">
        <v>62</v>
      </c>
      <c r="P1942" s="10" t="s">
        <v>63</v>
      </c>
      <c r="Q1942" s="12"/>
      <c r="R1942" s="12"/>
      <c r="S1942" s="18" t="s">
        <v>58</v>
      </c>
      <c r="T1942" s="10" t="s">
        <v>27</v>
      </c>
      <c r="U1942" s="10">
        <v>3769</v>
      </c>
      <c r="V1942" s="10">
        <v>653</v>
      </c>
      <c r="W1942" s="10">
        <v>1027</v>
      </c>
      <c r="X1942" s="10">
        <v>3601</v>
      </c>
      <c r="Y1942" s="10">
        <f t="shared" si="37"/>
        <v>1492</v>
      </c>
      <c r="Z1942" s="10" t="str">
        <f>IFERROR(VLOOKUP(H1942,'[1]MW-NIFTY-50-12-Apr-2020'!$A:$A,1,FALSE),"No")</f>
        <v>No</v>
      </c>
      <c r="AA1942" s="10" t="str">
        <f>IFERROR(VLOOKUP(AB1942,'[2]ind_nifty500list 12th Apr20'!$F:$F,1,FALSE),"No")</f>
        <v>No</v>
      </c>
      <c r="AB1942" s="9">
        <v>1492</v>
      </c>
    </row>
    <row r="1943" spans="1:28" ht="15.75" customHeight="1" x14ac:dyDescent="0.3">
      <c r="A1943" s="9">
        <v>2618</v>
      </c>
      <c r="B1943" s="10"/>
      <c r="C1943" s="10"/>
      <c r="D1943" s="10">
        <v>136005892</v>
      </c>
      <c r="E1943" s="10">
        <v>531273</v>
      </c>
      <c r="F1943" s="10">
        <v>531273</v>
      </c>
      <c r="G1943" s="10" t="s">
        <v>8092</v>
      </c>
      <c r="H1943" s="10" t="str">
        <f>G1943</f>
        <v>RADHEDE</v>
      </c>
      <c r="I1943" s="10" t="s">
        <v>8093</v>
      </c>
      <c r="J1943" s="10" t="s">
        <v>8094</v>
      </c>
      <c r="K1943" s="13">
        <v>44.05</v>
      </c>
      <c r="L1943" s="19" t="s">
        <v>13176</v>
      </c>
      <c r="M1943" s="11" t="s">
        <v>249</v>
      </c>
      <c r="N1943" s="10" t="s">
        <v>383</v>
      </c>
      <c r="O1943" s="10"/>
      <c r="P1943" s="10"/>
      <c r="Q1943" s="12"/>
      <c r="R1943" s="12"/>
      <c r="S1943" s="18" t="s">
        <v>384</v>
      </c>
      <c r="T1943" s="10" t="s">
        <v>27</v>
      </c>
      <c r="U1943" s="10">
        <v>2546</v>
      </c>
      <c r="V1943" s="10">
        <v>530</v>
      </c>
      <c r="W1943" s="10">
        <v>1268</v>
      </c>
      <c r="X1943" s="10">
        <v>732</v>
      </c>
      <c r="Y1943" s="10">
        <f t="shared" si="37"/>
        <v>2618</v>
      </c>
      <c r="Z1943" s="10" t="str">
        <f>IFERROR(VLOOKUP(H1943,'[1]MW-NIFTY-50-12-Apr-2020'!$A:$A,1,FALSE),"No")</f>
        <v>No</v>
      </c>
      <c r="AA1943" s="10" t="str">
        <f>IFERROR(VLOOKUP(AB1943,'[2]ind_nifty500list 12th Apr20'!$F:$F,1,FALSE),"No")</f>
        <v>No</v>
      </c>
      <c r="AB1943" s="9">
        <v>2618</v>
      </c>
    </row>
    <row r="1944" spans="1:28" ht="15.75" customHeight="1" x14ac:dyDescent="0.3">
      <c r="A1944" s="9">
        <v>971</v>
      </c>
      <c r="B1944" s="10"/>
      <c r="C1944" s="10"/>
      <c r="D1944" s="10">
        <v>131705348</v>
      </c>
      <c r="E1944" s="10">
        <v>514474</v>
      </c>
      <c r="F1944" s="10">
        <v>514474</v>
      </c>
      <c r="G1944" s="10" t="s">
        <v>3115</v>
      </c>
      <c r="H1944" s="10" t="str">
        <f>G1944</f>
        <v>FAIRDSY</v>
      </c>
      <c r="I1944" s="10" t="s">
        <v>3116</v>
      </c>
      <c r="J1944" s="10" t="s">
        <v>3117</v>
      </c>
      <c r="K1944" s="13">
        <v>44.03</v>
      </c>
      <c r="L1944" s="19" t="s">
        <v>13176</v>
      </c>
      <c r="M1944" s="11" t="s">
        <v>83</v>
      </c>
      <c r="N1944" s="10" t="s">
        <v>84</v>
      </c>
      <c r="O1944" s="10" t="s">
        <v>85</v>
      </c>
      <c r="P1944" s="10"/>
      <c r="Q1944" s="12"/>
      <c r="R1944" s="12"/>
      <c r="S1944" s="15" t="s">
        <v>86</v>
      </c>
      <c r="T1944" s="10" t="s">
        <v>27</v>
      </c>
      <c r="U1944" s="10">
        <v>788</v>
      </c>
      <c r="V1944" s="10">
        <v>3017</v>
      </c>
      <c r="W1944" s="10">
        <v>1956</v>
      </c>
      <c r="X1944" s="10">
        <v>3644</v>
      </c>
      <c r="Y1944" s="10">
        <f t="shared" si="37"/>
        <v>971</v>
      </c>
      <c r="Z1944" s="10" t="str">
        <f>IFERROR(VLOOKUP(H1944,'[1]MW-NIFTY-50-12-Apr-2020'!$A:$A,1,FALSE),"No")</f>
        <v>No</v>
      </c>
      <c r="AA1944" s="10" t="str">
        <f>IFERROR(VLOOKUP(AB1944,'[2]ind_nifty500list 12th Apr20'!$F:$F,1,FALSE),"No")</f>
        <v>No</v>
      </c>
      <c r="AB1944" s="9">
        <v>971</v>
      </c>
    </row>
    <row r="1945" spans="1:28" ht="15.75" customHeight="1" x14ac:dyDescent="0.3">
      <c r="A1945" s="9">
        <v>2493</v>
      </c>
      <c r="B1945" s="10"/>
      <c r="C1945" s="10"/>
      <c r="D1945" s="10">
        <v>138033924</v>
      </c>
      <c r="E1945" s="10">
        <v>539195</v>
      </c>
      <c r="F1945" s="10">
        <v>539195</v>
      </c>
      <c r="G1945" s="10" t="s">
        <v>7724</v>
      </c>
      <c r="H1945" s="10" t="str">
        <f>G1945</f>
        <v>POEL</v>
      </c>
      <c r="I1945" s="10" t="s">
        <v>7725</v>
      </c>
      <c r="J1945" s="10" t="s">
        <v>7726</v>
      </c>
      <c r="K1945" s="13">
        <v>43.91</v>
      </c>
      <c r="L1945" s="19" t="s">
        <v>13176</v>
      </c>
      <c r="M1945" s="11" t="s">
        <v>23</v>
      </c>
      <c r="N1945" s="10" t="s">
        <v>24</v>
      </c>
      <c r="O1945" s="10"/>
      <c r="P1945" s="10"/>
      <c r="Q1945" s="12"/>
      <c r="R1945" s="12"/>
      <c r="S1945" s="15" t="s">
        <v>26</v>
      </c>
      <c r="T1945" s="10" t="s">
        <v>27</v>
      </c>
      <c r="U1945" s="10">
        <v>852</v>
      </c>
      <c r="V1945" s="10">
        <v>872</v>
      </c>
      <c r="W1945" s="10">
        <v>470</v>
      </c>
      <c r="X1945" s="10">
        <v>361</v>
      </c>
      <c r="Y1945" s="10">
        <f t="shared" si="37"/>
        <v>2493</v>
      </c>
      <c r="Z1945" s="10" t="str">
        <f>IFERROR(VLOOKUP(H1945,'[1]MW-NIFTY-50-12-Apr-2020'!$A:$A,1,FALSE),"No")</f>
        <v>No</v>
      </c>
      <c r="AA1945" s="10" t="str">
        <f>IFERROR(VLOOKUP(AB1945,'[2]ind_nifty500list 12th Apr20'!$F:$F,1,FALSE),"No")</f>
        <v>No</v>
      </c>
      <c r="AB1945" s="9">
        <v>2493</v>
      </c>
    </row>
    <row r="1946" spans="1:28" ht="15.75" customHeight="1" x14ac:dyDescent="0.3">
      <c r="A1946" s="9">
        <v>2690</v>
      </c>
      <c r="B1946" s="10"/>
      <c r="C1946" s="10"/>
      <c r="D1946" s="10">
        <v>136427012</v>
      </c>
      <c r="E1946" s="10">
        <v>532918</v>
      </c>
      <c r="F1946" s="10">
        <v>532918</v>
      </c>
      <c r="G1946" s="10" t="s">
        <v>8311</v>
      </c>
      <c r="H1946" s="10" t="str">
        <f>G1946</f>
        <v>RATHIBAR</v>
      </c>
      <c r="I1946" s="10" t="s">
        <v>8312</v>
      </c>
      <c r="J1946" s="10" t="s">
        <v>8313</v>
      </c>
      <c r="K1946" s="13">
        <v>43.91</v>
      </c>
      <c r="L1946" s="19" t="s">
        <v>13176</v>
      </c>
      <c r="M1946" s="10" t="s">
        <v>23</v>
      </c>
      <c r="N1946" s="10" t="s">
        <v>90</v>
      </c>
      <c r="O1946" s="10"/>
      <c r="P1946" s="10"/>
      <c r="Q1946" s="12"/>
      <c r="R1946" s="12"/>
      <c r="S1946" s="18" t="s">
        <v>91</v>
      </c>
      <c r="T1946" s="10" t="s">
        <v>27</v>
      </c>
      <c r="U1946" s="10">
        <v>1386</v>
      </c>
      <c r="V1946" s="10">
        <v>694</v>
      </c>
      <c r="W1946" s="10">
        <v>1216</v>
      </c>
      <c r="X1946" s="10">
        <v>2763</v>
      </c>
      <c r="Y1946" s="10">
        <f t="shared" si="37"/>
        <v>2690</v>
      </c>
      <c r="Z1946" s="10" t="str">
        <f>IFERROR(VLOOKUP(H1946,'[1]MW-NIFTY-50-12-Apr-2020'!$A:$A,1,FALSE),"No")</f>
        <v>No</v>
      </c>
      <c r="AA1946" s="10" t="str">
        <f>IFERROR(VLOOKUP(AB1946,'[2]ind_nifty500list 12th Apr20'!$F:$F,1,FALSE),"No")</f>
        <v>No</v>
      </c>
      <c r="AB1946" s="9">
        <v>2690</v>
      </c>
    </row>
    <row r="1947" spans="1:28" ht="15.75" customHeight="1" x14ac:dyDescent="0.3">
      <c r="A1947" s="9">
        <v>3845</v>
      </c>
      <c r="B1947" s="10">
        <v>1069057</v>
      </c>
      <c r="C1947" s="10">
        <v>4176</v>
      </c>
      <c r="D1947" s="10">
        <v>131213572</v>
      </c>
      <c r="E1947" s="10">
        <v>512553</v>
      </c>
      <c r="F1947" s="10">
        <v>512553</v>
      </c>
      <c r="G1947" s="10" t="s">
        <v>11807</v>
      </c>
      <c r="H1947" s="10" t="s">
        <v>11807</v>
      </c>
      <c r="I1947" s="10" t="s">
        <v>11808</v>
      </c>
      <c r="J1947" s="10" t="s">
        <v>11809</v>
      </c>
      <c r="K1947" s="13">
        <v>43.8658</v>
      </c>
      <c r="L1947" s="19" t="s">
        <v>13176</v>
      </c>
      <c r="M1947" s="11" t="s">
        <v>83</v>
      </c>
      <c r="N1947" s="10" t="s">
        <v>84</v>
      </c>
      <c r="O1947" s="10" t="s">
        <v>85</v>
      </c>
      <c r="P1947" s="10"/>
      <c r="Q1947" s="12"/>
      <c r="R1947" s="12"/>
      <c r="S1947" s="15" t="s">
        <v>86</v>
      </c>
      <c r="T1947" s="10" t="s">
        <v>27</v>
      </c>
      <c r="U1947" s="10">
        <v>1052</v>
      </c>
      <c r="V1947" s="10">
        <v>1141</v>
      </c>
      <c r="W1947" s="10">
        <v>3761</v>
      </c>
      <c r="X1947" s="10">
        <v>46</v>
      </c>
      <c r="Y1947" s="10">
        <f t="shared" si="37"/>
        <v>3845</v>
      </c>
      <c r="Z1947" s="10" t="str">
        <f>IFERROR(VLOOKUP(H1947,'[1]MW-NIFTY-50-12-Apr-2020'!$A:$A,1,FALSE),"No")</f>
        <v>No</v>
      </c>
      <c r="AA1947" s="10" t="str">
        <f>IFERROR(VLOOKUP(AB1947,'[2]ind_nifty500list 12th Apr20'!$F:$F,1,FALSE),"No")</f>
        <v>No</v>
      </c>
      <c r="AB1947" s="9">
        <v>3845</v>
      </c>
    </row>
    <row r="1948" spans="1:28" ht="15.75" customHeight="1" x14ac:dyDescent="0.3">
      <c r="A1948" s="9">
        <v>623</v>
      </c>
      <c r="B1948" s="10"/>
      <c r="C1948" s="10"/>
      <c r="D1948" s="10">
        <v>132985604</v>
      </c>
      <c r="E1948" s="10">
        <v>519475</v>
      </c>
      <c r="F1948" s="10">
        <v>519475</v>
      </c>
      <c r="G1948" s="10" t="s">
        <v>2058</v>
      </c>
      <c r="H1948" s="10" t="str">
        <f>G1948</f>
        <v>CHORDIA</v>
      </c>
      <c r="I1948" s="10" t="s">
        <v>2059</v>
      </c>
      <c r="J1948" s="10" t="s">
        <v>2060</v>
      </c>
      <c r="K1948" s="13">
        <v>43.86</v>
      </c>
      <c r="L1948" s="19" t="s">
        <v>13176</v>
      </c>
      <c r="M1948" s="11" t="s">
        <v>275</v>
      </c>
      <c r="N1948" s="10" t="s">
        <v>276</v>
      </c>
      <c r="O1948" s="10" t="s">
        <v>277</v>
      </c>
      <c r="P1948" s="10"/>
      <c r="Q1948" s="12"/>
      <c r="R1948" s="12"/>
      <c r="S1948" s="10" t="s">
        <v>279</v>
      </c>
      <c r="T1948" s="10" t="s">
        <v>27</v>
      </c>
      <c r="U1948" s="10">
        <v>3906</v>
      </c>
      <c r="V1948" s="10">
        <v>2347</v>
      </c>
      <c r="W1948" s="10">
        <v>3162</v>
      </c>
      <c r="X1948" s="10">
        <v>2824</v>
      </c>
      <c r="Y1948" s="10">
        <f t="shared" si="37"/>
        <v>623</v>
      </c>
      <c r="Z1948" s="10" t="str">
        <f>IFERROR(VLOOKUP(H1948,'[1]MW-NIFTY-50-12-Apr-2020'!$A:$A,1,FALSE),"No")</f>
        <v>No</v>
      </c>
      <c r="AA1948" s="10" t="str">
        <f>IFERROR(VLOOKUP(AB1948,'[2]ind_nifty500list 12th Apr20'!$F:$F,1,FALSE),"No")</f>
        <v>No</v>
      </c>
      <c r="AB1948" s="9">
        <v>623</v>
      </c>
    </row>
    <row r="1949" spans="1:28" ht="15.75" customHeight="1" x14ac:dyDescent="0.3">
      <c r="A1949" s="9">
        <v>502</v>
      </c>
      <c r="B1949" s="10"/>
      <c r="C1949" s="10"/>
      <c r="D1949" s="10">
        <v>128366084</v>
      </c>
      <c r="E1949" s="10">
        <v>501430</v>
      </c>
      <c r="F1949" s="10">
        <v>501430</v>
      </c>
      <c r="G1949" s="10" t="s">
        <v>1692</v>
      </c>
      <c r="H1949" s="10" t="str">
        <f>G1949</f>
        <v>BOMBCYC</v>
      </c>
      <c r="I1949" s="10" t="s">
        <v>1693</v>
      </c>
      <c r="J1949" s="10" t="s">
        <v>1694</v>
      </c>
      <c r="K1949" s="13">
        <v>43.82</v>
      </c>
      <c r="L1949" s="19" t="s">
        <v>13176</v>
      </c>
      <c r="M1949" s="11" t="s">
        <v>39</v>
      </c>
      <c r="N1949" s="10" t="s">
        <v>40</v>
      </c>
      <c r="O1949" s="10" t="s">
        <v>76</v>
      </c>
      <c r="P1949" s="10"/>
      <c r="Q1949" s="12"/>
      <c r="R1949" s="12"/>
      <c r="S1949" s="15" t="s">
        <v>42</v>
      </c>
      <c r="T1949" s="10" t="s">
        <v>27</v>
      </c>
      <c r="U1949" s="10">
        <v>167</v>
      </c>
      <c r="V1949" s="10">
        <v>798</v>
      </c>
      <c r="W1949" s="10">
        <v>3739</v>
      </c>
      <c r="X1949" s="10">
        <v>3633</v>
      </c>
      <c r="Y1949" s="10">
        <f t="shared" si="37"/>
        <v>502</v>
      </c>
      <c r="Z1949" s="10" t="str">
        <f>IFERROR(VLOOKUP(H1949,'[1]MW-NIFTY-50-12-Apr-2020'!$A:$A,1,FALSE),"No")</f>
        <v>No</v>
      </c>
      <c r="AA1949" s="10" t="str">
        <f>IFERROR(VLOOKUP(AB1949,'[2]ind_nifty500list 12th Apr20'!$F:$F,1,FALSE),"No")</f>
        <v>No</v>
      </c>
      <c r="AB1949" s="9">
        <v>502</v>
      </c>
    </row>
    <row r="1950" spans="1:28" ht="15.75" customHeight="1" x14ac:dyDescent="0.3">
      <c r="A1950" s="9">
        <v>1838</v>
      </c>
      <c r="B1950" s="10">
        <v>3482625</v>
      </c>
      <c r="C1950" s="10">
        <v>13604</v>
      </c>
      <c r="D1950" s="10">
        <v>129556228</v>
      </c>
      <c r="E1950" s="10">
        <v>506079</v>
      </c>
      <c r="F1950" s="10">
        <v>506079</v>
      </c>
      <c r="G1950" s="10" t="s">
        <v>5755</v>
      </c>
      <c r="H1950" s="10" t="s">
        <v>5755</v>
      </c>
      <c r="I1950" s="10" t="s">
        <v>5756</v>
      </c>
      <c r="J1950" s="10" t="s">
        <v>5757</v>
      </c>
      <c r="K1950" s="13">
        <v>43.479500000000002</v>
      </c>
      <c r="L1950" s="19" t="s">
        <v>13176</v>
      </c>
      <c r="M1950" s="11" t="s">
        <v>39</v>
      </c>
      <c r="N1950" s="10" t="s">
        <v>40</v>
      </c>
      <c r="O1950" s="10" t="s">
        <v>137</v>
      </c>
      <c r="P1950" s="10" t="s">
        <v>138</v>
      </c>
      <c r="Q1950" s="11" t="e">
        <v>#REF!</v>
      </c>
      <c r="R1950" s="12"/>
      <c r="S1950" s="15" t="s">
        <v>42</v>
      </c>
      <c r="T1950" s="10" t="s">
        <v>27</v>
      </c>
      <c r="U1950" s="10">
        <v>1036</v>
      </c>
      <c r="V1950" s="10">
        <v>3369</v>
      </c>
      <c r="W1950" s="10">
        <v>1854</v>
      </c>
      <c r="X1950" s="10">
        <v>1531</v>
      </c>
      <c r="Y1950" s="10">
        <f t="shared" si="37"/>
        <v>1838</v>
      </c>
      <c r="Z1950" s="10" t="str">
        <f>IFERROR(VLOOKUP(H1950,'[1]MW-NIFTY-50-12-Apr-2020'!$A:$A,1,FALSE),"No")</f>
        <v>No</v>
      </c>
      <c r="AA1950" s="10" t="str">
        <f>IFERROR(VLOOKUP(AB1950,'[2]ind_nifty500list 12th Apr20'!$F:$F,1,FALSE),"No")</f>
        <v>No</v>
      </c>
      <c r="AB1950" s="9">
        <v>1838</v>
      </c>
    </row>
    <row r="1951" spans="1:28" ht="15.75" customHeight="1" x14ac:dyDescent="0.3">
      <c r="A1951" s="9">
        <v>3135</v>
      </c>
      <c r="B1951" s="10">
        <v>1075457</v>
      </c>
      <c r="C1951" s="10">
        <v>4201</v>
      </c>
      <c r="D1951" s="10">
        <v>133384708</v>
      </c>
      <c r="E1951" s="10">
        <v>521034</v>
      </c>
      <c r="F1951" s="10">
        <v>521034</v>
      </c>
      <c r="G1951" s="10" t="s">
        <v>9640</v>
      </c>
      <c r="H1951" s="10" t="s">
        <v>9640</v>
      </c>
      <c r="I1951" s="10" t="s">
        <v>9641</v>
      </c>
      <c r="J1951" s="10" t="s">
        <v>9642</v>
      </c>
      <c r="K1951" s="13">
        <v>43.467299999999994</v>
      </c>
      <c r="L1951" s="19" t="s">
        <v>13176</v>
      </c>
      <c r="M1951" s="11" t="s">
        <v>83</v>
      </c>
      <c r="N1951" s="10" t="s">
        <v>84</v>
      </c>
      <c r="O1951" s="10" t="s">
        <v>85</v>
      </c>
      <c r="P1951" s="10"/>
      <c r="Q1951" s="12"/>
      <c r="R1951" s="12"/>
      <c r="S1951" s="15" t="s">
        <v>86</v>
      </c>
      <c r="T1951" s="10" t="s">
        <v>27</v>
      </c>
      <c r="U1951" s="10">
        <v>2155</v>
      </c>
      <c r="V1951" s="10">
        <v>410</v>
      </c>
      <c r="W1951" s="10">
        <v>3846</v>
      </c>
      <c r="X1951" s="10">
        <v>1296</v>
      </c>
      <c r="Y1951" s="10">
        <f t="shared" si="37"/>
        <v>3135</v>
      </c>
      <c r="Z1951" s="10" t="str">
        <f>IFERROR(VLOOKUP(H1951,'[1]MW-NIFTY-50-12-Apr-2020'!$A:$A,1,FALSE),"No")</f>
        <v>No</v>
      </c>
      <c r="AA1951" s="10" t="str">
        <f>IFERROR(VLOOKUP(AB1951,'[2]ind_nifty500list 12th Apr20'!$F:$F,1,FALSE),"No")</f>
        <v>No</v>
      </c>
      <c r="AB1951" s="9">
        <v>3135</v>
      </c>
    </row>
    <row r="1952" spans="1:28" ht="15.75" customHeight="1" x14ac:dyDescent="0.3">
      <c r="A1952" s="9">
        <v>664</v>
      </c>
      <c r="B1952" s="10"/>
      <c r="C1952" s="10"/>
      <c r="D1952" s="10">
        <v>135991300</v>
      </c>
      <c r="E1952" s="10">
        <v>531216</v>
      </c>
      <c r="F1952" s="10">
        <v>531216</v>
      </c>
      <c r="G1952" s="10" t="s">
        <v>2185</v>
      </c>
      <c r="H1952" s="10" t="str">
        <f>G1952</f>
        <v>COMFINTE</v>
      </c>
      <c r="I1952" s="10" t="s">
        <v>2186</v>
      </c>
      <c r="J1952" s="10" t="s">
        <v>2187</v>
      </c>
      <c r="K1952" s="13">
        <v>43.4</v>
      </c>
      <c r="L1952" s="19" t="s">
        <v>13176</v>
      </c>
      <c r="M1952" s="11" t="s">
        <v>55</v>
      </c>
      <c r="N1952" s="10" t="s">
        <v>56</v>
      </c>
      <c r="O1952" s="10" t="s">
        <v>158</v>
      </c>
      <c r="P1952" s="10" t="s">
        <v>159</v>
      </c>
      <c r="Q1952" s="12"/>
      <c r="R1952" s="12"/>
      <c r="S1952" s="18" t="s">
        <v>58</v>
      </c>
      <c r="T1952" s="10" t="s">
        <v>27</v>
      </c>
      <c r="U1952" s="10">
        <v>177</v>
      </c>
      <c r="V1952" s="10">
        <v>297</v>
      </c>
      <c r="W1952" s="10">
        <v>2928</v>
      </c>
      <c r="X1952" s="10">
        <v>885</v>
      </c>
      <c r="Y1952" s="10">
        <f t="shared" si="37"/>
        <v>664</v>
      </c>
      <c r="Z1952" s="10" t="str">
        <f>IFERROR(VLOOKUP(H1952,'[1]MW-NIFTY-50-12-Apr-2020'!$A:$A,1,FALSE),"No")</f>
        <v>No</v>
      </c>
      <c r="AA1952" s="10" t="str">
        <f>IFERROR(VLOOKUP(AB1952,'[2]ind_nifty500list 12th Apr20'!$F:$F,1,FALSE),"No")</f>
        <v>No</v>
      </c>
      <c r="AB1952" s="9">
        <v>664</v>
      </c>
    </row>
    <row r="1953" spans="1:28" ht="15.75" customHeight="1" x14ac:dyDescent="0.3">
      <c r="A1953" s="9">
        <v>1955</v>
      </c>
      <c r="B1953" s="10">
        <v>4879617</v>
      </c>
      <c r="C1953" s="10">
        <v>19061</v>
      </c>
      <c r="D1953" s="10">
        <v>135990532</v>
      </c>
      <c r="E1953" s="10">
        <v>531213</v>
      </c>
      <c r="F1953" s="10">
        <v>531213</v>
      </c>
      <c r="G1953" s="10" t="s">
        <v>6109</v>
      </c>
      <c r="H1953" s="10" t="s">
        <v>6109</v>
      </c>
      <c r="I1953" s="10" t="s">
        <v>6110</v>
      </c>
      <c r="J1953" s="10" t="s">
        <v>6111</v>
      </c>
      <c r="K1953" s="13">
        <v>9446.2240999999995</v>
      </c>
      <c r="L1953" s="19" t="s">
        <v>13177</v>
      </c>
      <c r="M1953" s="11" t="s">
        <v>55</v>
      </c>
      <c r="N1953" s="10" t="s">
        <v>56</v>
      </c>
      <c r="O1953" s="10" t="s">
        <v>215</v>
      </c>
      <c r="P1953" s="10"/>
      <c r="Q1953" s="12"/>
      <c r="R1953" s="12"/>
      <c r="S1953" s="18" t="s">
        <v>58</v>
      </c>
      <c r="T1953" s="10" t="s">
        <v>43</v>
      </c>
      <c r="U1953" s="10">
        <v>552</v>
      </c>
      <c r="V1953" s="10">
        <v>1912</v>
      </c>
      <c r="W1953" s="10">
        <v>3049</v>
      </c>
      <c r="X1953" s="10">
        <v>2139</v>
      </c>
      <c r="Y1953" s="10">
        <f t="shared" si="37"/>
        <v>1955</v>
      </c>
      <c r="Z1953" s="10" t="str">
        <f>IFERROR(VLOOKUP(H1953,'[1]MW-NIFTY-50-12-Apr-2020'!$A:$A,1,FALSE),"No")</f>
        <v>No</v>
      </c>
      <c r="AA1953" s="10" t="s">
        <v>44</v>
      </c>
      <c r="AB1953" s="9">
        <v>1955</v>
      </c>
    </row>
    <row r="1954" spans="1:28" ht="15.75" customHeight="1" x14ac:dyDescent="0.3">
      <c r="A1954" s="9">
        <v>1080</v>
      </c>
      <c r="B1954" s="10"/>
      <c r="C1954" s="10"/>
      <c r="D1954" s="10">
        <v>136238852</v>
      </c>
      <c r="E1954" s="10">
        <v>532183</v>
      </c>
      <c r="F1954" s="10">
        <v>532183</v>
      </c>
      <c r="G1954" s="10" t="s">
        <v>3449</v>
      </c>
      <c r="H1954" s="10" t="str">
        <f>G1954</f>
        <v>GAYATRI</v>
      </c>
      <c r="I1954" s="10" t="s">
        <v>3450</v>
      </c>
      <c r="J1954" s="10" t="s">
        <v>3451</v>
      </c>
      <c r="K1954" s="13">
        <v>43.14</v>
      </c>
      <c r="L1954" s="19" t="s">
        <v>13176</v>
      </c>
      <c r="M1954" s="11" t="s">
        <v>275</v>
      </c>
      <c r="N1954" s="10" t="s">
        <v>357</v>
      </c>
      <c r="O1954" s="10" t="s">
        <v>358</v>
      </c>
      <c r="P1954" s="10" t="s">
        <v>1254</v>
      </c>
      <c r="Q1954" s="12"/>
      <c r="R1954" s="12"/>
      <c r="S1954" s="18" t="s">
        <v>279</v>
      </c>
      <c r="T1954" s="10" t="s">
        <v>27</v>
      </c>
      <c r="U1954" s="10">
        <v>1110</v>
      </c>
      <c r="V1954" s="10">
        <v>2697</v>
      </c>
      <c r="W1954" s="10">
        <v>2923</v>
      </c>
      <c r="X1954" s="10">
        <v>1728</v>
      </c>
      <c r="Y1954" s="10">
        <f t="shared" si="37"/>
        <v>1080</v>
      </c>
      <c r="Z1954" s="10" t="str">
        <f>IFERROR(VLOOKUP(H1954,'[1]MW-NIFTY-50-12-Apr-2020'!$A:$A,1,FALSE),"No")</f>
        <v>No</v>
      </c>
      <c r="AA1954" s="10" t="str">
        <f>IFERROR(VLOOKUP(AB1954,'[2]ind_nifty500list 12th Apr20'!$F:$F,1,FALSE),"No")</f>
        <v>No</v>
      </c>
      <c r="AB1954" s="9">
        <v>1080</v>
      </c>
    </row>
    <row r="1955" spans="1:28" ht="15.75" customHeight="1" x14ac:dyDescent="0.3">
      <c r="A1955" s="9">
        <v>3457</v>
      </c>
      <c r="B1955" s="10">
        <v>890369</v>
      </c>
      <c r="C1955" s="10">
        <v>3478</v>
      </c>
      <c r="D1955" s="10">
        <v>129907204</v>
      </c>
      <c r="E1955" s="10">
        <v>507450</v>
      </c>
      <c r="F1955" s="10">
        <v>507450</v>
      </c>
      <c r="G1955" s="10" t="s">
        <v>10606</v>
      </c>
      <c r="H1955" s="10" t="s">
        <v>10606</v>
      </c>
      <c r="I1955" s="10" t="s">
        <v>10607</v>
      </c>
      <c r="J1955" s="10" t="s">
        <v>10608</v>
      </c>
      <c r="K1955" s="13">
        <v>43.023800000000001</v>
      </c>
      <c r="L1955" s="19" t="s">
        <v>13176</v>
      </c>
      <c r="M1955" s="11" t="s">
        <v>275</v>
      </c>
      <c r="N1955" s="10" t="s">
        <v>357</v>
      </c>
      <c r="O1955" s="10" t="s">
        <v>358</v>
      </c>
      <c r="P1955" s="10" t="s">
        <v>1254</v>
      </c>
      <c r="Q1955" s="12"/>
      <c r="R1955" s="12"/>
      <c r="S1955" s="18" t="s">
        <v>279</v>
      </c>
      <c r="T1955" s="10" t="s">
        <v>27</v>
      </c>
      <c r="U1955" s="10">
        <v>3094</v>
      </c>
      <c r="V1955" s="10">
        <v>1728</v>
      </c>
      <c r="W1955" s="10">
        <v>1422</v>
      </c>
      <c r="X1955" s="10">
        <v>2470</v>
      </c>
      <c r="Y1955" s="10">
        <f t="shared" si="37"/>
        <v>3457</v>
      </c>
      <c r="Z1955" s="10" t="str">
        <f>IFERROR(VLOOKUP(H1955,'[1]MW-NIFTY-50-12-Apr-2020'!$A:$A,1,FALSE),"No")</f>
        <v>No</v>
      </c>
      <c r="AA1955" s="10" t="str">
        <f>IFERROR(VLOOKUP(AB1955,'[2]ind_nifty500list 12th Apr20'!$F:$F,1,FALSE),"No")</f>
        <v>No</v>
      </c>
      <c r="AB1955" s="9">
        <v>3457</v>
      </c>
    </row>
    <row r="1956" spans="1:28" ht="15.75" customHeight="1" x14ac:dyDescent="0.3">
      <c r="A1956" s="9">
        <v>2081</v>
      </c>
      <c r="B1956" s="10">
        <v>7532289</v>
      </c>
      <c r="C1956" s="10">
        <v>29423</v>
      </c>
      <c r="D1956" s="10">
        <v>136051972</v>
      </c>
      <c r="E1956" s="10">
        <v>531453</v>
      </c>
      <c r="F1956" s="10">
        <v>531453</v>
      </c>
      <c r="G1956" s="10" t="s">
        <v>6485</v>
      </c>
      <c r="H1956" s="10" t="s">
        <v>6485</v>
      </c>
      <c r="I1956" s="10" t="s">
        <v>6486</v>
      </c>
      <c r="J1956" s="10" t="s">
        <v>6487</v>
      </c>
      <c r="K1956" s="13">
        <v>43.013400000000004</v>
      </c>
      <c r="L1956" s="19" t="s">
        <v>13176</v>
      </c>
      <c r="M1956" s="11" t="s">
        <v>83</v>
      </c>
      <c r="N1956" s="10" t="s">
        <v>84</v>
      </c>
      <c r="O1956" s="10" t="s">
        <v>85</v>
      </c>
      <c r="P1956" s="10"/>
      <c r="Q1956" s="12"/>
      <c r="R1956" s="12"/>
      <c r="S1956" s="17" t="s">
        <v>86</v>
      </c>
      <c r="T1956" s="10" t="s">
        <v>27</v>
      </c>
      <c r="U1956" s="10">
        <v>3039</v>
      </c>
      <c r="V1956" s="10">
        <v>1840</v>
      </c>
      <c r="W1956" s="10">
        <v>1737</v>
      </c>
      <c r="X1956" s="10">
        <v>2850</v>
      </c>
      <c r="Y1956" s="10">
        <f t="shared" si="37"/>
        <v>2081</v>
      </c>
      <c r="Z1956" s="10" t="str">
        <f>IFERROR(VLOOKUP(H1956,'[1]MW-NIFTY-50-12-Apr-2020'!$A:$A,1,FALSE),"No")</f>
        <v>No</v>
      </c>
      <c r="AA1956" s="10" t="str">
        <f>IFERROR(VLOOKUP(AB1956,'[2]ind_nifty500list 12th Apr20'!$F:$F,1,FALSE),"No")</f>
        <v>No</v>
      </c>
      <c r="AB1956" s="9">
        <v>2081</v>
      </c>
    </row>
    <row r="1957" spans="1:28" ht="15.75" customHeight="1" x14ac:dyDescent="0.3">
      <c r="A1957" s="9">
        <v>3640</v>
      </c>
      <c r="B1957" s="10">
        <v>3470081</v>
      </c>
      <c r="C1957" s="10">
        <v>13555</v>
      </c>
      <c r="D1957" s="10">
        <v>136291588</v>
      </c>
      <c r="E1957" s="10">
        <v>532389</v>
      </c>
      <c r="F1957" s="10">
        <v>532389</v>
      </c>
      <c r="G1957" s="10" t="s">
        <v>11154</v>
      </c>
      <c r="H1957" s="10" t="s">
        <v>11154</v>
      </c>
      <c r="I1957" s="10" t="s">
        <v>11155</v>
      </c>
      <c r="J1957" s="10" t="s">
        <v>11156</v>
      </c>
      <c r="K1957" s="13">
        <v>42.81</v>
      </c>
      <c r="L1957" s="19" t="s">
        <v>13176</v>
      </c>
      <c r="M1957" s="11" t="s">
        <v>39</v>
      </c>
      <c r="N1957" s="10" t="s">
        <v>67</v>
      </c>
      <c r="O1957" s="10"/>
      <c r="P1957" s="10"/>
      <c r="Q1957" s="12"/>
      <c r="R1957" s="12"/>
      <c r="S1957" s="15" t="s">
        <v>69</v>
      </c>
      <c r="T1957" s="10" t="s">
        <v>27</v>
      </c>
      <c r="U1957" s="10">
        <v>4117</v>
      </c>
      <c r="V1957" s="10">
        <v>4123</v>
      </c>
      <c r="W1957" s="10">
        <v>3434</v>
      </c>
      <c r="X1957" s="10">
        <v>3394</v>
      </c>
      <c r="Y1957" s="10">
        <f t="shared" si="37"/>
        <v>3640</v>
      </c>
      <c r="Z1957" s="10" t="str">
        <f>IFERROR(VLOOKUP(H1957,'[1]MW-NIFTY-50-12-Apr-2020'!$A:$A,1,FALSE),"No")</f>
        <v>No</v>
      </c>
      <c r="AA1957" s="10" t="str">
        <f>IFERROR(VLOOKUP(AB1957,'[2]ind_nifty500list 12th Apr20'!$F:$F,1,FALSE),"No")</f>
        <v>No</v>
      </c>
      <c r="AB1957" s="9">
        <v>3640</v>
      </c>
    </row>
    <row r="1958" spans="1:28" ht="15.75" customHeight="1" x14ac:dyDescent="0.3">
      <c r="A1958" s="9">
        <v>1360</v>
      </c>
      <c r="B1958" s="10">
        <v>1786113</v>
      </c>
      <c r="C1958" s="10">
        <v>6977</v>
      </c>
      <c r="D1958" s="10">
        <v>130865668</v>
      </c>
      <c r="E1958" s="10">
        <v>511194</v>
      </c>
      <c r="F1958" s="10">
        <v>511194</v>
      </c>
      <c r="G1958" s="10" t="s">
        <v>4306</v>
      </c>
      <c r="H1958" s="10" t="s">
        <v>4306</v>
      </c>
      <c r="I1958" s="10" t="s">
        <v>4307</v>
      </c>
      <c r="J1958" s="10" t="s">
        <v>4308</v>
      </c>
      <c r="K1958" s="13">
        <v>42.59</v>
      </c>
      <c r="L1958" s="19" t="s">
        <v>13176</v>
      </c>
      <c r="M1958" s="11" t="s">
        <v>55</v>
      </c>
      <c r="N1958" s="10" t="s">
        <v>56</v>
      </c>
      <c r="O1958" s="10" t="s">
        <v>215</v>
      </c>
      <c r="P1958" s="10"/>
      <c r="Q1958" s="12"/>
      <c r="R1958" s="12"/>
      <c r="S1958" s="10" t="s">
        <v>58</v>
      </c>
      <c r="T1958" s="10" t="s">
        <v>27</v>
      </c>
      <c r="U1958" s="10">
        <v>1912</v>
      </c>
      <c r="V1958" s="10">
        <v>552</v>
      </c>
      <c r="W1958" s="10">
        <v>557</v>
      </c>
      <c r="X1958" s="10">
        <v>2740</v>
      </c>
      <c r="Y1958" s="10">
        <f t="shared" si="37"/>
        <v>1360</v>
      </c>
      <c r="Z1958" s="10" t="str">
        <f>IFERROR(VLOOKUP(H1958,'[1]MW-NIFTY-50-12-Apr-2020'!$A:$A,1,FALSE),"No")</f>
        <v>No</v>
      </c>
      <c r="AA1958" s="10" t="str">
        <f>IFERROR(VLOOKUP(AB1958,'[2]ind_nifty500list 12th Apr20'!$F:$F,1,FALSE),"No")</f>
        <v>No</v>
      </c>
      <c r="AB1958" s="9">
        <v>1360</v>
      </c>
    </row>
    <row r="1959" spans="1:28" ht="15.75" customHeight="1" x14ac:dyDescent="0.3">
      <c r="A1959" s="9">
        <v>392</v>
      </c>
      <c r="B1959" s="10">
        <v>3368705</v>
      </c>
      <c r="C1959" s="10">
        <v>13159</v>
      </c>
      <c r="D1959" s="10">
        <v>136369668</v>
      </c>
      <c r="E1959" s="10">
        <v>532694</v>
      </c>
      <c r="F1959" s="10">
        <v>532694</v>
      </c>
      <c r="G1959" s="10" t="s">
        <v>1352</v>
      </c>
      <c r="H1959" s="10" t="s">
        <v>1352</v>
      </c>
      <c r="I1959" s="10" t="s">
        <v>1353</v>
      </c>
      <c r="J1959" s="10" t="s">
        <v>1354</v>
      </c>
      <c r="K1959" s="13">
        <v>42.474350000000001</v>
      </c>
      <c r="L1959" s="19" t="s">
        <v>13176</v>
      </c>
      <c r="M1959" s="11" t="s">
        <v>32</v>
      </c>
      <c r="N1959" s="10" t="s">
        <v>33</v>
      </c>
      <c r="O1959" s="10" t="s">
        <v>34</v>
      </c>
      <c r="P1959" s="10"/>
      <c r="Q1959" s="12"/>
      <c r="R1959" s="12"/>
      <c r="S1959" s="18" t="s">
        <v>35</v>
      </c>
      <c r="T1959" s="10" t="s">
        <v>27</v>
      </c>
      <c r="U1959" s="10">
        <v>1595</v>
      </c>
      <c r="V1959" s="10">
        <v>1443</v>
      </c>
      <c r="W1959" s="10">
        <v>3014</v>
      </c>
      <c r="X1959" s="10">
        <v>2020</v>
      </c>
      <c r="Y1959" s="10">
        <f t="shared" si="37"/>
        <v>392</v>
      </c>
      <c r="Z1959" s="10" t="str">
        <f>IFERROR(VLOOKUP(H1959,'[1]MW-NIFTY-50-12-Apr-2020'!$A:$A,1,FALSE),"No")</f>
        <v>No</v>
      </c>
      <c r="AA1959" s="10" t="str">
        <f>IFERROR(VLOOKUP(AB1959,'[2]ind_nifty500list 12th Apr20'!$F:$F,1,FALSE),"No")</f>
        <v>No</v>
      </c>
      <c r="AB1959" s="9">
        <v>392</v>
      </c>
    </row>
    <row r="1960" spans="1:28" ht="15.75" customHeight="1" x14ac:dyDescent="0.3">
      <c r="A1960" s="9">
        <v>401</v>
      </c>
      <c r="B1960" s="10"/>
      <c r="C1960" s="10"/>
      <c r="D1960" s="10">
        <v>134355972</v>
      </c>
      <c r="E1960" s="10">
        <v>524828</v>
      </c>
      <c r="F1960" s="10">
        <v>524828</v>
      </c>
      <c r="G1960" s="10" t="s">
        <v>1380</v>
      </c>
      <c r="H1960" s="10" t="str">
        <f>G1960</f>
        <v>BDH</v>
      </c>
      <c r="I1960" s="10" t="s">
        <v>1381</v>
      </c>
      <c r="J1960" s="10" t="s">
        <v>1382</v>
      </c>
      <c r="K1960" s="13">
        <v>42.44</v>
      </c>
      <c r="L1960" s="19" t="s">
        <v>13176</v>
      </c>
      <c r="M1960" s="11" t="s">
        <v>95</v>
      </c>
      <c r="N1960" s="10" t="s">
        <v>96</v>
      </c>
      <c r="O1960" s="10" t="s">
        <v>97</v>
      </c>
      <c r="P1960" s="10"/>
      <c r="Q1960" s="12"/>
      <c r="R1960" s="12"/>
      <c r="S1960" s="10" t="s">
        <v>98</v>
      </c>
      <c r="T1960" s="10" t="s">
        <v>27</v>
      </c>
      <c r="U1960" s="10">
        <v>311</v>
      </c>
      <c r="V1960" s="10">
        <v>2742</v>
      </c>
      <c r="W1960" s="10">
        <v>2395</v>
      </c>
      <c r="X1960" s="10">
        <v>3742</v>
      </c>
      <c r="Y1960" s="10">
        <f t="shared" si="37"/>
        <v>401</v>
      </c>
      <c r="Z1960" s="10" t="str">
        <f>IFERROR(VLOOKUP(H1960,'[1]MW-NIFTY-50-12-Apr-2020'!$A:$A,1,FALSE),"No")</f>
        <v>No</v>
      </c>
      <c r="AA1960" s="10" t="str">
        <f>IFERROR(VLOOKUP(AB1960,'[2]ind_nifty500list 12th Apr20'!$F:$F,1,FALSE),"No")</f>
        <v>No</v>
      </c>
      <c r="AB1960" s="9">
        <v>401</v>
      </c>
    </row>
    <row r="1961" spans="1:28" ht="15.75" customHeight="1" x14ac:dyDescent="0.3">
      <c r="A1961" s="9">
        <v>1624</v>
      </c>
      <c r="B1961" s="10"/>
      <c r="C1961" s="10"/>
      <c r="D1961" s="10">
        <v>136156420</v>
      </c>
      <c r="E1961" s="10">
        <v>531861</v>
      </c>
      <c r="F1961" s="10">
        <v>531861</v>
      </c>
      <c r="G1961" s="10" t="s">
        <v>5108</v>
      </c>
      <c r="H1961" s="10" t="str">
        <f>G1961</f>
        <v>JOINDRE</v>
      </c>
      <c r="I1961" s="10" t="s">
        <v>5109</v>
      </c>
      <c r="J1961" s="10" t="s">
        <v>5110</v>
      </c>
      <c r="K1961" s="13">
        <v>42.29</v>
      </c>
      <c r="L1961" s="19" t="s">
        <v>13176</v>
      </c>
      <c r="M1961" s="11" t="s">
        <v>55</v>
      </c>
      <c r="N1961" s="10" t="s">
        <v>56</v>
      </c>
      <c r="O1961" s="10" t="s">
        <v>62</v>
      </c>
      <c r="P1961" s="10" t="s">
        <v>293</v>
      </c>
      <c r="Q1961" s="12"/>
      <c r="R1961" s="12"/>
      <c r="S1961" s="18" t="s">
        <v>58</v>
      </c>
      <c r="T1961" s="10" t="s">
        <v>27</v>
      </c>
      <c r="U1961" s="10">
        <v>2874</v>
      </c>
      <c r="V1961" s="10">
        <v>482</v>
      </c>
      <c r="W1961" s="10">
        <v>3352</v>
      </c>
      <c r="X1961" s="10">
        <v>3468</v>
      </c>
      <c r="Y1961" s="10">
        <f t="shared" si="37"/>
        <v>1624</v>
      </c>
      <c r="Z1961" s="10" t="str">
        <f>IFERROR(VLOOKUP(H1961,'[1]MW-NIFTY-50-12-Apr-2020'!$A:$A,1,FALSE),"No")</f>
        <v>No</v>
      </c>
      <c r="AA1961" s="10" t="str">
        <f>IFERROR(VLOOKUP(AB1961,'[2]ind_nifty500list 12th Apr20'!$F:$F,1,FALSE),"No")</f>
        <v>No</v>
      </c>
      <c r="AB1961" s="9">
        <v>1624</v>
      </c>
    </row>
    <row r="1962" spans="1:28" ht="15.75" customHeight="1" x14ac:dyDescent="0.3">
      <c r="A1962" s="9">
        <v>1607</v>
      </c>
      <c r="B1962" s="10"/>
      <c r="C1962" s="10"/>
      <c r="D1962" s="10">
        <v>130043140</v>
      </c>
      <c r="E1962" s="10">
        <v>507981</v>
      </c>
      <c r="F1962" s="10">
        <v>507981</v>
      </c>
      <c r="G1962" s="9" t="s">
        <v>5057</v>
      </c>
      <c r="H1962" s="10" t="str">
        <f>G1962</f>
        <v>JINDHOT</v>
      </c>
      <c r="I1962" s="10" t="s">
        <v>5058</v>
      </c>
      <c r="J1962" s="10" t="s">
        <v>5059</v>
      </c>
      <c r="K1962" s="13">
        <v>42.16</v>
      </c>
      <c r="L1962" s="16" t="s">
        <v>13176</v>
      </c>
      <c r="M1962" s="11" t="s">
        <v>83</v>
      </c>
      <c r="N1962" s="10" t="s">
        <v>181</v>
      </c>
      <c r="O1962" s="10" t="s">
        <v>210</v>
      </c>
      <c r="P1962" s="23" t="s">
        <v>354</v>
      </c>
      <c r="Q1962" s="12"/>
      <c r="R1962" s="12"/>
      <c r="S1962" s="15" t="s">
        <v>86</v>
      </c>
      <c r="T1962" s="10" t="s">
        <v>27</v>
      </c>
      <c r="U1962" s="10">
        <v>1714</v>
      </c>
      <c r="V1962" s="10">
        <v>2722</v>
      </c>
      <c r="W1962" s="10">
        <v>2841</v>
      </c>
      <c r="X1962" s="10">
        <v>3694</v>
      </c>
      <c r="Y1962" s="10">
        <f t="shared" si="37"/>
        <v>1607</v>
      </c>
      <c r="Z1962" s="10" t="str">
        <f>IFERROR(VLOOKUP(H1962,'[1]MW-NIFTY-50-12-Apr-2020'!$A:$A,1,FALSE),"No")</f>
        <v>No</v>
      </c>
      <c r="AA1962" s="10" t="str">
        <f>IFERROR(VLOOKUP(AB1962,'[2]ind_nifty500list 12th Apr20'!$F:$F,1,FALSE),"No")</f>
        <v>No</v>
      </c>
      <c r="AB1962" s="9">
        <v>1607</v>
      </c>
    </row>
    <row r="1963" spans="1:28" ht="15.75" customHeight="1" x14ac:dyDescent="0.3">
      <c r="A1963" s="9">
        <v>3499</v>
      </c>
      <c r="B1963" s="10">
        <v>1089537</v>
      </c>
      <c r="C1963" s="10">
        <v>4256</v>
      </c>
      <c r="D1963" s="10">
        <v>128108036</v>
      </c>
      <c r="E1963" s="10">
        <v>500422</v>
      </c>
      <c r="F1963" s="10">
        <v>500422</v>
      </c>
      <c r="G1963" s="10" t="s">
        <v>10734</v>
      </c>
      <c r="H1963" s="10" t="s">
        <v>10734</v>
      </c>
      <c r="I1963" s="10" t="s">
        <v>10735</v>
      </c>
      <c r="J1963" s="10" t="s">
        <v>10736</v>
      </c>
      <c r="K1963" s="13">
        <v>42.07</v>
      </c>
      <c r="L1963" s="19" t="s">
        <v>13176</v>
      </c>
      <c r="M1963" s="11" t="s">
        <v>95</v>
      </c>
      <c r="N1963" s="10" t="s">
        <v>96</v>
      </c>
      <c r="O1963" s="10"/>
      <c r="P1963" s="10"/>
      <c r="Q1963" s="12"/>
      <c r="R1963" s="12"/>
      <c r="S1963" s="10" t="s">
        <v>98</v>
      </c>
      <c r="T1963" s="10" t="s">
        <v>27</v>
      </c>
      <c r="U1963" s="10">
        <v>2870</v>
      </c>
      <c r="V1963" s="10">
        <v>520</v>
      </c>
      <c r="W1963" s="10">
        <v>1999</v>
      </c>
      <c r="X1963" s="10">
        <v>985</v>
      </c>
      <c r="Y1963" s="10">
        <f t="shared" si="37"/>
        <v>3499</v>
      </c>
      <c r="Z1963" s="10" t="str">
        <f>IFERROR(VLOOKUP(H1963,'[1]MW-NIFTY-50-12-Apr-2020'!$A:$A,1,FALSE),"No")</f>
        <v>No</v>
      </c>
      <c r="AA1963" s="10" t="str">
        <f>IFERROR(VLOOKUP(AB1963,'[2]ind_nifty500list 12th Apr20'!$F:$F,1,FALSE),"No")</f>
        <v>No</v>
      </c>
      <c r="AB1963" s="9">
        <v>3499</v>
      </c>
    </row>
    <row r="1964" spans="1:28" ht="15.75" customHeight="1" x14ac:dyDescent="0.3">
      <c r="A1964" s="9">
        <v>1735</v>
      </c>
      <c r="B1964" s="10">
        <v>1064193</v>
      </c>
      <c r="C1964" s="10">
        <v>4157</v>
      </c>
      <c r="D1964" s="10">
        <v>131224836</v>
      </c>
      <c r="E1964" s="10">
        <v>512597</v>
      </c>
      <c r="F1964" s="10">
        <v>512597</v>
      </c>
      <c r="G1964" s="10" t="s">
        <v>5442</v>
      </c>
      <c r="H1964" s="10" t="s">
        <v>5442</v>
      </c>
      <c r="I1964" s="10" t="s">
        <v>5443</v>
      </c>
      <c r="J1964" s="10" t="s">
        <v>5444</v>
      </c>
      <c r="K1964" s="13">
        <v>42.056150000000002</v>
      </c>
      <c r="L1964" s="19" t="s">
        <v>13176</v>
      </c>
      <c r="M1964" s="11" t="s">
        <v>55</v>
      </c>
      <c r="N1964" s="10" t="s">
        <v>56</v>
      </c>
      <c r="O1964" s="10" t="s">
        <v>62</v>
      </c>
      <c r="P1964" s="10" t="s">
        <v>293</v>
      </c>
      <c r="Q1964" s="12"/>
      <c r="R1964" s="12"/>
      <c r="S1964" s="18" t="s">
        <v>58</v>
      </c>
      <c r="T1964" s="10" t="s">
        <v>27</v>
      </c>
      <c r="U1964" s="10">
        <v>3468</v>
      </c>
      <c r="V1964" s="10">
        <v>3352</v>
      </c>
      <c r="W1964" s="10">
        <v>1436</v>
      </c>
      <c r="X1964" s="10">
        <v>2133</v>
      </c>
      <c r="Y1964" s="10">
        <f t="shared" si="37"/>
        <v>1735</v>
      </c>
      <c r="Z1964" s="10" t="str">
        <f>IFERROR(VLOOKUP(H1964,'[1]MW-NIFTY-50-12-Apr-2020'!$A:$A,1,FALSE),"No")</f>
        <v>No</v>
      </c>
      <c r="AA1964" s="10" t="str">
        <f>IFERROR(VLOOKUP(AB1964,'[2]ind_nifty500list 12th Apr20'!$F:$F,1,FALSE),"No")</f>
        <v>No</v>
      </c>
      <c r="AB1964" s="9">
        <v>1735</v>
      </c>
    </row>
    <row r="1965" spans="1:28" ht="15.75" customHeight="1" x14ac:dyDescent="0.3">
      <c r="A1965" s="9">
        <v>2155</v>
      </c>
      <c r="B1965" s="10">
        <v>3763713</v>
      </c>
      <c r="C1965" s="10">
        <v>14702</v>
      </c>
      <c r="D1965" s="10">
        <v>133403908</v>
      </c>
      <c r="E1965" s="10">
        <v>521109</v>
      </c>
      <c r="F1965" s="10">
        <v>521109</v>
      </c>
      <c r="G1965" s="10" t="s">
        <v>6712</v>
      </c>
      <c r="H1965" s="10" t="s">
        <v>6712</v>
      </c>
      <c r="I1965" s="10" t="s">
        <v>6713</v>
      </c>
      <c r="J1965" s="10" t="s">
        <v>6714</v>
      </c>
      <c r="K1965" s="13">
        <v>41.773350000000001</v>
      </c>
      <c r="L1965" s="19" t="s">
        <v>13176</v>
      </c>
      <c r="M1965" s="11" t="s">
        <v>83</v>
      </c>
      <c r="N1965" s="10" t="s">
        <v>84</v>
      </c>
      <c r="O1965" s="10" t="s">
        <v>85</v>
      </c>
      <c r="P1965" s="10"/>
      <c r="Q1965" s="12"/>
      <c r="R1965" s="12"/>
      <c r="S1965" s="15" t="s">
        <v>86</v>
      </c>
      <c r="T1965" s="10" t="s">
        <v>27</v>
      </c>
      <c r="U1965" s="10">
        <v>410</v>
      </c>
      <c r="V1965" s="10">
        <v>1605</v>
      </c>
      <c r="W1965" s="10">
        <v>3135</v>
      </c>
      <c r="X1965" s="10">
        <v>3846</v>
      </c>
      <c r="Y1965" s="10">
        <f t="shared" si="37"/>
        <v>2155</v>
      </c>
      <c r="Z1965" s="10" t="str">
        <f>IFERROR(VLOOKUP(H1965,'[1]MW-NIFTY-50-12-Apr-2020'!$A:$A,1,FALSE),"No")</f>
        <v>No</v>
      </c>
      <c r="AA1965" s="10" t="str">
        <f>IFERROR(VLOOKUP(AB1965,'[2]ind_nifty500list 12th Apr20'!$F:$F,1,FALSE),"No")</f>
        <v>No</v>
      </c>
      <c r="AB1965" s="9">
        <v>2155</v>
      </c>
    </row>
    <row r="1966" spans="1:28" ht="15.75" customHeight="1" x14ac:dyDescent="0.3">
      <c r="A1966" s="9">
        <v>1388</v>
      </c>
      <c r="B1966" s="10"/>
      <c r="C1966" s="10"/>
      <c r="D1966" s="10">
        <v>132446724</v>
      </c>
      <c r="E1966" s="10">
        <v>517370</v>
      </c>
      <c r="F1966" s="10">
        <v>517370</v>
      </c>
      <c r="G1966" s="10" t="s">
        <v>4392</v>
      </c>
      <c r="H1966" s="10" t="str">
        <f>G1966</f>
        <v>INCAP</v>
      </c>
      <c r="I1966" s="10" t="s">
        <v>4393</v>
      </c>
      <c r="J1966" s="10" t="s">
        <v>4394</v>
      </c>
      <c r="K1966" s="13">
        <v>41.7</v>
      </c>
      <c r="L1966" s="19" t="s">
        <v>13176</v>
      </c>
      <c r="M1966" s="11" t="s">
        <v>39</v>
      </c>
      <c r="N1966" s="10" t="s">
        <v>40</v>
      </c>
      <c r="O1966" s="10" t="s">
        <v>128</v>
      </c>
      <c r="P1966" s="10" t="e">
        <v>#REF!</v>
      </c>
      <c r="Q1966" s="12"/>
      <c r="R1966" s="12"/>
      <c r="S1966" s="15" t="s">
        <v>42</v>
      </c>
      <c r="T1966" s="10" t="s">
        <v>27</v>
      </c>
      <c r="U1966" s="10">
        <v>768</v>
      </c>
      <c r="V1966" s="10">
        <v>3355</v>
      </c>
      <c r="W1966" s="10">
        <v>1709</v>
      </c>
      <c r="X1966" s="10">
        <v>2791</v>
      </c>
      <c r="Y1966" s="10">
        <f t="shared" si="37"/>
        <v>1388</v>
      </c>
      <c r="Z1966" s="10" t="str">
        <f>IFERROR(VLOOKUP(H1966,'[1]MW-NIFTY-50-12-Apr-2020'!$A:$A,1,FALSE),"No")</f>
        <v>No</v>
      </c>
      <c r="AA1966" s="10" t="str">
        <f>IFERROR(VLOOKUP(AB1966,'[2]ind_nifty500list 12th Apr20'!$F:$F,1,FALSE),"No")</f>
        <v>No</v>
      </c>
      <c r="AB1966" s="9">
        <v>1388</v>
      </c>
    </row>
    <row r="1967" spans="1:28" ht="15.75" customHeight="1" x14ac:dyDescent="0.3">
      <c r="A1967" s="9">
        <v>166</v>
      </c>
      <c r="B1967" s="10"/>
      <c r="C1967" s="10"/>
      <c r="D1967" s="10">
        <v>137404676</v>
      </c>
      <c r="E1967" s="10">
        <v>137404676</v>
      </c>
      <c r="F1967" s="10">
        <v>536737</v>
      </c>
      <c r="G1967" s="10" t="s">
        <v>639</v>
      </c>
      <c r="H1967" s="10" t="str">
        <f>G1967</f>
        <v>ACFSL</v>
      </c>
      <c r="I1967" s="10" t="s">
        <v>640</v>
      </c>
      <c r="J1967" s="10" t="s">
        <v>641</v>
      </c>
      <c r="K1967" s="13">
        <v>41.69</v>
      </c>
      <c r="L1967" s="19" t="s">
        <v>13176</v>
      </c>
      <c r="M1967" s="11" t="s">
        <v>55</v>
      </c>
      <c r="N1967" s="10" t="s">
        <v>56</v>
      </c>
      <c r="O1967" s="10" t="s">
        <v>62</v>
      </c>
      <c r="P1967" s="10" t="s">
        <v>293</v>
      </c>
      <c r="Q1967" s="12"/>
      <c r="R1967" s="12"/>
      <c r="S1967" s="10" t="s">
        <v>58</v>
      </c>
      <c r="T1967" s="10" t="s">
        <v>27</v>
      </c>
      <c r="U1967" s="10">
        <v>553</v>
      </c>
      <c r="V1967" s="10">
        <v>5050</v>
      </c>
      <c r="W1967" s="10">
        <v>2840</v>
      </c>
      <c r="X1967" s="10">
        <v>745</v>
      </c>
      <c r="Y1967" s="10">
        <f t="shared" si="37"/>
        <v>166</v>
      </c>
      <c r="Z1967" s="10" t="str">
        <f>IFERROR(VLOOKUP(H1967,'[1]MW-NIFTY-50-12-Apr-2020'!$A:$A,1,FALSE),"No")</f>
        <v>No</v>
      </c>
      <c r="AA1967" s="10" t="str">
        <f>IFERROR(VLOOKUP(AB1967,'[2]ind_nifty500list 12th Apr20'!$F:$F,1,FALSE),"No")</f>
        <v>No</v>
      </c>
      <c r="AB1967" s="9">
        <v>166</v>
      </c>
    </row>
    <row r="1968" spans="1:28" ht="15.75" customHeight="1" x14ac:dyDescent="0.3">
      <c r="A1968" s="9">
        <v>735</v>
      </c>
      <c r="B1968" s="10"/>
      <c r="C1968" s="10"/>
      <c r="D1968" s="10">
        <v>135891204</v>
      </c>
      <c r="E1968" s="10">
        <v>530825</v>
      </c>
      <c r="F1968" s="10">
        <v>530825</v>
      </c>
      <c r="G1968" s="10" t="s">
        <v>2401</v>
      </c>
      <c r="H1968" s="10" t="str">
        <f>G1968</f>
        <v>DAIKAFFI</v>
      </c>
      <c r="I1968" s="10" t="s">
        <v>2402</v>
      </c>
      <c r="J1968" s="10" t="s">
        <v>2403</v>
      </c>
      <c r="K1968" s="13">
        <v>41.63</v>
      </c>
      <c r="L1968" s="19" t="s">
        <v>13176</v>
      </c>
      <c r="M1968" s="11" t="s">
        <v>23</v>
      </c>
      <c r="N1968" s="10" t="s">
        <v>24</v>
      </c>
      <c r="O1968" s="10"/>
      <c r="P1968" s="10"/>
      <c r="Q1968" s="12"/>
      <c r="R1968" s="12"/>
      <c r="S1968" s="15" t="s">
        <v>26</v>
      </c>
      <c r="T1968" s="10" t="s">
        <v>27</v>
      </c>
      <c r="U1968" s="10">
        <v>3471</v>
      </c>
      <c r="V1968" s="10">
        <v>361</v>
      </c>
      <c r="W1968" s="10">
        <v>1332</v>
      </c>
      <c r="X1968" s="10">
        <v>484</v>
      </c>
      <c r="Y1968" s="10">
        <f t="shared" si="37"/>
        <v>735</v>
      </c>
      <c r="Z1968" s="10" t="str">
        <f>IFERROR(VLOOKUP(H1968,'[1]MW-NIFTY-50-12-Apr-2020'!$A:$A,1,FALSE),"No")</f>
        <v>No</v>
      </c>
      <c r="AA1968" s="10" t="str">
        <f>IFERROR(VLOOKUP(AB1968,'[2]ind_nifty500list 12th Apr20'!$F:$F,1,FALSE),"No")</f>
        <v>No</v>
      </c>
      <c r="AB1968" s="9">
        <v>735</v>
      </c>
    </row>
    <row r="1969" spans="1:28" ht="15.75" customHeight="1" x14ac:dyDescent="0.3">
      <c r="A1969" s="9">
        <v>2395</v>
      </c>
      <c r="B1969" s="10"/>
      <c r="C1969" s="10"/>
      <c r="D1969" s="10">
        <v>136121860</v>
      </c>
      <c r="E1969" s="10">
        <v>531726</v>
      </c>
      <c r="F1969" s="10">
        <v>531726</v>
      </c>
      <c r="G1969" s="10" t="s">
        <v>7436</v>
      </c>
      <c r="H1969" s="10" t="str">
        <f>G1969</f>
        <v>PANCHSHEEL</v>
      </c>
      <c r="I1969" s="10" t="s">
        <v>7437</v>
      </c>
      <c r="J1969" s="10" t="s">
        <v>7438</v>
      </c>
      <c r="K1969" s="13">
        <v>41.45</v>
      </c>
      <c r="L1969" s="19" t="s">
        <v>13176</v>
      </c>
      <c r="M1969" s="11" t="s">
        <v>95</v>
      </c>
      <c r="N1969" s="10" t="s">
        <v>96</v>
      </c>
      <c r="O1969" s="10" t="s">
        <v>97</v>
      </c>
      <c r="P1969" s="10"/>
      <c r="Q1969" s="12"/>
      <c r="R1969" s="12"/>
      <c r="S1969" s="10" t="s">
        <v>98</v>
      </c>
      <c r="T1969" s="10" t="s">
        <v>27</v>
      </c>
      <c r="U1969" s="10">
        <v>401</v>
      </c>
      <c r="V1969" s="10">
        <v>311</v>
      </c>
      <c r="W1969" s="10">
        <v>3742</v>
      </c>
      <c r="X1969" s="10">
        <v>350</v>
      </c>
      <c r="Y1969" s="10">
        <f t="shared" si="37"/>
        <v>2395</v>
      </c>
      <c r="Z1969" s="10" t="str">
        <f>IFERROR(VLOOKUP(H1969,'[1]MW-NIFTY-50-12-Apr-2020'!$A:$A,1,FALSE),"No")</f>
        <v>No</v>
      </c>
      <c r="AA1969" s="10" t="str">
        <f>IFERROR(VLOOKUP(AB1969,'[2]ind_nifty500list 12th Apr20'!$F:$F,1,FALSE),"No")</f>
        <v>No</v>
      </c>
      <c r="AB1969" s="9">
        <v>2395</v>
      </c>
    </row>
    <row r="1970" spans="1:28" ht="15.75" customHeight="1" x14ac:dyDescent="0.3">
      <c r="A1970" s="9">
        <v>1332</v>
      </c>
      <c r="B1970" s="10"/>
      <c r="C1970" s="10"/>
      <c r="D1970" s="10">
        <v>129206532</v>
      </c>
      <c r="E1970" s="10">
        <v>504713</v>
      </c>
      <c r="F1970" s="10">
        <v>504713</v>
      </c>
      <c r="G1970" s="10" t="s">
        <v>4221</v>
      </c>
      <c r="H1970" s="10" t="str">
        <f>G1970</f>
        <v>HINDWRS</v>
      </c>
      <c r="I1970" s="10" t="s">
        <v>4222</v>
      </c>
      <c r="J1970" s="10" t="s">
        <v>4223</v>
      </c>
      <c r="K1970" s="13">
        <v>41.37</v>
      </c>
      <c r="L1970" s="19" t="s">
        <v>13176</v>
      </c>
      <c r="M1970" s="11" t="s">
        <v>23</v>
      </c>
      <c r="N1970" s="10" t="s">
        <v>24</v>
      </c>
      <c r="O1970" s="10"/>
      <c r="P1970" s="10"/>
      <c r="Q1970" s="12"/>
      <c r="R1970" s="12"/>
      <c r="S1970" s="15" t="s">
        <v>26</v>
      </c>
      <c r="T1970" s="10" t="s">
        <v>27</v>
      </c>
      <c r="U1970" s="10">
        <v>735</v>
      </c>
      <c r="V1970" s="10">
        <v>3471</v>
      </c>
      <c r="W1970" s="10">
        <v>484</v>
      </c>
      <c r="X1970" s="10">
        <v>1587</v>
      </c>
      <c r="Y1970" s="10">
        <f t="shared" si="37"/>
        <v>1332</v>
      </c>
      <c r="Z1970" s="10" t="str">
        <f>IFERROR(VLOOKUP(H1970,'[1]MW-NIFTY-50-12-Apr-2020'!$A:$A,1,FALSE),"No")</f>
        <v>No</v>
      </c>
      <c r="AA1970" s="10" t="str">
        <f>IFERROR(VLOOKUP(AB1970,'[2]ind_nifty500list 12th Apr20'!$F:$F,1,FALSE),"No")</f>
        <v>No</v>
      </c>
      <c r="AB1970" s="9">
        <v>1332</v>
      </c>
    </row>
    <row r="1971" spans="1:28" ht="15.75" customHeight="1" x14ac:dyDescent="0.3">
      <c r="A1971" s="9">
        <v>732</v>
      </c>
      <c r="B1971" s="10">
        <v>227073</v>
      </c>
      <c r="C1971" s="10">
        <v>887</v>
      </c>
      <c r="D1971" s="10">
        <v>134115844</v>
      </c>
      <c r="E1971" s="10">
        <v>523890</v>
      </c>
      <c r="F1971" s="10">
        <v>523890</v>
      </c>
      <c r="G1971" s="10" t="s">
        <v>2392</v>
      </c>
      <c r="H1971" s="10" t="s">
        <v>2392</v>
      </c>
      <c r="I1971" s="10" t="s">
        <v>2393</v>
      </c>
      <c r="J1971" s="10" t="s">
        <v>2394</v>
      </c>
      <c r="K1971" s="13">
        <v>41.35</v>
      </c>
      <c r="L1971" s="19" t="s">
        <v>13176</v>
      </c>
      <c r="M1971" s="11" t="s">
        <v>249</v>
      </c>
      <c r="N1971" s="10" t="s">
        <v>383</v>
      </c>
      <c r="O1971" s="10"/>
      <c r="P1971" s="10"/>
      <c r="Q1971" s="12"/>
      <c r="R1971" s="12"/>
      <c r="S1971" s="18" t="s">
        <v>384</v>
      </c>
      <c r="T1971" s="10" t="s">
        <v>27</v>
      </c>
      <c r="U1971" s="10">
        <v>1268</v>
      </c>
      <c r="V1971" s="10">
        <v>2618</v>
      </c>
      <c r="W1971" s="10">
        <v>1069</v>
      </c>
      <c r="X1971" s="10">
        <v>1971</v>
      </c>
      <c r="Y1971" s="10">
        <f t="shared" si="37"/>
        <v>732</v>
      </c>
      <c r="Z1971" s="10" t="str">
        <f>IFERROR(VLOOKUP(H1971,'[1]MW-NIFTY-50-12-Apr-2020'!$A:$A,1,FALSE),"No")</f>
        <v>No</v>
      </c>
      <c r="AA1971" s="10" t="str">
        <f>IFERROR(VLOOKUP(AB1971,'[2]ind_nifty500list 12th Apr20'!$F:$F,1,FALSE),"No")</f>
        <v>No</v>
      </c>
      <c r="AB1971" s="9">
        <v>732</v>
      </c>
    </row>
    <row r="1972" spans="1:28" ht="15.75" customHeight="1" x14ac:dyDescent="0.3">
      <c r="A1972" s="9">
        <v>872</v>
      </c>
      <c r="B1972" s="10"/>
      <c r="C1972" s="10"/>
      <c r="D1972" s="10">
        <v>134835972</v>
      </c>
      <c r="E1972" s="10">
        <v>526703</v>
      </c>
      <c r="F1972" s="10">
        <v>526703</v>
      </c>
      <c r="G1972" s="10" t="s">
        <v>2813</v>
      </c>
      <c r="H1972" s="10" t="str">
        <f>G1972</f>
        <v>ECOPLAST</v>
      </c>
      <c r="I1972" s="10" t="s">
        <v>2814</v>
      </c>
      <c r="J1972" s="10" t="s">
        <v>2815</v>
      </c>
      <c r="K1972" s="13">
        <v>41.3</v>
      </c>
      <c r="L1972" s="19" t="s">
        <v>13176</v>
      </c>
      <c r="M1972" s="11" t="s">
        <v>23</v>
      </c>
      <c r="N1972" s="10" t="s">
        <v>24</v>
      </c>
      <c r="O1972" s="10"/>
      <c r="P1972" s="10"/>
      <c r="Q1972" s="10"/>
      <c r="R1972" s="12"/>
      <c r="S1972" s="15" t="s">
        <v>26</v>
      </c>
      <c r="T1972" s="10" t="s">
        <v>27</v>
      </c>
      <c r="U1972" s="10">
        <v>2380</v>
      </c>
      <c r="V1972" s="10">
        <v>1597</v>
      </c>
      <c r="W1972" s="10">
        <v>852</v>
      </c>
      <c r="X1972" s="10">
        <v>2493</v>
      </c>
      <c r="Y1972" s="10">
        <f t="shared" si="37"/>
        <v>872</v>
      </c>
      <c r="Z1972" s="10" t="str">
        <f>IFERROR(VLOOKUP(H1972,'[1]MW-NIFTY-50-12-Apr-2020'!$A:$A,1,FALSE),"No")</f>
        <v>No</v>
      </c>
      <c r="AA1972" s="10" t="str">
        <f>IFERROR(VLOOKUP(AB1972,'[2]ind_nifty500list 12th Apr20'!$F:$F,1,FALSE),"No")</f>
        <v>No</v>
      </c>
      <c r="AB1972" s="9">
        <v>872</v>
      </c>
    </row>
    <row r="1973" spans="1:28" ht="15.75" customHeight="1" x14ac:dyDescent="0.3">
      <c r="A1973" s="9">
        <v>475</v>
      </c>
      <c r="B1973" s="10"/>
      <c r="C1973" s="10"/>
      <c r="D1973" s="10">
        <v>133658884</v>
      </c>
      <c r="E1973" s="10">
        <v>522105</v>
      </c>
      <c r="F1973" s="10">
        <v>522105</v>
      </c>
      <c r="G1973" s="10" t="s">
        <v>1610</v>
      </c>
      <c r="H1973" s="10" t="str">
        <f>G1973</f>
        <v>BIRLAPREC</v>
      </c>
      <c r="I1973" s="10" t="s">
        <v>1611</v>
      </c>
      <c r="J1973" s="10" t="s">
        <v>1612</v>
      </c>
      <c r="K1973" s="13">
        <v>41.28</v>
      </c>
      <c r="L1973" s="19" t="s">
        <v>13176</v>
      </c>
      <c r="M1973" s="11" t="s">
        <v>39</v>
      </c>
      <c r="N1973" s="10" t="s">
        <v>40</v>
      </c>
      <c r="O1973" s="10"/>
      <c r="P1973" s="10"/>
      <c r="Q1973" s="12"/>
      <c r="R1973" s="12"/>
      <c r="S1973" s="15" t="s">
        <v>42</v>
      </c>
      <c r="T1973" s="10" t="s">
        <v>27</v>
      </c>
      <c r="U1973" s="10">
        <v>1833</v>
      </c>
      <c r="V1973" s="10">
        <v>2809</v>
      </c>
      <c r="W1973" s="10">
        <v>406</v>
      </c>
      <c r="X1973" s="10">
        <v>2806</v>
      </c>
      <c r="Y1973" s="10">
        <f t="shared" si="37"/>
        <v>475</v>
      </c>
      <c r="Z1973" s="10" t="str">
        <f>IFERROR(VLOOKUP(H1973,'[1]MW-NIFTY-50-12-Apr-2020'!$A:$A,1,FALSE),"No")</f>
        <v>No</v>
      </c>
      <c r="AA1973" s="10" t="str">
        <f>IFERROR(VLOOKUP(AB1973,'[2]ind_nifty500list 12th Apr20'!$F:$F,1,FALSE),"No")</f>
        <v>No</v>
      </c>
      <c r="AB1973" s="9">
        <v>475</v>
      </c>
    </row>
    <row r="1974" spans="1:28" ht="15.75" customHeight="1" x14ac:dyDescent="0.3">
      <c r="A1974" s="9">
        <v>1034</v>
      </c>
      <c r="B1974" s="10"/>
      <c r="C1974" s="10"/>
      <c r="D1974" s="10">
        <v>136720132</v>
      </c>
      <c r="E1974" s="10">
        <v>534063</v>
      </c>
      <c r="F1974" s="10">
        <v>534063</v>
      </c>
      <c r="G1974" s="10" t="s">
        <v>3308</v>
      </c>
      <c r="H1974" s="10" t="str">
        <f>G1974</f>
        <v>FUTSOL</v>
      </c>
      <c r="I1974" s="10" t="s">
        <v>3309</v>
      </c>
      <c r="J1974" s="10" t="s">
        <v>3310</v>
      </c>
      <c r="K1974" s="13">
        <v>41.26</v>
      </c>
      <c r="L1974" s="19" t="s">
        <v>13176</v>
      </c>
      <c r="M1974" s="11" t="s">
        <v>83</v>
      </c>
      <c r="N1974" s="10" t="s">
        <v>181</v>
      </c>
      <c r="O1974" s="10"/>
      <c r="P1974" s="10"/>
      <c r="Q1974" s="12"/>
      <c r="R1974" s="12"/>
      <c r="S1974" s="15" t="s">
        <v>86</v>
      </c>
      <c r="T1974" s="10" t="s">
        <v>27</v>
      </c>
      <c r="U1974" s="10">
        <v>2940</v>
      </c>
      <c r="V1974" s="10">
        <v>2313</v>
      </c>
      <c r="W1974" s="10">
        <v>3965</v>
      </c>
      <c r="X1974" s="10">
        <v>1148</v>
      </c>
      <c r="Y1974" s="10">
        <f t="shared" si="37"/>
        <v>1034</v>
      </c>
      <c r="Z1974" s="10" t="str">
        <f>IFERROR(VLOOKUP(H1974,'[1]MW-NIFTY-50-12-Apr-2020'!$A:$A,1,FALSE),"No")</f>
        <v>No</v>
      </c>
      <c r="AA1974" s="10" t="str">
        <f>IFERROR(VLOOKUP(AB1974,'[2]ind_nifty500list 12th Apr20'!$F:$F,1,FALSE),"No")</f>
        <v>No</v>
      </c>
      <c r="AB1974" s="9">
        <v>1034</v>
      </c>
    </row>
    <row r="1975" spans="1:28" ht="15.75" customHeight="1" x14ac:dyDescent="0.3">
      <c r="A1975" s="9">
        <v>1918</v>
      </c>
      <c r="B1975" s="10">
        <v>3828993</v>
      </c>
      <c r="C1975" s="10">
        <v>14957</v>
      </c>
      <c r="D1975" s="10">
        <v>136421380</v>
      </c>
      <c r="E1975" s="10">
        <v>532896</v>
      </c>
      <c r="F1975" s="10">
        <v>532896</v>
      </c>
      <c r="G1975" s="10" t="s">
        <v>5999</v>
      </c>
      <c r="H1975" s="10" t="s">
        <v>5999</v>
      </c>
      <c r="I1975" s="10" t="s">
        <v>6000</v>
      </c>
      <c r="J1975" s="10" t="s">
        <v>6001</v>
      </c>
      <c r="K1975" s="13">
        <v>41.237200000000001</v>
      </c>
      <c r="L1975" s="19" t="s">
        <v>13176</v>
      </c>
      <c r="M1975" s="11" t="s">
        <v>23</v>
      </c>
      <c r="N1975" s="10" t="s">
        <v>196</v>
      </c>
      <c r="O1975" s="10" t="s">
        <v>388</v>
      </c>
      <c r="P1975" s="10"/>
      <c r="Q1975" s="12"/>
      <c r="R1975" s="12"/>
      <c r="S1975" s="15" t="s">
        <v>26</v>
      </c>
      <c r="T1975" s="10" t="s">
        <v>27</v>
      </c>
      <c r="U1975" s="10">
        <v>1063</v>
      </c>
      <c r="V1975" s="10">
        <v>2663</v>
      </c>
      <c r="W1975" s="10">
        <v>1945</v>
      </c>
      <c r="X1975" s="10">
        <v>2582</v>
      </c>
      <c r="Y1975" s="10">
        <f t="shared" si="37"/>
        <v>1918</v>
      </c>
      <c r="Z1975" s="10" t="str">
        <f>IFERROR(VLOOKUP(H1975,'[1]MW-NIFTY-50-12-Apr-2020'!$A:$A,1,FALSE),"No")</f>
        <v>No</v>
      </c>
      <c r="AA1975" s="10" t="str">
        <f>IFERROR(VLOOKUP(AB1975,'[2]ind_nifty500list 12th Apr20'!$F:$F,1,FALSE),"No")</f>
        <v>No</v>
      </c>
      <c r="AB1975" s="9">
        <v>1918</v>
      </c>
    </row>
    <row r="1976" spans="1:28" ht="15.75" customHeight="1" x14ac:dyDescent="0.3">
      <c r="A1976" s="9">
        <v>1943</v>
      </c>
      <c r="B1976" s="10"/>
      <c r="C1976" s="10"/>
      <c r="D1976" s="10">
        <v>129771268</v>
      </c>
      <c r="E1976" s="10">
        <v>506919</v>
      </c>
      <c r="F1976" s="10">
        <v>506919</v>
      </c>
      <c r="G1976" s="10" t="s">
        <v>6073</v>
      </c>
      <c r="H1976" s="10" t="str">
        <f>G1976</f>
        <v>MAKERSL</v>
      </c>
      <c r="I1976" s="10" t="s">
        <v>6074</v>
      </c>
      <c r="J1976" s="10" t="s">
        <v>6075</v>
      </c>
      <c r="K1976" s="13">
        <v>41.21</v>
      </c>
      <c r="L1976" s="19" t="s">
        <v>13176</v>
      </c>
      <c r="M1976" s="11" t="s">
        <v>95</v>
      </c>
      <c r="N1976" s="10" t="s">
        <v>96</v>
      </c>
      <c r="O1976" s="10" t="s">
        <v>97</v>
      </c>
      <c r="P1976" s="10"/>
      <c r="Q1976" s="12"/>
      <c r="R1976" s="12"/>
      <c r="S1976" s="10" t="s">
        <v>98</v>
      </c>
      <c r="T1976" s="10" t="s">
        <v>27</v>
      </c>
      <c r="U1976" s="10">
        <v>2413</v>
      </c>
      <c r="V1976" s="10">
        <v>1450</v>
      </c>
      <c r="W1976" s="10">
        <v>1097</v>
      </c>
      <c r="X1976" s="10">
        <v>2034</v>
      </c>
      <c r="Y1976" s="10">
        <f t="shared" si="37"/>
        <v>1943</v>
      </c>
      <c r="Z1976" s="10" t="str">
        <f>IFERROR(VLOOKUP(H1976,'[1]MW-NIFTY-50-12-Apr-2020'!$A:$A,1,FALSE),"No")</f>
        <v>No</v>
      </c>
      <c r="AA1976" s="10" t="str">
        <f>IFERROR(VLOOKUP(AB1976,'[2]ind_nifty500list 12th Apr20'!$F:$F,1,FALSE),"No")</f>
        <v>No</v>
      </c>
      <c r="AB1976" s="9">
        <v>1943</v>
      </c>
    </row>
    <row r="1977" spans="1:28" ht="15.75" customHeight="1" x14ac:dyDescent="0.3">
      <c r="A1977" s="9">
        <v>377</v>
      </c>
      <c r="B1977" s="10">
        <v>88833</v>
      </c>
      <c r="C1977" s="10">
        <v>347</v>
      </c>
      <c r="D1977" s="10">
        <v>134873348</v>
      </c>
      <c r="E1977" s="10">
        <v>526849</v>
      </c>
      <c r="F1977" s="10">
        <v>526849</v>
      </c>
      <c r="G1977" s="10" t="s">
        <v>1306</v>
      </c>
      <c r="H1977" s="10" t="s">
        <v>1306</v>
      </c>
      <c r="I1977" s="10" t="s">
        <v>1307</v>
      </c>
      <c r="J1977" s="10" t="s">
        <v>1308</v>
      </c>
      <c r="K1977" s="13">
        <v>41.201750000000004</v>
      </c>
      <c r="L1977" s="19" t="s">
        <v>13176</v>
      </c>
      <c r="M1977" s="11" t="s">
        <v>83</v>
      </c>
      <c r="N1977" s="10" t="s">
        <v>84</v>
      </c>
      <c r="O1977" s="10" t="s">
        <v>108</v>
      </c>
      <c r="P1977" s="10"/>
      <c r="Q1977" s="12"/>
      <c r="R1977" s="12"/>
      <c r="S1977" s="15" t="s">
        <v>86</v>
      </c>
      <c r="T1977" s="10" t="s">
        <v>27</v>
      </c>
      <c r="U1977" s="10">
        <v>3166</v>
      </c>
      <c r="V1977" s="10">
        <v>3812</v>
      </c>
      <c r="W1977" s="10">
        <v>2863</v>
      </c>
      <c r="X1977" s="10">
        <v>3172</v>
      </c>
      <c r="Y1977" s="10">
        <f t="shared" si="37"/>
        <v>377</v>
      </c>
      <c r="Z1977" s="10" t="str">
        <f>IFERROR(VLOOKUP(H1977,'[1]MW-NIFTY-50-12-Apr-2020'!$A:$A,1,FALSE),"No")</f>
        <v>No</v>
      </c>
      <c r="AA1977" s="10" t="str">
        <f>IFERROR(VLOOKUP(AB1977,'[2]ind_nifty500list 12th Apr20'!$F:$F,1,FALSE),"No")</f>
        <v>No</v>
      </c>
      <c r="AB1977" s="9">
        <v>377</v>
      </c>
    </row>
    <row r="1978" spans="1:28" ht="15.75" customHeight="1" x14ac:dyDescent="0.3">
      <c r="A1978" s="9">
        <v>489</v>
      </c>
      <c r="B1978" s="10"/>
      <c r="C1978" s="10"/>
      <c r="D1978" s="10">
        <v>129787140</v>
      </c>
      <c r="E1978" s="10">
        <v>506981</v>
      </c>
      <c r="F1978" s="10">
        <v>506981</v>
      </c>
      <c r="G1978" s="10" t="s">
        <v>1653</v>
      </c>
      <c r="H1978" s="10" t="str">
        <f>G1978</f>
        <v>BLUECHIPT</v>
      </c>
      <c r="I1978" s="10" t="s">
        <v>1654</v>
      </c>
      <c r="J1978" s="10" t="s">
        <v>1655</v>
      </c>
      <c r="K1978" s="13">
        <v>41.18</v>
      </c>
      <c r="L1978" s="19" t="s">
        <v>13176</v>
      </c>
      <c r="M1978" s="11" t="s">
        <v>83</v>
      </c>
      <c r="N1978" s="10" t="s">
        <v>84</v>
      </c>
      <c r="O1978" s="10" t="s">
        <v>85</v>
      </c>
      <c r="P1978" s="10"/>
      <c r="Q1978" s="12"/>
      <c r="R1978" s="12"/>
      <c r="S1978" s="15" t="s">
        <v>86</v>
      </c>
      <c r="T1978" s="10" t="s">
        <v>27</v>
      </c>
      <c r="U1978" s="10">
        <v>1690</v>
      </c>
      <c r="V1978" s="10">
        <v>2976</v>
      </c>
      <c r="W1978" s="10">
        <v>3383</v>
      </c>
      <c r="X1978" s="10">
        <v>2657</v>
      </c>
      <c r="Y1978" s="10">
        <f t="shared" si="37"/>
        <v>489</v>
      </c>
      <c r="Z1978" s="10" t="str">
        <f>IFERROR(VLOOKUP(H1978,'[1]MW-NIFTY-50-12-Apr-2020'!$A:$A,1,FALSE),"No")</f>
        <v>No</v>
      </c>
      <c r="AA1978" s="10" t="str">
        <f>IFERROR(VLOOKUP(AB1978,'[2]ind_nifty500list 12th Apr20'!$F:$F,1,FALSE),"No")</f>
        <v>No</v>
      </c>
      <c r="AB1978" s="9">
        <v>489</v>
      </c>
    </row>
    <row r="1979" spans="1:28" ht="15.75" customHeight="1" x14ac:dyDescent="0.3">
      <c r="A1979" s="9">
        <v>2439</v>
      </c>
      <c r="B1979" s="10"/>
      <c r="C1979" s="10"/>
      <c r="D1979" s="10">
        <v>134178820</v>
      </c>
      <c r="E1979" s="10">
        <v>524136</v>
      </c>
      <c r="F1979" s="10">
        <v>524136</v>
      </c>
      <c r="G1979" s="10" t="s">
        <v>7565</v>
      </c>
      <c r="H1979" s="10" t="str">
        <f>G1979</f>
        <v>PCCOSMA</v>
      </c>
      <c r="I1979" s="10" t="s">
        <v>7566</v>
      </c>
      <c r="J1979" s="10" t="s">
        <v>7567</v>
      </c>
      <c r="K1979" s="13">
        <v>41.07</v>
      </c>
      <c r="L1979" s="19" t="s">
        <v>13176</v>
      </c>
      <c r="M1979" s="11" t="s">
        <v>275</v>
      </c>
      <c r="N1979" s="10" t="s">
        <v>276</v>
      </c>
      <c r="O1979" s="10"/>
      <c r="P1979" s="10"/>
      <c r="Q1979" s="12"/>
      <c r="R1979" s="12"/>
      <c r="S1979" s="18" t="s">
        <v>279</v>
      </c>
      <c r="T1979" s="10" t="s">
        <v>27</v>
      </c>
      <c r="U1979" s="10">
        <v>1877</v>
      </c>
      <c r="V1979" s="10">
        <v>194</v>
      </c>
      <c r="W1979" s="10">
        <v>3935</v>
      </c>
      <c r="X1979" s="10">
        <v>2295</v>
      </c>
      <c r="Y1979" s="10">
        <f t="shared" si="37"/>
        <v>2439</v>
      </c>
      <c r="Z1979" s="10" t="str">
        <f>IFERROR(VLOOKUP(H1979,'[1]MW-NIFTY-50-12-Apr-2020'!$A:$A,1,FALSE),"No")</f>
        <v>No</v>
      </c>
      <c r="AA1979" s="10" t="str">
        <f>IFERROR(VLOOKUP(AB1979,'[2]ind_nifty500list 12th Apr20'!$F:$F,1,FALSE),"No")</f>
        <v>No</v>
      </c>
      <c r="AB1979" s="9">
        <v>2439</v>
      </c>
    </row>
    <row r="1980" spans="1:28" ht="15.75" customHeight="1" x14ac:dyDescent="0.3">
      <c r="A1980" s="9">
        <v>1795</v>
      </c>
      <c r="B1980" s="10"/>
      <c r="C1980" s="10"/>
      <c r="D1980" s="10">
        <v>130851332</v>
      </c>
      <c r="E1980" s="10">
        <v>511138</v>
      </c>
      <c r="F1980" s="10">
        <v>511138</v>
      </c>
      <c r="G1980" s="10" t="s">
        <v>5625</v>
      </c>
      <c r="H1980" s="10" t="str">
        <f>G1980</f>
        <v>KOTHARIFIN</v>
      </c>
      <c r="I1980" s="10" t="s">
        <v>5626</v>
      </c>
      <c r="J1980" s="10" t="s">
        <v>5627</v>
      </c>
      <c r="K1980" s="13">
        <v>41.01</v>
      </c>
      <c r="L1980" s="19" t="s">
        <v>13176</v>
      </c>
      <c r="M1980" s="11" t="s">
        <v>55</v>
      </c>
      <c r="N1980" s="10" t="s">
        <v>56</v>
      </c>
      <c r="O1980" s="10" t="s">
        <v>57</v>
      </c>
      <c r="P1980" s="10"/>
      <c r="Q1980" s="12"/>
      <c r="R1980" s="12"/>
      <c r="S1980" s="18" t="s">
        <v>58</v>
      </c>
      <c r="T1980" s="10" t="s">
        <v>27</v>
      </c>
      <c r="U1980" s="10">
        <v>2254</v>
      </c>
      <c r="V1980" s="10">
        <v>3263</v>
      </c>
      <c r="W1980" s="10">
        <v>3785</v>
      </c>
      <c r="X1980" s="10">
        <v>378</v>
      </c>
      <c r="Y1980" s="10">
        <f t="shared" si="37"/>
        <v>1795</v>
      </c>
      <c r="Z1980" s="10" t="str">
        <f>IFERROR(VLOOKUP(H1980,'[1]MW-NIFTY-50-12-Apr-2020'!$A:$A,1,FALSE),"No")</f>
        <v>No</v>
      </c>
      <c r="AA1980" s="10" t="str">
        <f>IFERROR(VLOOKUP(AB1980,'[2]ind_nifty500list 12th Apr20'!$F:$F,1,FALSE),"No")</f>
        <v>No</v>
      </c>
      <c r="AB1980" s="9">
        <v>1795</v>
      </c>
    </row>
    <row r="1981" spans="1:28" ht="15.75" customHeight="1" x14ac:dyDescent="0.3">
      <c r="A1981" s="9">
        <v>2403</v>
      </c>
      <c r="B1981" s="10">
        <v>4887297</v>
      </c>
      <c r="C1981" s="10">
        <v>19091</v>
      </c>
      <c r="D1981" s="10">
        <v>136502020</v>
      </c>
      <c r="E1981" s="10">
        <v>533211</v>
      </c>
      <c r="F1981" s="10">
        <v>533211</v>
      </c>
      <c r="G1981" s="10" t="s">
        <v>7459</v>
      </c>
      <c r="H1981" s="10" t="s">
        <v>7459</v>
      </c>
      <c r="I1981" s="10" t="s">
        <v>7460</v>
      </c>
      <c r="J1981" s="10" t="s">
        <v>7461</v>
      </c>
      <c r="K1981" s="13">
        <v>41.008099999999999</v>
      </c>
      <c r="L1981" s="19" t="s">
        <v>13176</v>
      </c>
      <c r="M1981" s="11" t="s">
        <v>95</v>
      </c>
      <c r="N1981" s="10" t="s">
        <v>96</v>
      </c>
      <c r="O1981" s="10" t="s">
        <v>97</v>
      </c>
      <c r="P1981" s="10"/>
      <c r="Q1981" s="12"/>
      <c r="R1981" s="12"/>
      <c r="S1981" s="10" t="s">
        <v>98</v>
      </c>
      <c r="T1981" s="10" t="s">
        <v>27</v>
      </c>
      <c r="U1981" s="10">
        <v>2034</v>
      </c>
      <c r="V1981" s="10">
        <v>1097</v>
      </c>
      <c r="W1981" s="10">
        <v>2409</v>
      </c>
      <c r="X1981" s="10">
        <v>3706</v>
      </c>
      <c r="Y1981" s="10">
        <f t="shared" si="37"/>
        <v>2403</v>
      </c>
      <c r="Z1981" s="10" t="str">
        <f>IFERROR(VLOOKUP(H1981,'[1]MW-NIFTY-50-12-Apr-2020'!$A:$A,1,FALSE),"No")</f>
        <v>No</v>
      </c>
      <c r="AA1981" s="10" t="str">
        <f>IFERROR(VLOOKUP(AB1981,'[2]ind_nifty500list 12th Apr20'!$F:$F,1,FALSE),"No")</f>
        <v>No</v>
      </c>
      <c r="AB1981" s="9">
        <v>2403</v>
      </c>
    </row>
    <row r="1982" spans="1:28" ht="15.75" customHeight="1" x14ac:dyDescent="0.3">
      <c r="A1982" s="9">
        <v>1833</v>
      </c>
      <c r="B1982" s="10"/>
      <c r="C1982" s="10"/>
      <c r="D1982" s="10">
        <v>129357316</v>
      </c>
      <c r="E1982" s="10">
        <v>505302</v>
      </c>
      <c r="F1982" s="10">
        <v>505302</v>
      </c>
      <c r="G1982" s="10" t="s">
        <v>5740</v>
      </c>
      <c r="H1982" s="10" t="str">
        <f>G1982</f>
        <v>LXMIATO</v>
      </c>
      <c r="I1982" s="10" t="s">
        <v>5741</v>
      </c>
      <c r="J1982" s="10" t="s">
        <v>5742</v>
      </c>
      <c r="K1982" s="13">
        <v>40.96</v>
      </c>
      <c r="L1982" s="19" t="s">
        <v>13176</v>
      </c>
      <c r="M1982" s="11" t="s">
        <v>39</v>
      </c>
      <c r="N1982" s="10" t="s">
        <v>40</v>
      </c>
      <c r="O1982" s="10"/>
      <c r="P1982" s="10"/>
      <c r="Q1982" s="12"/>
      <c r="R1982" s="12"/>
      <c r="S1982" s="15" t="s">
        <v>42</v>
      </c>
      <c r="T1982" s="10" t="s">
        <v>27</v>
      </c>
      <c r="U1982" s="10">
        <v>2809</v>
      </c>
      <c r="V1982" s="10">
        <v>3672</v>
      </c>
      <c r="W1982" s="10">
        <v>475</v>
      </c>
      <c r="X1982" s="10">
        <v>406</v>
      </c>
      <c r="Y1982" s="10">
        <f t="shared" si="37"/>
        <v>1833</v>
      </c>
      <c r="Z1982" s="10" t="str">
        <f>IFERROR(VLOOKUP(H1982,'[1]MW-NIFTY-50-12-Apr-2020'!$A:$A,1,FALSE),"No")</f>
        <v>No</v>
      </c>
      <c r="AA1982" s="10" t="str">
        <f>IFERROR(VLOOKUP(AB1982,'[2]ind_nifty500list 12th Apr20'!$F:$F,1,FALSE),"No")</f>
        <v>No</v>
      </c>
      <c r="AB1982" s="9">
        <v>1833</v>
      </c>
    </row>
    <row r="1983" spans="1:28" ht="15.75" customHeight="1" x14ac:dyDescent="0.3">
      <c r="A1983" s="9">
        <v>1739</v>
      </c>
      <c r="B1983" s="10"/>
      <c r="C1983" s="10"/>
      <c r="D1983" s="10">
        <v>136092676</v>
      </c>
      <c r="E1983" s="10">
        <v>531612</v>
      </c>
      <c r="F1983" s="10">
        <v>531612</v>
      </c>
      <c r="G1983" s="10" t="s">
        <v>5454</v>
      </c>
      <c r="H1983" s="10" t="str">
        <f>G1983</f>
        <v>KGNIND</v>
      </c>
      <c r="I1983" s="10" t="s">
        <v>5455</v>
      </c>
      <c r="J1983" s="10" t="s">
        <v>5456</v>
      </c>
      <c r="K1983" s="13">
        <v>40.93</v>
      </c>
      <c r="L1983" s="19" t="s">
        <v>13176</v>
      </c>
      <c r="M1983" s="11" t="s">
        <v>39</v>
      </c>
      <c r="N1983" s="10" t="s">
        <v>145</v>
      </c>
      <c r="O1983" s="10"/>
      <c r="P1983" s="10"/>
      <c r="Q1983" s="12"/>
      <c r="R1983" s="12"/>
      <c r="S1983" s="15" t="s">
        <v>42</v>
      </c>
      <c r="T1983" s="10" t="s">
        <v>27</v>
      </c>
      <c r="U1983" s="10">
        <v>3396</v>
      </c>
      <c r="V1983" s="10">
        <v>1975</v>
      </c>
      <c r="W1983" s="10">
        <v>2867</v>
      </c>
      <c r="X1983" s="10">
        <v>25</v>
      </c>
      <c r="Y1983" s="10">
        <f t="shared" si="37"/>
        <v>1739</v>
      </c>
      <c r="Z1983" s="10" t="str">
        <f>IFERROR(VLOOKUP(H1983,'[1]MW-NIFTY-50-12-Apr-2020'!$A:$A,1,FALSE),"No")</f>
        <v>No</v>
      </c>
      <c r="AA1983" s="10" t="str">
        <f>IFERROR(VLOOKUP(AB1983,'[2]ind_nifty500list 12th Apr20'!$F:$F,1,FALSE),"No")</f>
        <v>No</v>
      </c>
      <c r="AB1983" s="9">
        <v>1739</v>
      </c>
    </row>
    <row r="1984" spans="1:28" ht="15.75" customHeight="1" x14ac:dyDescent="0.3">
      <c r="A1984" s="9">
        <v>1986</v>
      </c>
      <c r="B1984" s="10">
        <v>2815745</v>
      </c>
      <c r="C1984" s="10">
        <v>10999</v>
      </c>
      <c r="D1984" s="10">
        <v>136320004</v>
      </c>
      <c r="E1984" s="10">
        <v>532500</v>
      </c>
      <c r="F1984" s="10">
        <v>532500</v>
      </c>
      <c r="G1984" s="10" t="s">
        <v>6201</v>
      </c>
      <c r="H1984" s="10" t="s">
        <v>6201</v>
      </c>
      <c r="I1984" s="10" t="s">
        <v>6202</v>
      </c>
      <c r="J1984" s="10" t="s">
        <v>6203</v>
      </c>
      <c r="K1984" s="13">
        <v>270718.93160000001</v>
      </c>
      <c r="L1984" s="16" t="s">
        <v>13178</v>
      </c>
      <c r="M1984" s="11" t="s">
        <v>83</v>
      </c>
      <c r="N1984" s="10" t="s">
        <v>621</v>
      </c>
      <c r="O1984" s="11" t="s">
        <v>964</v>
      </c>
      <c r="P1984" s="10" t="s">
        <v>3249</v>
      </c>
      <c r="Q1984" s="12"/>
      <c r="R1984" s="12"/>
      <c r="S1984" s="18" t="s">
        <v>623</v>
      </c>
      <c r="T1984" s="10" t="s">
        <v>130</v>
      </c>
      <c r="U1984" s="10">
        <v>3410</v>
      </c>
      <c r="V1984" s="10">
        <v>1937</v>
      </c>
      <c r="W1984" s="10">
        <v>1014</v>
      </c>
      <c r="X1984" s="10">
        <v>1326</v>
      </c>
      <c r="Y1984" s="10">
        <f t="shared" si="37"/>
        <v>1986</v>
      </c>
      <c r="Z1984" s="10" t="s">
        <v>44</v>
      </c>
      <c r="AA1984" s="10" t="s">
        <v>44</v>
      </c>
      <c r="AB1984" s="9">
        <v>1986</v>
      </c>
    </row>
    <row r="1985" spans="1:28" ht="15.75" customHeight="1" x14ac:dyDescent="0.3">
      <c r="A1985" s="9">
        <v>4018</v>
      </c>
      <c r="B1985" s="10">
        <v>4641281</v>
      </c>
      <c r="C1985" s="10">
        <v>18130</v>
      </c>
      <c r="D1985" s="10">
        <v>136488708</v>
      </c>
      <c r="E1985" s="10">
        <v>533159</v>
      </c>
      <c r="F1985" s="10">
        <v>533159</v>
      </c>
      <c r="G1985" s="10" t="s">
        <v>12231</v>
      </c>
      <c r="H1985" s="10" t="s">
        <v>12231</v>
      </c>
      <c r="I1985" s="10" t="s">
        <v>12232</v>
      </c>
      <c r="J1985" s="10" t="s">
        <v>12233</v>
      </c>
      <c r="K1985" s="13">
        <v>40.799999999999997</v>
      </c>
      <c r="L1985" s="19" t="s">
        <v>13176</v>
      </c>
      <c r="M1985" s="11" t="s">
        <v>39</v>
      </c>
      <c r="N1985" s="10" t="s">
        <v>145</v>
      </c>
      <c r="O1985" s="10"/>
      <c r="P1985" s="10"/>
      <c r="Q1985" s="12"/>
      <c r="R1985" s="12"/>
      <c r="S1985" s="15" t="s">
        <v>42</v>
      </c>
      <c r="T1985" s="10" t="s">
        <v>27</v>
      </c>
      <c r="U1985" s="10">
        <v>4058</v>
      </c>
      <c r="V1985" s="10">
        <v>4083</v>
      </c>
      <c r="W1985" s="10">
        <v>3991</v>
      </c>
      <c r="X1985" s="10">
        <v>3971</v>
      </c>
      <c r="Y1985" s="10">
        <f t="shared" si="37"/>
        <v>4018</v>
      </c>
      <c r="Z1985" s="10" t="str">
        <f>IFERROR(VLOOKUP(H1985,'[1]MW-NIFTY-50-12-Apr-2020'!$A:$A,1,FALSE),"No")</f>
        <v>No</v>
      </c>
      <c r="AA1985" s="10" t="str">
        <f>IFERROR(VLOOKUP(AB1985,'[2]ind_nifty500list 12th Apr20'!$F:$F,1,FALSE),"No")</f>
        <v>No</v>
      </c>
      <c r="AB1985" s="9">
        <v>4018</v>
      </c>
    </row>
    <row r="1986" spans="1:28" ht="15.75" customHeight="1" x14ac:dyDescent="0.3">
      <c r="A1986" s="9">
        <v>3210</v>
      </c>
      <c r="B1986" s="10"/>
      <c r="C1986" s="10"/>
      <c r="D1986" s="10">
        <v>138049284</v>
      </c>
      <c r="E1986" s="10">
        <v>539255</v>
      </c>
      <c r="F1986" s="10">
        <v>590129</v>
      </c>
      <c r="G1986" s="10" t="s">
        <v>9866</v>
      </c>
      <c r="H1986" s="10" t="str">
        <f>G1986</f>
        <v>STARDELTA</v>
      </c>
      <c r="I1986" s="10" t="s">
        <v>9867</v>
      </c>
      <c r="J1986" s="10" t="s">
        <v>9868</v>
      </c>
      <c r="K1986" s="13">
        <v>40.76</v>
      </c>
      <c r="L1986" s="19" t="s">
        <v>13176</v>
      </c>
      <c r="M1986" s="11" t="s">
        <v>39</v>
      </c>
      <c r="N1986" s="10" t="s">
        <v>40</v>
      </c>
      <c r="O1986" s="12"/>
      <c r="P1986" s="10"/>
      <c r="Q1986" s="12"/>
      <c r="R1986" s="12"/>
      <c r="S1986" s="17" t="s">
        <v>42</v>
      </c>
      <c r="T1986" s="10" t="s">
        <v>27</v>
      </c>
      <c r="U1986" s="10">
        <v>2449</v>
      </c>
      <c r="V1986" s="10">
        <v>2711</v>
      </c>
      <c r="W1986" s="10">
        <v>3165</v>
      </c>
      <c r="X1986" s="10">
        <v>864</v>
      </c>
      <c r="Y1986" s="10">
        <f t="shared" ref="Y1986:Y2049" si="38">A1986</f>
        <v>3210</v>
      </c>
      <c r="Z1986" s="10" t="str">
        <f>IFERROR(VLOOKUP(H1986,'[1]MW-NIFTY-50-12-Apr-2020'!$A:$A,1,FALSE),"No")</f>
        <v>No</v>
      </c>
      <c r="AA1986" s="10" t="str">
        <f>IFERROR(VLOOKUP(AB1986,'[2]ind_nifty500list 12th Apr20'!$F:$F,1,FALSE),"No")</f>
        <v>No</v>
      </c>
      <c r="AB1986" s="9">
        <v>3210</v>
      </c>
    </row>
    <row r="1987" spans="1:28" ht="15.75" customHeight="1" x14ac:dyDescent="0.3">
      <c r="A1987" s="9">
        <v>1390</v>
      </c>
      <c r="B1987" s="10"/>
      <c r="C1987" s="10"/>
      <c r="D1987" s="10">
        <v>134007044</v>
      </c>
      <c r="E1987" s="10">
        <v>523465</v>
      </c>
      <c r="F1987" s="10">
        <v>523465</v>
      </c>
      <c r="G1987" s="10" t="s">
        <v>4398</v>
      </c>
      <c r="H1987" s="10" t="str">
        <f>G1987</f>
        <v>INDBNK</v>
      </c>
      <c r="I1987" s="10" t="s">
        <v>4399</v>
      </c>
      <c r="J1987" s="10" t="s">
        <v>4400</v>
      </c>
      <c r="K1987" s="13">
        <v>40.74</v>
      </c>
      <c r="L1987" s="19" t="s">
        <v>13176</v>
      </c>
      <c r="M1987" s="11" t="s">
        <v>55</v>
      </c>
      <c r="N1987" s="10" t="s">
        <v>56</v>
      </c>
      <c r="O1987" s="11" t="s">
        <v>158</v>
      </c>
      <c r="P1987" s="10" t="s">
        <v>797</v>
      </c>
      <c r="Q1987" s="12"/>
      <c r="R1987" s="12"/>
      <c r="S1987" s="10" t="s">
        <v>58</v>
      </c>
      <c r="T1987" s="10" t="s">
        <v>27</v>
      </c>
      <c r="U1987" s="10">
        <v>3252</v>
      </c>
      <c r="V1987" s="10">
        <v>3796</v>
      </c>
      <c r="W1987" s="10">
        <v>3048</v>
      </c>
      <c r="X1987" s="10">
        <v>3703</v>
      </c>
      <c r="Y1987" s="10">
        <f t="shared" si="38"/>
        <v>1390</v>
      </c>
      <c r="Z1987" s="10" t="str">
        <f>IFERROR(VLOOKUP(H1987,'[1]MW-NIFTY-50-12-Apr-2020'!$A:$A,1,FALSE),"No")</f>
        <v>No</v>
      </c>
      <c r="AA1987" s="10" t="str">
        <f>IFERROR(VLOOKUP(AB1987,'[2]ind_nifty500list 12th Apr20'!$F:$F,1,FALSE),"No")</f>
        <v>No</v>
      </c>
      <c r="AB1987" s="9">
        <v>1390</v>
      </c>
    </row>
    <row r="1988" spans="1:28" ht="15.75" customHeight="1" x14ac:dyDescent="0.3">
      <c r="A1988" s="9">
        <v>1295</v>
      </c>
      <c r="B1988" s="10">
        <v>3744513</v>
      </c>
      <c r="C1988" s="10">
        <v>14627</v>
      </c>
      <c r="D1988" s="10">
        <v>136408836</v>
      </c>
      <c r="E1988" s="10">
        <v>532847</v>
      </c>
      <c r="F1988" s="10">
        <v>532847</v>
      </c>
      <c r="G1988" s="10" t="s">
        <v>4106</v>
      </c>
      <c r="H1988" s="10" t="s">
        <v>4106</v>
      </c>
      <c r="I1988" s="10" t="s">
        <v>4107</v>
      </c>
      <c r="J1988" s="10" t="s">
        <v>4108</v>
      </c>
      <c r="K1988" s="13">
        <v>40.718900000000005</v>
      </c>
      <c r="L1988" s="19" t="s">
        <v>13176</v>
      </c>
      <c r="M1988" s="11" t="s">
        <v>39</v>
      </c>
      <c r="N1988" s="10" t="s">
        <v>40</v>
      </c>
      <c r="O1988" s="10" t="s">
        <v>137</v>
      </c>
      <c r="P1988" s="10" t="s">
        <v>1499</v>
      </c>
      <c r="Q1988" s="12"/>
      <c r="R1988" s="12"/>
      <c r="S1988" s="15" t="s">
        <v>42</v>
      </c>
      <c r="T1988" s="10" t="s">
        <v>27</v>
      </c>
      <c r="U1988" s="10">
        <v>3114</v>
      </c>
      <c r="V1988" s="10">
        <v>3005</v>
      </c>
      <c r="W1988" s="10">
        <v>2650</v>
      </c>
      <c r="X1988" s="10">
        <v>2877</v>
      </c>
      <c r="Y1988" s="10">
        <f t="shared" si="38"/>
        <v>1295</v>
      </c>
      <c r="Z1988" s="10" t="str">
        <f>IFERROR(VLOOKUP(H1988,'[1]MW-NIFTY-50-12-Apr-2020'!$A:$A,1,FALSE),"No")</f>
        <v>No</v>
      </c>
      <c r="AA1988" s="10" t="str">
        <f>IFERROR(VLOOKUP(AB1988,'[2]ind_nifty500list 12th Apr20'!$F:$F,1,FALSE),"No")</f>
        <v>No</v>
      </c>
      <c r="AB1988" s="9">
        <v>1295</v>
      </c>
    </row>
    <row r="1989" spans="1:28" ht="15.75" customHeight="1" x14ac:dyDescent="0.3">
      <c r="A1989" s="9">
        <v>3344</v>
      </c>
      <c r="B1989" s="10"/>
      <c r="C1989" s="10"/>
      <c r="D1989" s="10">
        <v>136168708</v>
      </c>
      <c r="E1989" s="10">
        <v>531909</v>
      </c>
      <c r="F1989" s="10">
        <v>531909</v>
      </c>
      <c r="G1989" s="10" t="s">
        <v>10266</v>
      </c>
      <c r="H1989" s="10" t="str">
        <f>G1989</f>
        <v>SWAGRUHA</v>
      </c>
      <c r="I1989" s="10" t="s">
        <v>10267</v>
      </c>
      <c r="J1989" s="10" t="s">
        <v>10268</v>
      </c>
      <c r="K1989" s="13">
        <v>40.700000000000003</v>
      </c>
      <c r="L1989" s="19" t="s">
        <v>13176</v>
      </c>
      <c r="M1989" s="11" t="s">
        <v>249</v>
      </c>
      <c r="N1989" s="10" t="s">
        <v>383</v>
      </c>
      <c r="O1989" s="10"/>
      <c r="P1989" s="10"/>
      <c r="Q1989" s="12"/>
      <c r="R1989" s="12"/>
      <c r="S1989" s="18" t="s">
        <v>384</v>
      </c>
      <c r="T1989" s="10" t="s">
        <v>27</v>
      </c>
      <c r="U1989" s="10">
        <v>230</v>
      </c>
      <c r="V1989" s="10">
        <v>144</v>
      </c>
      <c r="W1989" s="10">
        <v>2770</v>
      </c>
      <c r="X1989" s="10">
        <v>2190</v>
      </c>
      <c r="Y1989" s="10">
        <f t="shared" si="38"/>
        <v>3344</v>
      </c>
      <c r="Z1989" s="10" t="str">
        <f>IFERROR(VLOOKUP(H1989,'[1]MW-NIFTY-50-12-Apr-2020'!$A:$A,1,FALSE),"No")</f>
        <v>No</v>
      </c>
      <c r="AA1989" s="10" t="str">
        <f>IFERROR(VLOOKUP(AB1989,'[2]ind_nifty500list 12th Apr20'!$F:$F,1,FALSE),"No")</f>
        <v>No</v>
      </c>
      <c r="AB1989" s="9">
        <v>3344</v>
      </c>
    </row>
    <row r="1990" spans="1:28" ht="15.75" customHeight="1" x14ac:dyDescent="0.3">
      <c r="A1990" s="9">
        <v>3739</v>
      </c>
      <c r="B1990" s="10"/>
      <c r="C1990" s="10"/>
      <c r="D1990" s="10">
        <v>137868292</v>
      </c>
      <c r="E1990" s="10">
        <v>538548</v>
      </c>
      <c r="F1990" s="10">
        <v>538548</v>
      </c>
      <c r="G1990" s="10" t="s">
        <v>11447</v>
      </c>
      <c r="H1990" s="10" t="str">
        <f>G1990</f>
        <v>VITANAGRO</v>
      </c>
      <c r="I1990" s="10" t="s">
        <v>11448</v>
      </c>
      <c r="J1990" s="10" t="s">
        <v>11449</v>
      </c>
      <c r="K1990" s="13">
        <v>40.53</v>
      </c>
      <c r="L1990" s="19" t="s">
        <v>13176</v>
      </c>
      <c r="M1990" s="11" t="s">
        <v>39</v>
      </c>
      <c r="N1990" s="10" t="s">
        <v>40</v>
      </c>
      <c r="O1990" s="10" t="s">
        <v>76</v>
      </c>
      <c r="P1990" s="10"/>
      <c r="Q1990" s="12"/>
      <c r="R1990" s="12"/>
      <c r="S1990" s="15" t="s">
        <v>42</v>
      </c>
      <c r="T1990" s="10" t="s">
        <v>27</v>
      </c>
      <c r="U1990" s="10">
        <v>502</v>
      </c>
      <c r="V1990" s="10">
        <v>167</v>
      </c>
      <c r="W1990" s="10">
        <v>3633</v>
      </c>
      <c r="X1990" s="10">
        <v>3763</v>
      </c>
      <c r="Y1990" s="10">
        <f t="shared" si="38"/>
        <v>3739</v>
      </c>
      <c r="Z1990" s="10" t="str">
        <f>IFERROR(VLOOKUP(H1990,'[1]MW-NIFTY-50-12-Apr-2020'!$A:$A,1,FALSE),"No")</f>
        <v>No</v>
      </c>
      <c r="AA1990" s="10" t="str">
        <f>IFERROR(VLOOKUP(AB1990,'[2]ind_nifty500list 12th Apr20'!$F:$F,1,FALSE),"No")</f>
        <v>No</v>
      </c>
      <c r="AB1990" s="9">
        <v>3739</v>
      </c>
    </row>
    <row r="1991" spans="1:28" ht="15.75" customHeight="1" x14ac:dyDescent="0.3">
      <c r="A1991" s="9">
        <v>3553</v>
      </c>
      <c r="B1991" s="10">
        <v>1025</v>
      </c>
      <c r="C1991" s="10">
        <v>4</v>
      </c>
      <c r="D1991" s="10">
        <v>134891780</v>
      </c>
      <c r="E1991" s="10">
        <v>526921</v>
      </c>
      <c r="F1991" s="10">
        <v>526921</v>
      </c>
      <c r="G1991" s="10" t="s">
        <v>10894</v>
      </c>
      <c r="H1991" s="10" t="s">
        <v>10894</v>
      </c>
      <c r="I1991" s="10" t="s">
        <v>10895</v>
      </c>
      <c r="J1991" s="10" t="s">
        <v>10896</v>
      </c>
      <c r="K1991" s="13">
        <v>40.268749999999997</v>
      </c>
      <c r="L1991" s="19" t="s">
        <v>13176</v>
      </c>
      <c r="M1991" s="11" t="s">
        <v>55</v>
      </c>
      <c r="N1991" s="10" t="s">
        <v>56</v>
      </c>
      <c r="O1991" s="10" t="s">
        <v>62</v>
      </c>
      <c r="P1991" s="10" t="s">
        <v>63</v>
      </c>
      <c r="Q1991" s="12"/>
      <c r="R1991" s="12"/>
      <c r="S1991" s="10" t="s">
        <v>58</v>
      </c>
      <c r="T1991" s="10" t="s">
        <v>27</v>
      </c>
      <c r="U1991" s="10">
        <v>1469</v>
      </c>
      <c r="V1991" s="10">
        <v>3843</v>
      </c>
      <c r="W1991" s="10">
        <v>3112</v>
      </c>
      <c r="X1991" s="10">
        <v>2914</v>
      </c>
      <c r="Y1991" s="10">
        <f t="shared" si="38"/>
        <v>3553</v>
      </c>
      <c r="Z1991" s="10" t="str">
        <f>IFERROR(VLOOKUP(H1991,'[1]MW-NIFTY-50-12-Apr-2020'!$A:$A,1,FALSE),"No")</f>
        <v>No</v>
      </c>
      <c r="AA1991" s="10" t="str">
        <f>IFERROR(VLOOKUP(AB1991,'[2]ind_nifty500list 12th Apr20'!$F:$F,1,FALSE),"No")</f>
        <v>No</v>
      </c>
      <c r="AB1991" s="9">
        <v>3553</v>
      </c>
    </row>
    <row r="1992" spans="1:28" ht="15.75" customHeight="1" x14ac:dyDescent="0.3">
      <c r="A1992" s="9">
        <v>2859</v>
      </c>
      <c r="B1992" s="10"/>
      <c r="C1992" s="10"/>
      <c r="D1992" s="10">
        <v>135712004</v>
      </c>
      <c r="E1992" s="10">
        <v>530125</v>
      </c>
      <c r="F1992" s="10">
        <v>530125</v>
      </c>
      <c r="G1992" s="10" t="s">
        <v>8818</v>
      </c>
      <c r="H1992" s="10" t="str">
        <f>G1992</f>
        <v>SAMRATPH</v>
      </c>
      <c r="I1992" s="10" t="s">
        <v>8819</v>
      </c>
      <c r="J1992" s="10" t="s">
        <v>8820</v>
      </c>
      <c r="K1992" s="13">
        <v>40.229999999999997</v>
      </c>
      <c r="L1992" s="19" t="s">
        <v>13176</v>
      </c>
      <c r="M1992" s="11" t="s">
        <v>95</v>
      </c>
      <c r="N1992" s="10" t="s">
        <v>96</v>
      </c>
      <c r="O1992" s="10" t="s">
        <v>97</v>
      </c>
      <c r="P1992" s="10"/>
      <c r="Q1992" s="12"/>
      <c r="R1992" s="12"/>
      <c r="S1992" s="10" t="s">
        <v>98</v>
      </c>
      <c r="T1992" s="10" t="s">
        <v>27</v>
      </c>
      <c r="U1992" s="10">
        <v>672</v>
      </c>
      <c r="V1992" s="10">
        <v>3737</v>
      </c>
      <c r="W1992" s="10">
        <v>1132</v>
      </c>
      <c r="X1992" s="10">
        <v>469</v>
      </c>
      <c r="Y1992" s="10">
        <f t="shared" si="38"/>
        <v>2859</v>
      </c>
      <c r="Z1992" s="10" t="str">
        <f>IFERROR(VLOOKUP(H1992,'[1]MW-NIFTY-50-12-Apr-2020'!$A:$A,1,FALSE),"No")</f>
        <v>No</v>
      </c>
      <c r="AA1992" s="10" t="str">
        <f>IFERROR(VLOOKUP(AB1992,'[2]ind_nifty500list 12th Apr20'!$F:$F,1,FALSE),"No")</f>
        <v>No</v>
      </c>
      <c r="AB1992" s="9">
        <v>2859</v>
      </c>
    </row>
    <row r="1993" spans="1:28" ht="15.75" customHeight="1" x14ac:dyDescent="0.3">
      <c r="A1993" s="9">
        <v>3745</v>
      </c>
      <c r="B1993" s="10"/>
      <c r="C1993" s="10"/>
      <c r="D1993" s="10">
        <v>137248772</v>
      </c>
      <c r="E1993" s="10">
        <v>536128</v>
      </c>
      <c r="F1993" s="10">
        <v>536128</v>
      </c>
      <c r="G1993" s="10" t="s">
        <v>11464</v>
      </c>
      <c r="H1993" s="10" t="str">
        <f>G1993</f>
        <v>VKJINFRA</v>
      </c>
      <c r="I1993" s="10" t="s">
        <v>11465</v>
      </c>
      <c r="J1993" s="10" t="s">
        <v>11466</v>
      </c>
      <c r="K1993" s="13">
        <v>40.17</v>
      </c>
      <c r="L1993" s="19" t="s">
        <v>13176</v>
      </c>
      <c r="M1993" s="11" t="s">
        <v>39</v>
      </c>
      <c r="N1993" s="10" t="s">
        <v>67</v>
      </c>
      <c r="O1993" s="10"/>
      <c r="P1993" s="10"/>
      <c r="Q1993" s="12"/>
      <c r="R1993" s="12"/>
      <c r="S1993" s="17" t="s">
        <v>69</v>
      </c>
      <c r="T1993" s="10" t="s">
        <v>27</v>
      </c>
      <c r="U1993" s="10">
        <v>3937</v>
      </c>
      <c r="V1993" s="10">
        <v>307</v>
      </c>
      <c r="W1993" s="10">
        <v>5012</v>
      </c>
      <c r="X1993" s="10">
        <v>1291</v>
      </c>
      <c r="Y1993" s="10">
        <f t="shared" si="38"/>
        <v>3745</v>
      </c>
      <c r="Z1993" s="10" t="str">
        <f>IFERROR(VLOOKUP(H1993,'[1]MW-NIFTY-50-12-Apr-2020'!$A:$A,1,FALSE),"No")</f>
        <v>No</v>
      </c>
      <c r="AA1993" s="10" t="str">
        <f>IFERROR(VLOOKUP(AB1993,'[2]ind_nifty500list 12th Apr20'!$F:$F,1,FALSE),"No")</f>
        <v>No</v>
      </c>
      <c r="AB1993" s="9">
        <v>3745</v>
      </c>
    </row>
    <row r="1994" spans="1:28" ht="15.75" customHeight="1" x14ac:dyDescent="0.3">
      <c r="A1994" s="9">
        <v>144</v>
      </c>
      <c r="B1994" s="10"/>
      <c r="C1994" s="10"/>
      <c r="D1994" s="10">
        <v>134788868</v>
      </c>
      <c r="E1994" s="10">
        <v>526519</v>
      </c>
      <c r="F1994" s="10">
        <v>526519</v>
      </c>
      <c r="G1994" s="10" t="s">
        <v>569</v>
      </c>
      <c r="H1994" s="10" t="str">
        <f>G1994</f>
        <v>ALPINEHOU</v>
      </c>
      <c r="I1994" s="10" t="s">
        <v>570</v>
      </c>
      <c r="J1994" s="10" t="s">
        <v>571</v>
      </c>
      <c r="K1994" s="13">
        <v>39.99</v>
      </c>
      <c r="L1994" s="19" t="s">
        <v>13176</v>
      </c>
      <c r="M1994" s="11" t="s">
        <v>249</v>
      </c>
      <c r="N1994" s="10" t="s">
        <v>383</v>
      </c>
      <c r="O1994" s="10"/>
      <c r="P1994" s="10"/>
      <c r="Q1994" s="12"/>
      <c r="R1994" s="12"/>
      <c r="S1994" s="10" t="s">
        <v>384</v>
      </c>
      <c r="T1994" s="10" t="s">
        <v>27</v>
      </c>
      <c r="U1994" s="10">
        <v>298</v>
      </c>
      <c r="V1994" s="10">
        <v>505</v>
      </c>
      <c r="W1994" s="10">
        <v>230</v>
      </c>
      <c r="X1994" s="10">
        <v>3344</v>
      </c>
      <c r="Y1994" s="10">
        <f t="shared" si="38"/>
        <v>144</v>
      </c>
      <c r="Z1994" s="10" t="str">
        <f>IFERROR(VLOOKUP(H1994,'[1]MW-NIFTY-50-12-Apr-2020'!$A:$A,1,FALSE),"No")</f>
        <v>No</v>
      </c>
      <c r="AA1994" s="10" t="str">
        <f>IFERROR(VLOOKUP(AB1994,'[2]ind_nifty500list 12th Apr20'!$F:$F,1,FALSE),"No")</f>
        <v>No</v>
      </c>
      <c r="AB1994" s="9">
        <v>144</v>
      </c>
    </row>
    <row r="1995" spans="1:28" ht="15.75" customHeight="1" x14ac:dyDescent="0.3">
      <c r="A1995" s="9">
        <v>470</v>
      </c>
      <c r="B1995" s="10"/>
      <c r="C1995" s="10"/>
      <c r="D1995" s="10">
        <v>136276484</v>
      </c>
      <c r="E1995" s="10">
        <v>532330</v>
      </c>
      <c r="F1995" s="10">
        <v>532330</v>
      </c>
      <c r="G1995" s="10" t="s">
        <v>1595</v>
      </c>
      <c r="H1995" s="10" t="str">
        <f>G1995</f>
        <v>BIOPAC</v>
      </c>
      <c r="I1995" s="10" t="s">
        <v>1596</v>
      </c>
      <c r="J1995" s="10" t="s">
        <v>1597</v>
      </c>
      <c r="K1995" s="13">
        <v>39.99</v>
      </c>
      <c r="L1995" s="19" t="s">
        <v>13176</v>
      </c>
      <c r="M1995" s="11" t="s">
        <v>23</v>
      </c>
      <c r="N1995" s="10" t="s">
        <v>24</v>
      </c>
      <c r="O1995" s="10"/>
      <c r="P1995" s="10"/>
      <c r="Q1995" s="12"/>
      <c r="R1995" s="12"/>
      <c r="S1995" s="15" t="s">
        <v>26</v>
      </c>
      <c r="T1995" s="10" t="s">
        <v>27</v>
      </c>
      <c r="U1995" s="10">
        <v>2493</v>
      </c>
      <c r="V1995" s="10">
        <v>852</v>
      </c>
      <c r="W1995" s="10">
        <v>361</v>
      </c>
      <c r="X1995" s="10">
        <v>3471</v>
      </c>
      <c r="Y1995" s="10">
        <f t="shared" si="38"/>
        <v>470</v>
      </c>
      <c r="Z1995" s="10" t="str">
        <f>IFERROR(VLOOKUP(H1995,'[1]MW-NIFTY-50-12-Apr-2020'!$A:$A,1,FALSE),"No")</f>
        <v>No</v>
      </c>
      <c r="AA1995" s="10" t="str">
        <f>IFERROR(VLOOKUP(AB1995,'[2]ind_nifty500list 12th Apr20'!$F:$F,1,FALSE),"No")</f>
        <v>No</v>
      </c>
      <c r="AB1995" s="9">
        <v>470</v>
      </c>
    </row>
    <row r="1996" spans="1:28" ht="15.75" customHeight="1" x14ac:dyDescent="0.3">
      <c r="A1996" s="9">
        <v>767</v>
      </c>
      <c r="B1996" s="10">
        <v>310785</v>
      </c>
      <c r="C1996" s="10">
        <v>1214</v>
      </c>
      <c r="D1996" s="10">
        <v>129097220</v>
      </c>
      <c r="E1996" s="10">
        <v>504286</v>
      </c>
      <c r="F1996" s="10">
        <v>504286</v>
      </c>
      <c r="G1996" s="10" t="s">
        <v>2497</v>
      </c>
      <c r="H1996" s="10" t="s">
        <v>2497</v>
      </c>
      <c r="I1996" s="10" t="s">
        <v>2498</v>
      </c>
      <c r="J1996" s="10" t="s">
        <v>2499</v>
      </c>
      <c r="K1996" s="13">
        <v>39.969349999999999</v>
      </c>
      <c r="L1996" s="19" t="s">
        <v>13176</v>
      </c>
      <c r="M1996" s="11" t="s">
        <v>23</v>
      </c>
      <c r="N1996" s="10" t="s">
        <v>90</v>
      </c>
      <c r="O1996" s="10"/>
      <c r="P1996" s="10"/>
      <c r="Q1996" s="12"/>
      <c r="R1996" s="12"/>
      <c r="S1996" s="18" t="s">
        <v>91</v>
      </c>
      <c r="T1996" s="10" t="s">
        <v>27</v>
      </c>
      <c r="U1996" s="10">
        <v>1684</v>
      </c>
      <c r="V1996" s="10">
        <v>2376</v>
      </c>
      <c r="W1996" s="10">
        <v>513</v>
      </c>
      <c r="X1996" s="10">
        <v>2037</v>
      </c>
      <c r="Y1996" s="10">
        <f t="shared" si="38"/>
        <v>767</v>
      </c>
      <c r="Z1996" s="10" t="str">
        <f>IFERROR(VLOOKUP(H1996,'[1]MW-NIFTY-50-12-Apr-2020'!$A:$A,1,FALSE),"No")</f>
        <v>No</v>
      </c>
      <c r="AA1996" s="10" t="str">
        <f>IFERROR(VLOOKUP(AB1996,'[2]ind_nifty500list 12th Apr20'!$F:$F,1,FALSE),"No")</f>
        <v>No</v>
      </c>
      <c r="AB1996" s="9">
        <v>767</v>
      </c>
    </row>
    <row r="1997" spans="1:28" ht="15.75" customHeight="1" x14ac:dyDescent="0.3">
      <c r="A1997" s="9">
        <v>1595</v>
      </c>
      <c r="B1997" s="10"/>
      <c r="C1997" s="10"/>
      <c r="D1997" s="10">
        <v>137942276</v>
      </c>
      <c r="E1997" s="10">
        <v>538837</v>
      </c>
      <c r="F1997" s="10">
        <v>538837</v>
      </c>
      <c r="G1997" s="10" t="s">
        <v>5021</v>
      </c>
      <c r="H1997" s="10" t="str">
        <f>G1997</f>
        <v>JSTL</v>
      </c>
      <c r="I1997" s="10" t="s">
        <v>5022</v>
      </c>
      <c r="J1997" s="10" t="s">
        <v>5023</v>
      </c>
      <c r="K1997" s="13">
        <v>39.82</v>
      </c>
      <c r="L1997" s="19" t="s">
        <v>13176</v>
      </c>
      <c r="M1997" s="11" t="s">
        <v>32</v>
      </c>
      <c r="N1997" s="10" t="s">
        <v>33</v>
      </c>
      <c r="O1997" s="10" t="s">
        <v>34</v>
      </c>
      <c r="P1997" s="10"/>
      <c r="Q1997" s="12"/>
      <c r="R1997" s="12"/>
      <c r="S1997" s="18" t="s">
        <v>35</v>
      </c>
      <c r="T1997" s="10" t="s">
        <v>27</v>
      </c>
      <c r="U1997" s="10">
        <v>1443</v>
      </c>
      <c r="V1997" s="10">
        <v>3858</v>
      </c>
      <c r="W1997" s="10">
        <v>392</v>
      </c>
      <c r="X1997" s="10">
        <v>3014</v>
      </c>
      <c r="Y1997" s="10">
        <f t="shared" si="38"/>
        <v>1595</v>
      </c>
      <c r="Z1997" s="10" t="str">
        <f>IFERROR(VLOOKUP(H1997,'[1]MW-NIFTY-50-12-Apr-2020'!$A:$A,1,FALSE),"No")</f>
        <v>No</v>
      </c>
      <c r="AA1997" s="10" t="str">
        <f>IFERROR(VLOOKUP(AB1997,'[2]ind_nifty500list 12th Apr20'!$F:$F,1,FALSE),"No")</f>
        <v>No</v>
      </c>
      <c r="AB1997" s="9">
        <v>1595</v>
      </c>
    </row>
    <row r="1998" spans="1:28" ht="15.75" customHeight="1" x14ac:dyDescent="0.3">
      <c r="A1998" s="9">
        <v>3767</v>
      </c>
      <c r="B1998" s="10"/>
      <c r="C1998" s="10"/>
      <c r="D1998" s="10">
        <v>128350724</v>
      </c>
      <c r="E1998" s="10">
        <v>501370</v>
      </c>
      <c r="F1998" s="10">
        <v>501370</v>
      </c>
      <c r="G1998" s="10" t="s">
        <v>11530</v>
      </c>
      <c r="H1998" s="10" t="str">
        <f>G1998</f>
        <v>WALCHPF</v>
      </c>
      <c r="I1998" s="10" t="s">
        <v>11531</v>
      </c>
      <c r="J1998" s="10" t="s">
        <v>11532</v>
      </c>
      <c r="K1998" s="13">
        <v>39.770000000000003</v>
      </c>
      <c r="L1998" s="19" t="s">
        <v>13176</v>
      </c>
      <c r="M1998" s="11" t="s">
        <v>39</v>
      </c>
      <c r="N1998" s="10" t="s">
        <v>145</v>
      </c>
      <c r="O1998" s="10" t="s">
        <v>10712</v>
      </c>
      <c r="P1998" s="10"/>
      <c r="Q1998" s="12"/>
      <c r="R1998" s="12"/>
      <c r="S1998" s="15" t="s">
        <v>42</v>
      </c>
      <c r="T1998" s="10" t="s">
        <v>27</v>
      </c>
      <c r="U1998" s="10"/>
      <c r="V1998" s="10"/>
      <c r="W1998" s="10">
        <v>3861</v>
      </c>
      <c r="X1998" s="10">
        <v>3886</v>
      </c>
      <c r="Y1998" s="10">
        <f t="shared" si="38"/>
        <v>3767</v>
      </c>
      <c r="Z1998" s="10" t="str">
        <f>IFERROR(VLOOKUP(H1998,'[1]MW-NIFTY-50-12-Apr-2020'!$A:$A,1,FALSE),"No")</f>
        <v>No</v>
      </c>
      <c r="AA1998" s="10" t="str">
        <f>IFERROR(VLOOKUP(AB1998,'[2]ind_nifty500list 12th Apr20'!$F:$F,1,FALSE),"No")</f>
        <v>No</v>
      </c>
      <c r="AB1998" s="9">
        <v>3767</v>
      </c>
    </row>
    <row r="1999" spans="1:28" ht="15.75" customHeight="1" x14ac:dyDescent="0.3">
      <c r="A1999" s="9">
        <v>3619</v>
      </c>
      <c r="B1999" s="10">
        <v>4936449</v>
      </c>
      <c r="C1999" s="10">
        <v>19283</v>
      </c>
      <c r="D1999" s="10">
        <v>136387844</v>
      </c>
      <c r="E1999" s="10">
        <v>532765</v>
      </c>
      <c r="F1999" s="10">
        <v>532765</v>
      </c>
      <c r="G1999" s="10" t="s">
        <v>11089</v>
      </c>
      <c r="H1999" s="10" t="s">
        <v>11089</v>
      </c>
      <c r="I1999" s="10" t="s">
        <v>11090</v>
      </c>
      <c r="J1999" s="10" t="s">
        <v>11091</v>
      </c>
      <c r="K1999" s="13">
        <v>39.743849999999995</v>
      </c>
      <c r="L1999" s="19" t="s">
        <v>13176</v>
      </c>
      <c r="M1999" s="11" t="s">
        <v>275</v>
      </c>
      <c r="N1999" s="10" t="s">
        <v>357</v>
      </c>
      <c r="O1999" s="10" t="s">
        <v>358</v>
      </c>
      <c r="P1999" s="10" t="s">
        <v>11092</v>
      </c>
      <c r="Q1999" s="12"/>
      <c r="R1999" s="12"/>
      <c r="S1999" s="18" t="s">
        <v>279</v>
      </c>
      <c r="T1999" s="10" t="s">
        <v>27</v>
      </c>
      <c r="U1999" s="10">
        <v>2186</v>
      </c>
      <c r="V1999" s="10">
        <v>1778</v>
      </c>
      <c r="W1999" s="10">
        <v>1793</v>
      </c>
      <c r="X1999" s="10">
        <v>1300</v>
      </c>
      <c r="Y1999" s="10">
        <f t="shared" si="38"/>
        <v>3619</v>
      </c>
      <c r="Z1999" s="10" t="str">
        <f>IFERROR(VLOOKUP(H1999,'[1]MW-NIFTY-50-12-Apr-2020'!$A:$A,1,FALSE),"No")</f>
        <v>No</v>
      </c>
      <c r="AA1999" s="10" t="str">
        <f>IFERROR(VLOOKUP(AB1999,'[2]ind_nifty500list 12th Apr20'!$F:$F,1,FALSE),"No")</f>
        <v>No</v>
      </c>
      <c r="AB1999" s="9">
        <v>3619</v>
      </c>
    </row>
    <row r="2000" spans="1:28" ht="15.75" customHeight="1" x14ac:dyDescent="0.3">
      <c r="A2000" s="9">
        <v>3259</v>
      </c>
      <c r="B2000" s="10"/>
      <c r="C2000" s="10"/>
      <c r="D2000" s="10">
        <v>138013956</v>
      </c>
      <c r="E2000" s="10">
        <v>539117</v>
      </c>
      <c r="F2000" s="10">
        <v>539117</v>
      </c>
      <c r="G2000" s="10" t="s">
        <v>10011</v>
      </c>
      <c r="H2000" s="10" t="str">
        <f>G2000</f>
        <v>SUJALA</v>
      </c>
      <c r="I2000" s="10" t="s">
        <v>10012</v>
      </c>
      <c r="J2000" s="10" t="s">
        <v>10013</v>
      </c>
      <c r="K2000" s="13">
        <v>39.65</v>
      </c>
      <c r="L2000" s="19" t="s">
        <v>13176</v>
      </c>
      <c r="M2000" s="11" t="s">
        <v>55</v>
      </c>
      <c r="N2000" s="10" t="s">
        <v>56</v>
      </c>
      <c r="O2000" s="10" t="s">
        <v>154</v>
      </c>
      <c r="P2000" s="10"/>
      <c r="Q2000" s="12"/>
      <c r="R2000" s="12"/>
      <c r="S2000" s="18" t="s">
        <v>58</v>
      </c>
      <c r="T2000" s="10" t="s">
        <v>27</v>
      </c>
      <c r="U2000" s="10">
        <v>2154</v>
      </c>
      <c r="V2000" s="10">
        <v>2129</v>
      </c>
      <c r="W2000" s="10">
        <v>27</v>
      </c>
      <c r="X2000" s="10">
        <v>2005</v>
      </c>
      <c r="Y2000" s="10">
        <f t="shared" si="38"/>
        <v>3259</v>
      </c>
      <c r="Z2000" s="10" t="str">
        <f>IFERROR(VLOOKUP(H2000,'[1]MW-NIFTY-50-12-Apr-2020'!$A:$A,1,FALSE),"No")</f>
        <v>No</v>
      </c>
      <c r="AA2000" s="10" t="str">
        <f>IFERROR(VLOOKUP(AB2000,'[2]ind_nifty500list 12th Apr20'!$F:$F,1,FALSE),"No")</f>
        <v>No</v>
      </c>
      <c r="AB2000" s="9">
        <v>3259</v>
      </c>
    </row>
    <row r="2001" spans="1:28" ht="15.75" customHeight="1" x14ac:dyDescent="0.3">
      <c r="A2001" s="9">
        <v>1999</v>
      </c>
      <c r="B2001" s="10"/>
      <c r="C2001" s="10"/>
      <c r="D2001" s="10">
        <v>134793732</v>
      </c>
      <c r="E2001" s="10">
        <v>526538</v>
      </c>
      <c r="F2001" s="10">
        <v>526538</v>
      </c>
      <c r="G2001" s="10" t="s">
        <v>6240</v>
      </c>
      <c r="H2001" s="10" t="str">
        <f>G2001</f>
        <v>MAXIMAA</v>
      </c>
      <c r="I2001" s="10" t="s">
        <v>6241</v>
      </c>
      <c r="J2001" s="10" t="s">
        <v>6242</v>
      </c>
      <c r="K2001" s="13">
        <v>39.254909526915327</v>
      </c>
      <c r="L2001" s="19" t="s">
        <v>13176</v>
      </c>
      <c r="M2001" s="11" t="s">
        <v>4773</v>
      </c>
      <c r="N2001" s="10" t="s">
        <v>96</v>
      </c>
      <c r="O2001" s="10"/>
      <c r="P2001" s="10"/>
      <c r="Q2001" s="12"/>
      <c r="R2001" s="12"/>
      <c r="S2001" s="10" t="s">
        <v>98</v>
      </c>
      <c r="T2001" s="10" t="s">
        <v>27</v>
      </c>
      <c r="U2001" s="10">
        <v>3499</v>
      </c>
      <c r="V2001" s="10">
        <v>2870</v>
      </c>
      <c r="W2001" s="10">
        <v>985</v>
      </c>
      <c r="X2001" s="10">
        <v>520</v>
      </c>
      <c r="Y2001" s="10">
        <f t="shared" si="38"/>
        <v>1999</v>
      </c>
      <c r="Z2001" s="10" t="str">
        <f>IFERROR(VLOOKUP(H2001,'[1]MW-NIFTY-50-12-Apr-2020'!$A:$A,1,FALSE),"No")</f>
        <v>No</v>
      </c>
      <c r="AA2001" s="10" t="str">
        <f>IFERROR(VLOOKUP(AB2001,'[2]ind_nifty500list 12th Apr20'!$F:$F,1,FALSE),"No")</f>
        <v>No</v>
      </c>
      <c r="AB2001" s="9">
        <v>1999</v>
      </c>
    </row>
    <row r="2002" spans="1:28" ht="15.75" customHeight="1" x14ac:dyDescent="0.3">
      <c r="A2002" s="9">
        <v>3130</v>
      </c>
      <c r="B2002" s="10"/>
      <c r="C2002" s="10"/>
      <c r="D2002" s="10">
        <v>131506948</v>
      </c>
      <c r="E2002" s="10">
        <v>513699</v>
      </c>
      <c r="F2002" s="10">
        <v>513699</v>
      </c>
      <c r="G2002" s="10" t="s">
        <v>9625</v>
      </c>
      <c r="H2002" s="10" t="str">
        <f>G2002</f>
        <v>SOLIDSTON</v>
      </c>
      <c r="I2002" s="10" t="s">
        <v>9626</v>
      </c>
      <c r="J2002" s="10" t="s">
        <v>9627</v>
      </c>
      <c r="K2002" s="13">
        <v>39.22</v>
      </c>
      <c r="L2002" s="19" t="s">
        <v>13176</v>
      </c>
      <c r="M2002" s="11" t="s">
        <v>249</v>
      </c>
      <c r="N2002" s="10" t="s">
        <v>250</v>
      </c>
      <c r="O2002" s="10" t="s">
        <v>762</v>
      </c>
      <c r="P2002" s="10" t="s">
        <v>875</v>
      </c>
      <c r="Q2002" s="12"/>
      <c r="R2002" s="12"/>
      <c r="S2002" s="15" t="s">
        <v>26</v>
      </c>
      <c r="T2002" s="10" t="s">
        <v>27</v>
      </c>
      <c r="U2002" s="10">
        <v>2375</v>
      </c>
      <c r="V2002" s="10">
        <v>2458</v>
      </c>
      <c r="W2002" s="10">
        <v>1903</v>
      </c>
      <c r="X2002" s="10">
        <v>894</v>
      </c>
      <c r="Y2002" s="10">
        <f t="shared" si="38"/>
        <v>3130</v>
      </c>
      <c r="Z2002" s="10" t="str">
        <f>IFERROR(VLOOKUP(H2002,'[1]MW-NIFTY-50-12-Apr-2020'!$A:$A,1,FALSE),"No")</f>
        <v>No</v>
      </c>
      <c r="AA2002" s="10" t="str">
        <f>IFERROR(VLOOKUP(AB2002,'[2]ind_nifty500list 12th Apr20'!$F:$F,1,FALSE),"No")</f>
        <v>No</v>
      </c>
      <c r="AB2002" s="9">
        <v>3130</v>
      </c>
    </row>
    <row r="2003" spans="1:28" ht="15.75" customHeight="1" x14ac:dyDescent="0.3">
      <c r="A2003" s="9">
        <v>76</v>
      </c>
      <c r="B2003" s="10"/>
      <c r="C2003" s="10"/>
      <c r="D2003" s="10">
        <v>136860676</v>
      </c>
      <c r="E2003" s="10">
        <v>534612</v>
      </c>
      <c r="F2003" s="10">
        <v>534612</v>
      </c>
      <c r="G2003" s="10" t="s">
        <v>332</v>
      </c>
      <c r="H2003" s="10" t="str">
        <f>G2003</f>
        <v>AMTL</v>
      </c>
      <c r="I2003" s="10" t="s">
        <v>333</v>
      </c>
      <c r="J2003" s="10" t="s">
        <v>334</v>
      </c>
      <c r="K2003" s="13">
        <v>39.14</v>
      </c>
      <c r="L2003" s="19" t="s">
        <v>13176</v>
      </c>
      <c r="M2003" s="11" t="s">
        <v>335</v>
      </c>
      <c r="N2003" s="10" t="s">
        <v>336</v>
      </c>
      <c r="O2003" s="10" t="s">
        <v>337</v>
      </c>
      <c r="P2003" s="10" t="s">
        <v>338</v>
      </c>
      <c r="Q2003" s="12"/>
      <c r="R2003" s="12"/>
      <c r="S2003" s="15" t="s">
        <v>339</v>
      </c>
      <c r="T2003" s="10" t="s">
        <v>27</v>
      </c>
      <c r="U2003" s="10">
        <v>865</v>
      </c>
      <c r="V2003" s="10">
        <v>2153</v>
      </c>
      <c r="W2003" s="10">
        <v>2984</v>
      </c>
      <c r="X2003" s="10">
        <v>5015</v>
      </c>
      <c r="Y2003" s="10">
        <f t="shared" si="38"/>
        <v>76</v>
      </c>
      <c r="Z2003" s="10" t="str">
        <f>IFERROR(VLOOKUP(H2003,'[1]MW-NIFTY-50-12-Apr-2020'!$A:$A,1,FALSE),"No")</f>
        <v>No</v>
      </c>
      <c r="AA2003" s="10" t="str">
        <f>IFERROR(VLOOKUP(AB2003,'[2]ind_nifty500list 12th Apr20'!$F:$F,1,FALSE),"No")</f>
        <v>No</v>
      </c>
      <c r="AB2003" s="9">
        <v>76</v>
      </c>
    </row>
    <row r="2004" spans="1:28" ht="15.75" customHeight="1" x14ac:dyDescent="0.3">
      <c r="A2004" s="9">
        <v>230</v>
      </c>
      <c r="B2004" s="10">
        <v>3554561</v>
      </c>
      <c r="C2004" s="10">
        <v>13885</v>
      </c>
      <c r="D2004" s="10">
        <v>136033540</v>
      </c>
      <c r="E2004" s="10">
        <v>531381</v>
      </c>
      <c r="F2004" s="10">
        <v>531381</v>
      </c>
      <c r="G2004" s="10" t="s">
        <v>842</v>
      </c>
      <c r="H2004" s="10" t="s">
        <v>842</v>
      </c>
      <c r="I2004" s="10" t="s">
        <v>843</v>
      </c>
      <c r="J2004" s="10" t="s">
        <v>844</v>
      </c>
      <c r="K2004" s="13">
        <v>38.873750000000001</v>
      </c>
      <c r="L2004" s="19" t="s">
        <v>13176</v>
      </c>
      <c r="M2004" s="11" t="s">
        <v>249</v>
      </c>
      <c r="N2004" s="10" t="s">
        <v>383</v>
      </c>
      <c r="O2004" s="10"/>
      <c r="P2004" s="10"/>
      <c r="Q2004" s="12"/>
      <c r="R2004" s="12"/>
      <c r="S2004" s="18" t="s">
        <v>384</v>
      </c>
      <c r="T2004" s="10" t="s">
        <v>27</v>
      </c>
      <c r="U2004" s="10">
        <v>144</v>
      </c>
      <c r="V2004" s="10">
        <v>298</v>
      </c>
      <c r="W2004" s="10">
        <v>3344</v>
      </c>
      <c r="X2004" s="10">
        <v>2770</v>
      </c>
      <c r="Y2004" s="10">
        <f t="shared" si="38"/>
        <v>230</v>
      </c>
      <c r="Z2004" s="10" t="str">
        <f>IFERROR(VLOOKUP(H2004,'[1]MW-NIFTY-50-12-Apr-2020'!$A:$A,1,FALSE),"No")</f>
        <v>No</v>
      </c>
      <c r="AA2004" s="10" t="str">
        <f>IFERROR(VLOOKUP(AB2004,'[2]ind_nifty500list 12th Apr20'!$F:$F,1,FALSE),"No")</f>
        <v>No</v>
      </c>
      <c r="AB2004" s="9">
        <v>230</v>
      </c>
    </row>
    <row r="2005" spans="1:28" ht="15.75" customHeight="1" x14ac:dyDescent="0.3">
      <c r="A2005" s="9">
        <v>1680</v>
      </c>
      <c r="B2005" s="10"/>
      <c r="C2005" s="10"/>
      <c r="D2005" s="10">
        <v>151073284</v>
      </c>
      <c r="E2005" s="10">
        <v>590130</v>
      </c>
      <c r="F2005" s="10">
        <v>590130</v>
      </c>
      <c r="G2005" s="10" t="s">
        <v>5275</v>
      </c>
      <c r="H2005" s="10" t="str">
        <f>G2005</f>
        <v>KANCOTEA</v>
      </c>
      <c r="I2005" s="10" t="s">
        <v>5276</v>
      </c>
      <c r="J2005" s="10" t="s">
        <v>5277</v>
      </c>
      <c r="K2005" s="13">
        <v>38.85</v>
      </c>
      <c r="L2005" s="19" t="s">
        <v>13176</v>
      </c>
      <c r="M2005" s="11" t="s">
        <v>275</v>
      </c>
      <c r="N2005" s="10" t="s">
        <v>276</v>
      </c>
      <c r="O2005" s="10" t="s">
        <v>277</v>
      </c>
      <c r="P2005" s="10" t="s">
        <v>826</v>
      </c>
      <c r="Q2005" s="12"/>
      <c r="R2005" s="12"/>
      <c r="S2005" s="18" t="s">
        <v>279</v>
      </c>
      <c r="T2005" s="10" t="s">
        <v>27</v>
      </c>
      <c r="U2005" s="10">
        <v>1850</v>
      </c>
      <c r="V2005" s="10">
        <v>1873</v>
      </c>
      <c r="W2005" s="10">
        <v>3558</v>
      </c>
      <c r="X2005" s="10">
        <v>810</v>
      </c>
      <c r="Y2005" s="10">
        <f t="shared" si="38"/>
        <v>1680</v>
      </c>
      <c r="Z2005" s="10" t="str">
        <f>IFERROR(VLOOKUP(H2005,'[1]MW-NIFTY-50-12-Apr-2020'!$A:$A,1,FALSE),"No")</f>
        <v>No</v>
      </c>
      <c r="AA2005" s="10" t="str">
        <f>IFERROR(VLOOKUP(AB2005,'[2]ind_nifty500list 12th Apr20'!$F:$F,1,FALSE),"No")</f>
        <v>No</v>
      </c>
      <c r="AB2005" s="9">
        <v>1680</v>
      </c>
    </row>
    <row r="2006" spans="1:28" ht="15.75" customHeight="1" x14ac:dyDescent="0.3">
      <c r="A2006" s="9">
        <v>3348</v>
      </c>
      <c r="B2006" s="10"/>
      <c r="C2006" s="10"/>
      <c r="D2006" s="10">
        <v>134749444</v>
      </c>
      <c r="E2006" s="10">
        <v>526365</v>
      </c>
      <c r="F2006" s="10">
        <v>526365</v>
      </c>
      <c r="G2006" s="10" t="s">
        <v>10279</v>
      </c>
      <c r="H2006" s="10" t="str">
        <f>G2006</f>
        <v>SWARNSAR</v>
      </c>
      <c r="I2006" s="10" t="s">
        <v>10280</v>
      </c>
      <c r="J2006" s="10" t="s">
        <v>10281</v>
      </c>
      <c r="K2006" s="13">
        <v>38.82</v>
      </c>
      <c r="L2006" s="19" t="s">
        <v>13176</v>
      </c>
      <c r="M2006" s="11" t="s">
        <v>83</v>
      </c>
      <c r="N2006" s="10" t="s">
        <v>84</v>
      </c>
      <c r="O2006" s="10" t="s">
        <v>508</v>
      </c>
      <c r="P2006" s="10"/>
      <c r="Q2006" s="12"/>
      <c r="R2006" s="12"/>
      <c r="S2006" s="17" t="s">
        <v>86</v>
      </c>
      <c r="T2006" s="10" t="s">
        <v>27</v>
      </c>
      <c r="U2006" s="10">
        <v>1157</v>
      </c>
      <c r="V2006" s="10">
        <v>3100</v>
      </c>
      <c r="W2006" s="10">
        <v>3392</v>
      </c>
      <c r="X2006" s="10">
        <v>3197</v>
      </c>
      <c r="Y2006" s="10">
        <f t="shared" si="38"/>
        <v>3348</v>
      </c>
      <c r="Z2006" s="10" t="str">
        <f>IFERROR(VLOOKUP(H2006,'[1]MW-NIFTY-50-12-Apr-2020'!$A:$A,1,FALSE),"No")</f>
        <v>No</v>
      </c>
      <c r="AA2006" s="10" t="str">
        <f>IFERROR(VLOOKUP(AB2006,'[2]ind_nifty500list 12th Apr20'!$F:$F,1,FALSE),"No")</f>
        <v>No</v>
      </c>
      <c r="AB2006" s="9">
        <v>3348</v>
      </c>
    </row>
    <row r="2007" spans="1:28" ht="15.75" customHeight="1" x14ac:dyDescent="0.3">
      <c r="A2007" s="9">
        <v>2321</v>
      </c>
      <c r="B2007" s="10"/>
      <c r="C2007" s="10"/>
      <c r="D2007" s="10">
        <v>129947908</v>
      </c>
      <c r="E2007" s="10">
        <v>507609</v>
      </c>
      <c r="F2007" s="10">
        <v>507609</v>
      </c>
      <c r="G2007" s="10" t="s">
        <v>7213</v>
      </c>
      <c r="H2007" s="10" t="str">
        <f>G2007</f>
        <v>OLYOI</v>
      </c>
      <c r="I2007" s="10" t="s">
        <v>7214</v>
      </c>
      <c r="J2007" s="10" t="s">
        <v>7215</v>
      </c>
      <c r="K2007" s="13">
        <v>38.71</v>
      </c>
      <c r="L2007" s="19" t="s">
        <v>13176</v>
      </c>
      <c r="M2007" s="11" t="s">
        <v>275</v>
      </c>
      <c r="N2007" s="10" t="s">
        <v>357</v>
      </c>
      <c r="O2007" s="11" t="s">
        <v>358</v>
      </c>
      <c r="P2007" s="10" t="s">
        <v>5754</v>
      </c>
      <c r="Q2007" s="12"/>
      <c r="R2007" s="12"/>
      <c r="S2007" s="18" t="s">
        <v>279</v>
      </c>
      <c r="T2007" s="10" t="s">
        <v>27</v>
      </c>
      <c r="U2007" s="10">
        <v>3675</v>
      </c>
      <c r="V2007" s="10">
        <v>2201</v>
      </c>
      <c r="W2007" s="10">
        <v>1778</v>
      </c>
      <c r="X2007" s="10">
        <v>2186</v>
      </c>
      <c r="Y2007" s="10">
        <f t="shared" si="38"/>
        <v>2321</v>
      </c>
      <c r="Z2007" s="10" t="str">
        <f>IFERROR(VLOOKUP(H2007,'[1]MW-NIFTY-50-12-Apr-2020'!$A:$A,1,FALSE),"No")</f>
        <v>No</v>
      </c>
      <c r="AA2007" s="10" t="str">
        <f>IFERROR(VLOOKUP(AB2007,'[2]ind_nifty500list 12th Apr20'!$F:$F,1,FALSE),"No")</f>
        <v>No</v>
      </c>
      <c r="AB2007" s="9">
        <v>2321</v>
      </c>
    </row>
    <row r="2008" spans="1:28" ht="15.75" customHeight="1" x14ac:dyDescent="0.3">
      <c r="A2008" s="9">
        <v>2202</v>
      </c>
      <c r="B2008" s="10"/>
      <c r="C2008" s="10"/>
      <c r="D2008" s="10">
        <v>137988100</v>
      </c>
      <c r="E2008" s="10">
        <v>539016</v>
      </c>
      <c r="F2008" s="10">
        <v>539016</v>
      </c>
      <c r="G2008" s="10" t="s">
        <v>6853</v>
      </c>
      <c r="H2008" s="10" t="str">
        <f>G2008</f>
        <v>NEIL</v>
      </c>
      <c r="I2008" s="10" t="s">
        <v>6854</v>
      </c>
      <c r="J2008" s="10" t="s">
        <v>6855</v>
      </c>
      <c r="K2008" s="13">
        <v>38.659999999999997</v>
      </c>
      <c r="L2008" s="19" t="s">
        <v>13176</v>
      </c>
      <c r="M2008" s="11" t="s">
        <v>55</v>
      </c>
      <c r="N2008" s="10" t="s">
        <v>56</v>
      </c>
      <c r="O2008" s="10" t="s">
        <v>158</v>
      </c>
      <c r="P2008" s="10" t="s">
        <v>159</v>
      </c>
      <c r="Q2008" s="12"/>
      <c r="R2008" s="12"/>
      <c r="S2008" s="18" t="s">
        <v>58</v>
      </c>
      <c r="T2008" s="10" t="s">
        <v>27</v>
      </c>
      <c r="U2008" s="10">
        <v>710</v>
      </c>
      <c r="V2008" s="10">
        <v>1957</v>
      </c>
      <c r="W2008" s="10">
        <v>1397</v>
      </c>
      <c r="X2008" s="10">
        <v>251</v>
      </c>
      <c r="Y2008" s="10">
        <f t="shared" si="38"/>
        <v>2202</v>
      </c>
      <c r="Z2008" s="10" t="str">
        <f>IFERROR(VLOOKUP(H2008,'[1]MW-NIFTY-50-12-Apr-2020'!$A:$A,1,FALSE),"No")</f>
        <v>No</v>
      </c>
      <c r="AA2008" s="10" t="str">
        <f>IFERROR(VLOOKUP(AB2008,'[2]ind_nifty500list 12th Apr20'!$F:$F,1,FALSE),"No")</f>
        <v>No</v>
      </c>
      <c r="AB2008" s="9">
        <v>2202</v>
      </c>
    </row>
    <row r="2009" spans="1:28" ht="15.75" customHeight="1" x14ac:dyDescent="0.3">
      <c r="A2009" s="9">
        <v>2791</v>
      </c>
      <c r="B2009" s="10"/>
      <c r="C2009" s="10"/>
      <c r="D2009" s="10">
        <v>135991044</v>
      </c>
      <c r="E2009" s="10">
        <v>531215</v>
      </c>
      <c r="F2009" s="10">
        <v>531215</v>
      </c>
      <c r="G2009" s="10" t="s">
        <v>8615</v>
      </c>
      <c r="H2009" s="10" t="str">
        <f>G2009</f>
        <v>RTSPOWR</v>
      </c>
      <c r="I2009" s="10" t="s">
        <v>8616</v>
      </c>
      <c r="J2009" s="10" t="s">
        <v>8617</v>
      </c>
      <c r="K2009" s="13">
        <v>38.549999999999997</v>
      </c>
      <c r="L2009" s="19" t="s">
        <v>13176</v>
      </c>
      <c r="M2009" s="11" t="s">
        <v>39</v>
      </c>
      <c r="N2009" s="10" t="s">
        <v>40</v>
      </c>
      <c r="O2009" s="10" t="s">
        <v>128</v>
      </c>
      <c r="P2009" s="10" t="e">
        <v>#REF!</v>
      </c>
      <c r="Q2009" s="12"/>
      <c r="R2009" s="12"/>
      <c r="S2009" s="15" t="s">
        <v>42</v>
      </c>
      <c r="T2009" s="10" t="s">
        <v>27</v>
      </c>
      <c r="U2009" s="10">
        <v>1709</v>
      </c>
      <c r="V2009" s="10">
        <v>1388</v>
      </c>
      <c r="W2009" s="10">
        <v>343</v>
      </c>
      <c r="X2009" s="10">
        <v>3567</v>
      </c>
      <c r="Y2009" s="10">
        <f t="shared" si="38"/>
        <v>2791</v>
      </c>
      <c r="Z2009" s="10" t="str">
        <f>IFERROR(VLOOKUP(H2009,'[1]MW-NIFTY-50-12-Apr-2020'!$A:$A,1,FALSE),"No")</f>
        <v>No</v>
      </c>
      <c r="AA2009" s="10" t="str">
        <f>IFERROR(VLOOKUP(AB2009,'[2]ind_nifty500list 12th Apr20'!$F:$F,1,FALSE),"No")</f>
        <v>No</v>
      </c>
      <c r="AB2009" s="9">
        <v>2791</v>
      </c>
    </row>
    <row r="2010" spans="1:28" ht="15.75" customHeight="1" x14ac:dyDescent="0.3">
      <c r="A2010" s="9">
        <v>1692</v>
      </c>
      <c r="B2010" s="10">
        <v>6242561</v>
      </c>
      <c r="C2010" s="10">
        <v>24385</v>
      </c>
      <c r="D2010" s="10">
        <v>136563460</v>
      </c>
      <c r="E2010" s="10">
        <v>533451</v>
      </c>
      <c r="F2010" s="10">
        <v>533451</v>
      </c>
      <c r="G2010" s="10" t="s">
        <v>5311</v>
      </c>
      <c r="H2010" s="10" t="s">
        <v>5311</v>
      </c>
      <c r="I2010" s="10" t="s">
        <v>5312</v>
      </c>
      <c r="J2010" s="10" t="s">
        <v>5313</v>
      </c>
      <c r="K2010" s="13">
        <v>38.471249999999998</v>
      </c>
      <c r="L2010" s="19" t="s">
        <v>13176</v>
      </c>
      <c r="M2010" s="11" t="s">
        <v>121</v>
      </c>
      <c r="N2010" s="10" t="s">
        <v>562</v>
      </c>
      <c r="O2010" s="10" t="s">
        <v>2952</v>
      </c>
      <c r="P2010" s="10" t="s">
        <v>4567</v>
      </c>
      <c r="Q2010" s="12"/>
      <c r="R2010" s="12"/>
      <c r="S2010" s="15" t="s">
        <v>565</v>
      </c>
      <c r="T2010" s="10" t="s">
        <v>27</v>
      </c>
      <c r="U2010" s="10">
        <v>2815</v>
      </c>
      <c r="V2010" s="10">
        <v>3673</v>
      </c>
      <c r="W2010" s="10">
        <v>1444</v>
      </c>
      <c r="X2010" s="10">
        <v>917</v>
      </c>
      <c r="Y2010" s="10">
        <f t="shared" si="38"/>
        <v>1692</v>
      </c>
      <c r="Z2010" s="10" t="str">
        <f>IFERROR(VLOOKUP(H2010,'[1]MW-NIFTY-50-12-Apr-2020'!$A:$A,1,FALSE),"No")</f>
        <v>No</v>
      </c>
      <c r="AA2010" s="10" t="str">
        <f>IFERROR(VLOOKUP(AB2010,'[2]ind_nifty500list 12th Apr20'!$F:$F,1,FALSE),"No")</f>
        <v>No</v>
      </c>
      <c r="AB2010" s="9">
        <v>1692</v>
      </c>
    </row>
    <row r="2011" spans="1:28" ht="15.75" customHeight="1" x14ac:dyDescent="0.3">
      <c r="A2011" s="9">
        <v>2171</v>
      </c>
      <c r="B2011" s="10"/>
      <c r="C2011" s="10"/>
      <c r="D2011" s="10">
        <v>128616196</v>
      </c>
      <c r="E2011" s="10">
        <v>502407</v>
      </c>
      <c r="F2011" s="10">
        <v>502407</v>
      </c>
      <c r="G2011" s="10" t="s">
        <v>6761</v>
      </c>
      <c r="H2011" s="10" t="str">
        <f t="shared" ref="H2011:H2018" si="39">G2011</f>
        <v>NATHPULP</v>
      </c>
      <c r="I2011" s="10" t="s">
        <v>6762</v>
      </c>
      <c r="J2011" s="10" t="s">
        <v>6763</v>
      </c>
      <c r="K2011" s="13">
        <v>38.369999999999997</v>
      </c>
      <c r="L2011" s="19" t="s">
        <v>13176</v>
      </c>
      <c r="M2011" s="11" t="s">
        <v>23</v>
      </c>
      <c r="N2011" s="10" t="s">
        <v>196</v>
      </c>
      <c r="O2011" s="10" t="s">
        <v>388</v>
      </c>
      <c r="P2011" s="10"/>
      <c r="Q2011" s="12"/>
      <c r="R2011" s="12"/>
      <c r="S2011" s="15" t="s">
        <v>26</v>
      </c>
      <c r="T2011" s="10" t="s">
        <v>27</v>
      </c>
      <c r="U2011" s="10">
        <v>3010</v>
      </c>
      <c r="V2011" s="10">
        <v>3011</v>
      </c>
      <c r="W2011" s="10">
        <v>2663</v>
      </c>
      <c r="X2011" s="10">
        <v>1063</v>
      </c>
      <c r="Y2011" s="10">
        <f t="shared" si="38"/>
        <v>2171</v>
      </c>
      <c r="Z2011" s="10" t="str">
        <f>IFERROR(VLOOKUP(H2011,'[1]MW-NIFTY-50-12-Apr-2020'!$A:$A,1,FALSE),"No")</f>
        <v>No</v>
      </c>
      <c r="AA2011" s="10" t="str">
        <f>IFERROR(VLOOKUP(AB2011,'[2]ind_nifty500list 12th Apr20'!$F:$F,1,FALSE),"No")</f>
        <v>No</v>
      </c>
      <c r="AB2011" s="9">
        <v>2171</v>
      </c>
    </row>
    <row r="2012" spans="1:28" ht="15.75" customHeight="1" x14ac:dyDescent="0.3">
      <c r="A2012" s="9">
        <v>3769</v>
      </c>
      <c r="B2012" s="10"/>
      <c r="C2012" s="10"/>
      <c r="D2012" s="10">
        <v>130853636</v>
      </c>
      <c r="E2012" s="10">
        <v>511147</v>
      </c>
      <c r="F2012" s="10">
        <v>511147</v>
      </c>
      <c r="G2012" s="10" t="s">
        <v>11536</v>
      </c>
      <c r="H2012" s="10" t="str">
        <f t="shared" si="39"/>
        <v>WSFIN</v>
      </c>
      <c r="I2012" s="10" t="s">
        <v>11537</v>
      </c>
      <c r="J2012" s="10" t="s">
        <v>11538</v>
      </c>
      <c r="K2012" s="13">
        <v>38.28</v>
      </c>
      <c r="L2012" s="19" t="s">
        <v>13176</v>
      </c>
      <c r="M2012" s="11" t="s">
        <v>55</v>
      </c>
      <c r="N2012" s="10" t="s">
        <v>56</v>
      </c>
      <c r="O2012" s="10" t="s">
        <v>62</v>
      </c>
      <c r="P2012" s="10" t="s">
        <v>63</v>
      </c>
      <c r="Q2012" s="12"/>
      <c r="R2012" s="12"/>
      <c r="S2012" s="10" t="s">
        <v>58</v>
      </c>
      <c r="T2012" s="10" t="s">
        <v>27</v>
      </c>
      <c r="U2012" s="10">
        <v>653</v>
      </c>
      <c r="V2012" s="10">
        <v>3418</v>
      </c>
      <c r="W2012" s="10">
        <v>1492</v>
      </c>
      <c r="X2012" s="10">
        <v>1027</v>
      </c>
      <c r="Y2012" s="10">
        <f t="shared" si="38"/>
        <v>3769</v>
      </c>
      <c r="Z2012" s="10" t="str">
        <f>IFERROR(VLOOKUP(H2012,'[1]MW-NIFTY-50-12-Apr-2020'!$A:$A,1,FALSE),"No")</f>
        <v>No</v>
      </c>
      <c r="AA2012" s="10" t="str">
        <f>IFERROR(VLOOKUP(AB2012,'[2]ind_nifty500list 12th Apr20'!$F:$F,1,FALSE),"No")</f>
        <v>No</v>
      </c>
      <c r="AB2012" s="9">
        <v>3769</v>
      </c>
    </row>
    <row r="2013" spans="1:28" ht="15.75" customHeight="1" x14ac:dyDescent="0.3">
      <c r="A2013" s="9">
        <v>2707</v>
      </c>
      <c r="B2013" s="10"/>
      <c r="C2013" s="10"/>
      <c r="D2013" s="10">
        <v>137884420</v>
      </c>
      <c r="E2013" s="10">
        <v>538611</v>
      </c>
      <c r="F2013" s="10">
        <v>538611</v>
      </c>
      <c r="G2013" s="10" t="s">
        <v>8363</v>
      </c>
      <c r="H2013" s="10" t="str">
        <f t="shared" si="39"/>
        <v>RTFL</v>
      </c>
      <c r="I2013" s="10" t="s">
        <v>8364</v>
      </c>
      <c r="J2013" s="10" t="s">
        <v>8365</v>
      </c>
      <c r="K2013" s="13">
        <v>37.9</v>
      </c>
      <c r="L2013" s="19" t="s">
        <v>13176</v>
      </c>
      <c r="M2013" s="11" t="s">
        <v>55</v>
      </c>
      <c r="N2013" s="10" t="s">
        <v>56</v>
      </c>
      <c r="O2013" s="10" t="s">
        <v>215</v>
      </c>
      <c r="P2013" s="10" t="s">
        <v>454</v>
      </c>
      <c r="Q2013" s="12"/>
      <c r="R2013" s="12"/>
      <c r="S2013" s="18" t="s">
        <v>58</v>
      </c>
      <c r="T2013" s="10" t="s">
        <v>27</v>
      </c>
      <c r="U2013" s="10">
        <v>3340</v>
      </c>
      <c r="V2013" s="10">
        <v>914</v>
      </c>
      <c r="W2013" s="10">
        <v>2909</v>
      </c>
      <c r="X2013" s="10">
        <v>2837</v>
      </c>
      <c r="Y2013" s="10">
        <f t="shared" si="38"/>
        <v>2707</v>
      </c>
      <c r="Z2013" s="10" t="str">
        <f>IFERROR(VLOOKUP(H2013,'[1]MW-NIFTY-50-12-Apr-2020'!$A:$A,1,FALSE),"No")</f>
        <v>No</v>
      </c>
      <c r="AA2013" s="10" t="str">
        <f>IFERROR(VLOOKUP(AB2013,'[2]ind_nifty500list 12th Apr20'!$F:$F,1,FALSE),"No")</f>
        <v>No</v>
      </c>
      <c r="AB2013" s="9">
        <v>2707</v>
      </c>
    </row>
    <row r="2014" spans="1:28" ht="15.75" customHeight="1" x14ac:dyDescent="0.3">
      <c r="A2014" s="9">
        <v>1036</v>
      </c>
      <c r="B2014" s="10"/>
      <c r="C2014" s="10"/>
      <c r="D2014" s="10">
        <v>129344004</v>
      </c>
      <c r="E2014" s="10">
        <v>505250</v>
      </c>
      <c r="F2014" s="10">
        <v>505250</v>
      </c>
      <c r="G2014" s="10" t="s">
        <v>3314</v>
      </c>
      <c r="H2014" s="10" t="str">
        <f t="shared" si="39"/>
        <v>GGDANDE</v>
      </c>
      <c r="I2014" s="10" t="s">
        <v>3315</v>
      </c>
      <c r="J2014" s="10" t="s">
        <v>3316</v>
      </c>
      <c r="K2014" s="13">
        <v>37.89</v>
      </c>
      <c r="L2014" s="19" t="s">
        <v>13176</v>
      </c>
      <c r="M2014" s="11" t="s">
        <v>39</v>
      </c>
      <c r="N2014" s="10" t="s">
        <v>40</v>
      </c>
      <c r="O2014" s="10" t="s">
        <v>137</v>
      </c>
      <c r="P2014" s="10" t="s">
        <v>138</v>
      </c>
      <c r="Q2014" s="12"/>
      <c r="R2014" s="12"/>
      <c r="S2014" s="15" t="s">
        <v>42</v>
      </c>
      <c r="T2014" s="10" t="s">
        <v>27</v>
      </c>
      <c r="U2014" s="10">
        <v>3369</v>
      </c>
      <c r="V2014" s="10">
        <v>3131</v>
      </c>
      <c r="W2014" s="10">
        <v>1838</v>
      </c>
      <c r="X2014" s="10">
        <v>1854</v>
      </c>
      <c r="Y2014" s="10">
        <f t="shared" si="38"/>
        <v>1036</v>
      </c>
      <c r="Z2014" s="10" t="str">
        <f>IFERROR(VLOOKUP(H2014,'[1]MW-NIFTY-50-12-Apr-2020'!$A:$A,1,FALSE),"No")</f>
        <v>No</v>
      </c>
      <c r="AA2014" s="10" t="str">
        <f>IFERROR(VLOOKUP(AB2014,'[2]ind_nifty500list 12th Apr20'!$F:$F,1,FALSE),"No")</f>
        <v>No</v>
      </c>
      <c r="AB2014" s="9">
        <v>1036</v>
      </c>
    </row>
    <row r="2015" spans="1:28" ht="15.75" customHeight="1" x14ac:dyDescent="0.3">
      <c r="A2015" s="9">
        <v>1778</v>
      </c>
      <c r="B2015" s="10"/>
      <c r="C2015" s="10"/>
      <c r="D2015" s="10">
        <v>129945092</v>
      </c>
      <c r="E2015" s="10">
        <v>507598</v>
      </c>
      <c r="F2015" s="10">
        <v>507598</v>
      </c>
      <c r="G2015" s="10" t="s">
        <v>5572</v>
      </c>
      <c r="H2015" s="10" t="str">
        <f t="shared" si="39"/>
        <v>KLRF</v>
      </c>
      <c r="I2015" s="10" t="s">
        <v>5573</v>
      </c>
      <c r="J2015" s="10" t="s">
        <v>5574</v>
      </c>
      <c r="K2015" s="13">
        <v>37.880000000000003</v>
      </c>
      <c r="L2015" s="19" t="s">
        <v>13176</v>
      </c>
      <c r="M2015" s="11" t="s">
        <v>275</v>
      </c>
      <c r="N2015" s="10" t="s">
        <v>357</v>
      </c>
      <c r="O2015" s="10" t="s">
        <v>358</v>
      </c>
      <c r="P2015" s="10" t="s">
        <v>5575</v>
      </c>
      <c r="Q2015" s="12"/>
      <c r="R2015" s="12"/>
      <c r="S2015" s="10" t="s">
        <v>279</v>
      </c>
      <c r="T2015" s="10" t="s">
        <v>27</v>
      </c>
      <c r="U2015" s="10">
        <v>2321</v>
      </c>
      <c r="V2015" s="10">
        <v>3675</v>
      </c>
      <c r="W2015" s="10">
        <v>2186</v>
      </c>
      <c r="X2015" s="10">
        <v>3619</v>
      </c>
      <c r="Y2015" s="10">
        <f t="shared" si="38"/>
        <v>1778</v>
      </c>
      <c r="Z2015" s="10" t="str">
        <f>IFERROR(VLOOKUP(H2015,'[1]MW-NIFTY-50-12-Apr-2020'!$A:$A,1,FALSE),"No")</f>
        <v>No</v>
      </c>
      <c r="AA2015" s="10" t="str">
        <f>IFERROR(VLOOKUP(AB2015,'[2]ind_nifty500list 12th Apr20'!$F:$F,1,FALSE),"No")</f>
        <v>No</v>
      </c>
      <c r="AB2015" s="9">
        <v>1778</v>
      </c>
    </row>
    <row r="2016" spans="1:28" ht="15.75" customHeight="1" x14ac:dyDescent="0.3">
      <c r="A2016" s="9">
        <v>2682</v>
      </c>
      <c r="B2016" s="10"/>
      <c r="C2016" s="10"/>
      <c r="D2016" s="10">
        <v>128092164</v>
      </c>
      <c r="E2016" s="10">
        <v>500360</v>
      </c>
      <c r="F2016" s="10">
        <v>500360</v>
      </c>
      <c r="G2016" s="10" t="s">
        <v>8287</v>
      </c>
      <c r="H2016" s="10" t="str">
        <f t="shared" si="39"/>
        <v>RAPICUT</v>
      </c>
      <c r="I2016" s="10" t="s">
        <v>8288</v>
      </c>
      <c r="J2016" s="10" t="s">
        <v>8289</v>
      </c>
      <c r="K2016" s="13">
        <v>37.869999999999997</v>
      </c>
      <c r="L2016" s="19" t="s">
        <v>13176</v>
      </c>
      <c r="M2016" s="11" t="s">
        <v>23</v>
      </c>
      <c r="N2016" s="10" t="s">
        <v>90</v>
      </c>
      <c r="O2016" s="10"/>
      <c r="P2016" s="10"/>
      <c r="Q2016" s="12"/>
      <c r="R2016" s="12"/>
      <c r="S2016" s="18" t="s">
        <v>91</v>
      </c>
      <c r="T2016" s="10" t="s">
        <v>27</v>
      </c>
      <c r="U2016" s="10">
        <v>860</v>
      </c>
      <c r="V2016" s="10">
        <v>2763</v>
      </c>
      <c r="W2016" s="10">
        <v>3226</v>
      </c>
      <c r="X2016" s="10">
        <v>2733</v>
      </c>
      <c r="Y2016" s="10">
        <f t="shared" si="38"/>
        <v>2682</v>
      </c>
      <c r="Z2016" s="10" t="str">
        <f>IFERROR(VLOOKUP(H2016,'[1]MW-NIFTY-50-12-Apr-2020'!$A:$A,1,FALSE),"No")</f>
        <v>No</v>
      </c>
      <c r="AA2016" s="10" t="str">
        <f>IFERROR(VLOOKUP(AB2016,'[2]ind_nifty500list 12th Apr20'!$F:$F,1,FALSE),"No")</f>
        <v>No</v>
      </c>
      <c r="AB2016" s="9">
        <v>2682</v>
      </c>
    </row>
    <row r="2017" spans="1:28" ht="15.75" customHeight="1" x14ac:dyDescent="0.3">
      <c r="A2017" s="9">
        <v>3369</v>
      </c>
      <c r="B2017" s="10"/>
      <c r="C2017" s="10"/>
      <c r="D2017" s="10">
        <v>133707268</v>
      </c>
      <c r="E2017" s="10">
        <v>522294</v>
      </c>
      <c r="F2017" s="10">
        <v>522294</v>
      </c>
      <c r="G2017" s="10" t="s">
        <v>10342</v>
      </c>
      <c r="H2017" s="10" t="str">
        <f t="shared" si="39"/>
        <v>TIGLOB</v>
      </c>
      <c r="I2017" s="10" t="s">
        <v>10343</v>
      </c>
      <c r="J2017" s="10" t="s">
        <v>10344</v>
      </c>
      <c r="K2017" s="13">
        <v>37.85</v>
      </c>
      <c r="L2017" s="19" t="s">
        <v>13176</v>
      </c>
      <c r="M2017" s="11" t="s">
        <v>39</v>
      </c>
      <c r="N2017" s="10" t="s">
        <v>40</v>
      </c>
      <c r="O2017" s="10" t="s">
        <v>137</v>
      </c>
      <c r="P2017" s="10" t="s">
        <v>138</v>
      </c>
      <c r="Q2017" s="12"/>
      <c r="R2017" s="12"/>
      <c r="S2017" s="17" t="s">
        <v>42</v>
      </c>
      <c r="T2017" s="10" t="s">
        <v>27</v>
      </c>
      <c r="U2017" s="10">
        <v>3131</v>
      </c>
      <c r="V2017" s="10">
        <v>316</v>
      </c>
      <c r="W2017" s="10">
        <v>1036</v>
      </c>
      <c r="X2017" s="10">
        <v>1838</v>
      </c>
      <c r="Y2017" s="10">
        <f t="shared" si="38"/>
        <v>3369</v>
      </c>
      <c r="Z2017" s="10" t="str">
        <f>IFERROR(VLOOKUP(H2017,'[1]MW-NIFTY-50-12-Apr-2020'!$A:$A,1,FALSE),"No")</f>
        <v>No</v>
      </c>
      <c r="AA2017" s="10" t="str">
        <f>IFERROR(VLOOKUP(AB2017,'[2]ind_nifty500list 12th Apr20'!$F:$F,1,FALSE),"No")</f>
        <v>No</v>
      </c>
      <c r="AB2017" s="9">
        <v>3369</v>
      </c>
    </row>
    <row r="2018" spans="1:28" ht="15.75" customHeight="1" x14ac:dyDescent="0.3">
      <c r="A2018" s="9">
        <v>2070</v>
      </c>
      <c r="B2018" s="10"/>
      <c r="C2018" s="10"/>
      <c r="D2018" s="10">
        <v>136224516</v>
      </c>
      <c r="E2018" s="10">
        <v>532127</v>
      </c>
      <c r="F2018" s="10">
        <v>532127</v>
      </c>
      <c r="G2018" s="10" t="s">
        <v>6451</v>
      </c>
      <c r="H2018" s="10" t="str">
        <f t="shared" si="39"/>
        <v>MOBILTEL</v>
      </c>
      <c r="I2018" s="10" t="s">
        <v>6452</v>
      </c>
      <c r="J2018" s="10" t="s">
        <v>6453</v>
      </c>
      <c r="K2018" s="13">
        <v>37.79</v>
      </c>
      <c r="L2018" s="19" t="s">
        <v>13176</v>
      </c>
      <c r="M2018" s="11" t="s">
        <v>32</v>
      </c>
      <c r="N2018" s="10" t="s">
        <v>220</v>
      </c>
      <c r="O2018" s="10" t="s">
        <v>458</v>
      </c>
      <c r="P2018" s="10" t="s">
        <v>459</v>
      </c>
      <c r="Q2018" s="12"/>
      <c r="R2018" s="12"/>
      <c r="S2018" s="15" t="s">
        <v>222</v>
      </c>
      <c r="T2018" s="10" t="s">
        <v>27</v>
      </c>
      <c r="U2018" s="10">
        <v>1707</v>
      </c>
      <c r="V2018" s="10">
        <v>1910</v>
      </c>
      <c r="W2018" s="10">
        <v>2589</v>
      </c>
      <c r="X2018" s="10">
        <v>2534</v>
      </c>
      <c r="Y2018" s="10">
        <f t="shared" si="38"/>
        <v>2070</v>
      </c>
      <c r="Z2018" s="10" t="str">
        <f>IFERROR(VLOOKUP(H2018,'[1]MW-NIFTY-50-12-Apr-2020'!$A:$A,1,FALSE),"No")</f>
        <v>No</v>
      </c>
      <c r="AA2018" s="10" t="str">
        <f>IFERROR(VLOOKUP(AB2018,'[2]ind_nifty500list 12th Apr20'!$F:$F,1,FALSE),"No")</f>
        <v>No</v>
      </c>
      <c r="AB2018" s="9">
        <v>2070</v>
      </c>
    </row>
    <row r="2019" spans="1:28" ht="15.75" customHeight="1" x14ac:dyDescent="0.3">
      <c r="A2019" s="9">
        <v>482</v>
      </c>
      <c r="B2019" s="10">
        <v>2081793</v>
      </c>
      <c r="C2019" s="10">
        <v>8132</v>
      </c>
      <c r="D2019" s="10">
        <v>136266244</v>
      </c>
      <c r="E2019" s="10">
        <v>532290</v>
      </c>
      <c r="F2019" s="10">
        <v>532290</v>
      </c>
      <c r="G2019" s="10" t="s">
        <v>1632</v>
      </c>
      <c r="H2019" s="10" t="s">
        <v>1632</v>
      </c>
      <c r="I2019" s="10" t="s">
        <v>1633</v>
      </c>
      <c r="J2019" s="10" t="s">
        <v>1634</v>
      </c>
      <c r="K2019" s="13">
        <v>37.744150000000005</v>
      </c>
      <c r="L2019" s="19" t="s">
        <v>13176</v>
      </c>
      <c r="M2019" s="11" t="s">
        <v>55</v>
      </c>
      <c r="N2019" s="10" t="s">
        <v>56</v>
      </c>
      <c r="O2019" s="10" t="s">
        <v>62</v>
      </c>
      <c r="P2019" s="10" t="s">
        <v>293</v>
      </c>
      <c r="Q2019" s="12"/>
      <c r="R2019" s="12"/>
      <c r="S2019" s="10" t="s">
        <v>58</v>
      </c>
      <c r="T2019" s="10" t="s">
        <v>27</v>
      </c>
      <c r="U2019" s="10">
        <v>3105</v>
      </c>
      <c r="V2019" s="10">
        <v>2334</v>
      </c>
      <c r="W2019" s="10">
        <v>2874</v>
      </c>
      <c r="X2019" s="10">
        <v>1624</v>
      </c>
      <c r="Y2019" s="10">
        <f t="shared" si="38"/>
        <v>482</v>
      </c>
      <c r="Z2019" s="10" t="str">
        <f>IFERROR(VLOOKUP(H2019,'[1]MW-NIFTY-50-12-Apr-2020'!$A:$A,1,FALSE),"No")</f>
        <v>No</v>
      </c>
      <c r="AA2019" s="10" t="str">
        <f>IFERROR(VLOOKUP(AB2019,'[2]ind_nifty500list 12th Apr20'!$F:$F,1,FALSE),"No")</f>
        <v>No</v>
      </c>
      <c r="AB2019" s="9">
        <v>482</v>
      </c>
    </row>
    <row r="2020" spans="1:28" ht="15.75" customHeight="1" x14ac:dyDescent="0.3">
      <c r="A2020" s="9">
        <v>2733</v>
      </c>
      <c r="B2020" s="10"/>
      <c r="C2020" s="10"/>
      <c r="D2020" s="10">
        <v>131339012</v>
      </c>
      <c r="E2020" s="10">
        <v>513043</v>
      </c>
      <c r="F2020" s="10">
        <v>513043</v>
      </c>
      <c r="G2020" s="10" t="s">
        <v>8441</v>
      </c>
      <c r="H2020" s="10" t="str">
        <f>G2020</f>
        <v>REMIEDEL</v>
      </c>
      <c r="I2020" s="10" t="s">
        <v>8442</v>
      </c>
      <c r="J2020" s="10" t="s">
        <v>8443</v>
      </c>
      <c r="K2020" s="13">
        <v>37.619999999999997</v>
      </c>
      <c r="L2020" s="19" t="s">
        <v>13176</v>
      </c>
      <c r="M2020" s="11" t="s">
        <v>23</v>
      </c>
      <c r="N2020" s="10" t="s">
        <v>90</v>
      </c>
      <c r="O2020" s="10"/>
      <c r="P2020" s="10"/>
      <c r="Q2020" s="12"/>
      <c r="R2020" s="12"/>
      <c r="S2020" s="18" t="s">
        <v>91</v>
      </c>
      <c r="T2020" s="10" t="s">
        <v>27</v>
      </c>
      <c r="U2020" s="10">
        <v>3226</v>
      </c>
      <c r="V2020" s="10">
        <v>2682</v>
      </c>
      <c r="W2020" s="10">
        <v>3260</v>
      </c>
      <c r="X2020" s="10">
        <v>2288</v>
      </c>
      <c r="Y2020" s="10">
        <f t="shared" si="38"/>
        <v>2733</v>
      </c>
      <c r="Z2020" s="10" t="str">
        <f>IFERROR(VLOOKUP(H2020,'[1]MW-NIFTY-50-12-Apr-2020'!$A:$A,1,FALSE),"No")</f>
        <v>No</v>
      </c>
      <c r="AA2020" s="10" t="str">
        <f>IFERROR(VLOOKUP(AB2020,'[2]ind_nifty500list 12th Apr20'!$F:$F,1,FALSE),"No")</f>
        <v>No</v>
      </c>
      <c r="AB2020" s="9">
        <v>2733</v>
      </c>
    </row>
    <row r="2021" spans="1:28" ht="15.75" customHeight="1" x14ac:dyDescent="0.3">
      <c r="A2021" s="9">
        <v>406</v>
      </c>
      <c r="B2021" s="10"/>
      <c r="C2021" s="10"/>
      <c r="D2021" s="10">
        <v>133798404</v>
      </c>
      <c r="E2021" s="10">
        <v>522650</v>
      </c>
      <c r="F2021" s="10">
        <v>522650</v>
      </c>
      <c r="G2021" s="10" t="s">
        <v>1395</v>
      </c>
      <c r="H2021" s="10" t="str">
        <f>G2021</f>
        <v>BEMHY</v>
      </c>
      <c r="I2021" s="10" t="s">
        <v>1396</v>
      </c>
      <c r="J2021" s="10" t="s">
        <v>1397</v>
      </c>
      <c r="K2021" s="13">
        <v>37.58</v>
      </c>
      <c r="L2021" s="19" t="s">
        <v>13176</v>
      </c>
      <c r="M2021" s="11" t="s">
        <v>39</v>
      </c>
      <c r="N2021" s="10" t="s">
        <v>40</v>
      </c>
      <c r="O2021" s="10"/>
      <c r="P2021" s="10"/>
      <c r="Q2021" s="12"/>
      <c r="R2021" s="12"/>
      <c r="S2021" s="15" t="s">
        <v>42</v>
      </c>
      <c r="T2021" s="10" t="s">
        <v>27</v>
      </c>
      <c r="U2021" s="10">
        <v>475</v>
      </c>
      <c r="V2021" s="10">
        <v>1833</v>
      </c>
      <c r="W2021" s="10">
        <v>2806</v>
      </c>
      <c r="X2021" s="10">
        <v>2968</v>
      </c>
      <c r="Y2021" s="10">
        <f t="shared" si="38"/>
        <v>406</v>
      </c>
      <c r="Z2021" s="10" t="str">
        <f>IFERROR(VLOOKUP(H2021,'[1]MW-NIFTY-50-12-Apr-2020'!$A:$A,1,FALSE),"No")</f>
        <v>No</v>
      </c>
      <c r="AA2021" s="10" t="str">
        <f>IFERROR(VLOOKUP(AB2021,'[2]ind_nifty500list 12th Apr20'!$F:$F,1,FALSE),"No")</f>
        <v>No</v>
      </c>
      <c r="AB2021" s="9">
        <v>406</v>
      </c>
    </row>
    <row r="2022" spans="1:28" ht="15.75" customHeight="1" x14ac:dyDescent="0.3">
      <c r="A2022" s="9">
        <v>1659</v>
      </c>
      <c r="B2022" s="10"/>
      <c r="C2022" s="10"/>
      <c r="D2022" s="10">
        <v>130907396</v>
      </c>
      <c r="E2022" s="10">
        <v>511357</v>
      </c>
      <c r="F2022" s="10">
        <v>511357</v>
      </c>
      <c r="G2022" s="10" t="s">
        <v>5213</v>
      </c>
      <c r="H2022" s="10" t="str">
        <f>G2022</f>
        <v>KAILASH</v>
      </c>
      <c r="I2022" s="10" t="s">
        <v>5214</v>
      </c>
      <c r="J2022" s="10" t="s">
        <v>5215</v>
      </c>
      <c r="K2022" s="13">
        <v>37.57</v>
      </c>
      <c r="L2022" s="19" t="s">
        <v>13176</v>
      </c>
      <c r="M2022" s="11" t="s">
        <v>55</v>
      </c>
      <c r="N2022" s="10" t="s">
        <v>56</v>
      </c>
      <c r="O2022" s="10" t="s">
        <v>215</v>
      </c>
      <c r="P2022" s="10" t="s">
        <v>216</v>
      </c>
      <c r="Q2022" s="12"/>
      <c r="R2022" s="12"/>
      <c r="S2022" s="18" t="s">
        <v>58</v>
      </c>
      <c r="T2022" s="10" t="s">
        <v>27</v>
      </c>
      <c r="U2022" s="10">
        <v>3776</v>
      </c>
      <c r="V2022" s="10">
        <v>1538</v>
      </c>
      <c r="W2022" s="10">
        <v>1849</v>
      </c>
      <c r="X2022" s="10">
        <v>1010</v>
      </c>
      <c r="Y2022" s="10">
        <f t="shared" si="38"/>
        <v>1659</v>
      </c>
      <c r="Z2022" s="10" t="str">
        <f>IFERROR(VLOOKUP(H2022,'[1]MW-NIFTY-50-12-Apr-2020'!$A:$A,1,FALSE),"No")</f>
        <v>No</v>
      </c>
      <c r="AA2022" s="10" t="str">
        <f>IFERROR(VLOOKUP(AB2022,'[2]ind_nifty500list 12th Apr20'!$F:$F,1,FALSE),"No")</f>
        <v>No</v>
      </c>
      <c r="AB2022" s="9">
        <v>1659</v>
      </c>
    </row>
    <row r="2023" spans="1:28" ht="15.75" customHeight="1" x14ac:dyDescent="0.3">
      <c r="A2023" s="9">
        <v>2771</v>
      </c>
      <c r="B2023" s="10">
        <v>3426817</v>
      </c>
      <c r="C2023" s="10">
        <v>13386</v>
      </c>
      <c r="D2023" s="10">
        <v>136379140</v>
      </c>
      <c r="E2023" s="10">
        <v>532731</v>
      </c>
      <c r="F2023" s="10">
        <v>532731</v>
      </c>
      <c r="G2023" s="10" t="s">
        <v>8554</v>
      </c>
      <c r="H2023" s="10" t="s">
        <v>8554</v>
      </c>
      <c r="I2023" s="10" t="s">
        <v>8555</v>
      </c>
      <c r="J2023" s="10" t="s">
        <v>8556</v>
      </c>
      <c r="K2023" s="13">
        <v>37.504850000000005</v>
      </c>
      <c r="L2023" s="19" t="s">
        <v>13176</v>
      </c>
      <c r="M2023" s="11" t="s">
        <v>39</v>
      </c>
      <c r="N2023" s="10" t="s">
        <v>145</v>
      </c>
      <c r="O2023" s="10"/>
      <c r="P2023" s="10"/>
      <c r="Q2023" s="12"/>
      <c r="R2023" s="12"/>
      <c r="S2023" s="15" t="s">
        <v>42</v>
      </c>
      <c r="T2023" s="10" t="s">
        <v>27</v>
      </c>
      <c r="U2023" s="10">
        <v>2779</v>
      </c>
      <c r="V2023" s="10">
        <v>2805</v>
      </c>
      <c r="W2023" s="10">
        <v>2755</v>
      </c>
      <c r="X2023" s="10">
        <v>2680</v>
      </c>
      <c r="Y2023" s="10">
        <f t="shared" si="38"/>
        <v>2771</v>
      </c>
      <c r="Z2023" s="10" t="str">
        <f>IFERROR(VLOOKUP(H2023,'[1]MW-NIFTY-50-12-Apr-2020'!$A:$A,1,FALSE),"No")</f>
        <v>No</v>
      </c>
      <c r="AA2023" s="10" t="str">
        <f>IFERROR(VLOOKUP(AB2023,'[2]ind_nifty500list 12th Apr20'!$F:$F,1,FALSE),"No")</f>
        <v>No</v>
      </c>
      <c r="AB2023" s="9">
        <v>2771</v>
      </c>
    </row>
    <row r="2024" spans="1:28" ht="15.75" customHeight="1" x14ac:dyDescent="0.3">
      <c r="A2024" s="9">
        <v>464</v>
      </c>
      <c r="B2024" s="10"/>
      <c r="C2024" s="10"/>
      <c r="D2024" s="10">
        <v>133901828</v>
      </c>
      <c r="E2024" s="10">
        <v>523054</v>
      </c>
      <c r="F2024" s="10">
        <v>523054</v>
      </c>
      <c r="G2024" s="10" t="s">
        <v>1576</v>
      </c>
      <c r="H2024" s="10" t="str">
        <f>G2024</f>
        <v>ZBINTXPP</v>
      </c>
      <c r="I2024" s="10" t="s">
        <v>1577</v>
      </c>
      <c r="J2024" s="10" t="s">
        <v>1578</v>
      </c>
      <c r="K2024" s="13">
        <v>37.479999999999997</v>
      </c>
      <c r="L2024" s="19" t="s">
        <v>13176</v>
      </c>
      <c r="M2024" s="11" t="s">
        <v>83</v>
      </c>
      <c r="N2024" s="10" t="s">
        <v>84</v>
      </c>
      <c r="O2024" s="10" t="s">
        <v>85</v>
      </c>
      <c r="P2024" s="10"/>
      <c r="Q2024" s="12"/>
      <c r="R2024" s="12"/>
      <c r="S2024" s="15" t="s">
        <v>86</v>
      </c>
      <c r="T2024" s="10" t="s">
        <v>27</v>
      </c>
      <c r="U2024" s="10">
        <v>953</v>
      </c>
      <c r="V2024" s="10">
        <v>2819</v>
      </c>
      <c r="W2024" s="10">
        <v>2724</v>
      </c>
      <c r="X2024" s="10">
        <v>1199</v>
      </c>
      <c r="Y2024" s="10">
        <f t="shared" si="38"/>
        <v>464</v>
      </c>
      <c r="Z2024" s="10" t="str">
        <f>IFERROR(VLOOKUP(H2024,'[1]MW-NIFTY-50-12-Apr-2020'!$A:$A,1,FALSE),"No")</f>
        <v>No</v>
      </c>
      <c r="AA2024" s="10" t="str">
        <f>IFERROR(VLOOKUP(AB2024,'[2]ind_nifty500list 12th Apr20'!$F:$F,1,FALSE),"No")</f>
        <v>No</v>
      </c>
      <c r="AB2024" s="9">
        <v>464</v>
      </c>
    </row>
    <row r="2025" spans="1:28" ht="15.75" customHeight="1" x14ac:dyDescent="0.3">
      <c r="A2025" s="9">
        <v>2851</v>
      </c>
      <c r="B2025" s="10">
        <v>761857</v>
      </c>
      <c r="C2025" s="10">
        <v>2976</v>
      </c>
      <c r="D2025" s="10">
        <v>128094724</v>
      </c>
      <c r="E2025" s="10">
        <v>500370</v>
      </c>
      <c r="F2025" s="10">
        <v>500370</v>
      </c>
      <c r="G2025" s="10" t="s">
        <v>8794</v>
      </c>
      <c r="H2025" s="10" t="s">
        <v>8794</v>
      </c>
      <c r="I2025" s="10" t="s">
        <v>8795</v>
      </c>
      <c r="J2025" s="10" t="s">
        <v>8796</v>
      </c>
      <c r="K2025" s="13">
        <v>37.444000000000003</v>
      </c>
      <c r="L2025" s="19" t="s">
        <v>13176</v>
      </c>
      <c r="M2025" s="11" t="s">
        <v>32</v>
      </c>
      <c r="N2025" s="10" t="s">
        <v>220</v>
      </c>
      <c r="O2025" s="10" t="s">
        <v>221</v>
      </c>
      <c r="P2025" s="10"/>
      <c r="Q2025" s="12"/>
      <c r="R2025" s="12"/>
      <c r="S2025" s="15" t="s">
        <v>222</v>
      </c>
      <c r="T2025" s="10" t="s">
        <v>27</v>
      </c>
      <c r="U2025" s="10">
        <v>1028</v>
      </c>
      <c r="V2025" s="10">
        <v>3844</v>
      </c>
      <c r="W2025" s="10">
        <v>44</v>
      </c>
      <c r="X2025" s="10">
        <v>2102</v>
      </c>
      <c r="Y2025" s="10">
        <f t="shared" si="38"/>
        <v>2851</v>
      </c>
      <c r="Z2025" s="10" t="str">
        <f>IFERROR(VLOOKUP(H2025,'[1]MW-NIFTY-50-12-Apr-2020'!$A:$A,1,FALSE),"No")</f>
        <v>No</v>
      </c>
      <c r="AA2025" s="10" t="str">
        <f>IFERROR(VLOOKUP(AB2025,'[2]ind_nifty500list 12th Apr20'!$F:$F,1,FALSE),"No")</f>
        <v>No</v>
      </c>
      <c r="AB2025" s="9">
        <v>2851</v>
      </c>
    </row>
    <row r="2026" spans="1:28" ht="15.75" customHeight="1" x14ac:dyDescent="0.3">
      <c r="A2026" s="9">
        <v>982</v>
      </c>
      <c r="B2026" s="10"/>
      <c r="C2026" s="10"/>
      <c r="D2026" s="10">
        <v>134832388</v>
      </c>
      <c r="E2026" s="10">
        <v>526689</v>
      </c>
      <c r="F2026" s="10">
        <v>526689</v>
      </c>
      <c r="G2026" s="10" t="s">
        <v>3149</v>
      </c>
      <c r="H2026" s="10" t="str">
        <f>G2026</f>
        <v>FENOPLAS</v>
      </c>
      <c r="I2026" s="10" t="s">
        <v>3150</v>
      </c>
      <c r="J2026" s="10" t="s">
        <v>3151</v>
      </c>
      <c r="K2026" s="13">
        <v>37.33</v>
      </c>
      <c r="L2026" s="19" t="s">
        <v>13176</v>
      </c>
      <c r="M2026" s="11" t="s">
        <v>23</v>
      </c>
      <c r="N2026" s="10" t="s">
        <v>24</v>
      </c>
      <c r="O2026" s="10"/>
      <c r="P2026" s="10"/>
      <c r="Q2026" s="12"/>
      <c r="R2026" s="12"/>
      <c r="S2026" s="15" t="s">
        <v>26</v>
      </c>
      <c r="T2026" s="10" t="s">
        <v>27</v>
      </c>
      <c r="U2026" s="10">
        <v>3009</v>
      </c>
      <c r="V2026" s="10">
        <v>561</v>
      </c>
      <c r="W2026" s="10">
        <v>3177</v>
      </c>
      <c r="X2026" s="10">
        <v>2801</v>
      </c>
      <c r="Y2026" s="10">
        <f t="shared" si="38"/>
        <v>982</v>
      </c>
      <c r="Z2026" s="10" t="str">
        <f>IFERROR(VLOOKUP(H2026,'[1]MW-NIFTY-50-12-Apr-2020'!$A:$A,1,FALSE),"No")</f>
        <v>No</v>
      </c>
      <c r="AA2026" s="10" t="str">
        <f>IFERROR(VLOOKUP(AB2026,'[2]ind_nifty500list 12th Apr20'!$F:$F,1,FALSE),"No")</f>
        <v>No</v>
      </c>
      <c r="AB2026" s="9">
        <v>982</v>
      </c>
    </row>
    <row r="2027" spans="1:28" ht="15.75" customHeight="1" x14ac:dyDescent="0.3">
      <c r="A2027" s="9">
        <v>2448</v>
      </c>
      <c r="B2027" s="10"/>
      <c r="C2027" s="10"/>
      <c r="D2027" s="10">
        <v>134767364</v>
      </c>
      <c r="E2027" s="10">
        <v>526435</v>
      </c>
      <c r="F2027" s="10">
        <v>526435</v>
      </c>
      <c r="G2027" s="10" t="s">
        <v>7591</v>
      </c>
      <c r="H2027" s="10" t="str">
        <f>G2027</f>
        <v>PERFEPA</v>
      </c>
      <c r="I2027" s="10" t="s">
        <v>7592</v>
      </c>
      <c r="J2027" s="10" t="s">
        <v>7593</v>
      </c>
      <c r="K2027" s="13">
        <v>37.28</v>
      </c>
      <c r="L2027" s="19" t="s">
        <v>13176</v>
      </c>
      <c r="M2027" s="11" t="s">
        <v>23</v>
      </c>
      <c r="N2027" s="10" t="s">
        <v>196</v>
      </c>
      <c r="O2027" s="10"/>
      <c r="P2027" s="10"/>
      <c r="Q2027" s="12"/>
      <c r="R2027" s="12"/>
      <c r="S2027" s="15" t="s">
        <v>26</v>
      </c>
      <c r="T2027" s="10" t="s">
        <v>27</v>
      </c>
      <c r="U2027" s="10">
        <v>2308</v>
      </c>
      <c r="V2027" s="10">
        <v>1229</v>
      </c>
      <c r="W2027" s="10">
        <v>1722</v>
      </c>
      <c r="X2027" s="10">
        <v>3342</v>
      </c>
      <c r="Y2027" s="10">
        <f t="shared" si="38"/>
        <v>2448</v>
      </c>
      <c r="Z2027" s="10" t="str">
        <f>IFERROR(VLOOKUP(H2027,'[1]MW-NIFTY-50-12-Apr-2020'!$A:$A,1,FALSE),"No")</f>
        <v>No</v>
      </c>
      <c r="AA2027" s="10" t="str">
        <f>IFERROR(VLOOKUP(AB2027,'[2]ind_nifty500list 12th Apr20'!$F:$F,1,FALSE),"No")</f>
        <v>No</v>
      </c>
      <c r="AB2027" s="9">
        <v>2448</v>
      </c>
    </row>
    <row r="2028" spans="1:28" ht="15.75" customHeight="1" x14ac:dyDescent="0.3">
      <c r="A2028" s="9">
        <v>843</v>
      </c>
      <c r="B2028" s="10"/>
      <c r="C2028" s="10"/>
      <c r="D2028" s="10">
        <v>136056580</v>
      </c>
      <c r="E2028" s="10">
        <v>531471</v>
      </c>
      <c r="F2028" s="10">
        <v>531471</v>
      </c>
      <c r="G2028" s="10" t="s">
        <v>2725</v>
      </c>
      <c r="H2028" s="10" t="str">
        <f>G2028</f>
        <v>DUKEOFS</v>
      </c>
      <c r="I2028" s="10" t="s">
        <v>2726</v>
      </c>
      <c r="J2028" s="10" t="s">
        <v>2727</v>
      </c>
      <c r="K2028" s="13">
        <v>37.22</v>
      </c>
      <c r="L2028" s="19" t="s">
        <v>13176</v>
      </c>
      <c r="M2028" s="11" t="s">
        <v>121</v>
      </c>
      <c r="N2028" s="10" t="s">
        <v>122</v>
      </c>
      <c r="O2028" s="10" t="s">
        <v>123</v>
      </c>
      <c r="P2028" s="10"/>
      <c r="Q2028" s="12"/>
      <c r="R2028" s="12"/>
      <c r="S2028" s="15" t="s">
        <v>124</v>
      </c>
      <c r="T2028" s="10" t="s">
        <v>27</v>
      </c>
      <c r="U2028" s="10">
        <v>5052</v>
      </c>
      <c r="V2028" s="10">
        <v>1093</v>
      </c>
      <c r="W2028" s="10">
        <v>1144</v>
      </c>
      <c r="X2028" s="10">
        <v>1122</v>
      </c>
      <c r="Y2028" s="10">
        <f t="shared" si="38"/>
        <v>843</v>
      </c>
      <c r="Z2028" s="10" t="str">
        <f>IFERROR(VLOOKUP(H2028,'[1]MW-NIFTY-50-12-Apr-2020'!$A:$A,1,FALSE),"No")</f>
        <v>No</v>
      </c>
      <c r="AA2028" s="10" t="str">
        <f>IFERROR(VLOOKUP(AB2028,'[2]ind_nifty500list 12th Apr20'!$F:$F,1,FALSE),"No")</f>
        <v>No</v>
      </c>
      <c r="AB2028" s="9">
        <v>843</v>
      </c>
    </row>
    <row r="2029" spans="1:28" ht="15.75" customHeight="1" x14ac:dyDescent="0.3">
      <c r="A2029" s="9">
        <v>2724</v>
      </c>
      <c r="B2029" s="10"/>
      <c r="C2029" s="10"/>
      <c r="D2029" s="10">
        <v>128809476</v>
      </c>
      <c r="E2029" s="10">
        <v>503162</v>
      </c>
      <c r="F2029" s="10">
        <v>503162</v>
      </c>
      <c r="G2029" s="10" t="s">
        <v>8414</v>
      </c>
      <c r="H2029" s="10" t="str">
        <f>G2029</f>
        <v>RELCHEMQ</v>
      </c>
      <c r="I2029" s="10" t="s">
        <v>8415</v>
      </c>
      <c r="J2029" s="10" t="s">
        <v>8416</v>
      </c>
      <c r="K2029" s="13">
        <v>37.119999999999997</v>
      </c>
      <c r="L2029" s="19" t="s">
        <v>13176</v>
      </c>
      <c r="M2029" s="11" t="s">
        <v>83</v>
      </c>
      <c r="N2029" s="10" t="s">
        <v>84</v>
      </c>
      <c r="O2029" s="10" t="s">
        <v>85</v>
      </c>
      <c r="P2029" s="10"/>
      <c r="Q2029" s="12"/>
      <c r="R2029" s="12"/>
      <c r="S2029" s="15" t="s">
        <v>86</v>
      </c>
      <c r="T2029" s="10" t="s">
        <v>27</v>
      </c>
      <c r="U2029" s="10">
        <v>464</v>
      </c>
      <c r="V2029" s="10">
        <v>953</v>
      </c>
      <c r="W2029" s="10">
        <v>1199</v>
      </c>
      <c r="X2029" s="10">
        <v>3808</v>
      </c>
      <c r="Y2029" s="10">
        <f t="shared" si="38"/>
        <v>2724</v>
      </c>
      <c r="Z2029" s="10" t="str">
        <f>IFERROR(VLOOKUP(H2029,'[1]MW-NIFTY-50-12-Apr-2020'!$A:$A,1,FALSE),"No")</f>
        <v>No</v>
      </c>
      <c r="AA2029" s="10" t="str">
        <f>IFERROR(VLOOKUP(AB2029,'[2]ind_nifty500list 12th Apr20'!$F:$F,1,FALSE),"No")</f>
        <v>No</v>
      </c>
      <c r="AB2029" s="9">
        <v>2724</v>
      </c>
    </row>
    <row r="2030" spans="1:28" ht="15.75" customHeight="1" x14ac:dyDescent="0.3">
      <c r="A2030" s="9">
        <v>2843</v>
      </c>
      <c r="B2030" s="10"/>
      <c r="C2030" s="10"/>
      <c r="D2030" s="10">
        <v>135747844</v>
      </c>
      <c r="E2030" s="10">
        <v>530265</v>
      </c>
      <c r="F2030" s="10">
        <v>530265</v>
      </c>
      <c r="G2030" s="10" t="s">
        <v>8769</v>
      </c>
      <c r="H2030" s="10" t="str">
        <f>G2030</f>
        <v>SAINIK</v>
      </c>
      <c r="I2030" s="10" t="s">
        <v>8770</v>
      </c>
      <c r="J2030" s="10" t="s">
        <v>8771</v>
      </c>
      <c r="K2030" s="13">
        <v>37.04</v>
      </c>
      <c r="L2030" s="19" t="s">
        <v>13176</v>
      </c>
      <c r="M2030" s="11" t="s">
        <v>55</v>
      </c>
      <c r="N2030" s="10" t="s">
        <v>56</v>
      </c>
      <c r="O2030" s="10" t="s">
        <v>62</v>
      </c>
      <c r="P2030" s="10" t="s">
        <v>63</v>
      </c>
      <c r="Q2030" s="12"/>
      <c r="R2030" s="12"/>
      <c r="S2030" s="10" t="s">
        <v>58</v>
      </c>
      <c r="T2030" s="10" t="s">
        <v>27</v>
      </c>
      <c r="U2030" s="10">
        <v>2142</v>
      </c>
      <c r="V2030" s="10">
        <v>250</v>
      </c>
      <c r="W2030" s="10">
        <v>3418</v>
      </c>
      <c r="X2030" s="10">
        <v>653</v>
      </c>
      <c r="Y2030" s="10">
        <f t="shared" si="38"/>
        <v>2843</v>
      </c>
      <c r="Z2030" s="10" t="str">
        <f>IFERROR(VLOOKUP(H2030,'[1]MW-NIFTY-50-12-Apr-2020'!$A:$A,1,FALSE),"No")</f>
        <v>No</v>
      </c>
      <c r="AA2030" s="10" t="str">
        <f>IFERROR(VLOOKUP(AB2030,'[2]ind_nifty500list 12th Apr20'!$F:$F,1,FALSE),"No")</f>
        <v>No</v>
      </c>
      <c r="AB2030" s="9">
        <v>2843</v>
      </c>
    </row>
    <row r="2031" spans="1:28" ht="15.75" customHeight="1" x14ac:dyDescent="0.3">
      <c r="A2031" s="9">
        <v>703</v>
      </c>
      <c r="B2031" s="10">
        <v>2972161</v>
      </c>
      <c r="C2031" s="10">
        <v>11610</v>
      </c>
      <c r="D2031" s="10">
        <v>131095812</v>
      </c>
      <c r="E2031" s="10">
        <v>512093</v>
      </c>
      <c r="F2031" s="10">
        <v>512093</v>
      </c>
      <c r="G2031" s="10" t="s">
        <v>2302</v>
      </c>
      <c r="H2031" s="10" t="s">
        <v>2302</v>
      </c>
      <c r="I2031" s="10" t="s">
        <v>2303</v>
      </c>
      <c r="J2031" s="10" t="s">
        <v>2304</v>
      </c>
      <c r="K2031" s="13">
        <v>36.85</v>
      </c>
      <c r="L2031" s="19" t="s">
        <v>13176</v>
      </c>
      <c r="M2031" s="11" t="s">
        <v>32</v>
      </c>
      <c r="N2031" s="10" t="s">
        <v>33</v>
      </c>
      <c r="O2031" s="10" t="s">
        <v>48</v>
      </c>
      <c r="P2031" s="10"/>
      <c r="Q2031" s="12"/>
      <c r="R2031" s="12"/>
      <c r="S2031" s="18" t="s">
        <v>35</v>
      </c>
      <c r="T2031" s="10" t="s">
        <v>27</v>
      </c>
      <c r="U2031" s="10">
        <v>1002</v>
      </c>
      <c r="V2031" s="10">
        <v>1462</v>
      </c>
      <c r="W2031" s="10">
        <v>2562</v>
      </c>
      <c r="X2031" s="10">
        <v>1851</v>
      </c>
      <c r="Y2031" s="10">
        <f t="shared" si="38"/>
        <v>703</v>
      </c>
      <c r="Z2031" s="10" t="str">
        <f>IFERROR(VLOOKUP(H2031,'[1]MW-NIFTY-50-12-Apr-2020'!$A:$A,1,FALSE),"No")</f>
        <v>No</v>
      </c>
      <c r="AA2031" s="10" t="str">
        <f>IFERROR(VLOOKUP(AB2031,'[2]ind_nifty500list 12th Apr20'!$F:$F,1,FALSE),"No")</f>
        <v>No</v>
      </c>
      <c r="AB2031" s="9">
        <v>703</v>
      </c>
    </row>
    <row r="2032" spans="1:28" ht="15.75" customHeight="1" x14ac:dyDescent="0.3">
      <c r="A2032" s="9">
        <v>2742</v>
      </c>
      <c r="B2032" s="10"/>
      <c r="C2032" s="10"/>
      <c r="D2032" s="10">
        <v>134199812</v>
      </c>
      <c r="E2032" s="10">
        <v>524218</v>
      </c>
      <c r="F2032" s="10">
        <v>524218</v>
      </c>
      <c r="G2032" s="10" t="s">
        <v>8468</v>
      </c>
      <c r="H2032" s="10" t="str">
        <f>G2032</f>
        <v>RESONANCE</v>
      </c>
      <c r="I2032" s="10" t="s">
        <v>8469</v>
      </c>
      <c r="J2032" s="10" t="s">
        <v>8470</v>
      </c>
      <c r="K2032" s="13">
        <v>36.83</v>
      </c>
      <c r="L2032" s="19" t="s">
        <v>13176</v>
      </c>
      <c r="M2032" s="10" t="s">
        <v>95</v>
      </c>
      <c r="N2032" s="10" t="s">
        <v>96</v>
      </c>
      <c r="O2032" s="10" t="s">
        <v>97</v>
      </c>
      <c r="P2032" s="10"/>
      <c r="Q2032" s="12"/>
      <c r="R2032" s="12"/>
      <c r="S2032" s="10" t="s">
        <v>98</v>
      </c>
      <c r="T2032" s="10" t="s">
        <v>27</v>
      </c>
      <c r="U2032" s="10">
        <v>469</v>
      </c>
      <c r="V2032" s="10">
        <v>1132</v>
      </c>
      <c r="W2032" s="10">
        <v>311</v>
      </c>
      <c r="X2032" s="10">
        <v>401</v>
      </c>
      <c r="Y2032" s="10">
        <f t="shared" si="38"/>
        <v>2742</v>
      </c>
      <c r="Z2032" s="10" t="str">
        <f>IFERROR(VLOOKUP(H2032,'[1]MW-NIFTY-50-12-Apr-2020'!$A:$A,1,FALSE),"No")</f>
        <v>No</v>
      </c>
      <c r="AA2032" s="10" t="str">
        <f>IFERROR(VLOOKUP(AB2032,'[2]ind_nifty500list 12th Apr20'!$F:$F,1,FALSE),"No")</f>
        <v>No</v>
      </c>
      <c r="AB2032" s="9">
        <v>2742</v>
      </c>
    </row>
    <row r="2033" spans="1:28" ht="15.75" customHeight="1" x14ac:dyDescent="0.3">
      <c r="A2033" s="9">
        <v>3011</v>
      </c>
      <c r="B2033" s="10"/>
      <c r="C2033" s="10"/>
      <c r="D2033" s="10">
        <v>128099332</v>
      </c>
      <c r="E2033" s="10">
        <v>500388</v>
      </c>
      <c r="F2033" s="10">
        <v>500388</v>
      </c>
      <c r="G2033" s="10" t="s">
        <v>9273</v>
      </c>
      <c r="H2033" s="10" t="str">
        <f>G2033</f>
        <v>SKPMIL</v>
      </c>
      <c r="I2033" s="10" t="s">
        <v>9274</v>
      </c>
      <c r="J2033" s="10" t="s">
        <v>9275</v>
      </c>
      <c r="K2033" s="13">
        <v>36.75</v>
      </c>
      <c r="L2033" s="19" t="s">
        <v>13176</v>
      </c>
      <c r="M2033" s="10" t="s">
        <v>23</v>
      </c>
      <c r="N2033" s="10" t="s">
        <v>196</v>
      </c>
      <c r="O2033" s="10" t="s">
        <v>388</v>
      </c>
      <c r="P2033" s="10"/>
      <c r="Q2033" s="12"/>
      <c r="R2033" s="12"/>
      <c r="S2033" s="15" t="s">
        <v>26</v>
      </c>
      <c r="T2033" s="10" t="s">
        <v>27</v>
      </c>
      <c r="U2033" s="10">
        <v>2630</v>
      </c>
      <c r="V2033" s="10">
        <v>3300</v>
      </c>
      <c r="W2033" s="10">
        <v>3010</v>
      </c>
      <c r="X2033" s="10">
        <v>2171</v>
      </c>
      <c r="Y2033" s="10">
        <f t="shared" si="38"/>
        <v>3011</v>
      </c>
      <c r="Z2033" s="10" t="str">
        <f>IFERROR(VLOOKUP(H2033,'[1]MW-NIFTY-50-12-Apr-2020'!$A:$A,1,FALSE),"No")</f>
        <v>No</v>
      </c>
      <c r="AA2033" s="10" t="str">
        <f>IFERROR(VLOOKUP(AB2033,'[2]ind_nifty500list 12th Apr20'!$F:$F,1,FALSE),"No")</f>
        <v>No</v>
      </c>
      <c r="AB2033" s="9">
        <v>3011</v>
      </c>
    </row>
    <row r="2034" spans="1:28" ht="15.75" customHeight="1" x14ac:dyDescent="0.3">
      <c r="A2034" s="9">
        <v>226</v>
      </c>
      <c r="B2034" s="10"/>
      <c r="C2034" s="10"/>
      <c r="D2034" s="10">
        <v>134873860</v>
      </c>
      <c r="E2034" s="10">
        <v>526851</v>
      </c>
      <c r="F2034" s="10">
        <v>526851</v>
      </c>
      <c r="G2034" s="10" t="s">
        <v>829</v>
      </c>
      <c r="H2034" s="10" t="str">
        <f>G2034</f>
        <v>AREXMIS</v>
      </c>
      <c r="I2034" s="10" t="s">
        <v>830</v>
      </c>
      <c r="J2034" s="10" t="s">
        <v>831</v>
      </c>
      <c r="K2034" s="13">
        <v>36.68</v>
      </c>
      <c r="L2034" s="19" t="s">
        <v>13176</v>
      </c>
      <c r="M2034" s="11" t="s">
        <v>83</v>
      </c>
      <c r="N2034" s="10" t="s">
        <v>84</v>
      </c>
      <c r="O2034" s="10" t="s">
        <v>85</v>
      </c>
      <c r="P2034" s="10"/>
      <c r="Q2034" s="12"/>
      <c r="R2034" s="12"/>
      <c r="S2034" s="15" t="s">
        <v>86</v>
      </c>
      <c r="T2034" s="10" t="s">
        <v>27</v>
      </c>
      <c r="U2034" s="10">
        <v>3696</v>
      </c>
      <c r="V2034" s="10">
        <v>3808</v>
      </c>
      <c r="W2034" s="10">
        <v>862</v>
      </c>
      <c r="X2034" s="10">
        <v>3241</v>
      </c>
      <c r="Y2034" s="10">
        <f t="shared" si="38"/>
        <v>226</v>
      </c>
      <c r="Z2034" s="10" t="str">
        <f>IFERROR(VLOOKUP(H2034,'[1]MW-NIFTY-50-12-Apr-2020'!$A:$A,1,FALSE),"No")</f>
        <v>No</v>
      </c>
      <c r="AA2034" s="10" t="str">
        <f>IFERROR(VLOOKUP(AB2034,'[2]ind_nifty500list 12th Apr20'!$F:$F,1,FALSE),"No")</f>
        <v>No</v>
      </c>
      <c r="AB2034" s="9">
        <v>226</v>
      </c>
    </row>
    <row r="2035" spans="1:28" ht="15.75" customHeight="1" x14ac:dyDescent="0.3">
      <c r="A2035" s="9">
        <v>3065</v>
      </c>
      <c r="B2035" s="10"/>
      <c r="C2035" s="10"/>
      <c r="D2035" s="10">
        <v>137643268</v>
      </c>
      <c r="E2035" s="10">
        <v>137643268</v>
      </c>
      <c r="F2035" s="10">
        <v>537669</v>
      </c>
      <c r="G2035" s="10" t="s">
        <v>9434</v>
      </c>
      <c r="H2035" s="10" t="str">
        <f>G2035</f>
        <v>SIVI</v>
      </c>
      <c r="I2035" s="10" t="s">
        <v>9435</v>
      </c>
      <c r="J2035" s="10" t="s">
        <v>9436</v>
      </c>
      <c r="K2035" s="13">
        <v>36.56</v>
      </c>
      <c r="L2035" s="19" t="s">
        <v>13176</v>
      </c>
      <c r="M2035" s="11" t="s">
        <v>39</v>
      </c>
      <c r="N2035" s="10" t="s">
        <v>40</v>
      </c>
      <c r="O2035" s="10"/>
      <c r="P2035" s="10"/>
      <c r="Q2035" s="12"/>
      <c r="R2035" s="12"/>
      <c r="S2035" s="15" t="s">
        <v>42</v>
      </c>
      <c r="T2035" s="10" t="s">
        <v>27</v>
      </c>
      <c r="U2035" s="10">
        <v>3519</v>
      </c>
      <c r="V2035" s="10">
        <v>967</v>
      </c>
      <c r="W2035" s="10">
        <v>1808</v>
      </c>
      <c r="X2035" s="10">
        <v>1562</v>
      </c>
      <c r="Y2035" s="10">
        <f t="shared" si="38"/>
        <v>3065</v>
      </c>
      <c r="Z2035" s="10" t="str">
        <f>IFERROR(VLOOKUP(H2035,'[1]MW-NIFTY-50-12-Apr-2020'!$A:$A,1,FALSE),"No")</f>
        <v>No</v>
      </c>
      <c r="AA2035" s="10" t="str">
        <f>IFERROR(VLOOKUP(AB2035,'[2]ind_nifty500list 12th Apr20'!$F:$F,1,FALSE),"No")</f>
        <v>No</v>
      </c>
      <c r="AB2035" s="9">
        <v>3065</v>
      </c>
    </row>
    <row r="2036" spans="1:28" ht="15.75" customHeight="1" x14ac:dyDescent="0.3">
      <c r="A2036" s="9">
        <v>798</v>
      </c>
      <c r="B2036" s="10"/>
      <c r="C2036" s="10"/>
      <c r="D2036" s="10">
        <v>134904580</v>
      </c>
      <c r="E2036" s="10">
        <v>526971</v>
      </c>
      <c r="F2036" s="10">
        <v>526971</v>
      </c>
      <c r="G2036" s="10" t="s">
        <v>2590</v>
      </c>
      <c r="H2036" s="10" t="str">
        <f>G2036</f>
        <v>DHOOTIN</v>
      </c>
      <c r="I2036" s="10" t="s">
        <v>2591</v>
      </c>
      <c r="J2036" s="10" t="s">
        <v>2592</v>
      </c>
      <c r="K2036" s="13">
        <v>36.44</v>
      </c>
      <c r="L2036" s="19" t="s">
        <v>13176</v>
      </c>
      <c r="M2036" s="11" t="s">
        <v>39</v>
      </c>
      <c r="N2036" s="10" t="s">
        <v>40</v>
      </c>
      <c r="O2036" s="10" t="s">
        <v>76</v>
      </c>
      <c r="P2036" s="10"/>
      <c r="Q2036" s="12"/>
      <c r="R2036" s="12"/>
      <c r="S2036" s="15" t="s">
        <v>42</v>
      </c>
      <c r="T2036" s="10" t="s">
        <v>27</v>
      </c>
      <c r="U2036" s="10">
        <v>2287</v>
      </c>
      <c r="V2036" s="10">
        <v>568</v>
      </c>
      <c r="W2036" s="10">
        <v>167</v>
      </c>
      <c r="X2036" s="10">
        <v>502</v>
      </c>
      <c r="Y2036" s="10">
        <f t="shared" si="38"/>
        <v>798</v>
      </c>
      <c r="Z2036" s="10" t="str">
        <f>IFERROR(VLOOKUP(H2036,'[1]MW-NIFTY-50-12-Apr-2020'!$A:$A,1,FALSE),"No")</f>
        <v>No</v>
      </c>
      <c r="AA2036" s="10" t="str">
        <f>IFERROR(VLOOKUP(AB2036,'[2]ind_nifty500list 12th Apr20'!$F:$F,1,FALSE),"No")</f>
        <v>No</v>
      </c>
      <c r="AB2036" s="9">
        <v>798</v>
      </c>
    </row>
    <row r="2037" spans="1:28" ht="15.75" customHeight="1" x14ac:dyDescent="0.3">
      <c r="A2037" s="9">
        <v>2698</v>
      </c>
      <c r="B2037" s="10">
        <v>5363201</v>
      </c>
      <c r="C2037" s="10">
        <v>20950</v>
      </c>
      <c r="D2037" s="10">
        <v>136523268</v>
      </c>
      <c r="E2037" s="10">
        <v>533294</v>
      </c>
      <c r="F2037" s="10">
        <v>533294</v>
      </c>
      <c r="G2037" s="10" t="s">
        <v>8336</v>
      </c>
      <c r="H2037" s="10" t="s">
        <v>8336</v>
      </c>
      <c r="I2037" s="10" t="s">
        <v>8337</v>
      </c>
      <c r="J2037" s="10" t="s">
        <v>8338</v>
      </c>
      <c r="K2037" s="13">
        <v>36.292099999999998</v>
      </c>
      <c r="L2037" s="19" t="s">
        <v>13176</v>
      </c>
      <c r="M2037" s="11" t="s">
        <v>275</v>
      </c>
      <c r="N2037" s="10" t="s">
        <v>276</v>
      </c>
      <c r="O2037" s="10" t="s">
        <v>277</v>
      </c>
      <c r="P2037" s="10" t="s">
        <v>1030</v>
      </c>
      <c r="Q2037" s="12"/>
      <c r="R2037" s="12"/>
      <c r="S2037" s="18" t="s">
        <v>279</v>
      </c>
      <c r="T2037" s="10" t="s">
        <v>27</v>
      </c>
      <c r="U2037" s="10">
        <v>3801</v>
      </c>
      <c r="V2037" s="10">
        <v>2301</v>
      </c>
      <c r="W2037" s="10">
        <v>910</v>
      </c>
      <c r="X2037" s="10">
        <v>2474</v>
      </c>
      <c r="Y2037" s="10">
        <f t="shared" si="38"/>
        <v>2698</v>
      </c>
      <c r="Z2037" s="10" t="str">
        <f>IFERROR(VLOOKUP(H2037,'[1]MW-NIFTY-50-12-Apr-2020'!$A:$A,1,FALSE),"No")</f>
        <v>No</v>
      </c>
      <c r="AA2037" s="10" t="str">
        <f>IFERROR(VLOOKUP(AB2037,'[2]ind_nifty500list 12th Apr20'!$F:$F,1,FALSE),"No")</f>
        <v>No</v>
      </c>
      <c r="AB2037" s="9">
        <v>2698</v>
      </c>
    </row>
    <row r="2038" spans="1:28" ht="15.75" customHeight="1" x14ac:dyDescent="0.3">
      <c r="A2038" s="9">
        <v>3260</v>
      </c>
      <c r="B2038" s="10">
        <v>4668929</v>
      </c>
      <c r="C2038" s="10">
        <v>18238</v>
      </c>
      <c r="D2038" s="10">
        <v>131433988</v>
      </c>
      <c r="E2038" s="10">
        <v>513414</v>
      </c>
      <c r="F2038" s="10">
        <v>513414</v>
      </c>
      <c r="G2038" s="10" t="s">
        <v>10014</v>
      </c>
      <c r="H2038" s="10" t="s">
        <v>10014</v>
      </c>
      <c r="I2038" s="10" t="s">
        <v>10015</v>
      </c>
      <c r="J2038" s="10" t="s">
        <v>10016</v>
      </c>
      <c r="K2038" s="13">
        <v>36.285250000000005</v>
      </c>
      <c r="L2038" s="19" t="s">
        <v>13176</v>
      </c>
      <c r="M2038" s="11" t="s">
        <v>23</v>
      </c>
      <c r="N2038" s="10" t="s">
        <v>90</v>
      </c>
      <c r="O2038" s="10"/>
      <c r="P2038" s="10"/>
      <c r="Q2038" s="12"/>
      <c r="R2038" s="12"/>
      <c r="S2038" s="18" t="s">
        <v>91</v>
      </c>
      <c r="T2038" s="10" t="s">
        <v>27</v>
      </c>
      <c r="U2038" s="10">
        <v>2733</v>
      </c>
      <c r="V2038" s="10">
        <v>3226</v>
      </c>
      <c r="W2038" s="10">
        <v>2288</v>
      </c>
      <c r="X2038" s="10">
        <v>2814</v>
      </c>
      <c r="Y2038" s="10">
        <f t="shared" si="38"/>
        <v>3260</v>
      </c>
      <c r="Z2038" s="10" t="str">
        <f>IFERROR(VLOOKUP(H2038,'[1]MW-NIFTY-50-12-Apr-2020'!$A:$A,1,FALSE),"No")</f>
        <v>No</v>
      </c>
      <c r="AA2038" s="10" t="str">
        <f>IFERROR(VLOOKUP(AB2038,'[2]ind_nifty500list 12th Apr20'!$F:$F,1,FALSE),"No")</f>
        <v>No</v>
      </c>
      <c r="AB2038" s="9">
        <v>3260</v>
      </c>
    </row>
    <row r="2039" spans="1:28" ht="15.75" customHeight="1" x14ac:dyDescent="0.3">
      <c r="A2039" s="9">
        <v>3418</v>
      </c>
      <c r="B2039" s="10"/>
      <c r="C2039" s="10"/>
      <c r="D2039" s="10">
        <v>136264708</v>
      </c>
      <c r="E2039" s="10">
        <v>532284</v>
      </c>
      <c r="F2039" s="10">
        <v>532284</v>
      </c>
      <c r="G2039" s="10" t="s">
        <v>10490</v>
      </c>
      <c r="H2039" s="10" t="str">
        <f>G2039</f>
        <v>TCFCFINQ</v>
      </c>
      <c r="I2039" s="10" t="s">
        <v>10491</v>
      </c>
      <c r="J2039" s="10" t="s">
        <v>10492</v>
      </c>
      <c r="K2039" s="13">
        <v>36.25</v>
      </c>
      <c r="L2039" s="19" t="s">
        <v>13176</v>
      </c>
      <c r="M2039" s="11" t="s">
        <v>55</v>
      </c>
      <c r="N2039" s="10" t="s">
        <v>56</v>
      </c>
      <c r="O2039" s="10" t="s">
        <v>62</v>
      </c>
      <c r="P2039" s="10" t="s">
        <v>63</v>
      </c>
      <c r="Q2039" s="12"/>
      <c r="R2039" s="12"/>
      <c r="S2039" s="10" t="s">
        <v>58</v>
      </c>
      <c r="T2039" s="10" t="s">
        <v>27</v>
      </c>
      <c r="U2039" s="10">
        <v>2843</v>
      </c>
      <c r="V2039" s="10">
        <v>2142</v>
      </c>
      <c r="W2039" s="10">
        <v>653</v>
      </c>
      <c r="X2039" s="10">
        <v>3769</v>
      </c>
      <c r="Y2039" s="10">
        <f t="shared" si="38"/>
        <v>3418</v>
      </c>
      <c r="Z2039" s="10" t="str">
        <f>IFERROR(VLOOKUP(H2039,'[1]MW-NIFTY-50-12-Apr-2020'!$A:$A,1,FALSE),"No")</f>
        <v>No</v>
      </c>
      <c r="AA2039" s="10" t="str">
        <f>IFERROR(VLOOKUP(AB2039,'[2]ind_nifty500list 12th Apr20'!$F:$F,1,FALSE),"No")</f>
        <v>No</v>
      </c>
      <c r="AB2039" s="9">
        <v>3418</v>
      </c>
    </row>
    <row r="2040" spans="1:28" ht="15.75" customHeight="1" x14ac:dyDescent="0.3">
      <c r="A2040" s="9">
        <v>2824</v>
      </c>
      <c r="B2040" s="10"/>
      <c r="C2040" s="10"/>
      <c r="D2040" s="10">
        <v>135798020</v>
      </c>
      <c r="E2040" s="10">
        <v>530461</v>
      </c>
      <c r="F2040" s="10">
        <v>530461</v>
      </c>
      <c r="G2040" s="10" t="s">
        <v>8714</v>
      </c>
      <c r="H2040" s="10" t="str">
        <f>G2040</f>
        <v>SABOOSOD</v>
      </c>
      <c r="I2040" s="10" t="s">
        <v>8715</v>
      </c>
      <c r="J2040" s="10" t="s">
        <v>8716</v>
      </c>
      <c r="K2040" s="13">
        <v>36.15</v>
      </c>
      <c r="L2040" s="19" t="s">
        <v>13176</v>
      </c>
      <c r="M2040" s="11" t="s">
        <v>275</v>
      </c>
      <c r="N2040" s="10" t="s">
        <v>276</v>
      </c>
      <c r="O2040" s="10" t="s">
        <v>277</v>
      </c>
      <c r="P2040" s="10"/>
      <c r="Q2040" s="12"/>
      <c r="R2040" s="12"/>
      <c r="S2040" s="18" t="s">
        <v>279</v>
      </c>
      <c r="T2040" s="10" t="s">
        <v>27</v>
      </c>
      <c r="U2040" s="10">
        <v>3162</v>
      </c>
      <c r="V2040" s="10">
        <v>623</v>
      </c>
      <c r="W2040" s="10">
        <v>2199</v>
      </c>
      <c r="X2040" s="10">
        <v>338</v>
      </c>
      <c r="Y2040" s="10">
        <f t="shared" si="38"/>
        <v>2824</v>
      </c>
      <c r="Z2040" s="10" t="str">
        <f>IFERROR(VLOOKUP(H2040,'[1]MW-NIFTY-50-12-Apr-2020'!$A:$A,1,FALSE),"No")</f>
        <v>No</v>
      </c>
      <c r="AA2040" s="10" t="str">
        <f>IFERROR(VLOOKUP(AB2040,'[2]ind_nifty500list 12th Apr20'!$F:$F,1,FALSE),"No")</f>
        <v>No</v>
      </c>
      <c r="AB2040" s="9">
        <v>2824</v>
      </c>
    </row>
    <row r="2041" spans="1:28" ht="15.75" customHeight="1" x14ac:dyDescent="0.3">
      <c r="A2041" s="9">
        <v>4640</v>
      </c>
      <c r="B2041" s="10">
        <v>4876545</v>
      </c>
      <c r="C2041" s="10">
        <v>19049</v>
      </c>
      <c r="D2041" s="10"/>
      <c r="E2041" s="10"/>
      <c r="F2041" s="10"/>
      <c r="G2041" s="10" t="s">
        <v>7022</v>
      </c>
      <c r="H2041" s="10" t="s">
        <v>12548</v>
      </c>
      <c r="I2041" s="10" t="s">
        <v>12549</v>
      </c>
      <c r="J2041" s="10" t="s">
        <v>12550</v>
      </c>
      <c r="K2041" s="13">
        <v>36.104700000000001</v>
      </c>
      <c r="L2041" s="19" t="s">
        <v>13176</v>
      </c>
      <c r="M2041" s="11" t="s">
        <v>23</v>
      </c>
      <c r="N2041" s="10" t="s">
        <v>24</v>
      </c>
      <c r="O2041" s="10" t="s">
        <v>1622</v>
      </c>
      <c r="P2041" s="10" t="s">
        <v>763</v>
      </c>
      <c r="Q2041" s="12"/>
      <c r="R2041" s="12"/>
      <c r="S2041" s="15" t="s">
        <v>26</v>
      </c>
      <c r="T2041" s="10" t="s">
        <v>27</v>
      </c>
      <c r="U2041" s="10">
        <v>2543</v>
      </c>
      <c r="V2041" s="10">
        <v>478</v>
      </c>
      <c r="W2041" s="10">
        <v>4990</v>
      </c>
      <c r="X2041" s="10">
        <v>4396</v>
      </c>
      <c r="Y2041" s="10">
        <f t="shared" si="38"/>
        <v>4640</v>
      </c>
      <c r="Z2041" s="10" t="str">
        <f>IFERROR(VLOOKUP(H2041,'[1]MW-NIFTY-50-12-Apr-2020'!$A:$A,1,FALSE),"No")</f>
        <v>No</v>
      </c>
      <c r="AA2041" s="10" t="str">
        <f>IFERROR(VLOOKUP(AB2041,'[2]ind_nifty500list 12th Apr20'!$F:$F,1,FALSE),"No")</f>
        <v>No</v>
      </c>
      <c r="AB2041" s="9">
        <v>4640</v>
      </c>
    </row>
    <row r="2042" spans="1:28" ht="15.75" customHeight="1" x14ac:dyDescent="0.3">
      <c r="A2042" s="9">
        <v>1216</v>
      </c>
      <c r="B2042" s="10"/>
      <c r="C2042" s="10"/>
      <c r="D2042" s="10">
        <v>132447236</v>
      </c>
      <c r="E2042" s="10">
        <v>517372</v>
      </c>
      <c r="F2042" s="10">
        <v>517372</v>
      </c>
      <c r="G2042" s="10" t="s">
        <v>3866</v>
      </c>
      <c r="H2042" s="10" t="str">
        <f>G2042</f>
        <v>GUJINTRX</v>
      </c>
      <c r="I2042" s="10" t="s">
        <v>3867</v>
      </c>
      <c r="J2042" s="10" t="s">
        <v>3868</v>
      </c>
      <c r="K2042" s="13">
        <v>36.06</v>
      </c>
      <c r="L2042" s="19" t="s">
        <v>13176</v>
      </c>
      <c r="M2042" s="10" t="s">
        <v>23</v>
      </c>
      <c r="N2042" s="10" t="s">
        <v>90</v>
      </c>
      <c r="O2042" s="10"/>
      <c r="P2042" s="10"/>
      <c r="Q2042" s="12"/>
      <c r="R2042" s="12"/>
      <c r="S2042" s="18" t="s">
        <v>91</v>
      </c>
      <c r="T2042" s="10" t="s">
        <v>27</v>
      </c>
      <c r="U2042" s="10">
        <v>2690</v>
      </c>
      <c r="V2042" s="10">
        <v>1386</v>
      </c>
      <c r="W2042" s="10">
        <v>2763</v>
      </c>
      <c r="X2042" s="10">
        <v>860</v>
      </c>
      <c r="Y2042" s="10">
        <f t="shared" si="38"/>
        <v>1216</v>
      </c>
      <c r="Z2042" s="10" t="str">
        <f>IFERROR(VLOOKUP(H2042,'[1]MW-NIFTY-50-12-Apr-2020'!$A:$A,1,FALSE),"No")</f>
        <v>No</v>
      </c>
      <c r="AA2042" s="10" t="str">
        <f>IFERROR(VLOOKUP(AB2042,'[2]ind_nifty500list 12th Apr20'!$F:$F,1,FALSE),"No")</f>
        <v>No</v>
      </c>
      <c r="AB2042" s="9">
        <v>1216</v>
      </c>
    </row>
    <row r="2043" spans="1:28" ht="15.75" customHeight="1" x14ac:dyDescent="0.3">
      <c r="A2043" s="9">
        <v>1605</v>
      </c>
      <c r="B2043" s="10">
        <v>4459009</v>
      </c>
      <c r="C2043" s="10">
        <v>17418</v>
      </c>
      <c r="D2043" s="10">
        <v>136474372</v>
      </c>
      <c r="E2043" s="10">
        <v>533103</v>
      </c>
      <c r="F2043" s="10">
        <v>533103</v>
      </c>
      <c r="G2043" s="10" t="s">
        <v>5051</v>
      </c>
      <c r="H2043" s="10" t="s">
        <v>5051</v>
      </c>
      <c r="I2043" s="10" t="s">
        <v>5052</v>
      </c>
      <c r="J2043" s="10" t="s">
        <v>5053</v>
      </c>
      <c r="K2043" s="13">
        <v>35.958500000000001</v>
      </c>
      <c r="L2043" s="19" t="s">
        <v>13176</v>
      </c>
      <c r="M2043" s="11" t="s">
        <v>83</v>
      </c>
      <c r="N2043" s="10" t="s">
        <v>84</v>
      </c>
      <c r="O2043" s="10" t="s">
        <v>85</v>
      </c>
      <c r="P2043" s="10"/>
      <c r="Q2043" s="12"/>
      <c r="R2043" s="12"/>
      <c r="S2043" s="15" t="s">
        <v>86</v>
      </c>
      <c r="T2043" s="10" t="s">
        <v>27</v>
      </c>
      <c r="U2043" s="10">
        <v>2624</v>
      </c>
      <c r="V2043" s="10">
        <v>3240</v>
      </c>
      <c r="W2043" s="10">
        <v>410</v>
      </c>
      <c r="X2043" s="10">
        <v>2155</v>
      </c>
      <c r="Y2043" s="10">
        <f t="shared" si="38"/>
        <v>1605</v>
      </c>
      <c r="Z2043" s="10" t="str">
        <f>IFERROR(VLOOKUP(H2043,'[1]MW-NIFTY-50-12-Apr-2020'!$A:$A,1,FALSE),"No")</f>
        <v>No</v>
      </c>
      <c r="AA2043" s="10" t="str">
        <f>IFERROR(VLOOKUP(AB2043,'[2]ind_nifty500list 12th Apr20'!$F:$F,1,FALSE),"No")</f>
        <v>No</v>
      </c>
      <c r="AB2043" s="9">
        <v>1605</v>
      </c>
    </row>
    <row r="2044" spans="1:28" ht="15.75" customHeight="1" x14ac:dyDescent="0.3">
      <c r="A2044" s="9">
        <v>815</v>
      </c>
      <c r="B2044" s="10"/>
      <c r="C2044" s="10"/>
      <c r="D2044" s="10">
        <v>135975172</v>
      </c>
      <c r="E2044" s="10">
        <v>531153</v>
      </c>
      <c r="F2044" s="10">
        <v>531153</v>
      </c>
      <c r="G2044" s="10" t="s">
        <v>2641</v>
      </c>
      <c r="H2044" s="10" t="str">
        <f>G2044</f>
        <v>DILIGENT</v>
      </c>
      <c r="I2044" s="10" t="s">
        <v>2642</v>
      </c>
      <c r="J2044" s="10" t="s">
        <v>2643</v>
      </c>
      <c r="K2044" s="13">
        <v>35.93</v>
      </c>
      <c r="L2044" s="19" t="s">
        <v>13176</v>
      </c>
      <c r="M2044" s="11" t="s">
        <v>55</v>
      </c>
      <c r="N2044" s="10" t="s">
        <v>56</v>
      </c>
      <c r="O2044" s="10" t="s">
        <v>62</v>
      </c>
      <c r="P2044" s="10"/>
      <c r="Q2044" s="12"/>
      <c r="R2044" s="12"/>
      <c r="S2044" s="18" t="s">
        <v>58</v>
      </c>
      <c r="T2044" s="10" t="s">
        <v>27</v>
      </c>
      <c r="U2044" s="10">
        <v>3228</v>
      </c>
      <c r="V2044" s="10">
        <v>17</v>
      </c>
      <c r="W2044" s="10">
        <v>1195</v>
      </c>
      <c r="X2044" s="10">
        <v>0</v>
      </c>
      <c r="Y2044" s="10">
        <f t="shared" si="38"/>
        <v>815</v>
      </c>
      <c r="Z2044" s="10" t="str">
        <f>IFERROR(VLOOKUP(H2044,'[1]MW-NIFTY-50-12-Apr-2020'!$A:$A,1,FALSE),"No")</f>
        <v>No</v>
      </c>
      <c r="AA2044" s="10" t="str">
        <f>IFERROR(VLOOKUP(AB2044,'[2]ind_nifty500list 12th Apr20'!$F:$F,1,FALSE),"No")</f>
        <v>No</v>
      </c>
      <c r="AB2044" s="9">
        <v>815</v>
      </c>
    </row>
    <row r="2045" spans="1:28" ht="15.75" customHeight="1" x14ac:dyDescent="0.3">
      <c r="A2045" s="9">
        <v>530</v>
      </c>
      <c r="B2045" s="10">
        <v>2469633</v>
      </c>
      <c r="C2045" s="10">
        <v>9647</v>
      </c>
      <c r="D2045" s="10">
        <v>136223492</v>
      </c>
      <c r="E2045" s="10">
        <v>532123</v>
      </c>
      <c r="F2045" s="10">
        <v>532123</v>
      </c>
      <c r="G2045" s="10" t="s">
        <v>1777</v>
      </c>
      <c r="H2045" s="10" t="s">
        <v>1777</v>
      </c>
      <c r="I2045" s="10" t="s">
        <v>1778</v>
      </c>
      <c r="J2045" s="10" t="s">
        <v>1779</v>
      </c>
      <c r="K2045" s="13">
        <v>35.825850000000003</v>
      </c>
      <c r="L2045" s="19" t="s">
        <v>13176</v>
      </c>
      <c r="M2045" s="11" t="s">
        <v>249</v>
      </c>
      <c r="N2045" s="10" t="s">
        <v>383</v>
      </c>
      <c r="O2045" s="10"/>
      <c r="P2045" s="12"/>
      <c r="Q2045" s="12"/>
      <c r="R2045" s="12"/>
      <c r="S2045" s="18" t="s">
        <v>384</v>
      </c>
      <c r="T2045" s="10" t="s">
        <v>27</v>
      </c>
      <c r="U2045" s="10">
        <v>2190</v>
      </c>
      <c r="V2045" s="10">
        <v>2770</v>
      </c>
      <c r="W2045" s="10">
        <v>2546</v>
      </c>
      <c r="X2045" s="10">
        <v>2618</v>
      </c>
      <c r="Y2045" s="10">
        <f t="shared" si="38"/>
        <v>530</v>
      </c>
      <c r="Z2045" s="10" t="str">
        <f>IFERROR(VLOOKUP(H2045,'[1]MW-NIFTY-50-12-Apr-2020'!$A:$A,1,FALSE),"No")</f>
        <v>No</v>
      </c>
      <c r="AA2045" s="10" t="str">
        <f>IFERROR(VLOOKUP(AB2045,'[2]ind_nifty500list 12th Apr20'!$F:$F,1,FALSE),"No")</f>
        <v>No</v>
      </c>
      <c r="AB2045" s="9">
        <v>530</v>
      </c>
    </row>
    <row r="2046" spans="1:28" ht="15.75" customHeight="1" x14ac:dyDescent="0.3">
      <c r="A2046" s="9">
        <v>207</v>
      </c>
      <c r="B2046" s="10"/>
      <c r="C2046" s="10"/>
      <c r="D2046" s="10">
        <v>130832388</v>
      </c>
      <c r="E2046" s="10">
        <v>511064</v>
      </c>
      <c r="F2046" s="10">
        <v>511064</v>
      </c>
      <c r="G2046" s="10" t="s">
        <v>767</v>
      </c>
      <c r="H2046" s="10" t="str">
        <f>G2046</f>
        <v>APLAYA</v>
      </c>
      <c r="I2046" s="10" t="s">
        <v>768</v>
      </c>
      <c r="J2046" s="10" t="s">
        <v>769</v>
      </c>
      <c r="K2046" s="13">
        <v>35.81</v>
      </c>
      <c r="L2046" s="19" t="s">
        <v>13176</v>
      </c>
      <c r="M2046" s="11" t="s">
        <v>39</v>
      </c>
      <c r="N2046" s="10" t="s">
        <v>40</v>
      </c>
      <c r="O2046" s="10" t="s">
        <v>76</v>
      </c>
      <c r="P2046" s="10"/>
      <c r="Q2046" s="10"/>
      <c r="R2046" s="12"/>
      <c r="S2046" s="15" t="s">
        <v>42</v>
      </c>
      <c r="T2046" s="10" t="s">
        <v>27</v>
      </c>
      <c r="U2046" s="10">
        <v>821</v>
      </c>
      <c r="V2046" s="10">
        <v>3763</v>
      </c>
      <c r="W2046" s="10">
        <v>1831</v>
      </c>
      <c r="X2046" s="10">
        <v>466</v>
      </c>
      <c r="Y2046" s="10">
        <f t="shared" si="38"/>
        <v>207</v>
      </c>
      <c r="Z2046" s="10" t="str">
        <f>IFERROR(VLOOKUP(H2046,'[1]MW-NIFTY-50-12-Apr-2020'!$A:$A,1,FALSE),"No")</f>
        <v>No</v>
      </c>
      <c r="AA2046" s="10" t="str">
        <f>IFERROR(VLOOKUP(AB2046,'[2]ind_nifty500list 12th Apr20'!$F:$F,1,FALSE),"No")</f>
        <v>No</v>
      </c>
      <c r="AB2046" s="9">
        <v>207</v>
      </c>
    </row>
    <row r="2047" spans="1:28" ht="15.75" customHeight="1" x14ac:dyDescent="0.3">
      <c r="A2047" s="9">
        <v>1167</v>
      </c>
      <c r="B2047" s="10">
        <v>310017</v>
      </c>
      <c r="C2047" s="10">
        <v>1211</v>
      </c>
      <c r="D2047" s="10">
        <v>130341892</v>
      </c>
      <c r="E2047" s="10">
        <v>509148</v>
      </c>
      <c r="F2047" s="10">
        <v>509148</v>
      </c>
      <c r="G2047" s="10" t="s">
        <v>3716</v>
      </c>
      <c r="H2047" s="10" t="s">
        <v>3716</v>
      </c>
      <c r="I2047" s="10" t="s">
        <v>3717</v>
      </c>
      <c r="J2047" s="10" t="s">
        <v>3718</v>
      </c>
      <c r="K2047" s="13">
        <v>35.79</v>
      </c>
      <c r="L2047" s="19" t="s">
        <v>13176</v>
      </c>
      <c r="M2047" s="11" t="s">
        <v>83</v>
      </c>
      <c r="N2047" s="10" t="s">
        <v>621</v>
      </c>
      <c r="O2047" s="10" t="s">
        <v>622</v>
      </c>
      <c r="P2047" s="10" t="s">
        <v>3719</v>
      </c>
      <c r="Q2047" s="12"/>
      <c r="R2047" s="12"/>
      <c r="S2047" s="18" t="s">
        <v>623</v>
      </c>
      <c r="T2047" s="10" t="s">
        <v>27</v>
      </c>
      <c r="U2047" s="10">
        <v>2738</v>
      </c>
      <c r="V2047" s="10">
        <v>426</v>
      </c>
      <c r="W2047" s="10">
        <v>2891</v>
      </c>
      <c r="X2047" s="10">
        <v>2685</v>
      </c>
      <c r="Y2047" s="10">
        <f t="shared" si="38"/>
        <v>1167</v>
      </c>
      <c r="Z2047" s="10" t="str">
        <f>IFERROR(VLOOKUP(H2047,'[1]MW-NIFTY-50-12-Apr-2020'!$A:$A,1,FALSE),"No")</f>
        <v>No</v>
      </c>
      <c r="AA2047" s="10" t="str">
        <f>IFERROR(VLOOKUP(AB2047,'[2]ind_nifty500list 12th Apr20'!$F:$F,1,FALSE),"No")</f>
        <v>No</v>
      </c>
      <c r="AB2047" s="9">
        <v>1167</v>
      </c>
    </row>
    <row r="2048" spans="1:28" ht="15.75" customHeight="1" x14ac:dyDescent="0.3">
      <c r="A2048" s="9">
        <v>2914</v>
      </c>
      <c r="B2048" s="10"/>
      <c r="C2048" s="10"/>
      <c r="D2048" s="10">
        <v>138039812</v>
      </c>
      <c r="E2048" s="10">
        <v>539218</v>
      </c>
      <c r="F2048" s="10">
        <v>539218</v>
      </c>
      <c r="G2048" s="10" t="s">
        <v>8983</v>
      </c>
      <c r="H2048" s="10" t="str">
        <f>G2048</f>
        <v>SAUMYA</v>
      </c>
      <c r="I2048" s="10" t="s">
        <v>8984</v>
      </c>
      <c r="J2048" s="10" t="s">
        <v>8985</v>
      </c>
      <c r="K2048" s="13">
        <v>35.770000000000003</v>
      </c>
      <c r="L2048" s="19" t="s">
        <v>13176</v>
      </c>
      <c r="M2048" s="11" t="s">
        <v>55</v>
      </c>
      <c r="N2048" s="10" t="s">
        <v>56</v>
      </c>
      <c r="O2048" s="10" t="s">
        <v>62</v>
      </c>
      <c r="P2048" s="10" t="s">
        <v>63</v>
      </c>
      <c r="Q2048" s="12"/>
      <c r="R2048" s="12"/>
      <c r="S2048" s="18" t="s">
        <v>58</v>
      </c>
      <c r="T2048" s="10" t="s">
        <v>27</v>
      </c>
      <c r="U2048" s="10">
        <v>3112</v>
      </c>
      <c r="V2048" s="10">
        <v>3553</v>
      </c>
      <c r="W2048" s="10">
        <v>250</v>
      </c>
      <c r="X2048" s="10">
        <v>2142</v>
      </c>
      <c r="Y2048" s="10">
        <f t="shared" si="38"/>
        <v>2914</v>
      </c>
      <c r="Z2048" s="10" t="str">
        <f>IFERROR(VLOOKUP(H2048,'[1]MW-NIFTY-50-12-Apr-2020'!$A:$A,1,FALSE),"No")</f>
        <v>No</v>
      </c>
      <c r="AA2048" s="10" t="str">
        <f>IFERROR(VLOOKUP(AB2048,'[2]ind_nifty500list 12th Apr20'!$F:$F,1,FALSE),"No")</f>
        <v>No</v>
      </c>
      <c r="AB2048" s="9">
        <v>2914</v>
      </c>
    </row>
    <row r="2049" spans="1:28" ht="15.75" customHeight="1" x14ac:dyDescent="0.3">
      <c r="A2049" s="9">
        <v>1069</v>
      </c>
      <c r="B2049" s="10"/>
      <c r="C2049" s="10"/>
      <c r="D2049" s="10">
        <v>134842116</v>
      </c>
      <c r="E2049" s="10">
        <v>526727</v>
      </c>
      <c r="F2049" s="10">
        <v>526727</v>
      </c>
      <c r="G2049" s="10" t="s">
        <v>3415</v>
      </c>
      <c r="H2049" s="10" t="str">
        <f>G2049</f>
        <v>GARNET</v>
      </c>
      <c r="I2049" s="10" t="s">
        <v>3416</v>
      </c>
      <c r="J2049" s="10" t="s">
        <v>3417</v>
      </c>
      <c r="K2049" s="13">
        <v>35.72</v>
      </c>
      <c r="L2049" s="19" t="s">
        <v>13176</v>
      </c>
      <c r="M2049" s="11" t="s">
        <v>249</v>
      </c>
      <c r="N2049" s="10" t="s">
        <v>383</v>
      </c>
      <c r="O2049" s="10"/>
      <c r="P2049" s="10"/>
      <c r="Q2049" s="10"/>
      <c r="R2049" s="12"/>
      <c r="S2049" s="18" t="s">
        <v>384</v>
      </c>
      <c r="T2049" s="10" t="s">
        <v>27</v>
      </c>
      <c r="U2049" s="10">
        <v>732</v>
      </c>
      <c r="V2049" s="10">
        <v>1268</v>
      </c>
      <c r="W2049" s="10">
        <v>1971</v>
      </c>
      <c r="X2049" s="10">
        <v>2557</v>
      </c>
      <c r="Y2049" s="10">
        <f t="shared" si="38"/>
        <v>1069</v>
      </c>
      <c r="Z2049" s="10" t="str">
        <f>IFERROR(VLOOKUP(H2049,'[1]MW-NIFTY-50-12-Apr-2020'!$A:$A,1,FALSE),"No")</f>
        <v>No</v>
      </c>
      <c r="AA2049" s="10" t="str">
        <f>IFERROR(VLOOKUP(AB2049,'[2]ind_nifty500list 12th Apr20'!$F:$F,1,FALSE),"No")</f>
        <v>No</v>
      </c>
      <c r="AB2049" s="9">
        <v>1069</v>
      </c>
    </row>
    <row r="2050" spans="1:28" ht="15.75" customHeight="1" x14ac:dyDescent="0.3">
      <c r="A2050" s="9">
        <v>1600</v>
      </c>
      <c r="B2050" s="10"/>
      <c r="C2050" s="10"/>
      <c r="D2050" s="10">
        <v>132368132</v>
      </c>
      <c r="E2050" s="10">
        <v>517063</v>
      </c>
      <c r="F2050" s="10">
        <v>517063</v>
      </c>
      <c r="G2050" s="10" t="s">
        <v>5036</v>
      </c>
      <c r="H2050" s="10" t="str">
        <f>G2050</f>
        <v>JETKINGQ</v>
      </c>
      <c r="I2050" s="10" t="s">
        <v>5037</v>
      </c>
      <c r="J2050" s="10" t="s">
        <v>5038</v>
      </c>
      <c r="K2050" s="13">
        <v>35.630000000000003</v>
      </c>
      <c r="L2050" s="19" t="s">
        <v>13176</v>
      </c>
      <c r="M2050" s="11" t="s">
        <v>32</v>
      </c>
      <c r="N2050" s="10" t="s">
        <v>33</v>
      </c>
      <c r="O2050" s="10" t="s">
        <v>48</v>
      </c>
      <c r="P2050" s="10"/>
      <c r="Q2050" s="12"/>
      <c r="R2050" s="12"/>
      <c r="S2050" s="18" t="s">
        <v>35</v>
      </c>
      <c r="T2050" s="10" t="s">
        <v>27</v>
      </c>
      <c r="U2050" s="10">
        <v>2226</v>
      </c>
      <c r="V2050" s="10">
        <v>326</v>
      </c>
      <c r="W2050" s="10">
        <v>977</v>
      </c>
      <c r="X2050" s="10">
        <v>2314</v>
      </c>
      <c r="Y2050" s="10">
        <f t="shared" ref="Y2050:Y2113" si="40">A2050</f>
        <v>1600</v>
      </c>
      <c r="Z2050" s="10" t="str">
        <f>IFERROR(VLOOKUP(H2050,'[1]MW-NIFTY-50-12-Apr-2020'!$A:$A,1,FALSE),"No")</f>
        <v>No</v>
      </c>
      <c r="AA2050" s="10" t="str">
        <f>IFERROR(VLOOKUP(AB2050,'[2]ind_nifty500list 12th Apr20'!$F:$F,1,FALSE),"No")</f>
        <v>No</v>
      </c>
      <c r="AB2050" s="9">
        <v>1600</v>
      </c>
    </row>
    <row r="2051" spans="1:28" ht="15.75" customHeight="1" x14ac:dyDescent="0.3">
      <c r="A2051" s="9">
        <v>3083</v>
      </c>
      <c r="B2051" s="10">
        <v>3797249</v>
      </c>
      <c r="C2051" s="10">
        <v>14833</v>
      </c>
      <c r="D2051" s="10">
        <v>136416516</v>
      </c>
      <c r="E2051" s="10">
        <v>532877</v>
      </c>
      <c r="F2051" s="10">
        <v>532877</v>
      </c>
      <c r="G2051" s="10" t="s">
        <v>9488</v>
      </c>
      <c r="H2051" s="10" t="s">
        <v>9488</v>
      </c>
      <c r="I2051" s="10" t="s">
        <v>9489</v>
      </c>
      <c r="J2051" s="10" t="s">
        <v>9490</v>
      </c>
      <c r="K2051" s="13">
        <v>35.446750000000002</v>
      </c>
      <c r="L2051" s="19" t="s">
        <v>13176</v>
      </c>
      <c r="M2051" s="11" t="s">
        <v>39</v>
      </c>
      <c r="N2051" s="10" t="s">
        <v>67</v>
      </c>
      <c r="O2051" s="10" t="s">
        <v>68</v>
      </c>
      <c r="P2051" s="10"/>
      <c r="Q2051" s="12"/>
      <c r="R2051" s="12"/>
      <c r="S2051" s="15" t="s">
        <v>69</v>
      </c>
      <c r="T2051" s="10" t="s">
        <v>27</v>
      </c>
      <c r="U2051" s="10">
        <v>2432</v>
      </c>
      <c r="V2051" s="10">
        <v>1554</v>
      </c>
      <c r="W2051" s="10">
        <v>3390</v>
      </c>
      <c r="X2051" s="10">
        <v>2524</v>
      </c>
      <c r="Y2051" s="10">
        <f t="shared" si="40"/>
        <v>3083</v>
      </c>
      <c r="Z2051" s="10" t="str">
        <f>IFERROR(VLOOKUP(H2051,'[1]MW-NIFTY-50-12-Apr-2020'!$A:$A,1,FALSE),"No")</f>
        <v>No</v>
      </c>
      <c r="AA2051" s="10" t="str">
        <f>IFERROR(VLOOKUP(AB2051,'[2]ind_nifty500list 12th Apr20'!$F:$F,1,FALSE),"No")</f>
        <v>No</v>
      </c>
      <c r="AB2051" s="9">
        <v>3083</v>
      </c>
    </row>
    <row r="2052" spans="1:28" ht="15.75" customHeight="1" x14ac:dyDescent="0.3">
      <c r="A2052" s="9">
        <v>653</v>
      </c>
      <c r="B2052" s="10"/>
      <c r="C2052" s="10"/>
      <c r="D2052" s="10">
        <v>131076612</v>
      </c>
      <c r="E2052" s="10">
        <v>512018</v>
      </c>
      <c r="F2052" s="10">
        <v>512018</v>
      </c>
      <c r="G2052" s="10" t="s">
        <v>2151</v>
      </c>
      <c r="H2052" s="10" t="str">
        <f>G2052</f>
        <v>CNIRESLTD</v>
      </c>
      <c r="I2052" s="10" t="s">
        <v>2152</v>
      </c>
      <c r="J2052" s="10" t="s">
        <v>2153</v>
      </c>
      <c r="K2052" s="13">
        <v>35.44</v>
      </c>
      <c r="L2052" s="19" t="s">
        <v>13176</v>
      </c>
      <c r="M2052" s="11" t="s">
        <v>55</v>
      </c>
      <c r="N2052" s="10" t="s">
        <v>56</v>
      </c>
      <c r="O2052" s="10" t="s">
        <v>62</v>
      </c>
      <c r="P2052" s="10" t="s">
        <v>63</v>
      </c>
      <c r="Q2052" s="12"/>
      <c r="R2052" s="12"/>
      <c r="S2052" s="18" t="s">
        <v>58</v>
      </c>
      <c r="T2052" s="10" t="s">
        <v>27</v>
      </c>
      <c r="U2052" s="10">
        <v>3418</v>
      </c>
      <c r="V2052" s="10">
        <v>2843</v>
      </c>
      <c r="W2052" s="10">
        <v>3769</v>
      </c>
      <c r="X2052" s="10">
        <v>1492</v>
      </c>
      <c r="Y2052" s="10">
        <f t="shared" si="40"/>
        <v>653</v>
      </c>
      <c r="Z2052" s="10" t="str">
        <f>IFERROR(VLOOKUP(H2052,'[1]MW-NIFTY-50-12-Apr-2020'!$A:$A,1,FALSE),"No")</f>
        <v>No</v>
      </c>
      <c r="AA2052" s="10" t="str">
        <f>IFERROR(VLOOKUP(AB2052,'[2]ind_nifty500list 12th Apr20'!$F:$F,1,FALSE),"No")</f>
        <v>No</v>
      </c>
      <c r="AB2052" s="9">
        <v>653</v>
      </c>
    </row>
    <row r="2053" spans="1:28" ht="15.75" customHeight="1" x14ac:dyDescent="0.3">
      <c r="A2053" s="9">
        <v>2055</v>
      </c>
      <c r="B2053" s="10">
        <v>6629633</v>
      </c>
      <c r="C2053" s="10">
        <v>25897</v>
      </c>
      <c r="D2053" s="10">
        <v>137974276</v>
      </c>
      <c r="E2053" s="10">
        <v>538962</v>
      </c>
      <c r="F2053" s="10">
        <v>538962</v>
      </c>
      <c r="G2053" s="10" t="s">
        <v>6406</v>
      </c>
      <c r="H2053" s="10" t="s">
        <v>6406</v>
      </c>
      <c r="I2053" s="10" t="s">
        <v>6407</v>
      </c>
      <c r="J2053" s="10" t="s">
        <v>6408</v>
      </c>
      <c r="K2053" s="13">
        <v>3955.3340500000004</v>
      </c>
      <c r="L2053" s="19" t="s">
        <v>13179</v>
      </c>
      <c r="M2053" s="11" t="s">
        <v>83</v>
      </c>
      <c r="N2053" s="10" t="s">
        <v>621</v>
      </c>
      <c r="O2053" s="10" t="s">
        <v>622</v>
      </c>
      <c r="P2053" s="10" t="s">
        <v>6409</v>
      </c>
      <c r="Q2053" s="12"/>
      <c r="R2053" s="12"/>
      <c r="S2053" s="18" t="s">
        <v>623</v>
      </c>
      <c r="T2053" s="10" t="s">
        <v>27</v>
      </c>
      <c r="U2053" s="10">
        <v>3305</v>
      </c>
      <c r="V2053" s="10">
        <v>1040</v>
      </c>
      <c r="W2053" s="10">
        <v>5024</v>
      </c>
      <c r="X2053" s="10">
        <v>252</v>
      </c>
      <c r="Y2053" s="10">
        <f t="shared" si="40"/>
        <v>2055</v>
      </c>
      <c r="Z2053" s="10" t="str">
        <f>IFERROR(VLOOKUP(H2053,'[1]MW-NIFTY-50-12-Apr-2020'!$A:$A,1,FALSE),"No")</f>
        <v>No</v>
      </c>
      <c r="AA2053" s="10" t="s">
        <v>44</v>
      </c>
      <c r="AB2053" s="9">
        <v>2055</v>
      </c>
    </row>
    <row r="2054" spans="1:28" ht="15.75" customHeight="1" x14ac:dyDescent="0.3">
      <c r="A2054" s="9">
        <v>1445</v>
      </c>
      <c r="B2054" s="10">
        <v>2883073</v>
      </c>
      <c r="C2054" s="10">
        <v>11262</v>
      </c>
      <c r="D2054" s="10">
        <v>136323588</v>
      </c>
      <c r="E2054" s="10">
        <v>532514</v>
      </c>
      <c r="F2054" s="10">
        <v>532514</v>
      </c>
      <c r="G2054" s="10" t="s">
        <v>6410</v>
      </c>
      <c r="H2054" s="10" t="s">
        <v>6410</v>
      </c>
      <c r="I2054" s="21" t="s">
        <v>13183</v>
      </c>
      <c r="J2054" s="10" t="s">
        <v>6411</v>
      </c>
      <c r="K2054" s="13">
        <v>20204.041450000001</v>
      </c>
      <c r="L2054" s="16" t="s">
        <v>13177</v>
      </c>
      <c r="M2054" s="11" t="s">
        <v>121</v>
      </c>
      <c r="N2054" s="10" t="s">
        <v>122</v>
      </c>
      <c r="O2054" s="10" t="s">
        <v>2782</v>
      </c>
      <c r="P2054" s="10"/>
      <c r="Q2054" s="12"/>
      <c r="R2054" s="12"/>
      <c r="S2054" s="15" t="s">
        <v>124</v>
      </c>
      <c r="T2054" s="10" t="s">
        <v>27</v>
      </c>
      <c r="U2054" s="10">
        <v>674</v>
      </c>
      <c r="V2054" s="10">
        <v>956</v>
      </c>
      <c r="W2054" s="10">
        <v>84</v>
      </c>
      <c r="X2054" s="10">
        <v>3885</v>
      </c>
      <c r="Y2054" s="10">
        <f t="shared" si="40"/>
        <v>1445</v>
      </c>
      <c r="Z2054" s="10" t="str">
        <f>IFERROR(VLOOKUP(H2054,'[1]MW-NIFTY-50-12-Apr-2020'!$A:$A,1,FALSE),"No")</f>
        <v>No</v>
      </c>
      <c r="AA2054" s="10" t="s">
        <v>44</v>
      </c>
      <c r="AB2054" s="9">
        <v>1445</v>
      </c>
    </row>
    <row r="2055" spans="1:28" ht="15.75" customHeight="1" x14ac:dyDescent="0.3">
      <c r="A2055" s="9">
        <v>545</v>
      </c>
      <c r="B2055" s="10"/>
      <c r="C2055" s="10"/>
      <c r="D2055" s="10">
        <v>134256644</v>
      </c>
      <c r="E2055" s="10">
        <v>524440</v>
      </c>
      <c r="F2055" s="10">
        <v>524440</v>
      </c>
      <c r="G2055" s="10" t="s">
        <v>1821</v>
      </c>
      <c r="H2055" s="10" t="str">
        <f>G2055</f>
        <v>CAMEXLTD</v>
      </c>
      <c r="I2055" s="10" t="s">
        <v>1822</v>
      </c>
      <c r="J2055" s="10" t="s">
        <v>1823</v>
      </c>
      <c r="K2055" s="13">
        <v>35.409999999999997</v>
      </c>
      <c r="L2055" s="19" t="s">
        <v>13176</v>
      </c>
      <c r="M2055" s="11" t="s">
        <v>23</v>
      </c>
      <c r="N2055" s="10" t="s">
        <v>24</v>
      </c>
      <c r="O2055" s="10"/>
      <c r="P2055" s="10"/>
      <c r="Q2055" s="12"/>
      <c r="R2055" s="12"/>
      <c r="S2055" s="15" t="s">
        <v>26</v>
      </c>
      <c r="T2055" s="10" t="s">
        <v>27</v>
      </c>
      <c r="U2055" s="10">
        <v>185</v>
      </c>
      <c r="V2055" s="10">
        <v>1260</v>
      </c>
      <c r="W2055" s="10">
        <v>1597</v>
      </c>
      <c r="X2055" s="10">
        <v>2380</v>
      </c>
      <c r="Y2055" s="10">
        <f t="shared" si="40"/>
        <v>545</v>
      </c>
      <c r="Z2055" s="10" t="str">
        <f>IFERROR(VLOOKUP(H2055,'[1]MW-NIFTY-50-12-Apr-2020'!$A:$A,1,FALSE),"No")</f>
        <v>No</v>
      </c>
      <c r="AA2055" s="10" t="str">
        <f>IFERROR(VLOOKUP(AB2055,'[2]ind_nifty500list 12th Apr20'!$F:$F,1,FALSE),"No")</f>
        <v>No</v>
      </c>
      <c r="AB2055" s="9">
        <v>545</v>
      </c>
    </row>
    <row r="2056" spans="1:28" ht="15.75" customHeight="1" x14ac:dyDescent="0.3">
      <c r="A2056" s="9">
        <v>1375</v>
      </c>
      <c r="B2056" s="10">
        <v>3023105</v>
      </c>
      <c r="C2056" s="10">
        <v>11809</v>
      </c>
      <c r="D2056" s="10">
        <v>136354820</v>
      </c>
      <c r="E2056" s="10">
        <v>532636</v>
      </c>
      <c r="F2056" s="10">
        <v>532636</v>
      </c>
      <c r="G2056" s="10" t="s">
        <v>6415</v>
      </c>
      <c r="H2056" s="10" t="s">
        <v>6415</v>
      </c>
      <c r="I2056" s="10" t="s">
        <v>6416</v>
      </c>
      <c r="J2056" s="10" t="s">
        <v>6417</v>
      </c>
      <c r="K2056" s="13">
        <v>23276.152399999999</v>
      </c>
      <c r="L2056" s="16" t="s">
        <v>13179</v>
      </c>
      <c r="M2056" s="11" t="s">
        <v>55</v>
      </c>
      <c r="N2056" s="10" t="s">
        <v>56</v>
      </c>
      <c r="O2056" s="10" t="s">
        <v>62</v>
      </c>
      <c r="P2056" s="10" t="s">
        <v>293</v>
      </c>
      <c r="Q2056" s="12"/>
      <c r="R2056" s="12"/>
      <c r="S2056" s="18" t="s">
        <v>58</v>
      </c>
      <c r="T2056" s="10" t="s">
        <v>43</v>
      </c>
      <c r="U2056" s="10">
        <v>1620</v>
      </c>
      <c r="V2056" s="10">
        <v>5035</v>
      </c>
      <c r="W2056" s="10">
        <v>582</v>
      </c>
      <c r="X2056" s="10">
        <v>5029</v>
      </c>
      <c r="Y2056" s="10">
        <f t="shared" si="40"/>
        <v>1375</v>
      </c>
      <c r="Z2056" s="10" t="str">
        <f>IFERROR(VLOOKUP(H2056,'[1]MW-NIFTY-50-12-Apr-2020'!$A:$A,1,FALSE),"No")</f>
        <v>No</v>
      </c>
      <c r="AA2056" s="10" t="s">
        <v>44</v>
      </c>
      <c r="AB2056" s="9">
        <v>1375</v>
      </c>
    </row>
    <row r="2057" spans="1:28" ht="15.75" customHeight="1" x14ac:dyDescent="0.3">
      <c r="A2057" s="9">
        <v>2819</v>
      </c>
      <c r="B2057" s="10"/>
      <c r="C2057" s="10"/>
      <c r="D2057" s="10">
        <v>131459844</v>
      </c>
      <c r="E2057" s="10">
        <v>513515</v>
      </c>
      <c r="F2057" s="10">
        <v>513515</v>
      </c>
      <c r="G2057" s="10" t="s">
        <v>8699</v>
      </c>
      <c r="H2057" s="10" t="str">
        <f>G2057</f>
        <v>SRIND</v>
      </c>
      <c r="I2057" s="10" t="s">
        <v>8700</v>
      </c>
      <c r="J2057" s="10" t="s">
        <v>8701</v>
      </c>
      <c r="K2057" s="13">
        <v>35.08</v>
      </c>
      <c r="L2057" s="19" t="s">
        <v>13176</v>
      </c>
      <c r="M2057" s="11" t="s">
        <v>83</v>
      </c>
      <c r="N2057" s="10" t="s">
        <v>84</v>
      </c>
      <c r="O2057" s="10" t="s">
        <v>85</v>
      </c>
      <c r="P2057" s="10"/>
      <c r="Q2057" s="12"/>
      <c r="R2057" s="12"/>
      <c r="S2057" s="17" t="s">
        <v>86</v>
      </c>
      <c r="T2057" s="10" t="s">
        <v>27</v>
      </c>
      <c r="U2057" s="10">
        <v>1200</v>
      </c>
      <c r="V2057" s="10">
        <v>1585</v>
      </c>
      <c r="W2057" s="10">
        <v>953</v>
      </c>
      <c r="X2057" s="10">
        <v>464</v>
      </c>
      <c r="Y2057" s="10">
        <f t="shared" si="40"/>
        <v>2819</v>
      </c>
      <c r="Z2057" s="10" t="str">
        <f>IFERROR(VLOOKUP(H2057,'[1]MW-NIFTY-50-12-Apr-2020'!$A:$A,1,FALSE),"No")</f>
        <v>No</v>
      </c>
      <c r="AA2057" s="10" t="str">
        <f>IFERROR(VLOOKUP(AB2057,'[2]ind_nifty500list 12th Apr20'!$F:$F,1,FALSE),"No")</f>
        <v>No</v>
      </c>
      <c r="AB2057" s="9">
        <v>2819</v>
      </c>
    </row>
    <row r="2058" spans="1:28" ht="15.75" customHeight="1" x14ac:dyDescent="0.3">
      <c r="A2058" s="9">
        <v>1860</v>
      </c>
      <c r="B2058" s="10"/>
      <c r="C2058" s="10"/>
      <c r="D2058" s="10">
        <v>129986308</v>
      </c>
      <c r="E2058" s="10">
        <v>507759</v>
      </c>
      <c r="F2058" s="10">
        <v>507759</v>
      </c>
      <c r="G2058" s="10" t="s">
        <v>5822</v>
      </c>
      <c r="H2058" s="10" t="str">
        <f>G2058</f>
        <v>LIMECHM</v>
      </c>
      <c r="I2058" s="10" t="s">
        <v>5823</v>
      </c>
      <c r="J2058" s="10" t="s">
        <v>5824</v>
      </c>
      <c r="K2058" s="13">
        <v>35.06</v>
      </c>
      <c r="L2058" s="19" t="s">
        <v>13176</v>
      </c>
      <c r="M2058" s="11" t="s">
        <v>23</v>
      </c>
      <c r="N2058" s="10" t="s">
        <v>24</v>
      </c>
      <c r="O2058" s="10"/>
      <c r="P2058" s="10"/>
      <c r="Q2058" s="12"/>
      <c r="R2058" s="12"/>
      <c r="S2058" s="17" t="s">
        <v>26</v>
      </c>
      <c r="T2058" s="10" t="s">
        <v>27</v>
      </c>
      <c r="U2058" s="10">
        <v>2504</v>
      </c>
      <c r="V2058" s="10">
        <v>3574</v>
      </c>
      <c r="W2058" s="10">
        <v>1819</v>
      </c>
      <c r="X2058" s="10">
        <v>158</v>
      </c>
      <c r="Y2058" s="10">
        <f t="shared" si="40"/>
        <v>1860</v>
      </c>
      <c r="Z2058" s="10" t="str">
        <f>IFERROR(VLOOKUP(H2058,'[1]MW-NIFTY-50-12-Apr-2020'!$A:$A,1,FALSE),"No")</f>
        <v>No</v>
      </c>
      <c r="AA2058" s="10" t="str">
        <f>IFERROR(VLOOKUP(AB2058,'[2]ind_nifty500list 12th Apr20'!$F:$F,1,FALSE),"No")</f>
        <v>No</v>
      </c>
      <c r="AB2058" s="9">
        <v>1860</v>
      </c>
    </row>
    <row r="2059" spans="1:28" ht="15.75" customHeight="1" x14ac:dyDescent="0.3">
      <c r="A2059" s="9">
        <v>2512</v>
      </c>
      <c r="B2059" s="10"/>
      <c r="C2059" s="10"/>
      <c r="D2059" s="10">
        <v>132955908</v>
      </c>
      <c r="E2059" s="10">
        <v>519359</v>
      </c>
      <c r="F2059" s="10">
        <v>519359</v>
      </c>
      <c r="G2059" s="10" t="s">
        <v>7781</v>
      </c>
      <c r="H2059" s="10" t="str">
        <f>G2059</f>
        <v>POONADAL</v>
      </c>
      <c r="I2059" s="10" t="s">
        <v>7782</v>
      </c>
      <c r="J2059" s="10" t="s">
        <v>7783</v>
      </c>
      <c r="K2059" s="13">
        <v>34.979999999999997</v>
      </c>
      <c r="L2059" s="19" t="s">
        <v>13176</v>
      </c>
      <c r="M2059" s="11" t="s">
        <v>275</v>
      </c>
      <c r="N2059" s="10" t="s">
        <v>357</v>
      </c>
      <c r="O2059" s="10" t="s">
        <v>358</v>
      </c>
      <c r="P2059" s="10" t="s">
        <v>359</v>
      </c>
      <c r="Q2059" s="12"/>
      <c r="R2059" s="12"/>
      <c r="S2059" s="18" t="s">
        <v>279</v>
      </c>
      <c r="T2059" s="10" t="s">
        <v>27</v>
      </c>
      <c r="U2059" s="10">
        <v>3708</v>
      </c>
      <c r="V2059" s="10">
        <v>2552</v>
      </c>
      <c r="W2059" s="10">
        <v>3700</v>
      </c>
      <c r="X2059" s="10">
        <v>2305</v>
      </c>
      <c r="Y2059" s="10">
        <f t="shared" si="40"/>
        <v>2512</v>
      </c>
      <c r="Z2059" s="10" t="str">
        <f>IFERROR(VLOOKUP(H2059,'[1]MW-NIFTY-50-12-Apr-2020'!$A:$A,1,FALSE),"No")</f>
        <v>No</v>
      </c>
      <c r="AA2059" s="10" t="str">
        <f>IFERROR(VLOOKUP(AB2059,'[2]ind_nifty500list 12th Apr20'!$F:$F,1,FALSE),"No")</f>
        <v>No</v>
      </c>
      <c r="AB2059" s="9">
        <v>2512</v>
      </c>
    </row>
    <row r="2060" spans="1:28" ht="15.75" customHeight="1" x14ac:dyDescent="0.3">
      <c r="A2060" s="9">
        <v>3420</v>
      </c>
      <c r="B2060" s="10">
        <v>1221377</v>
      </c>
      <c r="C2060" s="10">
        <v>4771</v>
      </c>
      <c r="D2060" s="10">
        <v>128317956</v>
      </c>
      <c r="E2060" s="10">
        <v>501242</v>
      </c>
      <c r="F2060" s="10">
        <v>501242</v>
      </c>
      <c r="G2060" s="10" t="s">
        <v>10496</v>
      </c>
      <c r="H2060" s="10" t="s">
        <v>10496</v>
      </c>
      <c r="I2060" s="10" t="s">
        <v>10497</v>
      </c>
      <c r="J2060" s="10" t="s">
        <v>10498</v>
      </c>
      <c r="K2060" s="13">
        <v>34.950800000000001</v>
      </c>
      <c r="L2060" s="19" t="s">
        <v>13176</v>
      </c>
      <c r="M2060" s="11" t="s">
        <v>55</v>
      </c>
      <c r="N2060" s="10" t="s">
        <v>56</v>
      </c>
      <c r="O2060" s="10" t="s">
        <v>57</v>
      </c>
      <c r="P2060" s="10"/>
      <c r="Q2060" s="12"/>
      <c r="R2060" s="12"/>
      <c r="S2060" s="10" t="s">
        <v>58</v>
      </c>
      <c r="T2060" s="10" t="s">
        <v>27</v>
      </c>
      <c r="U2060" s="10">
        <v>70</v>
      </c>
      <c r="V2060" s="10">
        <v>287</v>
      </c>
      <c r="W2060" s="10">
        <v>3367</v>
      </c>
      <c r="X2060" s="10">
        <v>943</v>
      </c>
      <c r="Y2060" s="10">
        <f t="shared" si="40"/>
        <v>3420</v>
      </c>
      <c r="Z2060" s="10" t="str">
        <f>IFERROR(VLOOKUP(H2060,'[1]MW-NIFTY-50-12-Apr-2020'!$A:$A,1,FALSE),"No")</f>
        <v>No</v>
      </c>
      <c r="AA2060" s="10" t="str">
        <f>IFERROR(VLOOKUP(AB2060,'[2]ind_nifty500list 12th Apr20'!$F:$F,1,FALSE),"No")</f>
        <v>No</v>
      </c>
      <c r="AB2060" s="9">
        <v>3420</v>
      </c>
    </row>
    <row r="2061" spans="1:28" ht="15.75" customHeight="1" x14ac:dyDescent="0.3">
      <c r="A2061" s="9">
        <v>718</v>
      </c>
      <c r="B2061" s="10">
        <v>1040385</v>
      </c>
      <c r="C2061" s="10">
        <v>4064</v>
      </c>
      <c r="D2061" s="10">
        <v>134662916</v>
      </c>
      <c r="E2061" s="10">
        <v>526027</v>
      </c>
      <c r="F2061" s="10">
        <v>526027</v>
      </c>
      <c r="G2061" s="10" t="s">
        <v>2349</v>
      </c>
      <c r="H2061" s="10" t="s">
        <v>2349</v>
      </c>
      <c r="I2061" s="10" t="s">
        <v>2350</v>
      </c>
      <c r="J2061" s="10" t="s">
        <v>2351</v>
      </c>
      <c r="K2061" s="13">
        <v>34.932549999999999</v>
      </c>
      <c r="L2061" s="19" t="s">
        <v>13176</v>
      </c>
      <c r="M2061" s="11" t="s">
        <v>23</v>
      </c>
      <c r="N2061" s="10" t="s">
        <v>90</v>
      </c>
      <c r="O2061" s="10" t="s">
        <v>821</v>
      </c>
      <c r="P2061" s="10" t="s">
        <v>2352</v>
      </c>
      <c r="Q2061" s="12"/>
      <c r="R2061" s="12"/>
      <c r="S2061" s="18" t="s">
        <v>91</v>
      </c>
      <c r="T2061" s="10" t="s">
        <v>27</v>
      </c>
      <c r="U2061" s="10">
        <v>1898</v>
      </c>
      <c r="V2061" s="10">
        <v>585</v>
      </c>
      <c r="W2061" s="10">
        <v>1950</v>
      </c>
      <c r="X2061" s="10">
        <v>1952</v>
      </c>
      <c r="Y2061" s="10">
        <f t="shared" si="40"/>
        <v>718</v>
      </c>
      <c r="Z2061" s="10" t="str">
        <f>IFERROR(VLOOKUP(H2061,'[1]MW-NIFTY-50-12-Apr-2020'!$A:$A,1,FALSE),"No")</f>
        <v>No</v>
      </c>
      <c r="AA2061" s="10" t="str">
        <f>IFERROR(VLOOKUP(AB2061,'[2]ind_nifty500list 12th Apr20'!$F:$F,1,FALSE),"No")</f>
        <v>No</v>
      </c>
      <c r="AB2061" s="9">
        <v>718</v>
      </c>
    </row>
    <row r="2062" spans="1:28" ht="15.75" customHeight="1" x14ac:dyDescent="0.3">
      <c r="A2062" s="9">
        <v>2527</v>
      </c>
      <c r="B2062" s="10"/>
      <c r="C2062" s="10"/>
      <c r="D2062" s="10">
        <v>135980036</v>
      </c>
      <c r="E2062" s="10">
        <v>531172</v>
      </c>
      <c r="F2062" s="10">
        <v>531172</v>
      </c>
      <c r="G2062" s="10" t="s">
        <v>7826</v>
      </c>
      <c r="H2062" s="10" t="str">
        <f>G2062</f>
        <v>PRANAVSP</v>
      </c>
      <c r="I2062" s="10" t="s">
        <v>7827</v>
      </c>
      <c r="J2062" s="10" t="s">
        <v>7828</v>
      </c>
      <c r="K2062" s="13">
        <v>34.89</v>
      </c>
      <c r="L2062" s="19" t="s">
        <v>13176</v>
      </c>
      <c r="M2062" s="11" t="s">
        <v>83</v>
      </c>
      <c r="N2062" s="10" t="s">
        <v>84</v>
      </c>
      <c r="O2062" s="10" t="s">
        <v>85</v>
      </c>
      <c r="P2062" s="10"/>
      <c r="Q2062" s="12"/>
      <c r="R2062" s="12"/>
      <c r="S2062" s="15" t="s">
        <v>86</v>
      </c>
      <c r="T2062" s="10" t="s">
        <v>27</v>
      </c>
      <c r="U2062" s="10">
        <v>2752</v>
      </c>
      <c r="V2062" s="10">
        <v>3241</v>
      </c>
      <c r="W2062" s="10">
        <v>3240</v>
      </c>
      <c r="X2062" s="10">
        <v>2624</v>
      </c>
      <c r="Y2062" s="10">
        <f t="shared" si="40"/>
        <v>2527</v>
      </c>
      <c r="Z2062" s="10" t="str">
        <f>IFERROR(VLOOKUP(H2062,'[1]MW-NIFTY-50-12-Apr-2020'!$A:$A,1,FALSE),"No")</f>
        <v>No</v>
      </c>
      <c r="AA2062" s="10" t="str">
        <f>IFERROR(VLOOKUP(AB2062,'[2]ind_nifty500list 12th Apr20'!$F:$F,1,FALSE),"No")</f>
        <v>No</v>
      </c>
      <c r="AB2062" s="9">
        <v>2527</v>
      </c>
    </row>
    <row r="2063" spans="1:28" ht="15.75" customHeight="1" x14ac:dyDescent="0.3">
      <c r="A2063" s="9">
        <v>1714</v>
      </c>
      <c r="B2063" s="10"/>
      <c r="C2063" s="10"/>
      <c r="D2063" s="10">
        <v>135859460</v>
      </c>
      <c r="E2063" s="10">
        <v>530701</v>
      </c>
      <c r="F2063" s="10">
        <v>530701</v>
      </c>
      <c r="G2063" s="10" t="s">
        <v>5378</v>
      </c>
      <c r="H2063" s="10" t="str">
        <f>G2063</f>
        <v>KDJHRL</v>
      </c>
      <c r="I2063" s="10" t="s">
        <v>5379</v>
      </c>
      <c r="J2063" s="10" t="s">
        <v>5380</v>
      </c>
      <c r="K2063" s="13">
        <v>34.840000000000003</v>
      </c>
      <c r="L2063" s="19" t="s">
        <v>13176</v>
      </c>
      <c r="M2063" s="11" t="s">
        <v>83</v>
      </c>
      <c r="N2063" s="10" t="s">
        <v>181</v>
      </c>
      <c r="O2063" s="10" t="s">
        <v>210</v>
      </c>
      <c r="P2063" s="10" t="s">
        <v>354</v>
      </c>
      <c r="Q2063" s="12"/>
      <c r="R2063" s="12"/>
      <c r="S2063" s="15" t="s">
        <v>86</v>
      </c>
      <c r="T2063" s="10" t="s">
        <v>27</v>
      </c>
      <c r="U2063" s="10">
        <v>2722</v>
      </c>
      <c r="V2063" s="10">
        <v>3541</v>
      </c>
      <c r="W2063" s="10">
        <v>1607</v>
      </c>
      <c r="X2063" s="10">
        <v>2841</v>
      </c>
      <c r="Y2063" s="10">
        <f t="shared" si="40"/>
        <v>1714</v>
      </c>
      <c r="Z2063" s="10" t="str">
        <f>IFERROR(VLOOKUP(H2063,'[1]MW-NIFTY-50-12-Apr-2020'!$A:$A,1,FALSE),"No")</f>
        <v>No</v>
      </c>
      <c r="AA2063" s="10" t="str">
        <f>IFERROR(VLOOKUP(AB2063,'[2]ind_nifty500list 12th Apr20'!$F:$F,1,FALSE),"No")</f>
        <v>No</v>
      </c>
      <c r="AB2063" s="9">
        <v>1714</v>
      </c>
    </row>
    <row r="2064" spans="1:28" ht="15.75" customHeight="1" x14ac:dyDescent="0.3">
      <c r="A2064" s="9">
        <v>1684</v>
      </c>
      <c r="B2064" s="10"/>
      <c r="C2064" s="10"/>
      <c r="D2064" s="10">
        <v>131444740</v>
      </c>
      <c r="E2064" s="10">
        <v>513456</v>
      </c>
      <c r="F2064" s="10">
        <v>513456</v>
      </c>
      <c r="G2064" s="10" t="s">
        <v>5287</v>
      </c>
      <c r="H2064" s="10" t="str">
        <f>G2064</f>
        <v>KANSHST</v>
      </c>
      <c r="I2064" s="10" t="s">
        <v>5288</v>
      </c>
      <c r="J2064" s="10" t="s">
        <v>5289</v>
      </c>
      <c r="K2064" s="13">
        <v>34.81</v>
      </c>
      <c r="L2064" s="19" t="s">
        <v>13176</v>
      </c>
      <c r="M2064" s="11" t="s">
        <v>23</v>
      </c>
      <c r="N2064" s="10" t="s">
        <v>90</v>
      </c>
      <c r="O2064" s="10"/>
      <c r="P2064" s="10"/>
      <c r="Q2064" s="12"/>
      <c r="R2064" s="12"/>
      <c r="S2064" s="18" t="s">
        <v>91</v>
      </c>
      <c r="T2064" s="10" t="s">
        <v>27</v>
      </c>
      <c r="U2064" s="10">
        <v>2376</v>
      </c>
      <c r="V2064" s="10">
        <v>3620</v>
      </c>
      <c r="W2064" s="10">
        <v>767</v>
      </c>
      <c r="X2064" s="10">
        <v>513</v>
      </c>
      <c r="Y2064" s="10">
        <f t="shared" si="40"/>
        <v>1684</v>
      </c>
      <c r="Z2064" s="10" t="str">
        <f>IFERROR(VLOOKUP(H2064,'[1]MW-NIFTY-50-12-Apr-2020'!$A:$A,1,FALSE),"No")</f>
        <v>No</v>
      </c>
      <c r="AA2064" s="10" t="str">
        <f>IFERROR(VLOOKUP(AB2064,'[2]ind_nifty500list 12th Apr20'!$F:$F,1,FALSE),"No")</f>
        <v>No</v>
      </c>
      <c r="AB2064" s="9">
        <v>1684</v>
      </c>
    </row>
    <row r="2065" spans="1:28" ht="15.75" customHeight="1" x14ac:dyDescent="0.3">
      <c r="A2065" s="9">
        <v>2254</v>
      </c>
      <c r="B2065" s="10"/>
      <c r="C2065" s="10"/>
      <c r="D2065" s="10">
        <v>131169540</v>
      </c>
      <c r="E2065" s="10">
        <v>512381</v>
      </c>
      <c r="F2065" s="10">
        <v>512381</v>
      </c>
      <c r="G2065" s="10" t="s">
        <v>7010</v>
      </c>
      <c r="H2065" s="10" t="str">
        <f>G2065</f>
        <v>ZNIVEMER</v>
      </c>
      <c r="I2065" s="10" t="s">
        <v>7011</v>
      </c>
      <c r="J2065" s="10" t="s">
        <v>7012</v>
      </c>
      <c r="K2065" s="13">
        <v>34.729999999999997</v>
      </c>
      <c r="L2065" s="19" t="s">
        <v>13176</v>
      </c>
      <c r="M2065" s="11" t="s">
        <v>55</v>
      </c>
      <c r="N2065" s="10" t="s">
        <v>56</v>
      </c>
      <c r="O2065" s="10" t="s">
        <v>57</v>
      </c>
      <c r="P2065" s="10"/>
      <c r="Q2065" s="12"/>
      <c r="R2065" s="12"/>
      <c r="S2065" s="10" t="s">
        <v>58</v>
      </c>
      <c r="T2065" s="10" t="s">
        <v>27</v>
      </c>
      <c r="U2065" s="10">
        <v>3263</v>
      </c>
      <c r="V2065" s="10">
        <v>943</v>
      </c>
      <c r="W2065" s="10">
        <v>1795</v>
      </c>
      <c r="X2065" s="10">
        <v>3785</v>
      </c>
      <c r="Y2065" s="10">
        <f t="shared" si="40"/>
        <v>2254</v>
      </c>
      <c r="Z2065" s="10" t="str">
        <f>IFERROR(VLOOKUP(H2065,'[1]MW-NIFTY-50-12-Apr-2020'!$A:$A,1,FALSE),"No")</f>
        <v>No</v>
      </c>
      <c r="AA2065" s="10" t="str">
        <f>IFERROR(VLOOKUP(AB2065,'[2]ind_nifty500list 12th Apr20'!$F:$F,1,FALSE),"No")</f>
        <v>No</v>
      </c>
      <c r="AB2065" s="9">
        <v>2254</v>
      </c>
    </row>
    <row r="2066" spans="1:28" ht="15.75" customHeight="1" x14ac:dyDescent="0.3">
      <c r="A2066" s="9">
        <v>3808</v>
      </c>
      <c r="B2066" s="10"/>
      <c r="C2066" s="10"/>
      <c r="D2066" s="10">
        <v>130001156</v>
      </c>
      <c r="E2066" s="10">
        <v>507817</v>
      </c>
      <c r="F2066" s="10">
        <v>507817</v>
      </c>
      <c r="G2066" s="10" t="s">
        <v>11681</v>
      </c>
      <c r="H2066" s="10" t="str">
        <f>G2066</f>
        <v>WIREFABR</v>
      </c>
      <c r="I2066" s="10" t="s">
        <v>11682</v>
      </c>
      <c r="J2066" s="10" t="s">
        <v>11683</v>
      </c>
      <c r="K2066" s="13">
        <v>34.56</v>
      </c>
      <c r="L2066" s="19" t="s">
        <v>13176</v>
      </c>
      <c r="M2066" s="11" t="s">
        <v>83</v>
      </c>
      <c r="N2066" s="10" t="s">
        <v>84</v>
      </c>
      <c r="O2066" s="10" t="s">
        <v>85</v>
      </c>
      <c r="P2066" s="10"/>
      <c r="Q2066" s="12"/>
      <c r="R2066" s="12"/>
      <c r="S2066" s="17" t="s">
        <v>86</v>
      </c>
      <c r="T2066" s="10" t="s">
        <v>27</v>
      </c>
      <c r="U2066" s="10">
        <v>1199</v>
      </c>
      <c r="V2066" s="10">
        <v>2724</v>
      </c>
      <c r="W2066" s="10">
        <v>3696</v>
      </c>
      <c r="X2066" s="10">
        <v>226</v>
      </c>
      <c r="Y2066" s="10">
        <f t="shared" si="40"/>
        <v>3808</v>
      </c>
      <c r="Z2066" s="10" t="str">
        <f>IFERROR(VLOOKUP(H2066,'[1]MW-NIFTY-50-12-Apr-2020'!$A:$A,1,FALSE),"No")</f>
        <v>No</v>
      </c>
      <c r="AA2066" s="10" t="str">
        <f>IFERROR(VLOOKUP(AB2066,'[2]ind_nifty500list 12th Apr20'!$F:$F,1,FALSE),"No")</f>
        <v>No</v>
      </c>
      <c r="AB2066" s="9">
        <v>3808</v>
      </c>
    </row>
    <row r="2067" spans="1:28" ht="15.75" customHeight="1" x14ac:dyDescent="0.3">
      <c r="A2067" s="9">
        <v>2069</v>
      </c>
      <c r="B2067" s="10">
        <v>4596993</v>
      </c>
      <c r="C2067" s="10">
        <v>17957</v>
      </c>
      <c r="D2067" s="10">
        <v>131424516</v>
      </c>
      <c r="E2067" s="10">
        <v>513377</v>
      </c>
      <c r="F2067" s="10">
        <v>513377</v>
      </c>
      <c r="G2067" s="10" t="s">
        <v>6448</v>
      </c>
      <c r="H2067" s="10" t="s">
        <v>6448</v>
      </c>
      <c r="I2067" s="10" t="s">
        <v>6449</v>
      </c>
      <c r="J2067" s="10" t="s">
        <v>6450</v>
      </c>
      <c r="K2067" s="13">
        <v>5865.8888500000003</v>
      </c>
      <c r="L2067" s="19" t="s">
        <v>13179</v>
      </c>
      <c r="M2067" s="11" t="s">
        <v>39</v>
      </c>
      <c r="N2067" s="10" t="s">
        <v>40</v>
      </c>
      <c r="O2067" s="10" t="s">
        <v>76</v>
      </c>
      <c r="P2067" s="10" t="s">
        <v>259</v>
      </c>
      <c r="Q2067" s="12"/>
      <c r="R2067" s="12"/>
      <c r="S2067" s="15" t="s">
        <v>42</v>
      </c>
      <c r="T2067" s="10" t="s">
        <v>43</v>
      </c>
      <c r="U2067" s="10">
        <v>3220</v>
      </c>
      <c r="V2067" s="10">
        <v>1794</v>
      </c>
      <c r="W2067" s="10">
        <v>52</v>
      </c>
      <c r="X2067" s="10">
        <v>2848</v>
      </c>
      <c r="Y2067" s="10">
        <f t="shared" si="40"/>
        <v>2069</v>
      </c>
      <c r="Z2067" s="10" t="str">
        <f>IFERROR(VLOOKUP(H2067,'[1]MW-NIFTY-50-12-Apr-2020'!$A:$A,1,FALSE),"No")</f>
        <v>No</v>
      </c>
      <c r="AA2067" s="10" t="s">
        <v>44</v>
      </c>
      <c r="AB2067" s="9">
        <v>2069</v>
      </c>
    </row>
    <row r="2068" spans="1:28" ht="15.75" customHeight="1" x14ac:dyDescent="0.3">
      <c r="A2068" s="9">
        <v>3234</v>
      </c>
      <c r="B2068" s="10"/>
      <c r="C2068" s="10"/>
      <c r="D2068" s="10">
        <v>130303492</v>
      </c>
      <c r="E2068" s="10">
        <v>508998</v>
      </c>
      <c r="F2068" s="10">
        <v>508998</v>
      </c>
      <c r="G2068" s="10" t="s">
        <v>9936</v>
      </c>
      <c r="H2068" s="10" t="str">
        <f t="shared" ref="H2068:H2075" si="41">G2068</f>
        <v>STEERINTER</v>
      </c>
      <c r="I2068" s="10" t="s">
        <v>9937</v>
      </c>
      <c r="J2068" s="10" t="s">
        <v>9938</v>
      </c>
      <c r="K2068" s="13">
        <v>34.54</v>
      </c>
      <c r="L2068" s="19" t="s">
        <v>13176</v>
      </c>
      <c r="M2068" s="11" t="s">
        <v>121</v>
      </c>
      <c r="N2068" s="10" t="s">
        <v>122</v>
      </c>
      <c r="O2068" s="10" t="s">
        <v>1808</v>
      </c>
      <c r="P2068" s="10"/>
      <c r="Q2068" s="12"/>
      <c r="R2068" s="12"/>
      <c r="S2068" s="15" t="s">
        <v>124</v>
      </c>
      <c r="T2068" s="10" t="s">
        <v>27</v>
      </c>
      <c r="U2068" s="10">
        <v>1499</v>
      </c>
      <c r="V2068" s="10">
        <v>2290</v>
      </c>
      <c r="W2068" s="10">
        <v>2938</v>
      </c>
      <c r="X2068" s="10">
        <v>1327</v>
      </c>
      <c r="Y2068" s="10">
        <f t="shared" si="40"/>
        <v>3234</v>
      </c>
      <c r="Z2068" s="10" t="str">
        <f>IFERROR(VLOOKUP(H2068,'[1]MW-NIFTY-50-12-Apr-2020'!$A:$A,1,FALSE),"No")</f>
        <v>No</v>
      </c>
      <c r="AA2068" s="10" t="str">
        <f>IFERROR(VLOOKUP(AB2068,'[2]ind_nifty500list 12th Apr20'!$F:$F,1,FALSE),"No")</f>
        <v>No</v>
      </c>
      <c r="AB2068" s="9">
        <v>3234</v>
      </c>
    </row>
    <row r="2069" spans="1:28" ht="15.75" customHeight="1" x14ac:dyDescent="0.3">
      <c r="A2069" s="9">
        <v>3696</v>
      </c>
      <c r="B2069" s="10"/>
      <c r="C2069" s="10"/>
      <c r="D2069" s="10">
        <v>128857348</v>
      </c>
      <c r="E2069" s="10">
        <v>503349</v>
      </c>
      <c r="F2069" s="10">
        <v>503349</v>
      </c>
      <c r="G2069" s="10" t="s">
        <v>11320</v>
      </c>
      <c r="H2069" s="10" t="str">
        <f t="shared" si="41"/>
        <v>VICTMILL</v>
      </c>
      <c r="I2069" s="10" t="s">
        <v>11321</v>
      </c>
      <c r="J2069" s="10" t="s">
        <v>11322</v>
      </c>
      <c r="K2069" s="13">
        <v>34.53</v>
      </c>
      <c r="L2069" s="19" t="s">
        <v>13176</v>
      </c>
      <c r="M2069" s="11" t="s">
        <v>83</v>
      </c>
      <c r="N2069" s="10" t="s">
        <v>84</v>
      </c>
      <c r="O2069" s="10" t="s">
        <v>85</v>
      </c>
      <c r="P2069" s="10"/>
      <c r="Q2069" s="12"/>
      <c r="R2069" s="12"/>
      <c r="S2069" s="17" t="s">
        <v>86</v>
      </c>
      <c r="T2069" s="10" t="s">
        <v>27</v>
      </c>
      <c r="U2069" s="10">
        <v>3808</v>
      </c>
      <c r="V2069" s="10">
        <v>1199</v>
      </c>
      <c r="W2069" s="10">
        <v>226</v>
      </c>
      <c r="X2069" s="10">
        <v>862</v>
      </c>
      <c r="Y2069" s="10">
        <f t="shared" si="40"/>
        <v>3696</v>
      </c>
      <c r="Z2069" s="10" t="str">
        <f>IFERROR(VLOOKUP(H2069,'[1]MW-NIFTY-50-12-Apr-2020'!$A:$A,1,FALSE),"No")</f>
        <v>No</v>
      </c>
      <c r="AA2069" s="10" t="str">
        <f>IFERROR(VLOOKUP(AB2069,'[2]ind_nifty500list 12th Apr20'!$F:$F,1,FALSE),"No")</f>
        <v>No</v>
      </c>
      <c r="AB2069" s="9">
        <v>3696</v>
      </c>
    </row>
    <row r="2070" spans="1:28" ht="15.75" customHeight="1" x14ac:dyDescent="0.3">
      <c r="A2070" s="9">
        <v>12</v>
      </c>
      <c r="B2070" s="10"/>
      <c r="C2070" s="10"/>
      <c r="D2070" s="10">
        <v>137935876</v>
      </c>
      <c r="E2070" s="10">
        <v>538812</v>
      </c>
      <c r="F2070" s="10">
        <v>538812</v>
      </c>
      <c r="G2070" s="10" t="s">
        <v>87</v>
      </c>
      <c r="H2070" s="10" t="str">
        <f t="shared" si="41"/>
        <v>AANCHALISP</v>
      </c>
      <c r="I2070" s="10" t="s">
        <v>88</v>
      </c>
      <c r="J2070" s="10" t="s">
        <v>89</v>
      </c>
      <c r="K2070" s="13">
        <v>34.47</v>
      </c>
      <c r="L2070" s="19" t="s">
        <v>13176</v>
      </c>
      <c r="M2070" s="11" t="s">
        <v>23</v>
      </c>
      <c r="N2070" s="11" t="s">
        <v>90</v>
      </c>
      <c r="O2070" s="10"/>
      <c r="P2070" s="10"/>
      <c r="Q2070" s="12"/>
      <c r="R2070" s="12"/>
      <c r="S2070" s="18" t="s">
        <v>91</v>
      </c>
      <c r="T2070" s="10" t="s">
        <v>27</v>
      </c>
      <c r="U2070" s="10">
        <v>265</v>
      </c>
      <c r="V2070" s="10">
        <v>2761</v>
      </c>
      <c r="W2070" s="10">
        <v>3620</v>
      </c>
      <c r="X2070" s="10">
        <v>2376</v>
      </c>
      <c r="Y2070" s="10">
        <f t="shared" si="40"/>
        <v>12</v>
      </c>
      <c r="Z2070" s="10" t="str">
        <f>IFERROR(VLOOKUP(H2070,'[1]MW-NIFTY-50-12-Apr-2020'!$A:$A,1,FALSE),"No")</f>
        <v>No</v>
      </c>
      <c r="AA2070" s="10" t="str">
        <f>IFERROR(VLOOKUP(AB2070,'[2]ind_nifty500list 12th Apr20'!$F:$F,1,FALSE),"No")</f>
        <v>No</v>
      </c>
      <c r="AB2070" s="9">
        <v>12</v>
      </c>
    </row>
    <row r="2071" spans="1:28" ht="15.75" customHeight="1" x14ac:dyDescent="0.3">
      <c r="A2071" s="9">
        <v>3263</v>
      </c>
      <c r="B2071" s="10"/>
      <c r="C2071" s="10"/>
      <c r="D2071" s="10">
        <v>135787268</v>
      </c>
      <c r="E2071" s="10">
        <v>530419</v>
      </c>
      <c r="F2071" s="10">
        <v>530419</v>
      </c>
      <c r="G2071" s="10" t="s">
        <v>10023</v>
      </c>
      <c r="H2071" s="10" t="str">
        <f t="shared" si="41"/>
        <v>SUMEDHA</v>
      </c>
      <c r="I2071" s="10" t="s">
        <v>10024</v>
      </c>
      <c r="J2071" s="10" t="s">
        <v>10025</v>
      </c>
      <c r="K2071" s="13">
        <v>34.33</v>
      </c>
      <c r="L2071" s="19" t="s">
        <v>13176</v>
      </c>
      <c r="M2071" s="11" t="s">
        <v>55</v>
      </c>
      <c r="N2071" s="10" t="s">
        <v>56</v>
      </c>
      <c r="O2071" s="10" t="s">
        <v>57</v>
      </c>
      <c r="P2071" s="10"/>
      <c r="Q2071" s="12"/>
      <c r="R2071" s="12"/>
      <c r="S2071" s="18" t="s">
        <v>58</v>
      </c>
      <c r="T2071" s="10" t="s">
        <v>27</v>
      </c>
      <c r="U2071" s="10">
        <v>943</v>
      </c>
      <c r="V2071" s="10">
        <v>3367</v>
      </c>
      <c r="W2071" s="10">
        <v>2254</v>
      </c>
      <c r="X2071" s="10">
        <v>1795</v>
      </c>
      <c r="Y2071" s="10">
        <f t="shared" si="40"/>
        <v>3263</v>
      </c>
      <c r="Z2071" s="10" t="str">
        <f>IFERROR(VLOOKUP(H2071,'[1]MW-NIFTY-50-12-Apr-2020'!$A:$A,1,FALSE),"No")</f>
        <v>No</v>
      </c>
      <c r="AA2071" s="10" t="str">
        <f>IFERROR(VLOOKUP(AB2071,'[2]ind_nifty500list 12th Apr20'!$F:$F,1,FALSE),"No")</f>
        <v>No</v>
      </c>
      <c r="AB2071" s="9">
        <v>3263</v>
      </c>
    </row>
    <row r="2072" spans="1:28" ht="15.75" customHeight="1" x14ac:dyDescent="0.3">
      <c r="A2072" s="9">
        <v>1793</v>
      </c>
      <c r="B2072" s="10"/>
      <c r="C2072" s="10"/>
      <c r="D2072" s="10">
        <v>129913348</v>
      </c>
      <c r="E2072" s="10">
        <v>507474</v>
      </c>
      <c r="F2072" s="10">
        <v>507474</v>
      </c>
      <c r="G2072" s="10" t="s">
        <v>5618</v>
      </c>
      <c r="H2072" s="10" t="str">
        <f t="shared" si="41"/>
        <v>KFBL</v>
      </c>
      <c r="I2072" s="10" t="s">
        <v>5619</v>
      </c>
      <c r="J2072" s="10" t="s">
        <v>5620</v>
      </c>
      <c r="K2072" s="13">
        <v>34.29</v>
      </c>
      <c r="L2072" s="19" t="s">
        <v>13176</v>
      </c>
      <c r="M2072" s="11" t="s">
        <v>275</v>
      </c>
      <c r="N2072" s="10" t="s">
        <v>357</v>
      </c>
      <c r="O2072" s="10" t="s">
        <v>358</v>
      </c>
      <c r="P2072" s="10" t="s">
        <v>5621</v>
      </c>
      <c r="Q2072" s="12"/>
      <c r="R2072" s="12"/>
      <c r="S2072" s="10" t="s">
        <v>279</v>
      </c>
      <c r="T2072" s="10" t="s">
        <v>27</v>
      </c>
      <c r="U2072" s="10">
        <v>3619</v>
      </c>
      <c r="V2072" s="10">
        <v>2186</v>
      </c>
      <c r="W2072" s="10">
        <v>1300</v>
      </c>
      <c r="X2072" s="10">
        <v>1257</v>
      </c>
      <c r="Y2072" s="10">
        <f t="shared" si="40"/>
        <v>1793</v>
      </c>
      <c r="Z2072" s="10" t="str">
        <f>IFERROR(VLOOKUP(H2072,'[1]MW-NIFTY-50-12-Apr-2020'!$A:$A,1,FALSE),"No")</f>
        <v>No</v>
      </c>
      <c r="AA2072" s="10" t="str">
        <f>IFERROR(VLOOKUP(AB2072,'[2]ind_nifty500list 12th Apr20'!$F:$F,1,FALSE),"No")</f>
        <v>No</v>
      </c>
      <c r="AB2072" s="9">
        <v>1793</v>
      </c>
    </row>
    <row r="2073" spans="1:28" ht="15.75" customHeight="1" x14ac:dyDescent="0.3">
      <c r="A2073" s="9">
        <v>2806</v>
      </c>
      <c r="B2073" s="10"/>
      <c r="C2073" s="10"/>
      <c r="D2073" s="10">
        <v>132360964</v>
      </c>
      <c r="E2073" s="10">
        <v>517035</v>
      </c>
      <c r="F2073" s="10">
        <v>517035</v>
      </c>
      <c r="G2073" s="10" t="s">
        <v>8660</v>
      </c>
      <c r="H2073" s="10" t="str">
        <f t="shared" si="41"/>
        <v>RIR</v>
      </c>
      <c r="I2073" s="10" t="s">
        <v>8661</v>
      </c>
      <c r="J2073" s="10" t="s">
        <v>8662</v>
      </c>
      <c r="K2073" s="13">
        <v>34.130000000000003</v>
      </c>
      <c r="L2073" s="19" t="s">
        <v>13176</v>
      </c>
      <c r="M2073" s="11" t="s">
        <v>39</v>
      </c>
      <c r="N2073" s="10" t="s">
        <v>40</v>
      </c>
      <c r="O2073" s="10"/>
      <c r="P2073" s="10"/>
      <c r="Q2073" s="12"/>
      <c r="R2073" s="12"/>
      <c r="S2073" s="17" t="s">
        <v>42</v>
      </c>
      <c r="T2073" s="10" t="s">
        <v>27</v>
      </c>
      <c r="U2073" s="10">
        <v>406</v>
      </c>
      <c r="V2073" s="10">
        <v>475</v>
      </c>
      <c r="W2073" s="10">
        <v>2968</v>
      </c>
      <c r="X2073" s="10">
        <v>2521</v>
      </c>
      <c r="Y2073" s="10">
        <f t="shared" si="40"/>
        <v>2806</v>
      </c>
      <c r="Z2073" s="10" t="str">
        <f>IFERROR(VLOOKUP(H2073,'[1]MW-NIFTY-50-12-Apr-2020'!$A:$A,1,FALSE),"No")</f>
        <v>No</v>
      </c>
      <c r="AA2073" s="10" t="str">
        <f>IFERROR(VLOOKUP(AB2073,'[2]ind_nifty500list 12th Apr20'!$F:$F,1,FALSE),"No")</f>
        <v>No</v>
      </c>
      <c r="AB2073" s="9">
        <v>2806</v>
      </c>
    </row>
    <row r="2074" spans="1:28" ht="15.75" customHeight="1" x14ac:dyDescent="0.3">
      <c r="A2074" s="9">
        <v>426</v>
      </c>
      <c r="B2074" s="10"/>
      <c r="C2074" s="10"/>
      <c r="D2074" s="10">
        <v>129189380</v>
      </c>
      <c r="E2074" s="10">
        <v>504646</v>
      </c>
      <c r="F2074" s="10">
        <v>504646</v>
      </c>
      <c r="G2074" s="10" t="s">
        <v>1456</v>
      </c>
      <c r="H2074" s="10" t="str">
        <f t="shared" si="41"/>
        <v>BGWTATO</v>
      </c>
      <c r="I2074" s="10" t="s">
        <v>1457</v>
      </c>
      <c r="J2074" s="10" t="s">
        <v>1458</v>
      </c>
      <c r="K2074" s="13">
        <v>34.03</v>
      </c>
      <c r="L2074" s="19" t="s">
        <v>13176</v>
      </c>
      <c r="M2074" s="11" t="s">
        <v>83</v>
      </c>
      <c r="N2074" s="10" t="s">
        <v>621</v>
      </c>
      <c r="O2074" s="10" t="s">
        <v>622</v>
      </c>
      <c r="P2074" s="10"/>
      <c r="Q2074" s="12"/>
      <c r="R2074" s="12"/>
      <c r="S2074" s="18" t="s">
        <v>623</v>
      </c>
      <c r="T2074" s="10" t="s">
        <v>27</v>
      </c>
      <c r="U2074" s="10">
        <v>2068</v>
      </c>
      <c r="V2074" s="10">
        <v>3648</v>
      </c>
      <c r="W2074" s="10">
        <v>2738</v>
      </c>
      <c r="X2074" s="10">
        <v>1167</v>
      </c>
      <c r="Y2074" s="10">
        <f t="shared" si="40"/>
        <v>426</v>
      </c>
      <c r="Z2074" s="10" t="str">
        <f>IFERROR(VLOOKUP(H2074,'[1]MW-NIFTY-50-12-Apr-2020'!$A:$A,1,FALSE),"No")</f>
        <v>No</v>
      </c>
      <c r="AA2074" s="10" t="str">
        <f>IFERROR(VLOOKUP(AB2074,'[2]ind_nifty500list 12th Apr20'!$F:$F,1,FALSE),"No")</f>
        <v>No</v>
      </c>
      <c r="AB2074" s="9">
        <v>426</v>
      </c>
    </row>
    <row r="2075" spans="1:28" ht="15.75" customHeight="1" x14ac:dyDescent="0.3">
      <c r="A2075" s="9">
        <v>3967</v>
      </c>
      <c r="B2075" s="10"/>
      <c r="C2075" s="10"/>
      <c r="D2075" s="10">
        <v>138152708</v>
      </c>
      <c r="E2075" s="10">
        <v>138152708</v>
      </c>
      <c r="F2075" s="10">
        <v>539659</v>
      </c>
      <c r="G2075" s="10" t="s">
        <v>12201</v>
      </c>
      <c r="H2075" s="10" t="str">
        <f t="shared" si="41"/>
        <v>VIDLI</v>
      </c>
      <c r="I2075" s="10" t="s">
        <v>12202</v>
      </c>
      <c r="J2075" s="10" t="s">
        <v>12203</v>
      </c>
      <c r="K2075" s="13">
        <v>34.020000000000003</v>
      </c>
      <c r="L2075" s="19" t="s">
        <v>13176</v>
      </c>
      <c r="M2075" s="11" t="s">
        <v>83</v>
      </c>
      <c r="N2075" s="10" t="s">
        <v>181</v>
      </c>
      <c r="O2075" s="10" t="s">
        <v>210</v>
      </c>
      <c r="P2075" s="23" t="s">
        <v>4269</v>
      </c>
      <c r="Q2075" s="10"/>
      <c r="R2075" s="12"/>
      <c r="S2075" s="15" t="s">
        <v>86</v>
      </c>
      <c r="T2075" s="10" t="s">
        <v>27</v>
      </c>
      <c r="U2075" s="10">
        <v>1347</v>
      </c>
      <c r="V2075" s="10">
        <v>3492</v>
      </c>
      <c r="W2075" s="10">
        <v>1843</v>
      </c>
      <c r="X2075" s="10">
        <v>3159</v>
      </c>
      <c r="Y2075" s="10">
        <f t="shared" si="40"/>
        <v>3967</v>
      </c>
      <c r="Z2075" s="10" t="str">
        <f>IFERROR(VLOOKUP(H2075,'[1]MW-NIFTY-50-12-Apr-2020'!$A:$A,1,FALSE),"No")</f>
        <v>No</v>
      </c>
      <c r="AA2075" s="10" t="str">
        <f>IFERROR(VLOOKUP(AB2075,'[2]ind_nifty500list 12th Apr20'!$F:$F,1,FALSE),"No")</f>
        <v>No</v>
      </c>
      <c r="AB2075" s="9">
        <v>3967</v>
      </c>
    </row>
    <row r="2076" spans="1:28" ht="15.75" customHeight="1" x14ac:dyDescent="0.3">
      <c r="A2076" s="9">
        <v>575</v>
      </c>
      <c r="B2076" s="10">
        <v>3784449</v>
      </c>
      <c r="C2076" s="10">
        <v>14783</v>
      </c>
      <c r="D2076" s="10">
        <v>136414980</v>
      </c>
      <c r="E2076" s="10">
        <v>532871</v>
      </c>
      <c r="F2076" s="10">
        <v>532871</v>
      </c>
      <c r="G2076" s="10" t="s">
        <v>1912</v>
      </c>
      <c r="H2076" s="10" t="s">
        <v>1912</v>
      </c>
      <c r="I2076" s="10" t="s">
        <v>1913</v>
      </c>
      <c r="J2076" s="10" t="s">
        <v>1914</v>
      </c>
      <c r="K2076" s="13">
        <v>33.904849999999996</v>
      </c>
      <c r="L2076" s="19" t="s">
        <v>13176</v>
      </c>
      <c r="M2076" s="11" t="s">
        <v>95</v>
      </c>
      <c r="N2076" s="10" t="s">
        <v>96</v>
      </c>
      <c r="O2076" s="10" t="s">
        <v>1772</v>
      </c>
      <c r="P2076" s="10"/>
      <c r="Q2076" s="12"/>
      <c r="R2076" s="12"/>
      <c r="S2076" s="10" t="s">
        <v>98</v>
      </c>
      <c r="T2076" s="10" t="s">
        <v>27</v>
      </c>
      <c r="U2076" s="10">
        <v>773</v>
      </c>
      <c r="V2076" s="10">
        <v>4901</v>
      </c>
      <c r="W2076" s="10">
        <v>1726</v>
      </c>
      <c r="X2076" s="10">
        <v>528</v>
      </c>
      <c r="Y2076" s="10">
        <f t="shared" si="40"/>
        <v>575</v>
      </c>
      <c r="Z2076" s="10" t="str">
        <f>IFERROR(VLOOKUP(H2076,'[1]MW-NIFTY-50-12-Apr-2020'!$A:$A,1,FALSE),"No")</f>
        <v>No</v>
      </c>
      <c r="AA2076" s="10" t="str">
        <f>IFERROR(VLOOKUP(AB2076,'[2]ind_nifty500list 12th Apr20'!$F:$F,1,FALSE),"No")</f>
        <v>No</v>
      </c>
      <c r="AB2076" s="9">
        <v>575</v>
      </c>
    </row>
    <row r="2077" spans="1:28" ht="15.75" customHeight="1" x14ac:dyDescent="0.3">
      <c r="A2077" s="9">
        <v>862</v>
      </c>
      <c r="B2077" s="10">
        <v>232193</v>
      </c>
      <c r="C2077" s="10">
        <v>907</v>
      </c>
      <c r="D2077" s="10">
        <v>151045636</v>
      </c>
      <c r="E2077" s="10">
        <v>590022</v>
      </c>
      <c r="F2077" s="10">
        <v>590022</v>
      </c>
      <c r="G2077" s="10" t="s">
        <v>2783</v>
      </c>
      <c r="H2077" s="10" t="s">
        <v>2783</v>
      </c>
      <c r="I2077" s="10" t="s">
        <v>2784</v>
      </c>
      <c r="J2077" s="10" t="s">
        <v>2785</v>
      </c>
      <c r="K2077" s="13">
        <v>33.642650000000003</v>
      </c>
      <c r="L2077" s="19" t="s">
        <v>13176</v>
      </c>
      <c r="M2077" s="11" t="s">
        <v>83</v>
      </c>
      <c r="N2077" s="10" t="s">
        <v>84</v>
      </c>
      <c r="O2077" s="10" t="s">
        <v>85</v>
      </c>
      <c r="P2077" s="10"/>
      <c r="Q2077" s="12"/>
      <c r="R2077" s="12"/>
      <c r="S2077" s="15" t="s">
        <v>86</v>
      </c>
      <c r="T2077" s="10" t="s">
        <v>27</v>
      </c>
      <c r="U2077" s="10">
        <v>226</v>
      </c>
      <c r="V2077" s="10">
        <v>3696</v>
      </c>
      <c r="W2077" s="10">
        <v>3241</v>
      </c>
      <c r="X2077" s="10">
        <v>2752</v>
      </c>
      <c r="Y2077" s="10">
        <f t="shared" si="40"/>
        <v>862</v>
      </c>
      <c r="Z2077" s="10" t="str">
        <f>IFERROR(VLOOKUP(H2077,'[1]MW-NIFTY-50-12-Apr-2020'!$A:$A,1,FALSE),"No")</f>
        <v>No</v>
      </c>
      <c r="AA2077" s="10" t="str">
        <f>IFERROR(VLOOKUP(AB2077,'[2]ind_nifty500list 12th Apr20'!$F:$F,1,FALSE),"No")</f>
        <v>No</v>
      </c>
      <c r="AB2077" s="9">
        <v>862</v>
      </c>
    </row>
    <row r="2078" spans="1:28" ht="15.75" customHeight="1" x14ac:dyDescent="0.3">
      <c r="A2078" s="9">
        <v>1319</v>
      </c>
      <c r="B2078" s="10">
        <v>352769</v>
      </c>
      <c r="C2078" s="10">
        <v>1378</v>
      </c>
      <c r="D2078" s="10">
        <v>130464516</v>
      </c>
      <c r="E2078" s="10">
        <v>509627</v>
      </c>
      <c r="F2078" s="10">
        <v>509627</v>
      </c>
      <c r="G2078" s="10" t="s">
        <v>4181</v>
      </c>
      <c r="H2078" s="10" t="s">
        <v>4181</v>
      </c>
      <c r="I2078" s="10" t="s">
        <v>4182</v>
      </c>
      <c r="J2078" s="10" t="s">
        <v>4183</v>
      </c>
      <c r="K2078" s="13">
        <v>33.5565</v>
      </c>
      <c r="L2078" s="19" t="s">
        <v>13176</v>
      </c>
      <c r="M2078" s="11" t="s">
        <v>39</v>
      </c>
      <c r="N2078" s="10" t="s">
        <v>40</v>
      </c>
      <c r="O2078" s="10" t="s">
        <v>137</v>
      </c>
      <c r="P2078" s="10"/>
      <c r="Q2078" s="12"/>
      <c r="R2078" s="12"/>
      <c r="S2078" s="15" t="s">
        <v>42</v>
      </c>
      <c r="T2078" s="10" t="s">
        <v>27</v>
      </c>
      <c r="U2078" s="10">
        <v>2818</v>
      </c>
      <c r="V2078" s="10">
        <v>1519</v>
      </c>
      <c r="W2078" s="10">
        <v>124</v>
      </c>
      <c r="X2078" s="10">
        <v>1770</v>
      </c>
      <c r="Y2078" s="10">
        <f t="shared" si="40"/>
        <v>1319</v>
      </c>
      <c r="Z2078" s="10" t="str">
        <f>IFERROR(VLOOKUP(H2078,'[1]MW-NIFTY-50-12-Apr-2020'!$A:$A,1,FALSE),"No")</f>
        <v>No</v>
      </c>
      <c r="AA2078" s="10" t="str">
        <f>IFERROR(VLOOKUP(AB2078,'[2]ind_nifty500list 12th Apr20'!$F:$F,1,FALSE),"No")</f>
        <v>No</v>
      </c>
      <c r="AB2078" s="9">
        <v>1319</v>
      </c>
    </row>
    <row r="2079" spans="1:28" ht="15.75" customHeight="1" x14ac:dyDescent="0.3">
      <c r="A2079" s="9">
        <v>3010</v>
      </c>
      <c r="B2079" s="10"/>
      <c r="C2079" s="10"/>
      <c r="D2079" s="10">
        <v>132123140</v>
      </c>
      <c r="E2079" s="10">
        <v>516106</v>
      </c>
      <c r="F2079" s="10">
        <v>516106</v>
      </c>
      <c r="G2079" s="10" t="s">
        <v>9270</v>
      </c>
      <c r="H2079" s="10" t="str">
        <f>G2079</f>
        <v>SHKARTP</v>
      </c>
      <c r="I2079" s="10" t="s">
        <v>9271</v>
      </c>
      <c r="J2079" s="10" t="s">
        <v>9272</v>
      </c>
      <c r="K2079" s="13">
        <v>33.42</v>
      </c>
      <c r="L2079" s="19" t="s">
        <v>13176</v>
      </c>
      <c r="M2079" s="11" t="s">
        <v>23</v>
      </c>
      <c r="N2079" s="10" t="s">
        <v>196</v>
      </c>
      <c r="O2079" s="10" t="s">
        <v>388</v>
      </c>
      <c r="P2079" s="10"/>
      <c r="Q2079" s="12"/>
      <c r="R2079" s="12"/>
      <c r="S2079" s="15" t="s">
        <v>26</v>
      </c>
      <c r="T2079" s="10" t="s">
        <v>27</v>
      </c>
      <c r="U2079" s="10">
        <v>3011</v>
      </c>
      <c r="V2079" s="10">
        <v>2630</v>
      </c>
      <c r="W2079" s="10">
        <v>2171</v>
      </c>
      <c r="X2079" s="10">
        <v>2663</v>
      </c>
      <c r="Y2079" s="10">
        <f t="shared" si="40"/>
        <v>3010</v>
      </c>
      <c r="Z2079" s="10" t="str">
        <f>IFERROR(VLOOKUP(H2079,'[1]MW-NIFTY-50-12-Apr-2020'!$A:$A,1,FALSE),"No")</f>
        <v>No</v>
      </c>
      <c r="AA2079" s="10" t="str">
        <f>IFERROR(VLOOKUP(AB2079,'[2]ind_nifty500list 12th Apr20'!$F:$F,1,FALSE),"No")</f>
        <v>No</v>
      </c>
      <c r="AB2079" s="9">
        <v>3010</v>
      </c>
    </row>
    <row r="2080" spans="1:28" ht="15.75" customHeight="1" x14ac:dyDescent="0.3">
      <c r="A2080" s="9">
        <v>484</v>
      </c>
      <c r="B2080" s="10"/>
      <c r="C2080" s="10"/>
      <c r="D2080" s="10">
        <v>134713604</v>
      </c>
      <c r="E2080" s="10">
        <v>526225</v>
      </c>
      <c r="F2080" s="10">
        <v>526225</v>
      </c>
      <c r="G2080" s="10" t="s">
        <v>1638</v>
      </c>
      <c r="H2080" s="10" t="str">
        <f>G2080</f>
        <v>BLOOM</v>
      </c>
      <c r="I2080" s="10" t="s">
        <v>1639</v>
      </c>
      <c r="J2080" s="10" t="s">
        <v>1640</v>
      </c>
      <c r="K2080" s="13">
        <v>33.08</v>
      </c>
      <c r="L2080" s="19" t="s">
        <v>13176</v>
      </c>
      <c r="M2080" s="11" t="s">
        <v>23</v>
      </c>
      <c r="N2080" s="10" t="s">
        <v>24</v>
      </c>
      <c r="O2080" s="10"/>
      <c r="P2080" s="10"/>
      <c r="Q2080" s="12"/>
      <c r="R2080" s="12"/>
      <c r="S2080" s="15" t="s">
        <v>26</v>
      </c>
      <c r="T2080" s="10" t="s">
        <v>27</v>
      </c>
      <c r="U2080" s="10">
        <v>1332</v>
      </c>
      <c r="V2080" s="10">
        <v>735</v>
      </c>
      <c r="W2080" s="10">
        <v>1587</v>
      </c>
      <c r="X2080" s="10">
        <v>268</v>
      </c>
      <c r="Y2080" s="10">
        <f t="shared" si="40"/>
        <v>484</v>
      </c>
      <c r="Z2080" s="10" t="str">
        <f>IFERROR(VLOOKUP(H2080,'[1]MW-NIFTY-50-12-Apr-2020'!$A:$A,1,FALSE),"No")</f>
        <v>No</v>
      </c>
      <c r="AA2080" s="10" t="str">
        <f>IFERROR(VLOOKUP(AB2080,'[2]ind_nifty500list 12th Apr20'!$F:$F,1,FALSE),"No")</f>
        <v>No</v>
      </c>
      <c r="AB2080" s="9">
        <v>484</v>
      </c>
    </row>
    <row r="2081" spans="1:28" ht="15.75" customHeight="1" x14ac:dyDescent="0.3">
      <c r="A2081" s="9">
        <v>2083</v>
      </c>
      <c r="B2081" s="10">
        <v>5332481</v>
      </c>
      <c r="C2081" s="10">
        <v>20830</v>
      </c>
      <c r="D2081" s="10">
        <v>136521220</v>
      </c>
      <c r="E2081" s="10">
        <v>533286</v>
      </c>
      <c r="F2081" s="10">
        <v>533286</v>
      </c>
      <c r="G2081" s="10" t="s">
        <v>6491</v>
      </c>
      <c r="H2081" s="10" t="s">
        <v>6491</v>
      </c>
      <c r="I2081" s="10" t="s">
        <v>6492</v>
      </c>
      <c r="J2081" s="10" t="s">
        <v>6493</v>
      </c>
      <c r="K2081" s="13">
        <v>5540.7832500000004</v>
      </c>
      <c r="L2081" s="19" t="s">
        <v>13179</v>
      </c>
      <c r="M2081" s="11" t="s">
        <v>23</v>
      </c>
      <c r="N2081" s="10" t="s">
        <v>90</v>
      </c>
      <c r="O2081" s="10" t="s">
        <v>4180</v>
      </c>
      <c r="P2081" s="10" t="s">
        <v>6494</v>
      </c>
      <c r="Q2081" s="12"/>
      <c r="R2081" s="12"/>
      <c r="S2081" s="18" t="s">
        <v>91</v>
      </c>
      <c r="T2081" s="10" t="s">
        <v>27</v>
      </c>
      <c r="U2081" s="10">
        <v>2358</v>
      </c>
      <c r="V2081" s="10">
        <v>2989</v>
      </c>
      <c r="W2081" s="10">
        <v>1318</v>
      </c>
      <c r="X2081" s="10">
        <v>1333</v>
      </c>
      <c r="Y2081" s="10">
        <f t="shared" si="40"/>
        <v>2083</v>
      </c>
      <c r="Z2081" s="10" t="str">
        <f>IFERROR(VLOOKUP(H2081,'[1]MW-NIFTY-50-12-Apr-2020'!$A:$A,1,FALSE),"No")</f>
        <v>No</v>
      </c>
      <c r="AA2081" s="10" t="s">
        <v>44</v>
      </c>
      <c r="AB2081" s="9">
        <v>2083</v>
      </c>
    </row>
    <row r="2082" spans="1:28" ht="15.75" customHeight="1" x14ac:dyDescent="0.3">
      <c r="A2082" s="9">
        <v>2874</v>
      </c>
      <c r="B2082" s="10"/>
      <c r="C2082" s="10"/>
      <c r="D2082" s="10">
        <v>136862212</v>
      </c>
      <c r="E2082" s="10">
        <v>534618</v>
      </c>
      <c r="F2082" s="10">
        <v>534618</v>
      </c>
      <c r="G2082" s="10" t="s">
        <v>8864</v>
      </c>
      <c r="H2082" s="10" t="str">
        <f t="shared" ref="H2082:H2089" si="42">G2082</f>
        <v>SAL</v>
      </c>
      <c r="I2082" s="10" t="s">
        <v>8865</v>
      </c>
      <c r="J2082" s="10" t="s">
        <v>8866</v>
      </c>
      <c r="K2082" s="13">
        <v>32.93</v>
      </c>
      <c r="L2082" s="19" t="s">
        <v>13176</v>
      </c>
      <c r="M2082" s="11" t="s">
        <v>55</v>
      </c>
      <c r="N2082" s="10" t="s">
        <v>56</v>
      </c>
      <c r="O2082" s="10" t="s">
        <v>62</v>
      </c>
      <c r="P2082" s="10" t="s">
        <v>293</v>
      </c>
      <c r="Q2082" s="12"/>
      <c r="R2082" s="12"/>
      <c r="S2082" s="18" t="s">
        <v>58</v>
      </c>
      <c r="T2082" s="10" t="s">
        <v>27</v>
      </c>
      <c r="U2082" s="10">
        <v>482</v>
      </c>
      <c r="V2082" s="10">
        <v>3105</v>
      </c>
      <c r="W2082" s="10">
        <v>1624</v>
      </c>
      <c r="X2082" s="10">
        <v>3352</v>
      </c>
      <c r="Y2082" s="10">
        <f t="shared" si="40"/>
        <v>2874</v>
      </c>
      <c r="Z2082" s="10" t="str">
        <f>IFERROR(VLOOKUP(H2082,'[1]MW-NIFTY-50-12-Apr-2020'!$A:$A,1,FALSE),"No")</f>
        <v>No</v>
      </c>
      <c r="AA2082" s="10" t="str">
        <f>IFERROR(VLOOKUP(AB2082,'[2]ind_nifty500list 12th Apr20'!$F:$F,1,FALSE),"No")</f>
        <v>No</v>
      </c>
      <c r="AB2082" s="9">
        <v>2874</v>
      </c>
    </row>
    <row r="2083" spans="1:28" ht="15.75" customHeight="1" x14ac:dyDescent="0.3">
      <c r="A2083" s="9">
        <v>98</v>
      </c>
      <c r="B2083" s="10"/>
      <c r="C2083" s="10"/>
      <c r="D2083" s="10">
        <v>129746436</v>
      </c>
      <c r="E2083" s="10">
        <v>506822</v>
      </c>
      <c r="F2083" s="10">
        <v>506822</v>
      </c>
      <c r="G2083" s="10" t="s">
        <v>417</v>
      </c>
      <c r="H2083" s="10" t="str">
        <f t="shared" si="42"/>
        <v>AIPCL</v>
      </c>
      <c r="I2083" s="10" t="s">
        <v>418</v>
      </c>
      <c r="J2083" s="10" t="s">
        <v>419</v>
      </c>
      <c r="K2083" s="13">
        <v>32.76</v>
      </c>
      <c r="L2083" s="19" t="s">
        <v>13176</v>
      </c>
      <c r="M2083" s="11" t="s">
        <v>23</v>
      </c>
      <c r="N2083" s="10" t="s">
        <v>24</v>
      </c>
      <c r="O2083" s="10"/>
      <c r="P2083" s="10"/>
      <c r="Q2083" s="12"/>
      <c r="R2083" s="12"/>
      <c r="S2083" s="15" t="s">
        <v>26</v>
      </c>
      <c r="T2083" s="10" t="s">
        <v>27</v>
      </c>
      <c r="U2083" s="10">
        <v>186</v>
      </c>
      <c r="V2083" s="10">
        <v>242</v>
      </c>
      <c r="W2083" s="10">
        <v>1989</v>
      </c>
      <c r="X2083" s="10">
        <v>1004</v>
      </c>
      <c r="Y2083" s="10">
        <f t="shared" si="40"/>
        <v>98</v>
      </c>
      <c r="Z2083" s="10" t="str">
        <f>IFERROR(VLOOKUP(H2083,'[1]MW-NIFTY-50-12-Apr-2020'!$A:$A,1,FALSE),"No")</f>
        <v>No</v>
      </c>
      <c r="AA2083" s="10" t="str">
        <f>IFERROR(VLOOKUP(AB2083,'[2]ind_nifty500list 12th Apr20'!$F:$F,1,FALSE),"No")</f>
        <v>No</v>
      </c>
      <c r="AB2083" s="9">
        <v>98</v>
      </c>
    </row>
    <row r="2084" spans="1:28" ht="15.75" customHeight="1" x14ac:dyDescent="0.3">
      <c r="A2084" s="9">
        <v>885</v>
      </c>
      <c r="B2084" s="10"/>
      <c r="C2084" s="10"/>
      <c r="D2084" s="10">
        <v>136171268</v>
      </c>
      <c r="E2084" s="10">
        <v>531919</v>
      </c>
      <c r="F2084" s="10">
        <v>531919</v>
      </c>
      <c r="G2084" s="10" t="s">
        <v>2852</v>
      </c>
      <c r="H2084" s="10" t="str">
        <f t="shared" si="42"/>
        <v>MUDITFN</v>
      </c>
      <c r="I2084" s="10" t="s">
        <v>2853</v>
      </c>
      <c r="J2084" s="10" t="s">
        <v>2854</v>
      </c>
      <c r="K2084" s="13">
        <v>32.729999999999997</v>
      </c>
      <c r="L2084" s="19" t="s">
        <v>13176</v>
      </c>
      <c r="M2084" s="10" t="s">
        <v>55</v>
      </c>
      <c r="N2084" s="10" t="s">
        <v>56</v>
      </c>
      <c r="O2084" s="10" t="s">
        <v>158</v>
      </c>
      <c r="P2084" s="10" t="s">
        <v>159</v>
      </c>
      <c r="Q2084" s="12"/>
      <c r="R2084" s="12"/>
      <c r="S2084" s="18" t="s">
        <v>58</v>
      </c>
      <c r="T2084" s="10" t="s">
        <v>27</v>
      </c>
      <c r="U2084" s="10">
        <v>2928</v>
      </c>
      <c r="V2084" s="10">
        <v>664</v>
      </c>
      <c r="W2084" s="10">
        <v>1232</v>
      </c>
      <c r="X2084" s="10">
        <v>1957</v>
      </c>
      <c r="Y2084" s="10">
        <f t="shared" si="40"/>
        <v>885</v>
      </c>
      <c r="Z2084" s="10" t="str">
        <f>IFERROR(VLOOKUP(H2084,'[1]MW-NIFTY-50-12-Apr-2020'!$A:$A,1,FALSE),"No")</f>
        <v>No</v>
      </c>
      <c r="AA2084" s="10" t="str">
        <f>IFERROR(VLOOKUP(AB2084,'[2]ind_nifty500list 12th Apr20'!$F:$F,1,FALSE),"No")</f>
        <v>No</v>
      </c>
      <c r="AB2084" s="9">
        <v>885</v>
      </c>
    </row>
    <row r="2085" spans="1:28" ht="15.75" customHeight="1" x14ac:dyDescent="0.3">
      <c r="A2085" s="9">
        <v>2637</v>
      </c>
      <c r="B2085" s="10"/>
      <c r="C2085" s="10"/>
      <c r="D2085" s="10">
        <v>128800516</v>
      </c>
      <c r="E2085" s="10">
        <v>503127</v>
      </c>
      <c r="F2085" s="10">
        <v>503127</v>
      </c>
      <c r="G2085" s="10" t="s">
        <v>8151</v>
      </c>
      <c r="H2085" s="10" t="str">
        <f t="shared" si="42"/>
        <v>RAJABAH</v>
      </c>
      <c r="I2085" s="10" t="s">
        <v>8152</v>
      </c>
      <c r="J2085" s="10" t="s">
        <v>8153</v>
      </c>
      <c r="K2085" s="13">
        <v>32.619999999999997</v>
      </c>
      <c r="L2085" s="19" t="s">
        <v>13176</v>
      </c>
      <c r="M2085" s="11" t="s">
        <v>39</v>
      </c>
      <c r="N2085" s="10" t="s">
        <v>67</v>
      </c>
      <c r="O2085" s="10"/>
      <c r="P2085" s="10"/>
      <c r="Q2085" s="12"/>
      <c r="R2085" s="12"/>
      <c r="S2085" s="15" t="s">
        <v>69</v>
      </c>
      <c r="T2085" s="10" t="s">
        <v>27</v>
      </c>
      <c r="U2085" s="10">
        <v>200</v>
      </c>
      <c r="V2085" s="10">
        <v>776</v>
      </c>
      <c r="W2085" s="10">
        <v>3749</v>
      </c>
      <c r="X2085" s="10">
        <v>214</v>
      </c>
      <c r="Y2085" s="10">
        <f t="shared" si="40"/>
        <v>2637</v>
      </c>
      <c r="Z2085" s="10" t="str">
        <f>IFERROR(VLOOKUP(H2085,'[1]MW-NIFTY-50-12-Apr-2020'!$A:$A,1,FALSE),"No")</f>
        <v>No</v>
      </c>
      <c r="AA2085" s="10" t="str">
        <f>IFERROR(VLOOKUP(AB2085,'[2]ind_nifty500list 12th Apr20'!$F:$F,1,FALSE),"No")</f>
        <v>No</v>
      </c>
      <c r="AB2085" s="9">
        <v>2637</v>
      </c>
    </row>
    <row r="2086" spans="1:28" ht="15.75" customHeight="1" x14ac:dyDescent="0.3">
      <c r="A2086" s="9">
        <v>505</v>
      </c>
      <c r="B2086" s="10"/>
      <c r="C2086" s="10"/>
      <c r="D2086" s="10">
        <v>128567300</v>
      </c>
      <c r="E2086" s="10">
        <v>128567300</v>
      </c>
      <c r="F2086" s="10">
        <v>502216</v>
      </c>
      <c r="G2086" s="10" t="s">
        <v>1700</v>
      </c>
      <c r="H2086" s="10" t="str">
        <f t="shared" si="42"/>
        <v>BOMBPOT</v>
      </c>
      <c r="I2086" s="10"/>
      <c r="J2086" s="10" t="s">
        <v>1701</v>
      </c>
      <c r="K2086" s="13">
        <v>32.57</v>
      </c>
      <c r="L2086" s="19" t="s">
        <v>13176</v>
      </c>
      <c r="M2086" s="11" t="s">
        <v>249</v>
      </c>
      <c r="N2086" s="10" t="s">
        <v>383</v>
      </c>
      <c r="O2086" s="10"/>
      <c r="P2086" s="10"/>
      <c r="Q2086" s="12"/>
      <c r="R2086" s="12"/>
      <c r="S2086" s="18" t="s">
        <v>384</v>
      </c>
      <c r="T2086" s="10" t="s">
        <v>27</v>
      </c>
      <c r="U2086" s="10">
        <v>2140</v>
      </c>
      <c r="V2086" s="10">
        <v>432</v>
      </c>
      <c r="W2086" s="10">
        <v>298</v>
      </c>
      <c r="X2086" s="10">
        <v>144</v>
      </c>
      <c r="Y2086" s="10">
        <f t="shared" si="40"/>
        <v>505</v>
      </c>
      <c r="Z2086" s="10" t="str">
        <f>IFERROR(VLOOKUP(H2086,'[1]MW-NIFTY-50-12-Apr-2020'!$A:$A,1,FALSE),"No")</f>
        <v>No</v>
      </c>
      <c r="AA2086" s="10" t="str">
        <f>IFERROR(VLOOKUP(AB2086,'[2]ind_nifty500list 12th Apr20'!$F:$F,1,FALSE),"No")</f>
        <v>No</v>
      </c>
      <c r="AB2086" s="9">
        <v>505</v>
      </c>
    </row>
    <row r="2087" spans="1:28" ht="15.75" customHeight="1" x14ac:dyDescent="0.3">
      <c r="A2087" s="9">
        <v>2923</v>
      </c>
      <c r="B2087" s="10"/>
      <c r="C2087" s="10"/>
      <c r="D2087" s="10">
        <v>136218116</v>
      </c>
      <c r="E2087" s="10">
        <v>532102</v>
      </c>
      <c r="F2087" s="10">
        <v>532102</v>
      </c>
      <c r="G2087" s="10" t="s">
        <v>9010</v>
      </c>
      <c r="H2087" s="10" t="str">
        <f t="shared" si="42"/>
        <v>SBECSUG</v>
      </c>
      <c r="I2087" s="10" t="s">
        <v>9011</v>
      </c>
      <c r="J2087" s="10" t="s">
        <v>9012</v>
      </c>
      <c r="K2087" s="13">
        <v>32.549999999999997</v>
      </c>
      <c r="L2087" s="19" t="s">
        <v>13176</v>
      </c>
      <c r="M2087" s="11" t="s">
        <v>275</v>
      </c>
      <c r="N2087" s="10" t="s">
        <v>357</v>
      </c>
      <c r="O2087" s="10" t="s">
        <v>358</v>
      </c>
      <c r="P2087" s="10" t="s">
        <v>1254</v>
      </c>
      <c r="Q2087" s="12"/>
      <c r="R2087" s="12"/>
      <c r="S2087" s="18" t="s">
        <v>279</v>
      </c>
      <c r="T2087" s="10" t="s">
        <v>27</v>
      </c>
      <c r="U2087" s="10">
        <v>1080</v>
      </c>
      <c r="V2087" s="10">
        <v>1110</v>
      </c>
      <c r="W2087" s="10">
        <v>1728</v>
      </c>
      <c r="X2087" s="10">
        <v>3094</v>
      </c>
      <c r="Y2087" s="10">
        <f t="shared" si="40"/>
        <v>2923</v>
      </c>
      <c r="Z2087" s="10" t="str">
        <f>IFERROR(VLOOKUP(H2087,'[1]MW-NIFTY-50-12-Apr-2020'!$A:$A,1,FALSE),"No")</f>
        <v>No</v>
      </c>
      <c r="AA2087" s="10" t="str">
        <f>IFERROR(VLOOKUP(AB2087,'[2]ind_nifty500list 12th Apr20'!$F:$F,1,FALSE),"No")</f>
        <v>No</v>
      </c>
      <c r="AB2087" s="9">
        <v>2923</v>
      </c>
    </row>
    <row r="2088" spans="1:28" ht="15.75" customHeight="1" x14ac:dyDescent="0.3">
      <c r="A2088" s="9">
        <v>3396</v>
      </c>
      <c r="B2088" s="10"/>
      <c r="C2088" s="10"/>
      <c r="D2088" s="10">
        <v>137854980</v>
      </c>
      <c r="E2088" s="10">
        <v>137854980</v>
      </c>
      <c r="F2088" s="10">
        <v>538496</v>
      </c>
      <c r="G2088" s="10" t="s">
        <v>10425</v>
      </c>
      <c r="H2088" s="10" t="str">
        <f t="shared" si="42"/>
        <v>TARINI</v>
      </c>
      <c r="I2088" s="10" t="s">
        <v>10426</v>
      </c>
      <c r="J2088" s="10" t="s">
        <v>10427</v>
      </c>
      <c r="K2088" s="13">
        <v>32.54</v>
      </c>
      <c r="L2088" s="19" t="s">
        <v>13176</v>
      </c>
      <c r="M2088" s="11" t="s">
        <v>39</v>
      </c>
      <c r="N2088" s="10" t="s">
        <v>145</v>
      </c>
      <c r="O2088" s="10"/>
      <c r="P2088" s="10"/>
      <c r="Q2088" s="12"/>
      <c r="R2088" s="12"/>
      <c r="S2088" s="15" t="s">
        <v>42</v>
      </c>
      <c r="T2088" s="10" t="s">
        <v>27</v>
      </c>
      <c r="U2088" s="10">
        <v>1975</v>
      </c>
      <c r="V2088" s="10">
        <v>241</v>
      </c>
      <c r="W2088" s="10">
        <v>1739</v>
      </c>
      <c r="X2088" s="10">
        <v>2867</v>
      </c>
      <c r="Y2088" s="10">
        <f t="shared" si="40"/>
        <v>3396</v>
      </c>
      <c r="Z2088" s="10" t="str">
        <f>IFERROR(VLOOKUP(H2088,'[1]MW-NIFTY-50-12-Apr-2020'!$A:$A,1,FALSE),"No")</f>
        <v>No</v>
      </c>
      <c r="AA2088" s="10" t="str">
        <f>IFERROR(VLOOKUP(AB2088,'[2]ind_nifty500list 12th Apr20'!$F:$F,1,FALSE),"No")</f>
        <v>No</v>
      </c>
      <c r="AB2088" s="9">
        <v>3396</v>
      </c>
    </row>
    <row r="2089" spans="1:28" ht="15.75" customHeight="1" x14ac:dyDescent="0.3">
      <c r="A2089" s="9">
        <v>3436</v>
      </c>
      <c r="B2089" s="10"/>
      <c r="C2089" s="10"/>
      <c r="D2089" s="10">
        <v>135816452</v>
      </c>
      <c r="E2089" s="10">
        <v>530533</v>
      </c>
      <c r="F2089" s="10">
        <v>530533</v>
      </c>
      <c r="G2089" s="10" t="s">
        <v>10545</v>
      </c>
      <c r="H2089" s="10" t="str">
        <f t="shared" si="42"/>
        <v>TERAI</v>
      </c>
      <c r="I2089" s="10" t="s">
        <v>10546</v>
      </c>
      <c r="J2089" s="10" t="s">
        <v>10547</v>
      </c>
      <c r="K2089" s="13">
        <v>32.54</v>
      </c>
      <c r="L2089" s="19" t="s">
        <v>13176</v>
      </c>
      <c r="M2089" s="11" t="s">
        <v>275</v>
      </c>
      <c r="N2089" s="10" t="s">
        <v>276</v>
      </c>
      <c r="O2089" s="10" t="s">
        <v>277</v>
      </c>
      <c r="P2089" s="10" t="s">
        <v>826</v>
      </c>
      <c r="Q2089" s="12"/>
      <c r="R2089" s="12"/>
      <c r="S2089" s="18" t="s">
        <v>279</v>
      </c>
      <c r="T2089" s="10" t="s">
        <v>27</v>
      </c>
      <c r="U2089" s="10">
        <v>810</v>
      </c>
      <c r="V2089" s="10">
        <v>3558</v>
      </c>
      <c r="W2089" s="10">
        <v>1626</v>
      </c>
      <c r="X2089" s="10">
        <v>289</v>
      </c>
      <c r="Y2089" s="10">
        <f t="shared" si="40"/>
        <v>3436</v>
      </c>
      <c r="Z2089" s="10" t="str">
        <f>IFERROR(VLOOKUP(H2089,'[1]MW-NIFTY-50-12-Apr-2020'!$A:$A,1,FALSE),"No")</f>
        <v>No</v>
      </c>
      <c r="AA2089" s="10" t="str">
        <f>IFERROR(VLOOKUP(AB2089,'[2]ind_nifty500list 12th Apr20'!$F:$F,1,FALSE),"No")</f>
        <v>No</v>
      </c>
      <c r="AB2089" s="9">
        <v>3436</v>
      </c>
    </row>
    <row r="2090" spans="1:28" ht="15.75" customHeight="1" x14ac:dyDescent="0.3">
      <c r="A2090" s="9">
        <v>4520</v>
      </c>
      <c r="B2090" s="10">
        <v>2661377</v>
      </c>
      <c r="C2090" s="10">
        <v>10396</v>
      </c>
      <c r="D2090" s="10"/>
      <c r="E2090" s="10"/>
      <c r="F2090" s="10">
        <v>539287</v>
      </c>
      <c r="G2090" s="10" t="s">
        <v>12503</v>
      </c>
      <c r="H2090" s="10" t="s">
        <v>12503</v>
      </c>
      <c r="I2090" s="10" t="s">
        <v>12504</v>
      </c>
      <c r="J2090" s="10" t="s">
        <v>12505</v>
      </c>
      <c r="K2090" s="13">
        <v>32.500500000000002</v>
      </c>
      <c r="L2090" s="19" t="s">
        <v>13176</v>
      </c>
      <c r="M2090" s="11" t="s">
        <v>95</v>
      </c>
      <c r="N2090" s="10" t="s">
        <v>96</v>
      </c>
      <c r="O2090" s="10" t="s">
        <v>97</v>
      </c>
      <c r="P2090" s="10"/>
      <c r="Q2090" s="12"/>
      <c r="R2090" s="12"/>
      <c r="S2090" s="10" t="s">
        <v>98</v>
      </c>
      <c r="T2090" s="10" t="s">
        <v>27</v>
      </c>
      <c r="U2090" s="10">
        <v>4921</v>
      </c>
      <c r="V2090" s="10">
        <v>4326</v>
      </c>
      <c r="W2090" s="10">
        <v>4427</v>
      </c>
      <c r="X2090" s="10">
        <v>4380</v>
      </c>
      <c r="Y2090" s="10">
        <f t="shared" si="40"/>
        <v>4520</v>
      </c>
      <c r="Z2090" s="10" t="str">
        <f>IFERROR(VLOOKUP(H2090,'[1]MW-NIFTY-50-12-Apr-2020'!$A:$A,1,FALSE),"No")</f>
        <v>No</v>
      </c>
      <c r="AA2090" s="10" t="str">
        <f>IFERROR(VLOOKUP(AB2090,'[2]ind_nifty500list 12th Apr20'!$F:$F,1,FALSE),"No")</f>
        <v>No</v>
      </c>
      <c r="AB2090" s="9">
        <v>4520</v>
      </c>
    </row>
    <row r="2091" spans="1:28" ht="15.75" customHeight="1" x14ac:dyDescent="0.3">
      <c r="A2091" s="9">
        <v>1984</v>
      </c>
      <c r="B2091" s="10"/>
      <c r="C2091" s="10"/>
      <c r="D2091" s="10">
        <v>136074244</v>
      </c>
      <c r="E2091" s="10">
        <v>531540</v>
      </c>
      <c r="F2091" s="10">
        <v>531540</v>
      </c>
      <c r="G2091" s="10" t="s">
        <v>6195</v>
      </c>
      <c r="H2091" s="10" t="str">
        <f>G2091</f>
        <v>MAINFRA</v>
      </c>
      <c r="I2091" s="10" t="s">
        <v>6196</v>
      </c>
      <c r="J2091" s="10" t="s">
        <v>6197</v>
      </c>
      <c r="K2091" s="13">
        <v>32.369999999999997</v>
      </c>
      <c r="L2091" s="19" t="s">
        <v>13176</v>
      </c>
      <c r="M2091" s="11" t="s">
        <v>39</v>
      </c>
      <c r="N2091" s="10" t="s">
        <v>67</v>
      </c>
      <c r="O2091" s="10"/>
      <c r="P2091" s="10"/>
      <c r="Q2091" s="12"/>
      <c r="R2091" s="12"/>
      <c r="S2091" s="15" t="s">
        <v>69</v>
      </c>
      <c r="T2091" s="10" t="s">
        <v>27</v>
      </c>
      <c r="U2091" s="10">
        <v>214</v>
      </c>
      <c r="V2091" s="10">
        <v>3749</v>
      </c>
      <c r="W2091" s="10">
        <v>2245</v>
      </c>
      <c r="X2091" s="10">
        <v>307</v>
      </c>
      <c r="Y2091" s="10">
        <f t="shared" si="40"/>
        <v>1984</v>
      </c>
      <c r="Z2091" s="10" t="str">
        <f>IFERROR(VLOOKUP(H2091,'[1]MW-NIFTY-50-12-Apr-2020'!$A:$A,1,FALSE),"No")</f>
        <v>No</v>
      </c>
      <c r="AA2091" s="10" t="str">
        <f>IFERROR(VLOOKUP(AB2091,'[2]ind_nifty500list 12th Apr20'!$F:$F,1,FALSE),"No")</f>
        <v>No</v>
      </c>
      <c r="AB2091" s="9">
        <v>1984</v>
      </c>
    </row>
    <row r="2092" spans="1:28" ht="15.75" customHeight="1" x14ac:dyDescent="0.3">
      <c r="A2092" s="9">
        <v>1188</v>
      </c>
      <c r="B2092" s="10"/>
      <c r="C2092" s="10"/>
      <c r="D2092" s="10">
        <v>130283012</v>
      </c>
      <c r="E2092" s="10">
        <v>508918</v>
      </c>
      <c r="F2092" s="10">
        <v>508918</v>
      </c>
      <c r="G2092" s="10" t="s">
        <v>3781</v>
      </c>
      <c r="H2092" s="10" t="str">
        <f>G2092</f>
        <v>GREYCELLS</v>
      </c>
      <c r="I2092" s="10" t="s">
        <v>3782</v>
      </c>
      <c r="J2092" s="10" t="s">
        <v>3783</v>
      </c>
      <c r="K2092" s="13">
        <v>32.21</v>
      </c>
      <c r="L2092" s="19" t="s">
        <v>13176</v>
      </c>
      <c r="M2092" s="11" t="s">
        <v>83</v>
      </c>
      <c r="N2092" s="10" t="s">
        <v>181</v>
      </c>
      <c r="O2092" s="10" t="s">
        <v>203</v>
      </c>
      <c r="P2092" s="10"/>
      <c r="Q2092" s="12"/>
      <c r="R2092" s="12"/>
      <c r="S2092" s="15" t="s">
        <v>86</v>
      </c>
      <c r="T2092" s="10" t="s">
        <v>27</v>
      </c>
      <c r="U2092" s="10">
        <v>3723</v>
      </c>
      <c r="V2092" s="10">
        <v>1367</v>
      </c>
      <c r="W2092" s="10">
        <v>3510</v>
      </c>
      <c r="X2092" s="10">
        <v>874</v>
      </c>
      <c r="Y2092" s="10">
        <f t="shared" si="40"/>
        <v>1188</v>
      </c>
      <c r="Z2092" s="10" t="str">
        <f>IFERROR(VLOOKUP(H2092,'[1]MW-NIFTY-50-12-Apr-2020'!$A:$A,1,FALSE),"No")</f>
        <v>No</v>
      </c>
      <c r="AA2092" s="10" t="str">
        <f>IFERROR(VLOOKUP(AB2092,'[2]ind_nifty500list 12th Apr20'!$F:$F,1,FALSE),"No")</f>
        <v>No</v>
      </c>
      <c r="AB2092" s="9">
        <v>1188</v>
      </c>
    </row>
    <row r="2093" spans="1:28" ht="15.75" customHeight="1" x14ac:dyDescent="0.3">
      <c r="A2093" s="9">
        <v>2314</v>
      </c>
      <c r="B2093" s="10"/>
      <c r="C2093" s="10"/>
      <c r="D2093" s="10">
        <v>135724804</v>
      </c>
      <c r="E2093" s="10">
        <v>530175</v>
      </c>
      <c r="F2093" s="10">
        <v>530175</v>
      </c>
      <c r="G2093" s="10" t="s">
        <v>7192</v>
      </c>
      <c r="H2093" s="10" t="str">
        <f>G2093</f>
        <v>ODYSSEY</v>
      </c>
      <c r="I2093" s="10" t="s">
        <v>7193</v>
      </c>
      <c r="J2093" s="10" t="s">
        <v>7194</v>
      </c>
      <c r="K2093" s="13">
        <v>32.21</v>
      </c>
      <c r="L2093" s="19" t="s">
        <v>13176</v>
      </c>
      <c r="M2093" s="11" t="s">
        <v>32</v>
      </c>
      <c r="N2093" s="10" t="s">
        <v>33</v>
      </c>
      <c r="O2093" s="10" t="s">
        <v>48</v>
      </c>
      <c r="P2093" s="10"/>
      <c r="Q2093" s="12"/>
      <c r="R2093" s="12"/>
      <c r="S2093" s="18" t="s">
        <v>35</v>
      </c>
      <c r="T2093" s="10" t="s">
        <v>27</v>
      </c>
      <c r="U2093" s="10">
        <v>977</v>
      </c>
      <c r="V2093" s="10">
        <v>1600</v>
      </c>
      <c r="W2093" s="10">
        <v>1196</v>
      </c>
      <c r="X2093" s="10">
        <v>2435</v>
      </c>
      <c r="Y2093" s="10">
        <f t="shared" si="40"/>
        <v>2314</v>
      </c>
      <c r="Z2093" s="10" t="str">
        <f>IFERROR(VLOOKUP(H2093,'[1]MW-NIFTY-50-12-Apr-2020'!$A:$A,1,FALSE),"No")</f>
        <v>No</v>
      </c>
      <c r="AA2093" s="10" t="str">
        <f>IFERROR(VLOOKUP(AB2093,'[2]ind_nifty500list 12th Apr20'!$F:$F,1,FALSE),"No")</f>
        <v>No</v>
      </c>
      <c r="AB2093" s="9">
        <v>2314</v>
      </c>
    </row>
    <row r="2094" spans="1:28" ht="15.75" customHeight="1" x14ac:dyDescent="0.3">
      <c r="A2094" s="9">
        <v>249</v>
      </c>
      <c r="B2094" s="10">
        <v>6948609</v>
      </c>
      <c r="C2094" s="10">
        <v>27143</v>
      </c>
      <c r="D2094" s="10">
        <v>136146692</v>
      </c>
      <c r="E2094" s="10">
        <v>531823</v>
      </c>
      <c r="F2094" s="10">
        <v>531823</v>
      </c>
      <c r="G2094" s="10" t="s">
        <v>900</v>
      </c>
      <c r="H2094" s="10" t="s">
        <v>900</v>
      </c>
      <c r="I2094" s="10" t="s">
        <v>901</v>
      </c>
      <c r="J2094" s="10" t="s">
        <v>902</v>
      </c>
      <c r="K2094" s="13">
        <v>32.020000000000003</v>
      </c>
      <c r="L2094" s="19" t="s">
        <v>13176</v>
      </c>
      <c r="M2094" s="11" t="s">
        <v>95</v>
      </c>
      <c r="N2094" s="10" t="s">
        <v>96</v>
      </c>
      <c r="O2094" s="10"/>
      <c r="P2094" s="10"/>
      <c r="Q2094" s="12"/>
      <c r="R2094" s="12"/>
      <c r="S2094" s="10" t="s">
        <v>98</v>
      </c>
      <c r="T2094" s="10" t="s">
        <v>27</v>
      </c>
      <c r="U2094" s="10">
        <v>819</v>
      </c>
      <c r="V2094" s="10">
        <v>1315</v>
      </c>
      <c r="W2094" s="10">
        <v>3056</v>
      </c>
      <c r="X2094" s="10">
        <v>2794</v>
      </c>
      <c r="Y2094" s="10">
        <f t="shared" si="40"/>
        <v>249</v>
      </c>
      <c r="Z2094" s="10" t="str">
        <f>IFERROR(VLOOKUP(H2094,'[1]MW-NIFTY-50-12-Apr-2020'!$A:$A,1,FALSE),"No")</f>
        <v>No</v>
      </c>
      <c r="AA2094" s="10" t="str">
        <f>IFERROR(VLOOKUP(AB2094,'[2]ind_nifty500list 12th Apr20'!$F:$F,1,FALSE),"No")</f>
        <v>No</v>
      </c>
      <c r="AB2094" s="9">
        <v>249</v>
      </c>
    </row>
    <row r="2095" spans="1:28" ht="15.75" customHeight="1" x14ac:dyDescent="0.3">
      <c r="A2095" s="9">
        <v>810</v>
      </c>
      <c r="B2095" s="10"/>
      <c r="C2095" s="10"/>
      <c r="D2095" s="10">
        <v>135925508</v>
      </c>
      <c r="E2095" s="10">
        <v>530959</v>
      </c>
      <c r="F2095" s="10">
        <v>530959</v>
      </c>
      <c r="G2095" s="10" t="s">
        <v>2627</v>
      </c>
      <c r="H2095" s="10" t="str">
        <f t="shared" ref="H2095:H2100" si="43">G2095</f>
        <v>DIANATEA</v>
      </c>
      <c r="I2095" s="10" t="s">
        <v>2628</v>
      </c>
      <c r="J2095" s="10" t="s">
        <v>2629</v>
      </c>
      <c r="K2095" s="13">
        <v>31.86</v>
      </c>
      <c r="L2095" s="19" t="s">
        <v>13176</v>
      </c>
      <c r="M2095" s="11" t="s">
        <v>275</v>
      </c>
      <c r="N2095" s="10" t="s">
        <v>276</v>
      </c>
      <c r="O2095" s="10" t="s">
        <v>277</v>
      </c>
      <c r="P2095" s="10" t="s">
        <v>826</v>
      </c>
      <c r="Q2095" s="12"/>
      <c r="R2095" s="12"/>
      <c r="S2095" s="10" t="s">
        <v>279</v>
      </c>
      <c r="T2095" s="10" t="s">
        <v>27</v>
      </c>
      <c r="U2095" s="10">
        <v>3558</v>
      </c>
      <c r="V2095" s="10">
        <v>1680</v>
      </c>
      <c r="W2095" s="10">
        <v>3436</v>
      </c>
      <c r="X2095" s="10">
        <v>1626</v>
      </c>
      <c r="Y2095" s="10">
        <f t="shared" si="40"/>
        <v>810</v>
      </c>
      <c r="Z2095" s="10" t="str">
        <f>IFERROR(VLOOKUP(H2095,'[1]MW-NIFTY-50-12-Apr-2020'!$A:$A,1,FALSE),"No")</f>
        <v>No</v>
      </c>
      <c r="AA2095" s="10" t="str">
        <f>IFERROR(VLOOKUP(AB2095,'[2]ind_nifty500list 12th Apr20'!$F:$F,1,FALSE),"No")</f>
        <v>No</v>
      </c>
      <c r="AB2095" s="9">
        <v>810</v>
      </c>
    </row>
    <row r="2096" spans="1:28" ht="15.75" customHeight="1" x14ac:dyDescent="0.3">
      <c r="A2096" s="9">
        <v>1268</v>
      </c>
      <c r="B2096" s="10"/>
      <c r="C2096" s="10"/>
      <c r="D2096" s="10">
        <v>136277508</v>
      </c>
      <c r="E2096" s="10">
        <v>532334</v>
      </c>
      <c r="F2096" s="10">
        <v>532334</v>
      </c>
      <c r="G2096" s="10" t="s">
        <v>4025</v>
      </c>
      <c r="H2096" s="10" t="str">
        <f t="shared" si="43"/>
        <v>HBESD</v>
      </c>
      <c r="I2096" s="10" t="s">
        <v>4026</v>
      </c>
      <c r="J2096" s="10" t="s">
        <v>4027</v>
      </c>
      <c r="K2096" s="13">
        <v>31.86</v>
      </c>
      <c r="L2096" s="19" t="s">
        <v>13176</v>
      </c>
      <c r="M2096" s="11" t="s">
        <v>249</v>
      </c>
      <c r="N2096" s="10" t="s">
        <v>383</v>
      </c>
      <c r="O2096" s="10"/>
      <c r="P2096" s="10"/>
      <c r="Q2096" s="12"/>
      <c r="R2096" s="12"/>
      <c r="S2096" s="18" t="s">
        <v>384</v>
      </c>
      <c r="T2096" s="10" t="s">
        <v>27</v>
      </c>
      <c r="U2096" s="10">
        <v>2618</v>
      </c>
      <c r="V2096" s="10">
        <v>2546</v>
      </c>
      <c r="W2096" s="10">
        <v>732</v>
      </c>
      <c r="X2096" s="10">
        <v>1069</v>
      </c>
      <c r="Y2096" s="10">
        <f t="shared" si="40"/>
        <v>1268</v>
      </c>
      <c r="Z2096" s="10" t="str">
        <f>IFERROR(VLOOKUP(H2096,'[1]MW-NIFTY-50-12-Apr-2020'!$A:$A,1,FALSE),"No")</f>
        <v>No</v>
      </c>
      <c r="AA2096" s="10" t="str">
        <f>IFERROR(VLOOKUP(AB2096,'[2]ind_nifty500list 12th Apr20'!$F:$F,1,FALSE),"No")</f>
        <v>No</v>
      </c>
      <c r="AB2096" s="9">
        <v>1268</v>
      </c>
    </row>
    <row r="2097" spans="1:28" ht="15.75" customHeight="1" x14ac:dyDescent="0.3">
      <c r="A2097" s="9">
        <v>2288</v>
      </c>
      <c r="B2097" s="10"/>
      <c r="C2097" s="10"/>
      <c r="D2097" s="10">
        <v>131472900</v>
      </c>
      <c r="E2097" s="10">
        <v>513566</v>
      </c>
      <c r="F2097" s="10">
        <v>513566</v>
      </c>
      <c r="G2097" s="10" t="s">
        <v>7114</v>
      </c>
      <c r="H2097" s="10" t="str">
        <f t="shared" si="43"/>
        <v>NOVAIRNSTL</v>
      </c>
      <c r="I2097" s="10" t="s">
        <v>7115</v>
      </c>
      <c r="J2097" s="10" t="s">
        <v>7116</v>
      </c>
      <c r="K2097" s="13">
        <v>31.82</v>
      </c>
      <c r="L2097" s="19" t="s">
        <v>13176</v>
      </c>
      <c r="M2097" s="11" t="s">
        <v>23</v>
      </c>
      <c r="N2097" s="10" t="s">
        <v>90</v>
      </c>
      <c r="O2097" s="10"/>
      <c r="P2097" s="10"/>
      <c r="Q2097" s="12"/>
      <c r="R2097" s="12"/>
      <c r="S2097" s="10" t="s">
        <v>91</v>
      </c>
      <c r="T2097" s="10" t="s">
        <v>27</v>
      </c>
      <c r="U2097" s="10">
        <v>3260</v>
      </c>
      <c r="V2097" s="10">
        <v>2733</v>
      </c>
      <c r="W2097" s="10">
        <v>2814</v>
      </c>
      <c r="X2097" s="10">
        <v>2964</v>
      </c>
      <c r="Y2097" s="10">
        <f t="shared" si="40"/>
        <v>2288</v>
      </c>
      <c r="Z2097" s="10" t="str">
        <f>IFERROR(VLOOKUP(H2097,'[1]MW-NIFTY-50-12-Apr-2020'!$A:$A,1,FALSE),"No")</f>
        <v>No</v>
      </c>
      <c r="AA2097" s="10" t="str">
        <f>IFERROR(VLOOKUP(AB2097,'[2]ind_nifty500list 12th Apr20'!$F:$F,1,FALSE),"No")</f>
        <v>No</v>
      </c>
      <c r="AB2097" s="9">
        <v>2288</v>
      </c>
    </row>
    <row r="2098" spans="1:28" ht="15.75" customHeight="1" x14ac:dyDescent="0.3">
      <c r="A2098" s="9">
        <v>3226</v>
      </c>
      <c r="B2098" s="10"/>
      <c r="C2098" s="10"/>
      <c r="D2098" s="10">
        <v>128102148</v>
      </c>
      <c r="E2098" s="10">
        <v>500399</v>
      </c>
      <c r="F2098" s="10">
        <v>500399</v>
      </c>
      <c r="G2098" s="10" t="s">
        <v>9912</v>
      </c>
      <c r="H2098" s="10" t="str">
        <f t="shared" si="43"/>
        <v>STEELCOGUJ</v>
      </c>
      <c r="I2098" s="10" t="s">
        <v>9913</v>
      </c>
      <c r="J2098" s="10" t="s">
        <v>9914</v>
      </c>
      <c r="K2098" s="13">
        <v>31.8</v>
      </c>
      <c r="L2098" s="19" t="s">
        <v>13176</v>
      </c>
      <c r="M2098" s="11" t="s">
        <v>23</v>
      </c>
      <c r="N2098" s="10" t="s">
        <v>90</v>
      </c>
      <c r="O2098" s="10"/>
      <c r="P2098" s="10"/>
      <c r="Q2098" s="12"/>
      <c r="R2098" s="12"/>
      <c r="S2098" s="18" t="s">
        <v>91</v>
      </c>
      <c r="T2098" s="10" t="s">
        <v>27</v>
      </c>
      <c r="U2098" s="10">
        <v>2682</v>
      </c>
      <c r="V2098" s="10">
        <v>860</v>
      </c>
      <c r="W2098" s="10">
        <v>2733</v>
      </c>
      <c r="X2098" s="10">
        <v>3260</v>
      </c>
      <c r="Y2098" s="10">
        <f t="shared" si="40"/>
        <v>3226</v>
      </c>
      <c r="Z2098" s="10" t="str">
        <f>IFERROR(VLOOKUP(H2098,'[1]MW-NIFTY-50-12-Apr-2020'!$A:$A,1,FALSE),"No")</f>
        <v>No</v>
      </c>
      <c r="AA2098" s="10" t="str">
        <f>IFERROR(VLOOKUP(AB2098,'[2]ind_nifty500list 12th Apr20'!$F:$F,1,FALSE),"No")</f>
        <v>No</v>
      </c>
      <c r="AB2098" s="9">
        <v>3226</v>
      </c>
    </row>
    <row r="2099" spans="1:28" ht="15.75" customHeight="1" x14ac:dyDescent="0.3">
      <c r="A2099" s="9">
        <v>1024</v>
      </c>
      <c r="B2099" s="10"/>
      <c r="C2099" s="10"/>
      <c r="D2099" s="10">
        <v>131186948</v>
      </c>
      <c r="E2099" s="10">
        <v>512449</v>
      </c>
      <c r="F2099" s="10">
        <v>512449</v>
      </c>
      <c r="G2099" s="10" t="s">
        <v>3278</v>
      </c>
      <c r="H2099" s="10" t="str">
        <f t="shared" si="43"/>
        <v>SVCRES</v>
      </c>
      <c r="I2099" s="10" t="s">
        <v>3279</v>
      </c>
      <c r="J2099" s="10" t="s">
        <v>3280</v>
      </c>
      <c r="K2099" s="13">
        <v>31.78</v>
      </c>
      <c r="L2099" s="19" t="s">
        <v>13176</v>
      </c>
      <c r="M2099" s="11" t="s">
        <v>39</v>
      </c>
      <c r="N2099" s="10" t="s">
        <v>145</v>
      </c>
      <c r="O2099" s="10"/>
      <c r="P2099" s="10"/>
      <c r="Q2099" s="12"/>
      <c r="R2099" s="12"/>
      <c r="S2099" s="17" t="s">
        <v>42</v>
      </c>
      <c r="T2099" s="10" t="s">
        <v>27</v>
      </c>
      <c r="U2099" s="10">
        <v>2369</v>
      </c>
      <c r="V2099" s="10">
        <v>690</v>
      </c>
      <c r="W2099" s="10">
        <v>830</v>
      </c>
      <c r="X2099" s="10">
        <v>656</v>
      </c>
      <c r="Y2099" s="10">
        <f t="shared" si="40"/>
        <v>1024</v>
      </c>
      <c r="Z2099" s="10" t="str">
        <f>IFERROR(VLOOKUP(H2099,'[1]MW-NIFTY-50-12-Apr-2020'!$A:$A,1,FALSE),"No")</f>
        <v>No</v>
      </c>
      <c r="AA2099" s="10" t="str">
        <f>IFERROR(VLOOKUP(AB2099,'[2]ind_nifty500list 12th Apr20'!$F:$F,1,FALSE),"No")</f>
        <v>No</v>
      </c>
      <c r="AB2099" s="9">
        <v>1024</v>
      </c>
    </row>
    <row r="2100" spans="1:28" ht="15.75" customHeight="1" x14ac:dyDescent="0.3">
      <c r="A2100" s="9">
        <v>250</v>
      </c>
      <c r="B2100" s="10"/>
      <c r="C2100" s="10"/>
      <c r="D2100" s="10">
        <v>137911300</v>
      </c>
      <c r="E2100" s="10">
        <v>137911300</v>
      </c>
      <c r="F2100" s="10">
        <v>538716</v>
      </c>
      <c r="G2100" s="10" t="s">
        <v>903</v>
      </c>
      <c r="H2100" s="10" t="str">
        <f t="shared" si="43"/>
        <v>ARYACAPM</v>
      </c>
      <c r="I2100" s="10" t="s">
        <v>904</v>
      </c>
      <c r="J2100" s="10" t="s">
        <v>905</v>
      </c>
      <c r="K2100" s="13">
        <v>31.71</v>
      </c>
      <c r="L2100" s="19" t="s">
        <v>13176</v>
      </c>
      <c r="M2100" s="11" t="s">
        <v>55</v>
      </c>
      <c r="N2100" s="10" t="s">
        <v>56</v>
      </c>
      <c r="O2100" s="10" t="s">
        <v>62</v>
      </c>
      <c r="P2100" s="10" t="s">
        <v>63</v>
      </c>
      <c r="Q2100" s="12"/>
      <c r="R2100" s="12"/>
      <c r="S2100" s="10" t="s">
        <v>58</v>
      </c>
      <c r="T2100" s="10" t="s">
        <v>27</v>
      </c>
      <c r="U2100" s="10">
        <v>2914</v>
      </c>
      <c r="V2100" s="10">
        <v>3112</v>
      </c>
      <c r="W2100" s="10">
        <v>2142</v>
      </c>
      <c r="X2100" s="10">
        <v>2843</v>
      </c>
      <c r="Y2100" s="10">
        <f t="shared" si="40"/>
        <v>250</v>
      </c>
      <c r="Z2100" s="10" t="str">
        <f>IFERROR(VLOOKUP(H2100,'[1]MW-NIFTY-50-12-Apr-2020'!$A:$A,1,FALSE),"No")</f>
        <v>No</v>
      </c>
      <c r="AA2100" s="10" t="str">
        <f>IFERROR(VLOOKUP(AB2100,'[2]ind_nifty500list 12th Apr20'!$F:$F,1,FALSE),"No")</f>
        <v>No</v>
      </c>
      <c r="AB2100" s="9">
        <v>250</v>
      </c>
    </row>
    <row r="2101" spans="1:28" ht="15.75" customHeight="1" x14ac:dyDescent="0.3">
      <c r="A2101" s="9">
        <v>2103</v>
      </c>
      <c r="B2101" s="10">
        <v>1076225</v>
      </c>
      <c r="C2101" s="10">
        <v>4204</v>
      </c>
      <c r="D2101" s="10">
        <v>132437508</v>
      </c>
      <c r="E2101" s="10">
        <v>517334</v>
      </c>
      <c r="F2101" s="10">
        <v>517334</v>
      </c>
      <c r="G2101" s="10" t="s">
        <v>6552</v>
      </c>
      <c r="H2101" s="10" t="s">
        <v>6552</v>
      </c>
      <c r="I2101" s="10" t="s">
        <v>6553</v>
      </c>
      <c r="J2101" s="10" t="s">
        <v>6554</v>
      </c>
      <c r="K2101" s="13">
        <v>70560.983749999999</v>
      </c>
      <c r="L2101" s="16" t="s">
        <v>13178</v>
      </c>
      <c r="M2101" s="11" t="s">
        <v>83</v>
      </c>
      <c r="N2101" s="10" t="s">
        <v>621</v>
      </c>
      <c r="O2101" s="10" t="s">
        <v>622</v>
      </c>
      <c r="P2101" s="10" t="s">
        <v>6555</v>
      </c>
      <c r="Q2101" s="12"/>
      <c r="R2101" s="12"/>
      <c r="S2101" s="18" t="s">
        <v>623</v>
      </c>
      <c r="T2101" s="10" t="s">
        <v>130</v>
      </c>
      <c r="U2101" s="10">
        <v>3895</v>
      </c>
      <c r="V2101" s="10">
        <v>3765</v>
      </c>
      <c r="W2101" s="10">
        <v>510</v>
      </c>
      <c r="X2101" s="10">
        <v>3278</v>
      </c>
      <c r="Y2101" s="10">
        <f t="shared" si="40"/>
        <v>2103</v>
      </c>
      <c r="Z2101" s="10" t="str">
        <f>IFERROR(VLOOKUP(H2101,'[1]MW-NIFTY-50-12-Apr-2020'!$A:$A,1,FALSE),"No")</f>
        <v>No</v>
      </c>
      <c r="AA2101" s="10" t="s">
        <v>44</v>
      </c>
      <c r="AB2101" s="9">
        <v>2103</v>
      </c>
    </row>
    <row r="2102" spans="1:28" ht="15.75" customHeight="1" x14ac:dyDescent="0.3">
      <c r="A2102" s="9">
        <v>1415</v>
      </c>
      <c r="B2102" s="10">
        <v>387073</v>
      </c>
      <c r="C2102" s="10">
        <v>1512</v>
      </c>
      <c r="D2102" s="10">
        <v>128217604</v>
      </c>
      <c r="E2102" s="10">
        <v>500850</v>
      </c>
      <c r="F2102" s="10">
        <v>500850</v>
      </c>
      <c r="G2102" s="10" t="s">
        <v>6556</v>
      </c>
      <c r="H2102" s="10" t="s">
        <v>6556</v>
      </c>
      <c r="I2102" s="10" t="s">
        <v>6557</v>
      </c>
      <c r="J2102" s="10" t="s">
        <v>6558</v>
      </c>
      <c r="K2102" s="13">
        <v>16299.2765</v>
      </c>
      <c r="L2102" s="16" t="s">
        <v>13177</v>
      </c>
      <c r="M2102" s="11" t="s">
        <v>83</v>
      </c>
      <c r="N2102" s="10" t="s">
        <v>181</v>
      </c>
      <c r="O2102" s="10" t="s">
        <v>210</v>
      </c>
      <c r="P2102" s="10" t="s">
        <v>354</v>
      </c>
      <c r="Q2102" s="12"/>
      <c r="R2102" s="12"/>
      <c r="S2102" s="15" t="s">
        <v>86</v>
      </c>
      <c r="T2102" s="10" t="s">
        <v>43</v>
      </c>
      <c r="U2102" s="10">
        <v>879</v>
      </c>
      <c r="V2102" s="10">
        <v>765</v>
      </c>
      <c r="W2102" s="10">
        <v>3813</v>
      </c>
      <c r="X2102" s="10">
        <v>1939</v>
      </c>
      <c r="Y2102" s="10">
        <f t="shared" si="40"/>
        <v>1415</v>
      </c>
      <c r="Z2102" s="10" t="str">
        <f>IFERROR(VLOOKUP(H2102,'[1]MW-NIFTY-50-12-Apr-2020'!$A:$A,1,FALSE),"No")</f>
        <v>No</v>
      </c>
      <c r="AA2102" s="10" t="s">
        <v>44</v>
      </c>
      <c r="AB2102" s="9">
        <v>1415</v>
      </c>
    </row>
    <row r="2103" spans="1:28" ht="15.75" customHeight="1" x14ac:dyDescent="0.3">
      <c r="A2103" s="9">
        <v>46</v>
      </c>
      <c r="B2103" s="10"/>
      <c r="C2103" s="10"/>
      <c r="D2103" s="10">
        <v>135691012</v>
      </c>
      <c r="E2103" s="10">
        <v>530043</v>
      </c>
      <c r="F2103" s="10">
        <v>530043</v>
      </c>
      <c r="G2103" s="10" t="s">
        <v>226</v>
      </c>
      <c r="H2103" s="10" t="str">
        <f>G2103</f>
        <v>ACKNIT</v>
      </c>
      <c r="I2103" s="10" t="s">
        <v>227</v>
      </c>
      <c r="J2103" s="10" t="s">
        <v>228</v>
      </c>
      <c r="K2103" s="13">
        <v>31.66</v>
      </c>
      <c r="L2103" s="19" t="s">
        <v>13176</v>
      </c>
      <c r="M2103" s="11" t="s">
        <v>83</v>
      </c>
      <c r="N2103" s="11" t="s">
        <v>84</v>
      </c>
      <c r="O2103" s="10" t="s">
        <v>85</v>
      </c>
      <c r="P2103" s="10"/>
      <c r="Q2103" s="12"/>
      <c r="R2103" s="12"/>
      <c r="S2103" s="15" t="s">
        <v>86</v>
      </c>
      <c r="T2103" s="10" t="s">
        <v>27</v>
      </c>
      <c r="U2103" s="10">
        <v>3761</v>
      </c>
      <c r="V2103" s="10">
        <v>3845</v>
      </c>
      <c r="W2103" s="10">
        <v>2544</v>
      </c>
      <c r="X2103" s="10">
        <v>1585</v>
      </c>
      <c r="Y2103" s="10">
        <f t="shared" si="40"/>
        <v>46</v>
      </c>
      <c r="Z2103" s="10" t="str">
        <f>IFERROR(VLOOKUP(H2103,'[1]MW-NIFTY-50-12-Apr-2020'!$A:$A,1,FALSE),"No")</f>
        <v>No</v>
      </c>
      <c r="AA2103" s="10" t="str">
        <f>IFERROR(VLOOKUP(AB2103,'[2]ind_nifty500list 12th Apr20'!$F:$F,1,FALSE),"No")</f>
        <v>No</v>
      </c>
      <c r="AB2103" s="9">
        <v>46</v>
      </c>
    </row>
    <row r="2104" spans="1:28" ht="15.75" customHeight="1" x14ac:dyDescent="0.3">
      <c r="A2104" s="9">
        <v>3340</v>
      </c>
      <c r="B2104" s="10"/>
      <c r="C2104" s="10"/>
      <c r="D2104" s="10">
        <v>131127044</v>
      </c>
      <c r="E2104" s="10">
        <v>512215</v>
      </c>
      <c r="F2104" s="10">
        <v>512215</v>
      </c>
      <c r="G2104" s="10" t="s">
        <v>10254</v>
      </c>
      <c r="H2104" s="10" t="str">
        <f>G2104</f>
        <v>VORACON</v>
      </c>
      <c r="I2104" s="10" t="s">
        <v>10255</v>
      </c>
      <c r="J2104" s="10" t="s">
        <v>10256</v>
      </c>
      <c r="K2104" s="13">
        <v>31.58</v>
      </c>
      <c r="L2104" s="19" t="s">
        <v>13176</v>
      </c>
      <c r="M2104" s="11" t="s">
        <v>55</v>
      </c>
      <c r="N2104" s="10" t="s">
        <v>56</v>
      </c>
      <c r="O2104" s="10" t="s">
        <v>215</v>
      </c>
      <c r="P2104" s="10" t="s">
        <v>454</v>
      </c>
      <c r="Q2104" s="12"/>
      <c r="R2104" s="12"/>
      <c r="S2104" s="10" t="s">
        <v>58</v>
      </c>
      <c r="T2104" s="10" t="s">
        <v>27</v>
      </c>
      <c r="U2104" s="10">
        <v>914</v>
      </c>
      <c r="V2104" s="10">
        <v>1503</v>
      </c>
      <c r="W2104" s="10">
        <v>2707</v>
      </c>
      <c r="X2104" s="10">
        <v>2909</v>
      </c>
      <c r="Y2104" s="10">
        <f t="shared" si="40"/>
        <v>3340</v>
      </c>
      <c r="Z2104" s="10" t="str">
        <f>IFERROR(VLOOKUP(H2104,'[1]MW-NIFTY-50-12-Apr-2020'!$A:$A,1,FALSE),"No")</f>
        <v>No</v>
      </c>
      <c r="AA2104" s="10" t="str">
        <f>IFERROR(VLOOKUP(AB2104,'[2]ind_nifty500list 12th Apr20'!$F:$F,1,FALSE),"No")</f>
        <v>No</v>
      </c>
      <c r="AB2104" s="9">
        <v>3340</v>
      </c>
    </row>
    <row r="2105" spans="1:28" ht="15.75" customHeight="1" x14ac:dyDescent="0.3">
      <c r="A2105" s="9">
        <v>1411</v>
      </c>
      <c r="B2105" s="10">
        <v>3663105</v>
      </c>
      <c r="C2105" s="10">
        <v>14309</v>
      </c>
      <c r="D2105" s="10">
        <v>136400388</v>
      </c>
      <c r="E2105" s="10">
        <v>532814</v>
      </c>
      <c r="F2105" s="10">
        <v>532814</v>
      </c>
      <c r="G2105" s="10" t="s">
        <v>6566</v>
      </c>
      <c r="H2105" s="10" t="s">
        <v>6566</v>
      </c>
      <c r="I2105" s="10" t="s">
        <v>6567</v>
      </c>
      <c r="J2105" s="10" t="s">
        <v>6568</v>
      </c>
      <c r="K2105" s="13">
        <v>15941.750050000001</v>
      </c>
      <c r="L2105" s="16" t="s">
        <v>13177</v>
      </c>
      <c r="M2105" s="11" t="s">
        <v>55</v>
      </c>
      <c r="N2105" s="10" t="s">
        <v>524</v>
      </c>
      <c r="O2105" s="10" t="s">
        <v>525</v>
      </c>
      <c r="P2105" s="10"/>
      <c r="Q2105" s="12"/>
      <c r="R2105" s="12"/>
      <c r="S2105" s="10" t="s">
        <v>526</v>
      </c>
      <c r="T2105" s="10" t="s">
        <v>43</v>
      </c>
      <c r="U2105" s="10">
        <v>579</v>
      </c>
      <c r="V2105" s="10">
        <v>1364</v>
      </c>
      <c r="W2105" s="10">
        <v>383</v>
      </c>
      <c r="X2105" s="10">
        <v>550</v>
      </c>
      <c r="Y2105" s="10">
        <f t="shared" si="40"/>
        <v>1411</v>
      </c>
      <c r="Z2105" s="10" t="str">
        <f>IFERROR(VLOOKUP(H2105,'[1]MW-NIFTY-50-12-Apr-2020'!$A:$A,1,FALSE),"No")</f>
        <v>No</v>
      </c>
      <c r="AA2105" s="10" t="s">
        <v>44</v>
      </c>
      <c r="AB2105" s="9">
        <v>1411</v>
      </c>
    </row>
    <row r="2106" spans="1:28" ht="15.75" customHeight="1" x14ac:dyDescent="0.3">
      <c r="A2106" s="9">
        <v>4250</v>
      </c>
      <c r="B2106" s="10"/>
      <c r="C2106" s="10"/>
      <c r="D2106" s="10">
        <v>128045572</v>
      </c>
      <c r="E2106" s="10">
        <v>500178</v>
      </c>
      <c r="F2106" s="10">
        <v>500178</v>
      </c>
      <c r="G2106" s="10" t="s">
        <v>12356</v>
      </c>
      <c r="H2106" s="10" t="str">
        <f>G2106</f>
        <v>HARIGCRANK</v>
      </c>
      <c r="I2106" s="10" t="s">
        <v>12357</v>
      </c>
      <c r="J2106" s="10" t="s">
        <v>12358</v>
      </c>
      <c r="K2106" s="13">
        <v>31.55</v>
      </c>
      <c r="L2106" s="19" t="s">
        <v>13176</v>
      </c>
      <c r="M2106" s="11" t="s">
        <v>39</v>
      </c>
      <c r="N2106" s="10" t="s">
        <v>40</v>
      </c>
      <c r="O2106" s="10"/>
      <c r="P2106" s="10"/>
      <c r="Q2106" s="12"/>
      <c r="R2106" s="12"/>
      <c r="S2106" s="17" t="s">
        <v>42</v>
      </c>
      <c r="T2106" s="10" t="s">
        <v>27</v>
      </c>
      <c r="U2106" s="10">
        <v>4288</v>
      </c>
      <c r="V2106" s="10">
        <v>4446</v>
      </c>
      <c r="W2106" s="10">
        <v>4165</v>
      </c>
      <c r="X2106" s="10">
        <v>4144</v>
      </c>
      <c r="Y2106" s="10">
        <f t="shared" si="40"/>
        <v>4250</v>
      </c>
      <c r="Z2106" s="10" t="str">
        <f>IFERROR(VLOOKUP(H2106,'[1]MW-NIFTY-50-12-Apr-2020'!$A:$A,1,FALSE),"No")</f>
        <v>No</v>
      </c>
      <c r="AA2106" s="10" t="str">
        <f>IFERROR(VLOOKUP(AB2106,'[2]ind_nifty500list 12th Apr20'!$F:$F,1,FALSE),"No")</f>
        <v>No</v>
      </c>
      <c r="AB2106" s="9">
        <v>4250</v>
      </c>
    </row>
    <row r="2107" spans="1:28" ht="15.75" customHeight="1" x14ac:dyDescent="0.3">
      <c r="A2107" s="9">
        <v>3105</v>
      </c>
      <c r="B2107" s="10"/>
      <c r="C2107" s="10"/>
      <c r="D2107" s="10">
        <v>135979268</v>
      </c>
      <c r="E2107" s="10">
        <v>531169</v>
      </c>
      <c r="F2107" s="10">
        <v>531169</v>
      </c>
      <c r="G2107" s="10" t="s">
        <v>9553</v>
      </c>
      <c r="H2107" s="10" t="str">
        <f>G2107</f>
        <v>SKPSEC</v>
      </c>
      <c r="I2107" s="10" t="s">
        <v>9554</v>
      </c>
      <c r="J2107" s="10" t="s">
        <v>9555</v>
      </c>
      <c r="K2107" s="13">
        <v>31.51</v>
      </c>
      <c r="L2107" s="19" t="s">
        <v>13176</v>
      </c>
      <c r="M2107" s="11" t="s">
        <v>55</v>
      </c>
      <c r="N2107" s="10" t="s">
        <v>56</v>
      </c>
      <c r="O2107" s="10" t="s">
        <v>62</v>
      </c>
      <c r="P2107" s="10" t="s">
        <v>293</v>
      </c>
      <c r="Q2107" s="12"/>
      <c r="R2107" s="12"/>
      <c r="S2107" s="18" t="s">
        <v>58</v>
      </c>
      <c r="T2107" s="10" t="s">
        <v>27</v>
      </c>
      <c r="U2107" s="10">
        <v>2334</v>
      </c>
      <c r="V2107" s="10">
        <v>2974</v>
      </c>
      <c r="W2107" s="10">
        <v>482</v>
      </c>
      <c r="X2107" s="10">
        <v>2874</v>
      </c>
      <c r="Y2107" s="10">
        <f t="shared" si="40"/>
        <v>3105</v>
      </c>
      <c r="Z2107" s="10" t="str">
        <f>IFERROR(VLOOKUP(H2107,'[1]MW-NIFTY-50-12-Apr-2020'!$A:$A,1,FALSE),"No")</f>
        <v>No</v>
      </c>
      <c r="AA2107" s="10" t="str">
        <f>IFERROR(VLOOKUP(AB2107,'[2]ind_nifty500list 12th Apr20'!$F:$F,1,FALSE),"No")</f>
        <v>No</v>
      </c>
      <c r="AB2107" s="9">
        <v>3105</v>
      </c>
    </row>
    <row r="2108" spans="1:28" ht="15.75" customHeight="1" x14ac:dyDescent="0.3">
      <c r="A2108" s="9">
        <v>3131</v>
      </c>
      <c r="B2108" s="10"/>
      <c r="C2108" s="10"/>
      <c r="D2108" s="10">
        <v>133670916</v>
      </c>
      <c r="E2108" s="10">
        <v>522152</v>
      </c>
      <c r="F2108" s="10">
        <v>522152</v>
      </c>
      <c r="G2108" s="10" t="s">
        <v>9628</v>
      </c>
      <c r="H2108" s="10" t="str">
        <f>G2108</f>
        <v>SOLIMAC</v>
      </c>
      <c r="I2108" s="10" t="s">
        <v>9629</v>
      </c>
      <c r="J2108" s="10" t="s">
        <v>9630</v>
      </c>
      <c r="K2108" s="13">
        <v>31.42</v>
      </c>
      <c r="L2108" s="19" t="s">
        <v>13176</v>
      </c>
      <c r="M2108" s="11" t="s">
        <v>39</v>
      </c>
      <c r="N2108" s="10" t="s">
        <v>40</v>
      </c>
      <c r="O2108" s="10" t="s">
        <v>137</v>
      </c>
      <c r="P2108" s="10" t="s">
        <v>138</v>
      </c>
      <c r="Q2108" s="12"/>
      <c r="R2108" s="12"/>
      <c r="S2108" s="17" t="s">
        <v>42</v>
      </c>
      <c r="T2108" s="10" t="s">
        <v>27</v>
      </c>
      <c r="U2108" s="10">
        <v>316</v>
      </c>
      <c r="V2108" s="10">
        <v>2505</v>
      </c>
      <c r="W2108" s="10">
        <v>3369</v>
      </c>
      <c r="X2108" s="10">
        <v>1036</v>
      </c>
      <c r="Y2108" s="10">
        <f t="shared" si="40"/>
        <v>3131</v>
      </c>
      <c r="Z2108" s="10" t="str">
        <f>IFERROR(VLOOKUP(H2108,'[1]MW-NIFTY-50-12-Apr-2020'!$A:$A,1,FALSE),"No")</f>
        <v>No</v>
      </c>
      <c r="AA2108" s="10" t="str">
        <f>IFERROR(VLOOKUP(AB2108,'[2]ind_nifty500list 12th Apr20'!$F:$F,1,FALSE),"No")</f>
        <v>No</v>
      </c>
      <c r="AB2108" s="9">
        <v>3131</v>
      </c>
    </row>
    <row r="2109" spans="1:28" ht="15.75" customHeight="1" x14ac:dyDescent="0.3">
      <c r="A2109" s="9">
        <v>2111</v>
      </c>
      <c r="B2109" s="10">
        <v>582913</v>
      </c>
      <c r="C2109" s="10">
        <v>2277</v>
      </c>
      <c r="D2109" s="10">
        <v>128074244</v>
      </c>
      <c r="E2109" s="10">
        <v>500290</v>
      </c>
      <c r="F2109" s="10">
        <v>500290</v>
      </c>
      <c r="G2109" s="10" t="s">
        <v>6578</v>
      </c>
      <c r="H2109" s="10" t="s">
        <v>6578</v>
      </c>
      <c r="I2109" s="10" t="s">
        <v>6579</v>
      </c>
      <c r="J2109" s="10" t="s">
        <v>6580</v>
      </c>
      <c r="K2109" s="13">
        <v>31141.601600000002</v>
      </c>
      <c r="L2109" s="16" t="s">
        <v>13177</v>
      </c>
      <c r="M2109" s="11" t="s">
        <v>83</v>
      </c>
      <c r="N2109" s="10" t="s">
        <v>621</v>
      </c>
      <c r="O2109" s="10" t="s">
        <v>622</v>
      </c>
      <c r="P2109" s="10" t="s">
        <v>1155</v>
      </c>
      <c r="Q2109" s="12"/>
      <c r="R2109" s="12"/>
      <c r="S2109" s="18" t="s">
        <v>623</v>
      </c>
      <c r="T2109" s="10" t="s">
        <v>130</v>
      </c>
      <c r="U2109" s="10">
        <v>369</v>
      </c>
      <c r="V2109" s="10">
        <v>210</v>
      </c>
      <c r="W2109" s="10">
        <v>570</v>
      </c>
      <c r="X2109" s="10">
        <v>1618</v>
      </c>
      <c r="Y2109" s="10">
        <f t="shared" si="40"/>
        <v>2111</v>
      </c>
      <c r="Z2109" s="10" t="str">
        <f>IFERROR(VLOOKUP(H2109,'[1]MW-NIFTY-50-12-Apr-2020'!$A:$A,1,FALSE),"No")</f>
        <v>No</v>
      </c>
      <c r="AA2109" s="10" t="s">
        <v>44</v>
      </c>
      <c r="AB2109" s="9">
        <v>2111</v>
      </c>
    </row>
    <row r="2110" spans="1:28" ht="15.75" customHeight="1" x14ac:dyDescent="0.3">
      <c r="A2110" s="9">
        <v>2226</v>
      </c>
      <c r="B2110" s="10"/>
      <c r="C2110" s="10"/>
      <c r="D2110" s="10">
        <v>137951748</v>
      </c>
      <c r="E2110" s="10">
        <v>538874</v>
      </c>
      <c r="F2110" s="10">
        <v>538874</v>
      </c>
      <c r="G2110" s="10" t="s">
        <v>6925</v>
      </c>
      <c r="H2110" s="10" t="str">
        <f>G2110</f>
        <v>NEXUSCOMMO</v>
      </c>
      <c r="I2110" s="10" t="s">
        <v>6926</v>
      </c>
      <c r="J2110" s="10" t="s">
        <v>6927</v>
      </c>
      <c r="K2110" s="13">
        <v>31.37</v>
      </c>
      <c r="L2110" s="19" t="s">
        <v>13176</v>
      </c>
      <c r="M2110" s="11" t="s">
        <v>32</v>
      </c>
      <c r="N2110" s="10" t="s">
        <v>33</v>
      </c>
      <c r="O2110" s="10" t="s">
        <v>48</v>
      </c>
      <c r="P2110" s="10"/>
      <c r="Q2110" s="12"/>
      <c r="R2110" s="12"/>
      <c r="S2110" s="18" t="s">
        <v>35</v>
      </c>
      <c r="T2110" s="10" t="s">
        <v>27</v>
      </c>
      <c r="U2110" s="10">
        <v>326</v>
      </c>
      <c r="V2110" s="10">
        <v>1378</v>
      </c>
      <c r="W2110" s="10">
        <v>1600</v>
      </c>
      <c r="X2110" s="10">
        <v>977</v>
      </c>
      <c r="Y2110" s="10">
        <f t="shared" si="40"/>
        <v>2226</v>
      </c>
      <c r="Z2110" s="10" t="str">
        <f>IFERROR(VLOOKUP(H2110,'[1]MW-NIFTY-50-12-Apr-2020'!$A:$A,1,FALSE),"No")</f>
        <v>No</v>
      </c>
      <c r="AA2110" s="10" t="str">
        <f>IFERROR(VLOOKUP(AB2110,'[2]ind_nifty500list 12th Apr20'!$F:$F,1,FALSE),"No")</f>
        <v>No</v>
      </c>
      <c r="AB2110" s="9">
        <v>2226</v>
      </c>
    </row>
    <row r="2111" spans="1:28" ht="15.75" customHeight="1" x14ac:dyDescent="0.3">
      <c r="A2111" s="9">
        <v>740</v>
      </c>
      <c r="B2111" s="10"/>
      <c r="C2111" s="10"/>
      <c r="D2111" s="10">
        <v>136276228</v>
      </c>
      <c r="E2111" s="10">
        <v>532329</v>
      </c>
      <c r="F2111" s="10">
        <v>532329</v>
      </c>
      <c r="G2111" s="10" t="s">
        <v>2416</v>
      </c>
      <c r="H2111" s="10" t="str">
        <f>G2111</f>
        <v>DANLAW</v>
      </c>
      <c r="I2111" s="10" t="s">
        <v>2417</v>
      </c>
      <c r="J2111" s="10" t="s">
        <v>2418</v>
      </c>
      <c r="K2111" s="13">
        <v>31.23</v>
      </c>
      <c r="L2111" s="19" t="s">
        <v>13176</v>
      </c>
      <c r="M2111" s="11" t="s">
        <v>32</v>
      </c>
      <c r="N2111" s="10" t="s">
        <v>33</v>
      </c>
      <c r="O2111" s="10" t="s">
        <v>48</v>
      </c>
      <c r="P2111" s="10"/>
      <c r="Q2111" s="12"/>
      <c r="R2111" s="12"/>
      <c r="S2111" s="18" t="s">
        <v>35</v>
      </c>
      <c r="T2111" s="10" t="s">
        <v>27</v>
      </c>
      <c r="U2111" s="10">
        <v>2668</v>
      </c>
      <c r="V2111" s="10">
        <v>2918</v>
      </c>
      <c r="W2111" s="10">
        <v>3029</v>
      </c>
      <c r="X2111" s="10">
        <v>1378</v>
      </c>
      <c r="Y2111" s="10">
        <f t="shared" si="40"/>
        <v>740</v>
      </c>
      <c r="Z2111" s="10" t="str">
        <f>IFERROR(VLOOKUP(H2111,'[1]MW-NIFTY-50-12-Apr-2020'!$A:$A,1,FALSE),"No")</f>
        <v>No</v>
      </c>
      <c r="AA2111" s="10" t="str">
        <f>IFERROR(VLOOKUP(AB2111,'[2]ind_nifty500list 12th Apr20'!$F:$F,1,FALSE),"No")</f>
        <v>No</v>
      </c>
      <c r="AB2111" s="9">
        <v>740</v>
      </c>
    </row>
    <row r="2112" spans="1:28" ht="15.75" customHeight="1" x14ac:dyDescent="0.3">
      <c r="A2112" s="9">
        <v>860</v>
      </c>
      <c r="B2112" s="10"/>
      <c r="C2112" s="10"/>
      <c r="D2112" s="10">
        <v>133140740</v>
      </c>
      <c r="E2112" s="10">
        <v>133140740</v>
      </c>
      <c r="F2112" s="10">
        <v>520081</v>
      </c>
      <c r="G2112" s="10" t="s">
        <v>2776</v>
      </c>
      <c r="H2112" s="10" t="str">
        <f>G2112</f>
        <v>ESTCSTSTEL</v>
      </c>
      <c r="I2112" s="10" t="s">
        <v>2777</v>
      </c>
      <c r="J2112" s="10" t="s">
        <v>2778</v>
      </c>
      <c r="K2112" s="13">
        <v>31.18</v>
      </c>
      <c r="L2112" s="19" t="s">
        <v>13176</v>
      </c>
      <c r="M2112" s="11" t="s">
        <v>23</v>
      </c>
      <c r="N2112" s="10" t="s">
        <v>90</v>
      </c>
      <c r="O2112" s="10"/>
      <c r="P2112" s="10"/>
      <c r="Q2112" s="12"/>
      <c r="R2112" s="12"/>
      <c r="S2112" s="10" t="s">
        <v>91</v>
      </c>
      <c r="T2112" s="10" t="s">
        <v>27</v>
      </c>
      <c r="U2112" s="10">
        <v>2763</v>
      </c>
      <c r="V2112" s="10">
        <v>1216</v>
      </c>
      <c r="W2112" s="10">
        <v>2682</v>
      </c>
      <c r="X2112" s="10">
        <v>3226</v>
      </c>
      <c r="Y2112" s="10">
        <f t="shared" si="40"/>
        <v>860</v>
      </c>
      <c r="Z2112" s="10" t="str">
        <f>IFERROR(VLOOKUP(H2112,'[1]MW-NIFTY-50-12-Apr-2020'!$A:$A,1,FALSE),"No")</f>
        <v>No</v>
      </c>
      <c r="AA2112" s="10" t="str">
        <f>IFERROR(VLOOKUP(AB2112,'[2]ind_nifty500list 12th Apr20'!$F:$F,1,FALSE),"No")</f>
        <v>No</v>
      </c>
      <c r="AB2112" s="9">
        <v>860</v>
      </c>
    </row>
    <row r="2113" spans="1:28" ht="15.75" customHeight="1" x14ac:dyDescent="0.3">
      <c r="A2113" s="9">
        <v>745</v>
      </c>
      <c r="B2113" s="10">
        <v>7963393</v>
      </c>
      <c r="C2113" s="10">
        <v>31107</v>
      </c>
      <c r="D2113" s="10">
        <v>135780612</v>
      </c>
      <c r="E2113" s="10">
        <v>530393</v>
      </c>
      <c r="F2113" s="10">
        <v>530393</v>
      </c>
      <c r="G2113" s="10" t="s">
        <v>2431</v>
      </c>
      <c r="H2113" s="10" t="s">
        <v>2431</v>
      </c>
      <c r="I2113" s="10" t="s">
        <v>2432</v>
      </c>
      <c r="J2113" s="10" t="s">
        <v>2433</v>
      </c>
      <c r="K2113" s="13">
        <v>31.131450000000001</v>
      </c>
      <c r="L2113" s="19" t="s">
        <v>13176</v>
      </c>
      <c r="M2113" s="11" t="s">
        <v>55</v>
      </c>
      <c r="N2113" s="10" t="s">
        <v>56</v>
      </c>
      <c r="O2113" s="10" t="s">
        <v>62</v>
      </c>
      <c r="P2113" s="11" t="s">
        <v>293</v>
      </c>
      <c r="Q2113" s="12"/>
      <c r="R2113" s="12"/>
      <c r="S2113" s="10" t="s">
        <v>58</v>
      </c>
      <c r="T2113" s="10" t="s">
        <v>27</v>
      </c>
      <c r="U2113" s="10">
        <v>2840</v>
      </c>
      <c r="V2113" s="10">
        <v>166</v>
      </c>
      <c r="W2113" s="10">
        <v>2974</v>
      </c>
      <c r="X2113" s="10">
        <v>2334</v>
      </c>
      <c r="Y2113" s="10">
        <f t="shared" si="40"/>
        <v>745</v>
      </c>
      <c r="Z2113" s="10" t="str">
        <f>IFERROR(VLOOKUP(H2113,'[1]MW-NIFTY-50-12-Apr-2020'!$A:$A,1,FALSE),"No")</f>
        <v>No</v>
      </c>
      <c r="AA2113" s="10" t="str">
        <f>IFERROR(VLOOKUP(AB2113,'[2]ind_nifty500list 12th Apr20'!$F:$F,1,FALSE),"No")</f>
        <v>No</v>
      </c>
      <c r="AB2113" s="9">
        <v>745</v>
      </c>
    </row>
    <row r="2114" spans="1:28" ht="15.75" customHeight="1" x14ac:dyDescent="0.3">
      <c r="A2114" s="9">
        <v>3812</v>
      </c>
      <c r="B2114" s="10"/>
      <c r="C2114" s="10"/>
      <c r="D2114" s="10">
        <v>137760772</v>
      </c>
      <c r="E2114" s="10">
        <v>137760772</v>
      </c>
      <c r="F2114" s="10">
        <v>538128</v>
      </c>
      <c r="G2114" s="10" t="s">
        <v>11693</v>
      </c>
      <c r="H2114" s="10" t="str">
        <f>G2114</f>
        <v>WOMENSNEXT</v>
      </c>
      <c r="I2114" s="10" t="s">
        <v>11694</v>
      </c>
      <c r="J2114" s="10" t="s">
        <v>11695</v>
      </c>
      <c r="K2114" s="13">
        <v>31.06</v>
      </c>
      <c r="L2114" s="19" t="s">
        <v>13176</v>
      </c>
      <c r="M2114" s="11" t="s">
        <v>83</v>
      </c>
      <c r="N2114" s="10" t="s">
        <v>84</v>
      </c>
      <c r="O2114" s="10" t="s">
        <v>108</v>
      </c>
      <c r="P2114" s="10"/>
      <c r="Q2114" s="12"/>
      <c r="R2114" s="12"/>
      <c r="S2114" s="15" t="s">
        <v>86</v>
      </c>
      <c r="T2114" s="10" t="s">
        <v>27</v>
      </c>
      <c r="U2114" s="10">
        <v>58</v>
      </c>
      <c r="V2114" s="10">
        <v>3169</v>
      </c>
      <c r="W2114" s="10">
        <v>3166</v>
      </c>
      <c r="X2114" s="10">
        <v>377</v>
      </c>
      <c r="Y2114" s="10">
        <f t="shared" ref="Y2114:Y2177" si="44">A2114</f>
        <v>3812</v>
      </c>
      <c r="Z2114" s="10" t="str">
        <f>IFERROR(VLOOKUP(H2114,'[1]MW-NIFTY-50-12-Apr-2020'!$A:$A,1,FALSE),"No")</f>
        <v>No</v>
      </c>
      <c r="AA2114" s="10" t="str">
        <f>IFERROR(VLOOKUP(AB2114,'[2]ind_nifty500list 12th Apr20'!$F:$F,1,FALSE),"No")</f>
        <v>No</v>
      </c>
      <c r="AB2114" s="9">
        <v>3812</v>
      </c>
    </row>
    <row r="2115" spans="1:28" ht="15.75" customHeight="1" x14ac:dyDescent="0.3">
      <c r="A2115" s="9">
        <v>8</v>
      </c>
      <c r="B2115" s="10"/>
      <c r="C2115" s="10"/>
      <c r="D2115" s="10">
        <v>136092420</v>
      </c>
      <c r="E2115" s="10">
        <v>531611</v>
      </c>
      <c r="F2115" s="10">
        <v>531611</v>
      </c>
      <c r="G2115" s="10" t="s">
        <v>70</v>
      </c>
      <c r="H2115" s="10" t="str">
        <f>G2115</f>
        <v>AADHAARVEN</v>
      </c>
      <c r="I2115" s="10" t="s">
        <v>71</v>
      </c>
      <c r="J2115" s="10" t="s">
        <v>72</v>
      </c>
      <c r="K2115" s="13">
        <v>31.01</v>
      </c>
      <c r="L2115" s="19" t="s">
        <v>13176</v>
      </c>
      <c r="M2115" s="11" t="s">
        <v>55</v>
      </c>
      <c r="N2115" s="11" t="s">
        <v>56</v>
      </c>
      <c r="O2115" s="10" t="s">
        <v>57</v>
      </c>
      <c r="P2115" s="10"/>
      <c r="Q2115" s="12"/>
      <c r="R2115" s="12"/>
      <c r="S2115" s="18" t="s">
        <v>58</v>
      </c>
      <c r="T2115" s="10" t="s">
        <v>27</v>
      </c>
      <c r="U2115" s="10">
        <v>10</v>
      </c>
      <c r="V2115" s="10">
        <v>323</v>
      </c>
      <c r="W2115" s="10">
        <v>3075</v>
      </c>
      <c r="X2115" s="10">
        <v>2753</v>
      </c>
      <c r="Y2115" s="10">
        <f t="shared" si="44"/>
        <v>8</v>
      </c>
      <c r="Z2115" s="10" t="str">
        <f>IFERROR(VLOOKUP(H2115,'[1]MW-NIFTY-50-12-Apr-2020'!$A:$A,1,FALSE),"No")</f>
        <v>No</v>
      </c>
      <c r="AA2115" s="10" t="str">
        <f>IFERROR(VLOOKUP(AB2115,'[2]ind_nifty500list 12th Apr20'!$F:$F,1,FALSE),"No")</f>
        <v>No</v>
      </c>
      <c r="AB2115" s="9">
        <v>8</v>
      </c>
    </row>
    <row r="2116" spans="1:28" ht="15.75" customHeight="1" x14ac:dyDescent="0.3">
      <c r="A2116" s="9">
        <v>1386</v>
      </c>
      <c r="B2116" s="10"/>
      <c r="C2116" s="10"/>
      <c r="D2116" s="10">
        <v>135969028</v>
      </c>
      <c r="E2116" s="10">
        <v>531129</v>
      </c>
      <c r="F2116" s="10">
        <v>531129</v>
      </c>
      <c r="G2116" s="10" t="s">
        <v>4386</v>
      </c>
      <c r="H2116" s="10" t="str">
        <f>G2116</f>
        <v>INANI</v>
      </c>
      <c r="I2116" s="10" t="s">
        <v>4387</v>
      </c>
      <c r="J2116" s="10" t="s">
        <v>4388</v>
      </c>
      <c r="K2116" s="13">
        <v>30.84</v>
      </c>
      <c r="L2116" s="19" t="s">
        <v>13176</v>
      </c>
      <c r="M2116" s="11" t="s">
        <v>23</v>
      </c>
      <c r="N2116" s="10" t="s">
        <v>90</v>
      </c>
      <c r="O2116" s="10"/>
      <c r="P2116" s="10"/>
      <c r="Q2116" s="12"/>
      <c r="R2116" s="12"/>
      <c r="S2116" s="18" t="s">
        <v>91</v>
      </c>
      <c r="T2116" s="10" t="s">
        <v>27</v>
      </c>
      <c r="U2116" s="10">
        <v>694</v>
      </c>
      <c r="V2116" s="10">
        <v>2037</v>
      </c>
      <c r="W2116" s="10">
        <v>2690</v>
      </c>
      <c r="X2116" s="10">
        <v>1216</v>
      </c>
      <c r="Y2116" s="10">
        <f t="shared" si="44"/>
        <v>1386</v>
      </c>
      <c r="Z2116" s="10" t="str">
        <f>IFERROR(VLOOKUP(H2116,'[1]MW-NIFTY-50-12-Apr-2020'!$A:$A,1,FALSE),"No")</f>
        <v>No</v>
      </c>
      <c r="AA2116" s="10" t="str">
        <f>IFERROR(VLOOKUP(AB2116,'[2]ind_nifty500list 12th Apr20'!$F:$F,1,FALSE),"No")</f>
        <v>No</v>
      </c>
      <c r="AB2116" s="9">
        <v>1386</v>
      </c>
    </row>
    <row r="2117" spans="1:28" ht="15.75" customHeight="1" x14ac:dyDescent="0.3">
      <c r="A2117" s="9">
        <v>214</v>
      </c>
      <c r="B2117" s="10"/>
      <c r="C2117" s="10"/>
      <c r="D2117" s="10">
        <v>136029188</v>
      </c>
      <c r="E2117" s="10">
        <v>531364</v>
      </c>
      <c r="F2117" s="10">
        <v>531364</v>
      </c>
      <c r="G2117" s="10" t="s">
        <v>788</v>
      </c>
      <c r="H2117" s="10" t="str">
        <f>G2117</f>
        <v>AQUAPIV</v>
      </c>
      <c r="I2117" s="10" t="s">
        <v>789</v>
      </c>
      <c r="J2117" s="10" t="s">
        <v>790</v>
      </c>
      <c r="K2117" s="13">
        <v>30.83</v>
      </c>
      <c r="L2117" s="19" t="s">
        <v>13176</v>
      </c>
      <c r="M2117" s="11" t="s">
        <v>39</v>
      </c>
      <c r="N2117" s="10" t="s">
        <v>67</v>
      </c>
      <c r="O2117" s="10"/>
      <c r="P2117" s="10"/>
      <c r="Q2117" s="12"/>
      <c r="R2117" s="12"/>
      <c r="S2117" s="15" t="s">
        <v>69</v>
      </c>
      <c r="T2117" s="10" t="s">
        <v>27</v>
      </c>
      <c r="U2117" s="10">
        <v>3749</v>
      </c>
      <c r="V2117" s="10">
        <v>2637</v>
      </c>
      <c r="W2117" s="10">
        <v>1984</v>
      </c>
      <c r="X2117" s="10">
        <v>2245</v>
      </c>
      <c r="Y2117" s="10">
        <f t="shared" si="44"/>
        <v>214</v>
      </c>
      <c r="Z2117" s="10" t="str">
        <f>IFERROR(VLOOKUP(H2117,'[1]MW-NIFTY-50-12-Apr-2020'!$A:$A,1,FALSE),"No")</f>
        <v>No</v>
      </c>
      <c r="AA2117" s="10" t="str">
        <f>IFERROR(VLOOKUP(AB2117,'[2]ind_nifty500list 12th Apr20'!$F:$F,1,FALSE),"No")</f>
        <v>No</v>
      </c>
      <c r="AB2117" s="9">
        <v>214</v>
      </c>
    </row>
    <row r="2118" spans="1:28" ht="15.75" customHeight="1" x14ac:dyDescent="0.3">
      <c r="A2118" s="9">
        <v>5050</v>
      </c>
      <c r="B2118" s="10"/>
      <c r="C2118" s="10"/>
      <c r="D2118" s="10">
        <v>136112132</v>
      </c>
      <c r="E2118" s="10">
        <v>531688</v>
      </c>
      <c r="F2118" s="10">
        <v>531688</v>
      </c>
      <c r="G2118" s="10" t="s">
        <v>12856</v>
      </c>
      <c r="H2118" s="10" t="str">
        <f>G2118</f>
        <v>PRITHVISOF</v>
      </c>
      <c r="I2118" s="10" t="s">
        <v>12857</v>
      </c>
      <c r="J2118" s="10" t="s">
        <v>12858</v>
      </c>
      <c r="K2118" s="13">
        <v>30.8</v>
      </c>
      <c r="L2118" s="19" t="s">
        <v>13176</v>
      </c>
      <c r="M2118" s="11" t="s">
        <v>55</v>
      </c>
      <c r="N2118" s="11" t="s">
        <v>56</v>
      </c>
      <c r="O2118" s="10" t="s">
        <v>62</v>
      </c>
      <c r="P2118" s="11" t="s">
        <v>293</v>
      </c>
      <c r="Q2118" s="12"/>
      <c r="R2118" s="12"/>
      <c r="S2118" s="10" t="s">
        <v>58</v>
      </c>
      <c r="T2118" s="10" t="s">
        <v>27</v>
      </c>
      <c r="U2118" s="10">
        <v>3058</v>
      </c>
      <c r="V2118" s="10">
        <v>1169</v>
      </c>
      <c r="W2118" s="10">
        <v>553</v>
      </c>
      <c r="X2118" s="10">
        <v>166</v>
      </c>
      <c r="Y2118" s="10">
        <f t="shared" si="44"/>
        <v>5050</v>
      </c>
      <c r="Z2118" s="10" t="str">
        <f>IFERROR(VLOOKUP(H2118,'[1]MW-NIFTY-50-12-Apr-2020'!$A:$A,1,FALSE),"No")</f>
        <v>No</v>
      </c>
      <c r="AA2118" s="10" t="str">
        <f>IFERROR(VLOOKUP(AB2118,'[2]ind_nifty500list 12th Apr20'!$F:$F,1,FALSE),"No")</f>
        <v>No</v>
      </c>
      <c r="AB2118" s="9">
        <v>5050</v>
      </c>
    </row>
    <row r="2119" spans="1:28" ht="15.75" customHeight="1" x14ac:dyDescent="0.3">
      <c r="A2119" s="9">
        <v>2334</v>
      </c>
      <c r="B2119" s="10">
        <v>6525953</v>
      </c>
      <c r="C2119" s="10">
        <v>25492</v>
      </c>
      <c r="D2119" s="10">
        <v>136609796</v>
      </c>
      <c r="E2119" s="10">
        <v>533632</v>
      </c>
      <c r="F2119" s="10">
        <v>533632</v>
      </c>
      <c r="G2119" s="10" t="s">
        <v>7252</v>
      </c>
      <c r="H2119" s="10" t="s">
        <v>7252</v>
      </c>
      <c r="I2119" s="10" t="s">
        <v>7253</v>
      </c>
      <c r="J2119" s="10" t="s">
        <v>7254</v>
      </c>
      <c r="K2119" s="13">
        <v>30.786050000000003</v>
      </c>
      <c r="L2119" s="19" t="s">
        <v>13176</v>
      </c>
      <c r="M2119" s="11" t="s">
        <v>55</v>
      </c>
      <c r="N2119" s="10" t="s">
        <v>56</v>
      </c>
      <c r="O2119" s="10" t="s">
        <v>62</v>
      </c>
      <c r="P2119" s="10" t="s">
        <v>293</v>
      </c>
      <c r="Q2119" s="12"/>
      <c r="R2119" s="12"/>
      <c r="S2119" s="10" t="s">
        <v>58</v>
      </c>
      <c r="T2119" s="10" t="s">
        <v>27</v>
      </c>
      <c r="U2119" s="10">
        <v>2974</v>
      </c>
      <c r="V2119" s="10">
        <v>745</v>
      </c>
      <c r="W2119" s="10">
        <v>3105</v>
      </c>
      <c r="X2119" s="10">
        <v>482</v>
      </c>
      <c r="Y2119" s="10">
        <f t="shared" si="44"/>
        <v>2334</v>
      </c>
      <c r="Z2119" s="10" t="str">
        <f>IFERROR(VLOOKUP(H2119,'[1]MW-NIFTY-50-12-Apr-2020'!$A:$A,1,FALSE),"No")</f>
        <v>No</v>
      </c>
      <c r="AA2119" s="10" t="str">
        <f>IFERROR(VLOOKUP(AB2119,'[2]ind_nifty500list 12th Apr20'!$F:$F,1,FALSE),"No")</f>
        <v>No</v>
      </c>
      <c r="AB2119" s="9">
        <v>2334</v>
      </c>
    </row>
    <row r="2120" spans="1:28" ht="15.75" customHeight="1" x14ac:dyDescent="0.3">
      <c r="A2120" s="9">
        <v>3029</v>
      </c>
      <c r="B2120" s="10"/>
      <c r="C2120" s="10"/>
      <c r="D2120" s="10">
        <v>151072772</v>
      </c>
      <c r="E2120" s="10">
        <v>590128</v>
      </c>
      <c r="F2120" s="10">
        <v>590128</v>
      </c>
      <c r="G2120" s="10" t="s">
        <v>9326</v>
      </c>
      <c r="H2120" s="10" t="str">
        <f>G2120</f>
        <v>SHREETULSI</v>
      </c>
      <c r="I2120" s="10" t="s">
        <v>9327</v>
      </c>
      <c r="J2120" s="10" t="s">
        <v>9328</v>
      </c>
      <c r="K2120" s="13">
        <v>30.701281600000002</v>
      </c>
      <c r="L2120" s="19" t="s">
        <v>13176</v>
      </c>
      <c r="M2120" s="11" t="s">
        <v>32</v>
      </c>
      <c r="N2120" s="10" t="s">
        <v>33</v>
      </c>
      <c r="O2120" s="10" t="s">
        <v>48</v>
      </c>
      <c r="P2120" s="10"/>
      <c r="Q2120" s="12"/>
      <c r="R2120" s="12"/>
      <c r="S2120" s="18" t="s">
        <v>35</v>
      </c>
      <c r="T2120" s="10" t="s">
        <v>27</v>
      </c>
      <c r="U2120" s="10">
        <v>740</v>
      </c>
      <c r="V2120" s="10">
        <v>2668</v>
      </c>
      <c r="W2120" s="10">
        <v>1378</v>
      </c>
      <c r="X2120" s="10">
        <v>326</v>
      </c>
      <c r="Y2120" s="10">
        <f t="shared" si="44"/>
        <v>3029</v>
      </c>
      <c r="Z2120" s="10" t="str">
        <f>IFERROR(VLOOKUP(H2120,'[1]MW-NIFTY-50-12-Apr-2020'!$A:$A,1,FALSE),"No")</f>
        <v>No</v>
      </c>
      <c r="AA2120" s="10" t="str">
        <f>IFERROR(VLOOKUP(AB2120,'[2]ind_nifty500list 12th Apr20'!$F:$F,1,FALSE),"No")</f>
        <v>No</v>
      </c>
      <c r="AB2120" s="9">
        <v>3029</v>
      </c>
    </row>
    <row r="2121" spans="1:28" ht="15.75" customHeight="1" x14ac:dyDescent="0.3">
      <c r="A2121" s="9">
        <v>3392</v>
      </c>
      <c r="B2121" s="10">
        <v>7439873</v>
      </c>
      <c r="C2121" s="10">
        <v>29062</v>
      </c>
      <c r="D2121" s="10">
        <v>136897540</v>
      </c>
      <c r="E2121" s="10">
        <v>534756</v>
      </c>
      <c r="F2121" s="10">
        <v>534756</v>
      </c>
      <c r="G2121" s="10" t="s">
        <v>10413</v>
      </c>
      <c r="H2121" s="10" t="s">
        <v>10413</v>
      </c>
      <c r="I2121" s="10" t="s">
        <v>10414</v>
      </c>
      <c r="J2121" s="10" t="s">
        <v>10415</v>
      </c>
      <c r="K2121" s="13">
        <v>30.528649999999999</v>
      </c>
      <c r="L2121" s="19" t="s">
        <v>13176</v>
      </c>
      <c r="M2121" s="11" t="s">
        <v>83</v>
      </c>
      <c r="N2121" s="10" t="s">
        <v>84</v>
      </c>
      <c r="O2121" s="10" t="s">
        <v>508</v>
      </c>
      <c r="P2121" s="10"/>
      <c r="Q2121" s="12"/>
      <c r="R2121" s="12"/>
      <c r="S2121" s="17" t="s">
        <v>86</v>
      </c>
      <c r="T2121" s="10" t="s">
        <v>27</v>
      </c>
      <c r="U2121" s="10">
        <v>3348</v>
      </c>
      <c r="V2121" s="10">
        <v>1157</v>
      </c>
      <c r="W2121" s="10">
        <v>3197</v>
      </c>
      <c r="X2121" s="10">
        <v>1892</v>
      </c>
      <c r="Y2121" s="10">
        <f t="shared" si="44"/>
        <v>3392</v>
      </c>
      <c r="Z2121" s="10" t="str">
        <f>IFERROR(VLOOKUP(H2121,'[1]MW-NIFTY-50-12-Apr-2020'!$A:$A,1,FALSE),"No")</f>
        <v>No</v>
      </c>
      <c r="AA2121" s="10" t="str">
        <f>IFERROR(VLOOKUP(AB2121,'[2]ind_nifty500list 12th Apr20'!$F:$F,1,FALSE),"No")</f>
        <v>No</v>
      </c>
      <c r="AB2121" s="9">
        <v>3392</v>
      </c>
    </row>
    <row r="2122" spans="1:28" ht="15.75" customHeight="1" x14ac:dyDescent="0.3">
      <c r="A2122" s="9">
        <v>3673</v>
      </c>
      <c r="B2122" s="10"/>
      <c r="C2122" s="10"/>
      <c r="D2122" s="10">
        <v>128936196</v>
      </c>
      <c r="E2122" s="10">
        <v>503657</v>
      </c>
      <c r="F2122" s="10">
        <v>503657</v>
      </c>
      <c r="G2122" s="10" t="s">
        <v>11251</v>
      </c>
      <c r="H2122" s="10" t="str">
        <f>G2122</f>
        <v>VEERENRGY</v>
      </c>
      <c r="I2122" s="10" t="s">
        <v>11252</v>
      </c>
      <c r="J2122" s="10" t="s">
        <v>11253</v>
      </c>
      <c r="K2122" s="13">
        <v>30.46</v>
      </c>
      <c r="L2122" s="19" t="s">
        <v>13176</v>
      </c>
      <c r="M2122" s="11" t="s">
        <v>121</v>
      </c>
      <c r="N2122" s="10" t="s">
        <v>562</v>
      </c>
      <c r="O2122" s="11" t="s">
        <v>2952</v>
      </c>
      <c r="P2122" s="10"/>
      <c r="Q2122" s="12"/>
      <c r="R2122" s="12"/>
      <c r="S2122" s="15" t="s">
        <v>565</v>
      </c>
      <c r="T2122" s="10" t="s">
        <v>27</v>
      </c>
      <c r="U2122" s="10">
        <v>1444</v>
      </c>
      <c r="V2122" s="10">
        <v>917</v>
      </c>
      <c r="W2122" s="10">
        <v>2815</v>
      </c>
      <c r="X2122" s="10">
        <v>1692</v>
      </c>
      <c r="Y2122" s="10">
        <f t="shared" si="44"/>
        <v>3673</v>
      </c>
      <c r="Z2122" s="10" t="str">
        <f>IFERROR(VLOOKUP(H2122,'[1]MW-NIFTY-50-12-Apr-2020'!$A:$A,1,FALSE),"No")</f>
        <v>No</v>
      </c>
      <c r="AA2122" s="10" t="str">
        <f>IFERROR(VLOOKUP(AB2122,'[2]ind_nifty500list 12th Apr20'!$F:$F,1,FALSE),"No")</f>
        <v>No</v>
      </c>
      <c r="AB2122" s="9">
        <v>3673</v>
      </c>
    </row>
    <row r="2123" spans="1:28" ht="15.75" customHeight="1" x14ac:dyDescent="0.3">
      <c r="A2123" s="9">
        <v>861</v>
      </c>
      <c r="B2123" s="10"/>
      <c r="C2123" s="10"/>
      <c r="D2123" s="10">
        <v>151060484</v>
      </c>
      <c r="E2123" s="10">
        <v>590080</v>
      </c>
      <c r="F2123" s="10">
        <v>590080</v>
      </c>
      <c r="G2123" s="10" t="s">
        <v>2779</v>
      </c>
      <c r="H2123" s="10" t="str">
        <f>G2123</f>
        <v>EASTERNGAS</v>
      </c>
      <c r="I2123" s="10" t="s">
        <v>2780</v>
      </c>
      <c r="J2123" s="10" t="s">
        <v>2781</v>
      </c>
      <c r="K2123" s="13">
        <v>30.44</v>
      </c>
      <c r="L2123" s="19" t="s">
        <v>13176</v>
      </c>
      <c r="M2123" s="11" t="s">
        <v>121</v>
      </c>
      <c r="N2123" s="10" t="s">
        <v>122</v>
      </c>
      <c r="O2123" s="11" t="s">
        <v>2782</v>
      </c>
      <c r="P2123" s="10"/>
      <c r="Q2123" s="12"/>
      <c r="R2123" s="12"/>
      <c r="S2123" s="15" t="s">
        <v>124</v>
      </c>
      <c r="T2123" s="10" t="s">
        <v>27</v>
      </c>
      <c r="U2123" s="10">
        <v>2640</v>
      </c>
      <c r="V2123" s="10">
        <v>4931</v>
      </c>
      <c r="W2123" s="10">
        <v>1730</v>
      </c>
      <c r="X2123" s="10">
        <v>956</v>
      </c>
      <c r="Y2123" s="10">
        <f t="shared" si="44"/>
        <v>861</v>
      </c>
      <c r="Z2123" s="10" t="str">
        <f>IFERROR(VLOOKUP(H2123,'[1]MW-NIFTY-50-12-Apr-2020'!$A:$A,1,FALSE),"No")</f>
        <v>No</v>
      </c>
      <c r="AA2123" s="10" t="str">
        <f>IFERROR(VLOOKUP(AB2123,'[2]ind_nifty500list 12th Apr20'!$F:$F,1,FALSE),"No")</f>
        <v>No</v>
      </c>
      <c r="AB2123" s="9">
        <v>861</v>
      </c>
    </row>
    <row r="2124" spans="1:28" ht="15.75" customHeight="1" x14ac:dyDescent="0.3">
      <c r="A2124" s="9">
        <v>287</v>
      </c>
      <c r="B2124" s="10"/>
      <c r="C2124" s="10"/>
      <c r="D2124" s="10">
        <v>135865092</v>
      </c>
      <c r="E2124" s="10">
        <v>530723</v>
      </c>
      <c r="F2124" s="10">
        <v>530723</v>
      </c>
      <c r="G2124" s="10" t="s">
        <v>1018</v>
      </c>
      <c r="H2124" s="10" t="str">
        <f>G2124</f>
        <v>ASITCFIN</v>
      </c>
      <c r="I2124" s="10" t="s">
        <v>1019</v>
      </c>
      <c r="J2124" s="10" t="s">
        <v>1020</v>
      </c>
      <c r="K2124" s="13">
        <v>30.42</v>
      </c>
      <c r="L2124" s="19" t="s">
        <v>13176</v>
      </c>
      <c r="M2124" s="11" t="s">
        <v>55</v>
      </c>
      <c r="N2124" s="10" t="s">
        <v>56</v>
      </c>
      <c r="O2124" s="10" t="s">
        <v>57</v>
      </c>
      <c r="P2124" s="10"/>
      <c r="Q2124" s="12"/>
      <c r="R2124" s="12"/>
      <c r="S2124" s="10" t="s">
        <v>58</v>
      </c>
      <c r="T2124" s="10" t="s">
        <v>27</v>
      </c>
      <c r="U2124" s="10">
        <v>3508</v>
      </c>
      <c r="V2124" s="10">
        <v>1829</v>
      </c>
      <c r="W2124" s="10">
        <v>70</v>
      </c>
      <c r="X2124" s="10">
        <v>3420</v>
      </c>
      <c r="Y2124" s="10">
        <f t="shared" si="44"/>
        <v>287</v>
      </c>
      <c r="Z2124" s="10" t="str">
        <f>IFERROR(VLOOKUP(H2124,'[1]MW-NIFTY-50-12-Apr-2020'!$A:$A,1,FALSE),"No")</f>
        <v>No</v>
      </c>
      <c r="AA2124" s="10" t="str">
        <f>IFERROR(VLOOKUP(AB2124,'[2]ind_nifty500list 12th Apr20'!$F:$F,1,FALSE),"No")</f>
        <v>No</v>
      </c>
      <c r="AB2124" s="9">
        <v>287</v>
      </c>
    </row>
    <row r="2125" spans="1:28" ht="15.75" customHeight="1" x14ac:dyDescent="0.3">
      <c r="A2125" s="9">
        <v>2127</v>
      </c>
      <c r="B2125" s="10">
        <v>7982337</v>
      </c>
      <c r="C2125" s="10">
        <v>31181</v>
      </c>
      <c r="D2125" s="10">
        <v>136727300</v>
      </c>
      <c r="E2125" s="10">
        <v>534091</v>
      </c>
      <c r="F2125" s="10">
        <v>534091</v>
      </c>
      <c r="G2125" s="10" t="s">
        <v>6626</v>
      </c>
      <c r="H2125" s="10" t="s">
        <v>6626</v>
      </c>
      <c r="I2125" s="10" t="s">
        <v>6627</v>
      </c>
      <c r="J2125" s="10" t="s">
        <v>6628</v>
      </c>
      <c r="K2125" s="13">
        <v>4004.58</v>
      </c>
      <c r="L2125" s="19" t="s">
        <v>13179</v>
      </c>
      <c r="M2125" s="11" t="s">
        <v>55</v>
      </c>
      <c r="N2125" s="10" t="s">
        <v>56</v>
      </c>
      <c r="O2125" s="10" t="s">
        <v>62</v>
      </c>
      <c r="P2125" s="10" t="s">
        <v>3021</v>
      </c>
      <c r="Q2125" s="12"/>
      <c r="R2125" s="12"/>
      <c r="S2125" s="18" t="s">
        <v>58</v>
      </c>
      <c r="T2125" s="10" t="s">
        <v>27</v>
      </c>
      <c r="U2125" s="10">
        <v>2429</v>
      </c>
      <c r="V2125" s="10">
        <v>3500</v>
      </c>
      <c r="W2125" s="10">
        <v>2076</v>
      </c>
      <c r="X2125" s="10">
        <v>1524</v>
      </c>
      <c r="Y2125" s="10">
        <f t="shared" si="44"/>
        <v>2127</v>
      </c>
      <c r="Z2125" s="10" t="str">
        <f>IFERROR(VLOOKUP(H2125,'[1]MW-NIFTY-50-12-Apr-2020'!$A:$A,1,FALSE),"No")</f>
        <v>No</v>
      </c>
      <c r="AA2125" s="10" t="s">
        <v>44</v>
      </c>
      <c r="AB2125" s="9">
        <v>2127</v>
      </c>
    </row>
    <row r="2126" spans="1:28" ht="15.75" customHeight="1" x14ac:dyDescent="0.3">
      <c r="A2126" s="9">
        <v>3084</v>
      </c>
      <c r="B2126" s="10"/>
      <c r="C2126" s="10"/>
      <c r="D2126" s="10">
        <v>128826628</v>
      </c>
      <c r="E2126" s="10">
        <v>503229</v>
      </c>
      <c r="F2126" s="10">
        <v>503229</v>
      </c>
      <c r="G2126" s="10" t="s">
        <v>9491</v>
      </c>
      <c r="H2126" s="10" t="str">
        <f>G2126</f>
        <v>SIMPLXREA</v>
      </c>
      <c r="I2126" s="10" t="s">
        <v>9492</v>
      </c>
      <c r="J2126" s="10" t="s">
        <v>9493</v>
      </c>
      <c r="K2126" s="13">
        <v>30.17</v>
      </c>
      <c r="L2126" s="19" t="s">
        <v>13176</v>
      </c>
      <c r="M2126" s="11" t="s">
        <v>249</v>
      </c>
      <c r="N2126" s="10" t="s">
        <v>383</v>
      </c>
      <c r="O2126" s="12"/>
      <c r="P2126" s="10"/>
      <c r="Q2126" s="12"/>
      <c r="R2126" s="12"/>
      <c r="S2126" s="18" t="s">
        <v>384</v>
      </c>
      <c r="T2126" s="10" t="s">
        <v>27</v>
      </c>
      <c r="U2126" s="10">
        <v>697</v>
      </c>
      <c r="V2126" s="10">
        <v>1760</v>
      </c>
      <c r="W2126" s="10">
        <v>432</v>
      </c>
      <c r="X2126" s="10">
        <v>2140</v>
      </c>
      <c r="Y2126" s="10">
        <f t="shared" si="44"/>
        <v>3084</v>
      </c>
      <c r="Z2126" s="10" t="str">
        <f>IFERROR(VLOOKUP(H2126,'[1]MW-NIFTY-50-12-Apr-2020'!$A:$A,1,FALSE),"No")</f>
        <v>No</v>
      </c>
      <c r="AA2126" s="10" t="str">
        <f>IFERROR(VLOOKUP(AB2126,'[2]ind_nifty500list 12th Apr20'!$F:$F,1,FALSE),"No")</f>
        <v>No</v>
      </c>
      <c r="AB2126" s="9">
        <v>3084</v>
      </c>
    </row>
    <row r="2127" spans="1:28" ht="15.75" customHeight="1" x14ac:dyDescent="0.3">
      <c r="A2127" s="9">
        <v>3903</v>
      </c>
      <c r="B2127" s="10"/>
      <c r="C2127" s="10"/>
      <c r="D2127" s="10">
        <v>138340868</v>
      </c>
      <c r="E2127" s="10">
        <v>138340868</v>
      </c>
      <c r="F2127" s="10">
        <v>540394</v>
      </c>
      <c r="G2127" s="10" t="s">
        <v>12001</v>
      </c>
      <c r="H2127" s="10" t="str">
        <f>G2127</f>
        <v>JDML</v>
      </c>
      <c r="I2127" s="10" t="s">
        <v>12002</v>
      </c>
      <c r="J2127" s="10" t="s">
        <v>12003</v>
      </c>
      <c r="K2127" s="13">
        <v>30.11</v>
      </c>
      <c r="L2127" s="19" t="s">
        <v>13176</v>
      </c>
      <c r="M2127" s="10" t="s">
        <v>39</v>
      </c>
      <c r="N2127" s="10" t="s">
        <v>145</v>
      </c>
      <c r="O2127" s="10"/>
      <c r="P2127" s="10"/>
      <c r="Q2127" s="12"/>
      <c r="R2127" s="12"/>
      <c r="S2127" s="15" t="s">
        <v>42</v>
      </c>
      <c r="T2127" s="10" t="s">
        <v>27</v>
      </c>
      <c r="U2127" s="10">
        <v>1091</v>
      </c>
      <c r="V2127" s="10">
        <v>246</v>
      </c>
      <c r="W2127" s="10">
        <v>518</v>
      </c>
      <c r="X2127" s="10">
        <v>471</v>
      </c>
      <c r="Y2127" s="10">
        <f t="shared" si="44"/>
        <v>3903</v>
      </c>
      <c r="Z2127" s="10" t="str">
        <f>IFERROR(VLOOKUP(H2127,'[1]MW-NIFTY-50-12-Apr-2020'!$A:$A,1,FALSE),"No")</f>
        <v>No</v>
      </c>
      <c r="AA2127" s="10" t="str">
        <f>IFERROR(VLOOKUP(AB2127,'[2]ind_nifty500list 12th Apr20'!$F:$F,1,FALSE),"No")</f>
        <v>No</v>
      </c>
      <c r="AB2127" s="9">
        <v>3903</v>
      </c>
    </row>
    <row r="2128" spans="1:28" ht="15.75" customHeight="1" x14ac:dyDescent="0.3">
      <c r="A2128" s="9">
        <v>637</v>
      </c>
      <c r="B2128" s="10"/>
      <c r="C2128" s="10"/>
      <c r="D2128" s="10">
        <v>128625924</v>
      </c>
      <c r="E2128" s="10">
        <v>502445</v>
      </c>
      <c r="F2128" s="10">
        <v>502445</v>
      </c>
      <c r="G2128" s="10" t="s">
        <v>2102</v>
      </c>
      <c r="H2128" s="10" t="str">
        <f>G2128</f>
        <v>CITADEL</v>
      </c>
      <c r="I2128" s="10" t="s">
        <v>2103</v>
      </c>
      <c r="J2128" s="10" t="s">
        <v>2104</v>
      </c>
      <c r="K2128" s="13">
        <v>30.06</v>
      </c>
      <c r="L2128" s="19" t="s">
        <v>13176</v>
      </c>
      <c r="M2128" s="11" t="s">
        <v>249</v>
      </c>
      <c r="N2128" s="10" t="s">
        <v>383</v>
      </c>
      <c r="O2128" s="10"/>
      <c r="P2128" s="10"/>
      <c r="Q2128" s="12"/>
      <c r="R2128" s="12"/>
      <c r="S2128" s="18" t="s">
        <v>384</v>
      </c>
      <c r="T2128" s="10" t="s">
        <v>27</v>
      </c>
      <c r="U2128" s="10">
        <v>2206</v>
      </c>
      <c r="V2128" s="10">
        <v>1675</v>
      </c>
      <c r="W2128" s="10">
        <v>3766</v>
      </c>
      <c r="X2128" s="10">
        <v>948</v>
      </c>
      <c r="Y2128" s="10">
        <f t="shared" si="44"/>
        <v>637</v>
      </c>
      <c r="Z2128" s="10" t="str">
        <f>IFERROR(VLOOKUP(H2128,'[1]MW-NIFTY-50-12-Apr-2020'!$A:$A,1,FALSE),"No")</f>
        <v>No</v>
      </c>
      <c r="AA2128" s="10" t="str">
        <f>IFERROR(VLOOKUP(AB2128,'[2]ind_nifty500list 12th Apr20'!$F:$F,1,FALSE),"No")</f>
        <v>No</v>
      </c>
      <c r="AB2128" s="9">
        <v>637</v>
      </c>
    </row>
    <row r="2129" spans="1:28" ht="15.75" customHeight="1" x14ac:dyDescent="0.3">
      <c r="A2129" s="9">
        <v>2815</v>
      </c>
      <c r="B2129" s="10">
        <v>6989569</v>
      </c>
      <c r="C2129" s="10">
        <v>27303</v>
      </c>
      <c r="D2129" s="10">
        <v>136857092</v>
      </c>
      <c r="E2129" s="10">
        <v>534598</v>
      </c>
      <c r="F2129" s="10">
        <v>534598</v>
      </c>
      <c r="G2129" s="10" t="s">
        <v>8687</v>
      </c>
      <c r="H2129" s="10" t="s">
        <v>8687</v>
      </c>
      <c r="I2129" s="10" t="s">
        <v>8688</v>
      </c>
      <c r="J2129" s="10" t="s">
        <v>8689</v>
      </c>
      <c r="K2129" s="13">
        <v>30.0383</v>
      </c>
      <c r="L2129" s="19" t="s">
        <v>13176</v>
      </c>
      <c r="M2129" s="11" t="s">
        <v>121</v>
      </c>
      <c r="N2129" s="10" t="s">
        <v>562</v>
      </c>
      <c r="O2129" s="10" t="s">
        <v>2952</v>
      </c>
      <c r="P2129" s="10"/>
      <c r="Q2129" s="12"/>
      <c r="R2129" s="12"/>
      <c r="S2129" s="15" t="s">
        <v>565</v>
      </c>
      <c r="T2129" s="10" t="s">
        <v>27</v>
      </c>
      <c r="U2129" s="10">
        <v>3673</v>
      </c>
      <c r="V2129" s="10">
        <v>917</v>
      </c>
      <c r="W2129" s="10">
        <v>1692</v>
      </c>
      <c r="X2129" s="10">
        <v>1444</v>
      </c>
      <c r="Y2129" s="10">
        <f t="shared" si="44"/>
        <v>2815</v>
      </c>
      <c r="Z2129" s="10" t="str">
        <f>IFERROR(VLOOKUP(H2129,'[1]MW-NIFTY-50-12-Apr-2020'!$A:$A,1,FALSE),"No")</f>
        <v>No</v>
      </c>
      <c r="AA2129" s="10" t="str">
        <f>IFERROR(VLOOKUP(AB2129,'[2]ind_nifty500list 12th Apr20'!$F:$F,1,FALSE),"No")</f>
        <v>No</v>
      </c>
      <c r="AB2129" s="9">
        <v>2815</v>
      </c>
    </row>
    <row r="2130" spans="1:28" ht="15.75" customHeight="1" x14ac:dyDescent="0.3">
      <c r="A2130" s="9">
        <v>655</v>
      </c>
      <c r="B2130" s="10"/>
      <c r="C2130" s="10"/>
      <c r="D2130" s="10">
        <v>128468740</v>
      </c>
      <c r="E2130" s="10">
        <v>501831</v>
      </c>
      <c r="F2130" s="10">
        <v>501831</v>
      </c>
      <c r="G2130" s="10" t="s">
        <v>2157</v>
      </c>
      <c r="H2130" s="10" t="str">
        <f t="shared" ref="H2130:H2135" si="45">G2130</f>
        <v>COASTCORP</v>
      </c>
      <c r="I2130" s="10" t="s">
        <v>2158</v>
      </c>
      <c r="J2130" s="10" t="s">
        <v>2159</v>
      </c>
      <c r="K2130" s="13">
        <v>29.98</v>
      </c>
      <c r="L2130" s="19" t="s">
        <v>13176</v>
      </c>
      <c r="M2130" s="11" t="s">
        <v>275</v>
      </c>
      <c r="N2130" s="10" t="s">
        <v>357</v>
      </c>
      <c r="O2130" s="10" t="s">
        <v>1415</v>
      </c>
      <c r="P2130" s="10" t="s">
        <v>2160</v>
      </c>
      <c r="Q2130" s="12"/>
      <c r="R2130" s="12"/>
      <c r="S2130" s="18" t="s">
        <v>279</v>
      </c>
      <c r="T2130" s="10" t="s">
        <v>27</v>
      </c>
      <c r="U2130" s="10">
        <v>4930</v>
      </c>
      <c r="V2130" s="10">
        <v>3113</v>
      </c>
      <c r="W2130" s="10">
        <v>3942</v>
      </c>
      <c r="X2130" s="10">
        <v>3774</v>
      </c>
      <c r="Y2130" s="10">
        <f t="shared" si="44"/>
        <v>655</v>
      </c>
      <c r="Z2130" s="10" t="str">
        <f>IFERROR(VLOOKUP(H2130,'[1]MW-NIFTY-50-12-Apr-2020'!$A:$A,1,FALSE),"No")</f>
        <v>No</v>
      </c>
      <c r="AA2130" s="10" t="str">
        <f>IFERROR(VLOOKUP(AB2130,'[2]ind_nifty500list 12th Apr20'!$F:$F,1,FALSE),"No")</f>
        <v>No</v>
      </c>
      <c r="AB2130" s="9">
        <v>655</v>
      </c>
    </row>
    <row r="2131" spans="1:28" ht="15.75" customHeight="1" x14ac:dyDescent="0.3">
      <c r="A2131" s="9">
        <v>3112</v>
      </c>
      <c r="B2131" s="10"/>
      <c r="C2131" s="10"/>
      <c r="D2131" s="10">
        <v>130279684</v>
      </c>
      <c r="E2131" s="10">
        <v>508905</v>
      </c>
      <c r="F2131" s="10">
        <v>508905</v>
      </c>
      <c r="G2131" s="10" t="s">
        <v>9571</v>
      </c>
      <c r="H2131" s="10" t="str">
        <f t="shared" si="45"/>
        <v>SMIFS</v>
      </c>
      <c r="I2131" s="10" t="s">
        <v>9572</v>
      </c>
      <c r="J2131" s="10" t="s">
        <v>9573</v>
      </c>
      <c r="K2131" s="13">
        <v>29.93</v>
      </c>
      <c r="L2131" s="19" t="s">
        <v>13176</v>
      </c>
      <c r="M2131" s="11" t="s">
        <v>55</v>
      </c>
      <c r="N2131" s="10" t="s">
        <v>56</v>
      </c>
      <c r="O2131" s="10" t="s">
        <v>62</v>
      </c>
      <c r="P2131" s="10" t="s">
        <v>63</v>
      </c>
      <c r="Q2131" s="12"/>
      <c r="R2131" s="12"/>
      <c r="S2131" s="10" t="s">
        <v>58</v>
      </c>
      <c r="T2131" s="10" t="s">
        <v>27</v>
      </c>
      <c r="U2131" s="10">
        <v>3553</v>
      </c>
      <c r="V2131" s="10">
        <v>1469</v>
      </c>
      <c r="W2131" s="10">
        <v>2914</v>
      </c>
      <c r="X2131" s="10">
        <v>250</v>
      </c>
      <c r="Y2131" s="10">
        <f t="shared" si="44"/>
        <v>3112</v>
      </c>
      <c r="Z2131" s="10" t="str">
        <f>IFERROR(VLOOKUP(H2131,'[1]MW-NIFTY-50-12-Apr-2020'!$A:$A,1,FALSE),"No")</f>
        <v>No</v>
      </c>
      <c r="AA2131" s="10" t="str">
        <f>IFERROR(VLOOKUP(AB2131,'[2]ind_nifty500list 12th Apr20'!$F:$F,1,FALSE),"No")</f>
        <v>No</v>
      </c>
      <c r="AB2131" s="9">
        <v>3112</v>
      </c>
    </row>
    <row r="2132" spans="1:28" ht="15.75" customHeight="1" x14ac:dyDescent="0.3">
      <c r="A2132" s="9">
        <v>3620</v>
      </c>
      <c r="B2132" s="10"/>
      <c r="C2132" s="10"/>
      <c r="D2132" s="10">
        <v>128109060</v>
      </c>
      <c r="E2132" s="10">
        <v>500426</v>
      </c>
      <c r="F2132" s="10">
        <v>500426</v>
      </c>
      <c r="G2132" s="10" t="s">
        <v>11093</v>
      </c>
      <c r="H2132" s="10" t="str">
        <f t="shared" si="45"/>
        <v>UTLINDS</v>
      </c>
      <c r="I2132" s="10" t="s">
        <v>11094</v>
      </c>
      <c r="J2132" s="10" t="s">
        <v>11095</v>
      </c>
      <c r="K2132" s="13">
        <v>29.8</v>
      </c>
      <c r="L2132" s="19" t="s">
        <v>13176</v>
      </c>
      <c r="M2132" s="11" t="s">
        <v>23</v>
      </c>
      <c r="N2132" s="10" t="s">
        <v>90</v>
      </c>
      <c r="O2132" s="10"/>
      <c r="P2132" s="10"/>
      <c r="Q2132" s="12"/>
      <c r="R2132" s="12"/>
      <c r="S2132" s="18" t="s">
        <v>91</v>
      </c>
      <c r="T2132" s="10" t="s">
        <v>27</v>
      </c>
      <c r="U2132" s="10">
        <v>12</v>
      </c>
      <c r="V2132" s="10">
        <v>265</v>
      </c>
      <c r="W2132" s="10">
        <v>2376</v>
      </c>
      <c r="X2132" s="10">
        <v>1684</v>
      </c>
      <c r="Y2132" s="10">
        <f t="shared" si="44"/>
        <v>3620</v>
      </c>
      <c r="Z2132" s="10" t="str">
        <f>IFERROR(VLOOKUP(H2132,'[1]MW-NIFTY-50-12-Apr-2020'!$A:$A,1,FALSE),"No")</f>
        <v>No</v>
      </c>
      <c r="AA2132" s="10" t="str">
        <f>IFERROR(VLOOKUP(AB2132,'[2]ind_nifty500list 12th Apr20'!$F:$F,1,FALSE),"No")</f>
        <v>No</v>
      </c>
      <c r="AB2132" s="9">
        <v>3620</v>
      </c>
    </row>
    <row r="2133" spans="1:28" ht="15.75" customHeight="1" x14ac:dyDescent="0.3">
      <c r="A2133" s="9">
        <v>1695</v>
      </c>
      <c r="B2133" s="10"/>
      <c r="C2133" s="10"/>
      <c r="D2133" s="10">
        <v>137965572</v>
      </c>
      <c r="E2133" s="10">
        <v>538928</v>
      </c>
      <c r="F2133" s="10">
        <v>538928</v>
      </c>
      <c r="G2133" s="10" t="s">
        <v>5320</v>
      </c>
      <c r="H2133" s="10" t="str">
        <f t="shared" si="45"/>
        <v>KARNAVATI</v>
      </c>
      <c r="I2133" s="10" t="s">
        <v>5321</v>
      </c>
      <c r="J2133" s="10" t="s">
        <v>5322</v>
      </c>
      <c r="K2133" s="13">
        <v>29.76</v>
      </c>
      <c r="L2133" s="19" t="s">
        <v>13176</v>
      </c>
      <c r="M2133" s="11" t="s">
        <v>55</v>
      </c>
      <c r="N2133" s="10" t="s">
        <v>56</v>
      </c>
      <c r="O2133" s="10" t="s">
        <v>158</v>
      </c>
      <c r="P2133" s="10" t="s">
        <v>159</v>
      </c>
      <c r="Q2133" s="10"/>
      <c r="R2133" s="12"/>
      <c r="S2133" s="18" t="s">
        <v>58</v>
      </c>
      <c r="T2133" s="10" t="s">
        <v>27</v>
      </c>
      <c r="U2133" s="10">
        <v>3444</v>
      </c>
      <c r="V2133" s="10">
        <v>663</v>
      </c>
      <c r="W2133" s="10">
        <v>1258</v>
      </c>
      <c r="X2133" s="10">
        <v>855</v>
      </c>
      <c r="Y2133" s="10">
        <f t="shared" si="44"/>
        <v>1695</v>
      </c>
      <c r="Z2133" s="10" t="str">
        <f>IFERROR(VLOOKUP(H2133,'[1]MW-NIFTY-50-12-Apr-2020'!$A:$A,1,FALSE),"No")</f>
        <v>No</v>
      </c>
      <c r="AA2133" s="10" t="str">
        <f>IFERROR(VLOOKUP(AB2133,'[2]ind_nifty500list 12th Apr20'!$F:$F,1,FALSE),"No")</f>
        <v>No</v>
      </c>
      <c r="AB2133" s="9">
        <v>1695</v>
      </c>
    </row>
    <row r="2134" spans="1:28" ht="15.75" customHeight="1" x14ac:dyDescent="0.3">
      <c r="A2134" s="9">
        <v>2012</v>
      </c>
      <c r="B2134" s="10"/>
      <c r="C2134" s="10"/>
      <c r="D2134" s="10">
        <v>133924868</v>
      </c>
      <c r="E2134" s="10">
        <v>133924868</v>
      </c>
      <c r="F2134" s="10">
        <v>523144</v>
      </c>
      <c r="G2134" s="10" t="s">
        <v>6277</v>
      </c>
      <c r="H2134" s="10" t="str">
        <f t="shared" si="45"/>
        <v>MEDICAPS</v>
      </c>
      <c r="I2134" s="10" t="s">
        <v>6278</v>
      </c>
      <c r="J2134" s="10" t="s">
        <v>6279</v>
      </c>
      <c r="K2134" s="13">
        <v>29.6</v>
      </c>
      <c r="L2134" s="19" t="s">
        <v>13176</v>
      </c>
      <c r="M2134" s="11" t="s">
        <v>95</v>
      </c>
      <c r="N2134" s="10" t="s">
        <v>172</v>
      </c>
      <c r="O2134" s="10" t="s">
        <v>173</v>
      </c>
      <c r="P2134" s="10"/>
      <c r="Q2134" s="12"/>
      <c r="R2134" s="12"/>
      <c r="S2134" s="17" t="s">
        <v>174</v>
      </c>
      <c r="T2134" s="10" t="s">
        <v>27</v>
      </c>
      <c r="U2134" s="10">
        <v>577</v>
      </c>
      <c r="V2134" s="10">
        <v>2614</v>
      </c>
      <c r="W2134" s="10">
        <v>2185</v>
      </c>
      <c r="X2134" s="10">
        <v>1113</v>
      </c>
      <c r="Y2134" s="10">
        <f t="shared" si="44"/>
        <v>2012</v>
      </c>
      <c r="Z2134" s="10" t="str">
        <f>IFERROR(VLOOKUP(H2134,'[1]MW-NIFTY-50-12-Apr-2020'!$A:$A,1,FALSE),"No")</f>
        <v>No</v>
      </c>
      <c r="AA2134" s="10" t="str">
        <f>IFERROR(VLOOKUP(AB2134,'[2]ind_nifty500list 12th Apr20'!$F:$F,1,FALSE),"No")</f>
        <v>No</v>
      </c>
      <c r="AB2134" s="9">
        <v>2012</v>
      </c>
    </row>
    <row r="2135" spans="1:28" ht="15.75" customHeight="1" x14ac:dyDescent="0.3">
      <c r="A2135" s="9">
        <v>3644</v>
      </c>
      <c r="B2135" s="10"/>
      <c r="C2135" s="10"/>
      <c r="D2135" s="10">
        <v>135797508</v>
      </c>
      <c r="E2135" s="10">
        <v>530459</v>
      </c>
      <c r="F2135" s="10">
        <v>530459</v>
      </c>
      <c r="G2135" s="10" t="s">
        <v>11166</v>
      </c>
      <c r="H2135" s="10" t="str">
        <f t="shared" si="45"/>
        <v>VALSONQ</v>
      </c>
      <c r="I2135" s="10" t="s">
        <v>11167</v>
      </c>
      <c r="J2135" s="10" t="s">
        <v>11168</v>
      </c>
      <c r="K2135" s="13">
        <v>29.57</v>
      </c>
      <c r="L2135" s="19" t="s">
        <v>13176</v>
      </c>
      <c r="M2135" s="11" t="s">
        <v>83</v>
      </c>
      <c r="N2135" s="10" t="s">
        <v>84</v>
      </c>
      <c r="O2135" s="10" t="s">
        <v>85</v>
      </c>
      <c r="P2135" s="10"/>
      <c r="Q2135" s="12"/>
      <c r="R2135" s="12"/>
      <c r="S2135" s="17" t="s">
        <v>86</v>
      </c>
      <c r="T2135" s="10" t="s">
        <v>27</v>
      </c>
      <c r="U2135" s="10">
        <v>1956</v>
      </c>
      <c r="V2135" s="10">
        <v>971</v>
      </c>
      <c r="W2135" s="10">
        <v>3718</v>
      </c>
      <c r="X2135" s="10">
        <v>1141</v>
      </c>
      <c r="Y2135" s="10">
        <f t="shared" si="44"/>
        <v>3644</v>
      </c>
      <c r="Z2135" s="10" t="str">
        <f>IFERROR(VLOOKUP(H2135,'[1]MW-NIFTY-50-12-Apr-2020'!$A:$A,1,FALSE),"No")</f>
        <v>No</v>
      </c>
      <c r="AA2135" s="10" t="str">
        <f>IFERROR(VLOOKUP(AB2135,'[2]ind_nifty500list 12th Apr20'!$F:$F,1,FALSE),"No")</f>
        <v>No</v>
      </c>
      <c r="AB2135" s="9">
        <v>3644</v>
      </c>
    </row>
    <row r="2136" spans="1:28" ht="15.75" customHeight="1" x14ac:dyDescent="0.3">
      <c r="A2136" s="9">
        <v>2464</v>
      </c>
      <c r="B2136" s="10">
        <v>680449</v>
      </c>
      <c r="C2136" s="10">
        <v>2658</v>
      </c>
      <c r="D2136" s="10">
        <v>134779140</v>
      </c>
      <c r="E2136" s="10">
        <v>526481</v>
      </c>
      <c r="F2136" s="10">
        <v>526481</v>
      </c>
      <c r="G2136" s="10" t="s">
        <v>7638</v>
      </c>
      <c r="H2136" s="10" t="s">
        <v>7638</v>
      </c>
      <c r="I2136" s="10" t="s">
        <v>7639</v>
      </c>
      <c r="J2136" s="10" t="s">
        <v>7640</v>
      </c>
      <c r="K2136" s="13">
        <v>29.53</v>
      </c>
      <c r="L2136" s="19" t="s">
        <v>13176</v>
      </c>
      <c r="M2136" s="11" t="s">
        <v>83</v>
      </c>
      <c r="N2136" s="10" t="s">
        <v>84</v>
      </c>
      <c r="O2136" s="10"/>
      <c r="P2136" s="10"/>
      <c r="Q2136" s="12"/>
      <c r="R2136" s="12"/>
      <c r="S2136" s="15" t="s">
        <v>86</v>
      </c>
      <c r="T2136" s="10" t="s">
        <v>27</v>
      </c>
      <c r="U2136" s="10">
        <v>2408</v>
      </c>
      <c r="V2136" s="10">
        <v>2783</v>
      </c>
      <c r="W2136" s="10">
        <v>2620</v>
      </c>
      <c r="X2136" s="10">
        <v>2830</v>
      </c>
      <c r="Y2136" s="10">
        <f t="shared" si="44"/>
        <v>2464</v>
      </c>
      <c r="Z2136" s="10" t="str">
        <f>IFERROR(VLOOKUP(H2136,'[1]MW-NIFTY-50-12-Apr-2020'!$A:$A,1,FALSE),"No")</f>
        <v>No</v>
      </c>
      <c r="AA2136" s="10" t="str">
        <f>IFERROR(VLOOKUP(AB2136,'[2]ind_nifty500list 12th Apr20'!$F:$F,1,FALSE),"No")</f>
        <v>No</v>
      </c>
      <c r="AB2136" s="9">
        <v>2464</v>
      </c>
    </row>
    <row r="2137" spans="1:28" ht="15.75" customHeight="1" x14ac:dyDescent="0.3">
      <c r="A2137" s="10">
        <v>5114</v>
      </c>
      <c r="B2137" s="10">
        <v>637185</v>
      </c>
      <c r="C2137" s="10">
        <v>2489</v>
      </c>
      <c r="D2137" s="10">
        <v>138541828</v>
      </c>
      <c r="E2137" s="10">
        <v>541179</v>
      </c>
      <c r="F2137" s="10">
        <v>541179</v>
      </c>
      <c r="G2137" s="10" t="s">
        <v>6662</v>
      </c>
      <c r="H2137" s="10" t="s">
        <v>6662</v>
      </c>
      <c r="I2137" s="10" t="s">
        <v>6663</v>
      </c>
      <c r="J2137" s="10" t="s">
        <v>6664</v>
      </c>
      <c r="K2137" s="13">
        <v>12366.607049999999</v>
      </c>
      <c r="L2137" s="16" t="s">
        <v>13177</v>
      </c>
      <c r="M2137" s="11" t="s">
        <v>55</v>
      </c>
      <c r="N2137" s="10" t="s">
        <v>56</v>
      </c>
      <c r="O2137" s="10" t="s">
        <v>62</v>
      </c>
      <c r="P2137" s="10" t="s">
        <v>63</v>
      </c>
      <c r="Q2137" s="12"/>
      <c r="R2137" s="12"/>
      <c r="S2137" s="10" t="s">
        <v>6665</v>
      </c>
      <c r="T2137" s="10" t="s">
        <v>43</v>
      </c>
      <c r="U2137" s="10">
        <v>3407</v>
      </c>
      <c r="V2137" s="10">
        <v>4552</v>
      </c>
      <c r="W2137" s="10">
        <v>1146</v>
      </c>
      <c r="X2137" s="10">
        <v>3266</v>
      </c>
      <c r="Y2137" s="10">
        <f t="shared" si="44"/>
        <v>5114</v>
      </c>
      <c r="Z2137" s="10" t="str">
        <f>IFERROR(VLOOKUP(H2137,'[1]MW-NIFTY-50-12-Apr-2020'!$A:$A,1,FALSE),"No")</f>
        <v>No</v>
      </c>
      <c r="AA2137" s="10" t="s">
        <v>44</v>
      </c>
      <c r="AB2137" s="10">
        <v>5114</v>
      </c>
    </row>
    <row r="2138" spans="1:28" ht="15.75" customHeight="1" x14ac:dyDescent="0.3">
      <c r="A2138" s="9">
        <v>959</v>
      </c>
      <c r="B2138" s="10">
        <v>3793409</v>
      </c>
      <c r="C2138" s="10">
        <v>14818</v>
      </c>
      <c r="D2138" s="10">
        <v>136416260</v>
      </c>
      <c r="E2138" s="10">
        <v>532876</v>
      </c>
      <c r="F2138" s="10">
        <v>532876</v>
      </c>
      <c r="G2138" s="10" t="s">
        <v>3079</v>
      </c>
      <c r="H2138" s="10" t="s">
        <v>3079</v>
      </c>
      <c r="I2138" s="10" t="s">
        <v>3080</v>
      </c>
      <c r="J2138" s="10" t="s">
        <v>3081</v>
      </c>
      <c r="K2138" s="13">
        <v>29.46</v>
      </c>
      <c r="L2138" s="19" t="s">
        <v>13176</v>
      </c>
      <c r="M2138" s="11" t="s">
        <v>83</v>
      </c>
      <c r="N2138" s="10" t="s">
        <v>181</v>
      </c>
      <c r="O2138" s="10" t="s">
        <v>203</v>
      </c>
      <c r="P2138" s="10"/>
      <c r="Q2138" s="12"/>
      <c r="R2138" s="12"/>
      <c r="S2138" s="15" t="s">
        <v>86</v>
      </c>
      <c r="T2138" s="10" t="s">
        <v>27</v>
      </c>
      <c r="U2138" s="10">
        <v>2270</v>
      </c>
      <c r="V2138" s="10">
        <v>4890</v>
      </c>
      <c r="W2138" s="10">
        <v>686</v>
      </c>
      <c r="X2138" s="10">
        <v>40</v>
      </c>
      <c r="Y2138" s="10">
        <f t="shared" si="44"/>
        <v>959</v>
      </c>
      <c r="Z2138" s="10" t="str">
        <f>IFERROR(VLOOKUP(H2138,'[1]MW-NIFTY-50-12-Apr-2020'!$A:$A,1,FALSE),"No")</f>
        <v>No</v>
      </c>
      <c r="AA2138" s="10" t="str">
        <f>IFERROR(VLOOKUP(AB2138,'[2]ind_nifty500list 12th Apr20'!$F:$F,1,FALSE),"No")</f>
        <v>No</v>
      </c>
      <c r="AB2138" s="9">
        <v>959</v>
      </c>
    </row>
    <row r="2139" spans="1:28" ht="15.75" customHeight="1" x14ac:dyDescent="0.3">
      <c r="A2139" s="9">
        <v>316</v>
      </c>
      <c r="B2139" s="10"/>
      <c r="C2139" s="10"/>
      <c r="D2139" s="10">
        <v>133633284</v>
      </c>
      <c r="E2139" s="10">
        <v>522005</v>
      </c>
      <c r="F2139" s="10">
        <v>522005</v>
      </c>
      <c r="G2139" s="10" t="s">
        <v>1114</v>
      </c>
      <c r="H2139" s="10" t="str">
        <f>G2139</f>
        <v>AUSTENG</v>
      </c>
      <c r="I2139" s="10" t="s">
        <v>1115</v>
      </c>
      <c r="J2139" s="10" t="s">
        <v>1116</v>
      </c>
      <c r="K2139" s="13">
        <v>29.45</v>
      </c>
      <c r="L2139" s="19" t="s">
        <v>13176</v>
      </c>
      <c r="M2139" s="11" t="s">
        <v>39</v>
      </c>
      <c r="N2139" s="10" t="s">
        <v>40</v>
      </c>
      <c r="O2139" s="10" t="s">
        <v>137</v>
      </c>
      <c r="P2139" s="10" t="s">
        <v>138</v>
      </c>
      <c r="Q2139" s="12"/>
      <c r="R2139" s="12"/>
      <c r="S2139" s="17" t="s">
        <v>42</v>
      </c>
      <c r="T2139" s="10" t="s">
        <v>27</v>
      </c>
      <c r="U2139" s="10">
        <v>2505</v>
      </c>
      <c r="V2139" s="10">
        <v>610</v>
      </c>
      <c r="W2139" s="10">
        <v>3131</v>
      </c>
      <c r="X2139" s="10">
        <v>3369</v>
      </c>
      <c r="Y2139" s="10">
        <f t="shared" si="44"/>
        <v>316</v>
      </c>
      <c r="Z2139" s="10" t="str">
        <f>IFERROR(VLOOKUP(H2139,'[1]MW-NIFTY-50-12-Apr-2020'!$A:$A,1,FALSE),"No")</f>
        <v>No</v>
      </c>
      <c r="AA2139" s="10" t="str">
        <f>IFERROR(VLOOKUP(AB2139,'[2]ind_nifty500list 12th Apr20'!$F:$F,1,FALSE),"No")</f>
        <v>No</v>
      </c>
      <c r="AB2139" s="9">
        <v>316</v>
      </c>
    </row>
    <row r="2140" spans="1:28" ht="15.75" customHeight="1" x14ac:dyDescent="0.3">
      <c r="A2140" s="9">
        <v>4471</v>
      </c>
      <c r="B2140" s="10">
        <v>624385</v>
      </c>
      <c r="C2140" s="10">
        <v>2439</v>
      </c>
      <c r="D2140" s="10">
        <v>132990468</v>
      </c>
      <c r="E2140" s="10">
        <v>519494</v>
      </c>
      <c r="F2140" s="10">
        <v>519494</v>
      </c>
      <c r="G2140" s="10" t="s">
        <v>12488</v>
      </c>
      <c r="H2140" s="10" t="s">
        <v>12488</v>
      </c>
      <c r="I2140" s="10" t="s">
        <v>12489</v>
      </c>
      <c r="J2140" s="10" t="s">
        <v>12490</v>
      </c>
      <c r="K2140" s="13">
        <v>29.429349999999999</v>
      </c>
      <c r="L2140" s="19" t="s">
        <v>13176</v>
      </c>
      <c r="M2140" s="12"/>
      <c r="N2140" s="10"/>
      <c r="O2140" s="10"/>
      <c r="P2140" s="10"/>
      <c r="Q2140" s="12"/>
      <c r="R2140" s="12"/>
      <c r="S2140" s="10"/>
      <c r="T2140" s="10" t="s">
        <v>27</v>
      </c>
      <c r="U2140" s="10"/>
      <c r="V2140" s="10"/>
      <c r="W2140" s="10"/>
      <c r="X2140" s="10"/>
      <c r="Y2140" s="10">
        <f t="shared" si="44"/>
        <v>4471</v>
      </c>
      <c r="Z2140" s="10" t="str">
        <f>IFERROR(VLOOKUP(H2140,'[1]MW-NIFTY-50-12-Apr-2020'!$A:$A,1,FALSE),"No")</f>
        <v>No</v>
      </c>
      <c r="AA2140" s="10" t="str">
        <f>IFERROR(VLOOKUP(AB2140,'[2]ind_nifty500list 12th Apr20'!$F:$F,1,FALSE),"No")</f>
        <v>No</v>
      </c>
      <c r="AB2140" s="9">
        <v>4471</v>
      </c>
    </row>
    <row r="2141" spans="1:28" ht="15.75" customHeight="1" x14ac:dyDescent="0.3">
      <c r="A2141" s="9">
        <v>694</v>
      </c>
      <c r="B2141" s="10"/>
      <c r="C2141" s="10"/>
      <c r="D2141" s="10">
        <v>133913604</v>
      </c>
      <c r="E2141" s="10">
        <v>523100</v>
      </c>
      <c r="F2141" s="10">
        <v>523100</v>
      </c>
      <c r="G2141" s="10" t="s">
        <v>2275</v>
      </c>
      <c r="H2141" s="10" t="str">
        <f>G2141</f>
        <v>COSMOFE</v>
      </c>
      <c r="I2141" s="10" t="s">
        <v>2276</v>
      </c>
      <c r="J2141" s="10" t="s">
        <v>2277</v>
      </c>
      <c r="K2141" s="13">
        <v>29.42</v>
      </c>
      <c r="L2141" s="19" t="s">
        <v>13176</v>
      </c>
      <c r="M2141" s="11" t="s">
        <v>23</v>
      </c>
      <c r="N2141" s="10" t="s">
        <v>90</v>
      </c>
      <c r="O2141" s="10"/>
      <c r="P2141" s="10"/>
      <c r="Q2141" s="12"/>
      <c r="R2141" s="12"/>
      <c r="S2141" s="18" t="s">
        <v>91</v>
      </c>
      <c r="T2141" s="10" t="s">
        <v>27</v>
      </c>
      <c r="U2141" s="10">
        <v>2037</v>
      </c>
      <c r="V2141" s="10">
        <v>513</v>
      </c>
      <c r="W2141" s="10">
        <v>1386</v>
      </c>
      <c r="X2141" s="10">
        <v>2690</v>
      </c>
      <c r="Y2141" s="10">
        <f t="shared" si="44"/>
        <v>694</v>
      </c>
      <c r="Z2141" s="10" t="str">
        <f>IFERROR(VLOOKUP(H2141,'[1]MW-NIFTY-50-12-Apr-2020'!$A:$A,1,FALSE),"No")</f>
        <v>No</v>
      </c>
      <c r="AA2141" s="10" t="str">
        <f>IFERROR(VLOOKUP(AB2141,'[2]ind_nifty500list 12th Apr20'!$F:$F,1,FALSE),"No")</f>
        <v>No</v>
      </c>
      <c r="AB2141" s="9">
        <v>694</v>
      </c>
    </row>
    <row r="2142" spans="1:28" ht="15.75" customHeight="1" x14ac:dyDescent="0.3">
      <c r="A2142" s="9">
        <v>1141</v>
      </c>
      <c r="B2142" s="10"/>
      <c r="C2142" s="10"/>
      <c r="D2142" s="10">
        <v>136436996</v>
      </c>
      <c r="E2142" s="10">
        <v>532957</v>
      </c>
      <c r="F2142" s="10">
        <v>532957</v>
      </c>
      <c r="G2142" s="10" t="s">
        <v>3636</v>
      </c>
      <c r="H2142" s="10" t="str">
        <f>G2142</f>
        <v>GOKAKTEX</v>
      </c>
      <c r="I2142" s="10" t="s">
        <v>3637</v>
      </c>
      <c r="J2142" s="10" t="s">
        <v>3638</v>
      </c>
      <c r="K2142" s="13">
        <v>29.35</v>
      </c>
      <c r="L2142" s="19" t="s">
        <v>13176</v>
      </c>
      <c r="M2142" s="11" t="s">
        <v>83</v>
      </c>
      <c r="N2142" s="10" t="s">
        <v>84</v>
      </c>
      <c r="O2142" s="10" t="s">
        <v>85</v>
      </c>
      <c r="P2142" s="10"/>
      <c r="Q2142" s="12"/>
      <c r="R2142" s="12"/>
      <c r="S2142" s="15" t="s">
        <v>86</v>
      </c>
      <c r="T2142" s="10" t="s">
        <v>27</v>
      </c>
      <c r="U2142" s="10">
        <v>3718</v>
      </c>
      <c r="V2142" s="10">
        <v>3644</v>
      </c>
      <c r="W2142" s="10">
        <v>1052</v>
      </c>
      <c r="X2142" s="10">
        <v>3845</v>
      </c>
      <c r="Y2142" s="10">
        <f t="shared" si="44"/>
        <v>1141</v>
      </c>
      <c r="Z2142" s="10" t="str">
        <f>IFERROR(VLOOKUP(H2142,'[1]MW-NIFTY-50-12-Apr-2020'!$A:$A,1,FALSE),"No")</f>
        <v>No</v>
      </c>
      <c r="AA2142" s="10" t="str">
        <f>IFERROR(VLOOKUP(AB2142,'[2]ind_nifty500list 12th Apr20'!$F:$F,1,FALSE),"No")</f>
        <v>No</v>
      </c>
      <c r="AB2142" s="9">
        <v>1141</v>
      </c>
    </row>
    <row r="2143" spans="1:28" ht="15.75" customHeight="1" x14ac:dyDescent="0.3">
      <c r="A2143" s="9">
        <v>2273</v>
      </c>
      <c r="B2143" s="10">
        <v>2022913</v>
      </c>
      <c r="C2143" s="10">
        <v>7902</v>
      </c>
      <c r="D2143" s="10"/>
      <c r="E2143" s="10"/>
      <c r="F2143" s="10"/>
      <c r="G2143" s="10" t="s">
        <v>7022</v>
      </c>
      <c r="H2143" s="10" t="s">
        <v>7069</v>
      </c>
      <c r="I2143" s="10" t="s">
        <v>7070</v>
      </c>
      <c r="J2143" s="10" t="s">
        <v>7071</v>
      </c>
      <c r="K2143" s="13">
        <v>29.275500000000001</v>
      </c>
      <c r="L2143" s="19" t="s">
        <v>13176</v>
      </c>
      <c r="M2143" s="11" t="s">
        <v>55</v>
      </c>
      <c r="N2143" s="10" t="s">
        <v>56</v>
      </c>
      <c r="O2143" s="10" t="s">
        <v>57</v>
      </c>
      <c r="P2143" s="10"/>
      <c r="Q2143" s="12"/>
      <c r="R2143" s="12"/>
      <c r="S2143" s="10" t="s">
        <v>58</v>
      </c>
      <c r="T2143" s="10" t="s">
        <v>27</v>
      </c>
      <c r="U2143" s="10">
        <v>2545</v>
      </c>
      <c r="V2143" s="10">
        <v>2769</v>
      </c>
      <c r="W2143" s="10">
        <v>2272</v>
      </c>
      <c r="X2143" s="10">
        <v>1944</v>
      </c>
      <c r="Y2143" s="10">
        <f t="shared" si="44"/>
        <v>2273</v>
      </c>
      <c r="Z2143" s="10" t="str">
        <f>IFERROR(VLOOKUP(H2143,'[1]MW-NIFTY-50-12-Apr-2020'!$A:$A,1,FALSE),"No")</f>
        <v>No</v>
      </c>
      <c r="AA2143" s="10" t="str">
        <f>IFERROR(VLOOKUP(AB2143,'[2]ind_nifty500list 12th Apr20'!$F:$F,1,FALSE),"No")</f>
        <v>No</v>
      </c>
      <c r="AB2143" s="9">
        <v>2273</v>
      </c>
    </row>
    <row r="2144" spans="1:28" ht="15.75" customHeight="1" x14ac:dyDescent="0.3">
      <c r="A2144" s="9">
        <v>3242</v>
      </c>
      <c r="B2144" s="10"/>
      <c r="C2144" s="10"/>
      <c r="D2144" s="10">
        <v>133653764</v>
      </c>
      <c r="E2144" s="10">
        <v>522085</v>
      </c>
      <c r="F2144" s="10">
        <v>522085</v>
      </c>
      <c r="G2144" s="10" t="s">
        <v>9960</v>
      </c>
      <c r="H2144" s="10" t="str">
        <f>G2144</f>
        <v>STONEIN</v>
      </c>
      <c r="I2144" s="10" t="s">
        <v>9961</v>
      </c>
      <c r="J2144" s="10" t="s">
        <v>9962</v>
      </c>
      <c r="K2144" s="13">
        <v>29.25</v>
      </c>
      <c r="L2144" s="19" t="s">
        <v>13176</v>
      </c>
      <c r="M2144" s="11" t="s">
        <v>39</v>
      </c>
      <c r="N2144" s="10" t="s">
        <v>40</v>
      </c>
      <c r="O2144" s="10"/>
      <c r="P2144" s="10"/>
      <c r="Q2144" s="12"/>
      <c r="R2144" s="12"/>
      <c r="S2144" s="17" t="s">
        <v>42</v>
      </c>
      <c r="T2144" s="10" t="s">
        <v>27</v>
      </c>
      <c r="U2144" s="10">
        <v>3542</v>
      </c>
      <c r="V2144" s="10">
        <v>3641</v>
      </c>
      <c r="W2144" s="10">
        <v>1255</v>
      </c>
      <c r="X2144" s="10">
        <v>3079</v>
      </c>
      <c r="Y2144" s="10">
        <f t="shared" si="44"/>
        <v>3242</v>
      </c>
      <c r="Z2144" s="10" t="str">
        <f>IFERROR(VLOOKUP(H2144,'[1]MW-NIFTY-50-12-Apr-2020'!$A:$A,1,FALSE),"No")</f>
        <v>No</v>
      </c>
      <c r="AA2144" s="10" t="str">
        <f>IFERROR(VLOOKUP(AB2144,'[2]ind_nifty500list 12th Apr20'!$F:$F,1,FALSE),"No")</f>
        <v>No</v>
      </c>
      <c r="AB2144" s="9">
        <v>3242</v>
      </c>
    </row>
    <row r="2145" spans="1:28" ht="15.75" customHeight="1" x14ac:dyDescent="0.3">
      <c r="A2145" s="9">
        <v>3800</v>
      </c>
      <c r="B2145" s="10"/>
      <c r="C2145" s="10"/>
      <c r="D2145" s="10">
        <v>131077636</v>
      </c>
      <c r="E2145" s="10">
        <v>512022</v>
      </c>
      <c r="F2145" s="10">
        <v>512022</v>
      </c>
      <c r="G2145" s="10" t="s">
        <v>11650</v>
      </c>
      <c r="H2145" s="10" t="str">
        <f>G2145</f>
        <v>WINROC</v>
      </c>
      <c r="I2145" s="10" t="s">
        <v>11651</v>
      </c>
      <c r="J2145" s="10" t="s">
        <v>11652</v>
      </c>
      <c r="K2145" s="13">
        <v>29.17</v>
      </c>
      <c r="L2145" s="19" t="s">
        <v>13176</v>
      </c>
      <c r="M2145" s="11" t="s">
        <v>55</v>
      </c>
      <c r="N2145" s="10" t="s">
        <v>56</v>
      </c>
      <c r="O2145" s="10" t="s">
        <v>158</v>
      </c>
      <c r="P2145" s="10" t="s">
        <v>797</v>
      </c>
      <c r="Q2145" s="12"/>
      <c r="R2145" s="12"/>
      <c r="S2145" s="18" t="s">
        <v>58</v>
      </c>
      <c r="T2145" s="10" t="s">
        <v>27</v>
      </c>
      <c r="U2145" s="10">
        <v>1924</v>
      </c>
      <c r="V2145" s="10">
        <v>743</v>
      </c>
      <c r="W2145" s="10">
        <v>3660</v>
      </c>
      <c r="X2145" s="10">
        <v>524</v>
      </c>
      <c r="Y2145" s="10">
        <f t="shared" si="44"/>
        <v>3800</v>
      </c>
      <c r="Z2145" s="10" t="str">
        <f>IFERROR(VLOOKUP(H2145,'[1]MW-NIFTY-50-12-Apr-2020'!$A:$A,1,FALSE),"No")</f>
        <v>No</v>
      </c>
      <c r="AA2145" s="10" t="str">
        <f>IFERROR(VLOOKUP(AB2145,'[2]ind_nifty500list 12th Apr20'!$F:$F,1,FALSE),"No")</f>
        <v>No</v>
      </c>
      <c r="AB2145" s="9">
        <v>3800</v>
      </c>
    </row>
    <row r="2146" spans="1:28" ht="15.75" customHeight="1" x14ac:dyDescent="0.3">
      <c r="A2146" s="9">
        <v>2828</v>
      </c>
      <c r="B2146" s="10"/>
      <c r="C2146" s="10"/>
      <c r="D2146" s="10">
        <v>136200708</v>
      </c>
      <c r="E2146" s="10">
        <v>532034</v>
      </c>
      <c r="F2146" s="10">
        <v>532034</v>
      </c>
      <c r="G2146" s="10" t="s">
        <v>8726</v>
      </c>
      <c r="H2146" s="10" t="str">
        <f>G2146</f>
        <v>SAFALHBS</v>
      </c>
      <c r="I2146" s="10" t="s">
        <v>8727</v>
      </c>
      <c r="J2146" s="10" t="s">
        <v>8728</v>
      </c>
      <c r="K2146" s="13">
        <v>29.12</v>
      </c>
      <c r="L2146" s="19" t="s">
        <v>13176</v>
      </c>
      <c r="M2146" s="11" t="s">
        <v>39</v>
      </c>
      <c r="N2146" s="10" t="s">
        <v>40</v>
      </c>
      <c r="O2146" s="10"/>
      <c r="P2146" s="10"/>
      <c r="Q2146" s="12"/>
      <c r="R2146" s="12"/>
      <c r="S2146" s="15" t="s">
        <v>42</v>
      </c>
      <c r="T2146" s="10" t="s">
        <v>27</v>
      </c>
      <c r="U2146" s="10">
        <v>2521</v>
      </c>
      <c r="V2146" s="10">
        <v>2968</v>
      </c>
      <c r="W2146" s="10">
        <v>2507</v>
      </c>
      <c r="X2146" s="10">
        <v>2711</v>
      </c>
      <c r="Y2146" s="10">
        <f t="shared" si="44"/>
        <v>2828</v>
      </c>
      <c r="Z2146" s="10" t="str">
        <f>IFERROR(VLOOKUP(H2146,'[1]MW-NIFTY-50-12-Apr-2020'!$A:$A,1,FALSE),"No")</f>
        <v>No</v>
      </c>
      <c r="AA2146" s="10" t="str">
        <f>IFERROR(VLOOKUP(AB2146,'[2]ind_nifty500list 12th Apr20'!$F:$F,1,FALSE),"No")</f>
        <v>No</v>
      </c>
      <c r="AB2146" s="9">
        <v>2828</v>
      </c>
    </row>
    <row r="2147" spans="1:28" ht="15.75" customHeight="1" x14ac:dyDescent="0.3">
      <c r="A2147" s="9">
        <v>1649</v>
      </c>
      <c r="B2147" s="10"/>
      <c r="C2147" s="10"/>
      <c r="D2147" s="10">
        <v>131698692</v>
      </c>
      <c r="E2147" s="10">
        <v>514448</v>
      </c>
      <c r="F2147" s="10">
        <v>514448</v>
      </c>
      <c r="G2147" s="10" t="s">
        <v>5183</v>
      </c>
      <c r="H2147" s="10" t="str">
        <f>G2147</f>
        <v>JYOTIRES</v>
      </c>
      <c r="I2147" s="10" t="s">
        <v>5184</v>
      </c>
      <c r="J2147" s="10" t="s">
        <v>5185</v>
      </c>
      <c r="K2147" s="13">
        <v>29.03</v>
      </c>
      <c r="L2147" s="19" t="s">
        <v>13176</v>
      </c>
      <c r="M2147" s="11" t="s">
        <v>23</v>
      </c>
      <c r="N2147" s="10" t="s">
        <v>24</v>
      </c>
      <c r="O2147" s="10"/>
      <c r="P2147" s="10"/>
      <c r="Q2147" s="12"/>
      <c r="R2147" s="12"/>
      <c r="S2147" s="15" t="s">
        <v>26</v>
      </c>
      <c r="T2147" s="10" t="s">
        <v>27</v>
      </c>
      <c r="U2147" s="10">
        <v>2801</v>
      </c>
      <c r="V2147" s="10">
        <v>3177</v>
      </c>
      <c r="W2147" s="10">
        <v>2180</v>
      </c>
      <c r="X2147" s="10">
        <v>508</v>
      </c>
      <c r="Y2147" s="10">
        <f t="shared" si="44"/>
        <v>1649</v>
      </c>
      <c r="Z2147" s="10" t="str">
        <f>IFERROR(VLOOKUP(H2147,'[1]MW-NIFTY-50-12-Apr-2020'!$A:$A,1,FALSE),"No")</f>
        <v>No</v>
      </c>
      <c r="AA2147" s="10" t="str">
        <f>IFERROR(VLOOKUP(AB2147,'[2]ind_nifty500list 12th Apr20'!$F:$F,1,FALSE),"No")</f>
        <v>No</v>
      </c>
      <c r="AB2147" s="9">
        <v>1649</v>
      </c>
    </row>
    <row r="2148" spans="1:28" ht="15.75" customHeight="1" x14ac:dyDescent="0.3">
      <c r="A2148" s="9">
        <v>953</v>
      </c>
      <c r="B2148" s="10">
        <v>255745</v>
      </c>
      <c r="C2148" s="10">
        <v>999</v>
      </c>
      <c r="D2148" s="10">
        <v>133379588</v>
      </c>
      <c r="E2148" s="10">
        <v>521014</v>
      </c>
      <c r="F2148" s="10">
        <v>521014</v>
      </c>
      <c r="G2148" s="10" t="s">
        <v>3060</v>
      </c>
      <c r="H2148" s="10" t="s">
        <v>3060</v>
      </c>
      <c r="I2148" s="10" t="s">
        <v>3061</v>
      </c>
      <c r="J2148" s="10" t="s">
        <v>3062</v>
      </c>
      <c r="K2148" s="13">
        <v>28.994299999999999</v>
      </c>
      <c r="L2148" s="19" t="s">
        <v>13176</v>
      </c>
      <c r="M2148" s="11" t="s">
        <v>83</v>
      </c>
      <c r="N2148" s="10" t="s">
        <v>84</v>
      </c>
      <c r="O2148" s="10" t="s">
        <v>85</v>
      </c>
      <c r="P2148" s="10"/>
      <c r="Q2148" s="12"/>
      <c r="R2148" s="12"/>
      <c r="S2148" s="15" t="s">
        <v>86</v>
      </c>
      <c r="T2148" s="10" t="s">
        <v>27</v>
      </c>
      <c r="U2148" s="10">
        <v>2819</v>
      </c>
      <c r="V2148" s="10">
        <v>1200</v>
      </c>
      <c r="W2148" s="10">
        <v>464</v>
      </c>
      <c r="X2148" s="10">
        <v>2724</v>
      </c>
      <c r="Y2148" s="10">
        <f t="shared" si="44"/>
        <v>953</v>
      </c>
      <c r="Z2148" s="10" t="str">
        <f>IFERROR(VLOOKUP(H2148,'[1]MW-NIFTY-50-12-Apr-2020'!$A:$A,1,FALSE),"No")</f>
        <v>No</v>
      </c>
      <c r="AA2148" s="10" t="str">
        <f>IFERROR(VLOOKUP(AB2148,'[2]ind_nifty500list 12th Apr20'!$F:$F,1,FALSE),"No")</f>
        <v>No</v>
      </c>
      <c r="AB2148" s="9">
        <v>953</v>
      </c>
    </row>
    <row r="2149" spans="1:28" ht="15.75" customHeight="1" x14ac:dyDescent="0.3">
      <c r="A2149" s="9">
        <v>2630</v>
      </c>
      <c r="B2149" s="10">
        <v>4847873</v>
      </c>
      <c r="C2149" s="10">
        <v>18937</v>
      </c>
      <c r="D2149" s="10">
        <v>134021892</v>
      </c>
      <c r="E2149" s="10">
        <v>523523</v>
      </c>
      <c r="F2149" s="10">
        <v>523523</v>
      </c>
      <c r="G2149" s="10" t="s">
        <v>8130</v>
      </c>
      <c r="H2149" s="10" t="s">
        <v>8130</v>
      </c>
      <c r="I2149" s="10" t="s">
        <v>8131</v>
      </c>
      <c r="J2149" s="10" t="s">
        <v>8132</v>
      </c>
      <c r="K2149" s="13">
        <v>28.957099999999997</v>
      </c>
      <c r="L2149" s="19" t="s">
        <v>13176</v>
      </c>
      <c r="M2149" s="11" t="s">
        <v>23</v>
      </c>
      <c r="N2149" s="10" t="s">
        <v>196</v>
      </c>
      <c r="O2149" s="10" t="s">
        <v>388</v>
      </c>
      <c r="P2149" s="10"/>
      <c r="Q2149" s="12"/>
      <c r="R2149" s="12"/>
      <c r="S2149" s="15" t="s">
        <v>26</v>
      </c>
      <c r="T2149" s="10" t="s">
        <v>27</v>
      </c>
      <c r="U2149" s="10">
        <v>3300</v>
      </c>
      <c r="V2149" s="10">
        <v>2082</v>
      </c>
      <c r="W2149" s="10">
        <v>3011</v>
      </c>
      <c r="X2149" s="10">
        <v>3010</v>
      </c>
      <c r="Y2149" s="10">
        <f t="shared" si="44"/>
        <v>2630</v>
      </c>
      <c r="Z2149" s="10" t="str">
        <f>IFERROR(VLOOKUP(H2149,'[1]MW-NIFTY-50-12-Apr-2020'!$A:$A,1,FALSE),"No")</f>
        <v>No</v>
      </c>
      <c r="AA2149" s="10" t="str">
        <f>IFERROR(VLOOKUP(AB2149,'[2]ind_nifty500list 12th Apr20'!$F:$F,1,FALSE),"No")</f>
        <v>No</v>
      </c>
      <c r="AB2149" s="9">
        <v>2630</v>
      </c>
    </row>
    <row r="2150" spans="1:28" ht="15.75" customHeight="1" x14ac:dyDescent="0.3">
      <c r="A2150" s="9">
        <v>2142</v>
      </c>
      <c r="B2150" s="10"/>
      <c r="C2150" s="10"/>
      <c r="D2150" s="10">
        <v>137948676</v>
      </c>
      <c r="E2150" s="10">
        <v>538862</v>
      </c>
      <c r="F2150" s="10">
        <v>538862</v>
      </c>
      <c r="G2150" s="10" t="s">
        <v>6672</v>
      </c>
      <c r="H2150" s="10" t="str">
        <f>G2150</f>
        <v>MYMONEY</v>
      </c>
      <c r="I2150" s="10" t="s">
        <v>6673</v>
      </c>
      <c r="J2150" s="10" t="s">
        <v>6674</v>
      </c>
      <c r="K2150" s="13">
        <v>28.75</v>
      </c>
      <c r="L2150" s="19" t="s">
        <v>13176</v>
      </c>
      <c r="M2150" s="11" t="s">
        <v>55</v>
      </c>
      <c r="N2150" s="10" t="s">
        <v>56</v>
      </c>
      <c r="O2150" s="10" t="s">
        <v>62</v>
      </c>
      <c r="P2150" s="10" t="s">
        <v>63</v>
      </c>
      <c r="Q2150" s="12"/>
      <c r="R2150" s="12"/>
      <c r="S2150" s="18" t="s">
        <v>58</v>
      </c>
      <c r="T2150" s="10" t="s">
        <v>27</v>
      </c>
      <c r="U2150" s="10">
        <v>250</v>
      </c>
      <c r="V2150" s="10">
        <v>2914</v>
      </c>
      <c r="W2150" s="10">
        <v>2843</v>
      </c>
      <c r="X2150" s="10">
        <v>3418</v>
      </c>
      <c r="Y2150" s="10">
        <f t="shared" si="44"/>
        <v>2142</v>
      </c>
      <c r="Z2150" s="10" t="str">
        <f>IFERROR(VLOOKUP(H2150,'[1]MW-NIFTY-50-12-Apr-2020'!$A:$A,1,FALSE),"No")</f>
        <v>No</v>
      </c>
      <c r="AA2150" s="10" t="str">
        <f>IFERROR(VLOOKUP(AB2150,'[2]ind_nifty500list 12th Apr20'!$F:$F,1,FALSE),"No")</f>
        <v>No</v>
      </c>
      <c r="AB2150" s="9">
        <v>2142</v>
      </c>
    </row>
    <row r="2151" spans="1:28" ht="15.75" customHeight="1" x14ac:dyDescent="0.3">
      <c r="A2151" s="9">
        <v>185</v>
      </c>
      <c r="B2151" s="10"/>
      <c r="C2151" s="10"/>
      <c r="D2151" s="10">
        <v>136424964</v>
      </c>
      <c r="E2151" s="10">
        <v>532910</v>
      </c>
      <c r="F2151" s="10">
        <v>532910</v>
      </c>
      <c r="G2151" s="10" t="s">
        <v>698</v>
      </c>
      <c r="H2151" s="10" t="str">
        <f>G2151</f>
        <v>ANILLTD</v>
      </c>
      <c r="I2151" s="10" t="s">
        <v>699</v>
      </c>
      <c r="J2151" s="10" t="s">
        <v>700</v>
      </c>
      <c r="K2151" s="13">
        <v>28.72</v>
      </c>
      <c r="L2151" s="19" t="s">
        <v>13176</v>
      </c>
      <c r="M2151" s="11" t="s">
        <v>23</v>
      </c>
      <c r="N2151" s="10" t="s">
        <v>24</v>
      </c>
      <c r="O2151" s="10"/>
      <c r="P2151" s="10"/>
      <c r="Q2151" s="12"/>
      <c r="R2151" s="12"/>
      <c r="S2151" s="15" t="s">
        <v>26</v>
      </c>
      <c r="T2151" s="10" t="s">
        <v>27</v>
      </c>
      <c r="U2151" s="10">
        <v>1260</v>
      </c>
      <c r="V2151" s="10">
        <v>2469</v>
      </c>
      <c r="W2151" s="10">
        <v>545</v>
      </c>
      <c r="X2151" s="10">
        <v>1597</v>
      </c>
      <c r="Y2151" s="10">
        <f t="shared" si="44"/>
        <v>185</v>
      </c>
      <c r="Z2151" s="10" t="str">
        <f>IFERROR(VLOOKUP(H2151,'[1]MW-NIFTY-50-12-Apr-2020'!$A:$A,1,FALSE),"No")</f>
        <v>No</v>
      </c>
      <c r="AA2151" s="10" t="str">
        <f>IFERROR(VLOOKUP(AB2151,'[2]ind_nifty500list 12th Apr20'!$F:$F,1,FALSE),"No")</f>
        <v>No</v>
      </c>
      <c r="AB2151" s="9">
        <v>185</v>
      </c>
    </row>
    <row r="2152" spans="1:28" ht="15.75" customHeight="1" x14ac:dyDescent="0.3">
      <c r="A2152" s="9">
        <v>2863</v>
      </c>
      <c r="B2152" s="10"/>
      <c r="C2152" s="10"/>
      <c r="D2152" s="10">
        <v>133428740</v>
      </c>
      <c r="E2152" s="10">
        <v>521206</v>
      </c>
      <c r="F2152" s="10">
        <v>521206</v>
      </c>
      <c r="G2152" s="10" t="s">
        <v>8830</v>
      </c>
      <c r="H2152" s="10" t="str">
        <f>G2152</f>
        <v>SAMTEX</v>
      </c>
      <c r="I2152" s="10" t="s">
        <v>8831</v>
      </c>
      <c r="J2152" s="10" t="s">
        <v>8832</v>
      </c>
      <c r="K2152" s="13">
        <v>28.63</v>
      </c>
      <c r="L2152" s="19" t="s">
        <v>13176</v>
      </c>
      <c r="M2152" s="11" t="s">
        <v>83</v>
      </c>
      <c r="N2152" s="10" t="s">
        <v>84</v>
      </c>
      <c r="O2152" s="10" t="s">
        <v>108</v>
      </c>
      <c r="P2152" s="10"/>
      <c r="Q2152" s="12"/>
      <c r="R2152" s="12"/>
      <c r="S2152" s="17" t="s">
        <v>86</v>
      </c>
      <c r="T2152" s="10" t="s">
        <v>27</v>
      </c>
      <c r="U2152" s="10">
        <v>377</v>
      </c>
      <c r="V2152" s="10">
        <v>3166</v>
      </c>
      <c r="W2152" s="10">
        <v>3172</v>
      </c>
      <c r="X2152" s="10">
        <v>431</v>
      </c>
      <c r="Y2152" s="10">
        <f t="shared" si="44"/>
        <v>2863</v>
      </c>
      <c r="Z2152" s="10" t="str">
        <f>IFERROR(VLOOKUP(H2152,'[1]MW-NIFTY-50-12-Apr-2020'!$A:$A,1,FALSE),"No")</f>
        <v>No</v>
      </c>
      <c r="AA2152" s="10" t="str">
        <f>IFERROR(VLOOKUP(AB2152,'[2]ind_nifty500list 12th Apr20'!$F:$F,1,FALSE),"No")</f>
        <v>No</v>
      </c>
      <c r="AB2152" s="9">
        <v>2863</v>
      </c>
    </row>
    <row r="2153" spans="1:28" ht="15.75" customHeight="1" x14ac:dyDescent="0.3">
      <c r="A2153" s="9">
        <v>3727</v>
      </c>
      <c r="B2153" s="10">
        <v>7648513</v>
      </c>
      <c r="C2153" s="10">
        <v>29877</v>
      </c>
      <c r="D2153" s="10">
        <v>129573380</v>
      </c>
      <c r="E2153" s="10">
        <v>506146</v>
      </c>
      <c r="F2153" s="10">
        <v>506146</v>
      </c>
      <c r="G2153" s="10" t="s">
        <v>11411</v>
      </c>
      <c r="H2153" s="10" t="s">
        <v>11411</v>
      </c>
      <c r="I2153" s="10" t="s">
        <v>11412</v>
      </c>
      <c r="J2153" s="10" t="s">
        <v>11413</v>
      </c>
      <c r="K2153" s="13">
        <v>28.600450000000002</v>
      </c>
      <c r="L2153" s="19" t="s">
        <v>13176</v>
      </c>
      <c r="M2153" s="11" t="s">
        <v>83</v>
      </c>
      <c r="N2153" s="10" t="s">
        <v>84</v>
      </c>
      <c r="O2153" s="10" t="s">
        <v>85</v>
      </c>
      <c r="P2153" s="10"/>
      <c r="Q2153" s="12"/>
      <c r="R2153" s="12"/>
      <c r="S2153" s="15" t="s">
        <v>86</v>
      </c>
      <c r="T2153" s="10" t="s">
        <v>27</v>
      </c>
      <c r="U2153" s="10">
        <v>267</v>
      </c>
      <c r="V2153" s="10">
        <v>1870</v>
      </c>
      <c r="W2153" s="10">
        <v>3017</v>
      </c>
      <c r="X2153" s="10">
        <v>788</v>
      </c>
      <c r="Y2153" s="10">
        <f t="shared" si="44"/>
        <v>3727</v>
      </c>
      <c r="Z2153" s="10" t="str">
        <f>IFERROR(VLOOKUP(H2153,'[1]MW-NIFTY-50-12-Apr-2020'!$A:$A,1,FALSE),"No")</f>
        <v>No</v>
      </c>
      <c r="AA2153" s="10" t="str">
        <f>IFERROR(VLOOKUP(AB2153,'[2]ind_nifty500list 12th Apr20'!$F:$F,1,FALSE),"No")</f>
        <v>No</v>
      </c>
      <c r="AB2153" s="9">
        <v>3727</v>
      </c>
    </row>
    <row r="2154" spans="1:28" ht="15.75" customHeight="1" x14ac:dyDescent="0.3">
      <c r="A2154" s="9">
        <v>2521</v>
      </c>
      <c r="B2154" s="10"/>
      <c r="C2154" s="10"/>
      <c r="D2154" s="10">
        <v>128049156</v>
      </c>
      <c r="E2154" s="10">
        <v>500192</v>
      </c>
      <c r="F2154" s="10">
        <v>500192</v>
      </c>
      <c r="G2154" s="10" t="s">
        <v>7808</v>
      </c>
      <c r="H2154" s="10" t="str">
        <f t="shared" ref="H2154:H2162" si="46">G2154</f>
        <v>PRAGBOSIMI</v>
      </c>
      <c r="I2154" s="10" t="s">
        <v>7809</v>
      </c>
      <c r="J2154" s="10" t="s">
        <v>7810</v>
      </c>
      <c r="K2154" s="13">
        <v>28.6</v>
      </c>
      <c r="L2154" s="19" t="s">
        <v>13176</v>
      </c>
      <c r="M2154" s="11" t="s">
        <v>39</v>
      </c>
      <c r="N2154" s="10" t="s">
        <v>40</v>
      </c>
      <c r="O2154" s="12"/>
      <c r="P2154" s="10"/>
      <c r="Q2154" s="12"/>
      <c r="R2154" s="12"/>
      <c r="S2154" s="15" t="s">
        <v>42</v>
      </c>
      <c r="T2154" s="10" t="s">
        <v>27</v>
      </c>
      <c r="U2154" s="10">
        <v>2968</v>
      </c>
      <c r="V2154" s="10">
        <v>2806</v>
      </c>
      <c r="W2154" s="10">
        <v>2828</v>
      </c>
      <c r="X2154" s="10">
        <v>2507</v>
      </c>
      <c r="Y2154" s="10">
        <f t="shared" si="44"/>
        <v>2521</v>
      </c>
      <c r="Z2154" s="10" t="str">
        <f>IFERROR(VLOOKUP(H2154,'[1]MW-NIFTY-50-12-Apr-2020'!$A:$A,1,FALSE),"No")</f>
        <v>No</v>
      </c>
      <c r="AA2154" s="10" t="str">
        <f>IFERROR(VLOOKUP(AB2154,'[2]ind_nifty500list 12th Apr20'!$F:$F,1,FALSE),"No")</f>
        <v>No</v>
      </c>
      <c r="AB2154" s="9">
        <v>2521</v>
      </c>
    </row>
    <row r="2155" spans="1:28" ht="15.75" customHeight="1" x14ac:dyDescent="0.3">
      <c r="A2155" s="9">
        <v>3672</v>
      </c>
      <c r="B2155" s="10"/>
      <c r="C2155" s="10"/>
      <c r="D2155" s="10">
        <v>133700356</v>
      </c>
      <c r="E2155" s="10">
        <v>522267</v>
      </c>
      <c r="F2155" s="10">
        <v>522267</v>
      </c>
      <c r="G2155" s="10" t="s">
        <v>11248</v>
      </c>
      <c r="H2155" s="10" t="str">
        <f t="shared" si="46"/>
        <v>VJLAXMIE</v>
      </c>
      <c r="I2155" s="10" t="s">
        <v>11249</v>
      </c>
      <c r="J2155" s="10" t="s">
        <v>11250</v>
      </c>
      <c r="K2155" s="13">
        <v>28.6</v>
      </c>
      <c r="L2155" s="19" t="s">
        <v>13176</v>
      </c>
      <c r="M2155" s="11" t="s">
        <v>39</v>
      </c>
      <c r="N2155" s="10" t="s">
        <v>40</v>
      </c>
      <c r="O2155" s="10"/>
      <c r="P2155" s="10"/>
      <c r="Q2155" s="12"/>
      <c r="R2155" s="12"/>
      <c r="S2155" s="17" t="s">
        <v>42</v>
      </c>
      <c r="T2155" s="10" t="s">
        <v>27</v>
      </c>
      <c r="U2155" s="10">
        <v>576</v>
      </c>
      <c r="V2155" s="10">
        <v>2075</v>
      </c>
      <c r="W2155" s="10">
        <v>2809</v>
      </c>
      <c r="X2155" s="10">
        <v>1833</v>
      </c>
      <c r="Y2155" s="10">
        <f t="shared" si="44"/>
        <v>3672</v>
      </c>
      <c r="Z2155" s="10" t="str">
        <f>IFERROR(VLOOKUP(H2155,'[1]MW-NIFTY-50-12-Apr-2020'!$A:$A,1,FALSE),"No")</f>
        <v>No</v>
      </c>
      <c r="AA2155" s="10" t="str">
        <f>IFERROR(VLOOKUP(AB2155,'[2]ind_nifty500list 12th Apr20'!$F:$F,1,FALSE),"No")</f>
        <v>No</v>
      </c>
      <c r="AB2155" s="9">
        <v>3672</v>
      </c>
    </row>
    <row r="2156" spans="1:28" ht="15.75" customHeight="1" x14ac:dyDescent="0.3">
      <c r="A2156" s="9">
        <v>2858</v>
      </c>
      <c r="B2156" s="10"/>
      <c r="C2156" s="10"/>
      <c r="D2156" s="10">
        <v>135837956</v>
      </c>
      <c r="E2156" s="10">
        <v>530617</v>
      </c>
      <c r="F2156" s="10">
        <v>530617</v>
      </c>
      <c r="G2156" s="10" t="s">
        <v>8815</v>
      </c>
      <c r="H2156" s="10" t="str">
        <f t="shared" si="46"/>
        <v>SAMPRE</v>
      </c>
      <c r="I2156" s="10" t="s">
        <v>8816</v>
      </c>
      <c r="J2156" s="10" t="s">
        <v>8817</v>
      </c>
      <c r="K2156" s="13">
        <v>28.59</v>
      </c>
      <c r="L2156" s="19" t="s">
        <v>13176</v>
      </c>
      <c r="M2156" s="11" t="s">
        <v>275</v>
      </c>
      <c r="N2156" s="10" t="s">
        <v>276</v>
      </c>
      <c r="O2156" s="10" t="s">
        <v>277</v>
      </c>
      <c r="P2156" s="10"/>
      <c r="Q2156" s="12"/>
      <c r="R2156" s="12"/>
      <c r="S2156" s="10" t="s">
        <v>279</v>
      </c>
      <c r="T2156" s="10" t="s">
        <v>27</v>
      </c>
      <c r="U2156" s="10">
        <v>2228</v>
      </c>
      <c r="V2156" s="10">
        <v>437</v>
      </c>
      <c r="W2156" s="10">
        <v>2853</v>
      </c>
      <c r="X2156" s="10">
        <v>3282</v>
      </c>
      <c r="Y2156" s="10">
        <f t="shared" si="44"/>
        <v>2858</v>
      </c>
      <c r="Z2156" s="10" t="str">
        <f>IFERROR(VLOOKUP(H2156,'[1]MW-NIFTY-50-12-Apr-2020'!$A:$A,1,FALSE),"No")</f>
        <v>No</v>
      </c>
      <c r="AA2156" s="10" t="str">
        <f>IFERROR(VLOOKUP(AB2156,'[2]ind_nifty500list 12th Apr20'!$F:$F,1,FALSE),"No")</f>
        <v>No</v>
      </c>
      <c r="AB2156" s="9">
        <v>2858</v>
      </c>
    </row>
    <row r="2157" spans="1:28" ht="15.75" customHeight="1" x14ac:dyDescent="0.3">
      <c r="A2157" s="9">
        <v>3718</v>
      </c>
      <c r="B2157" s="10"/>
      <c r="C2157" s="10"/>
      <c r="D2157" s="10">
        <v>131661316</v>
      </c>
      <c r="E2157" s="10">
        <v>514302</v>
      </c>
      <c r="F2157" s="10">
        <v>514302</v>
      </c>
      <c r="G2157" s="10" t="s">
        <v>11384</v>
      </c>
      <c r="H2157" s="10" t="str">
        <f t="shared" si="46"/>
        <v>VIPPYSP</v>
      </c>
      <c r="I2157" s="10" t="s">
        <v>11385</v>
      </c>
      <c r="J2157" s="10" t="s">
        <v>11386</v>
      </c>
      <c r="K2157" s="13">
        <v>28.53</v>
      </c>
      <c r="L2157" s="19" t="s">
        <v>13176</v>
      </c>
      <c r="M2157" s="11" t="s">
        <v>83</v>
      </c>
      <c r="N2157" s="10" t="s">
        <v>84</v>
      </c>
      <c r="O2157" s="10" t="s">
        <v>85</v>
      </c>
      <c r="P2157" s="10"/>
      <c r="Q2157" s="12"/>
      <c r="R2157" s="12"/>
      <c r="S2157" s="17" t="s">
        <v>86</v>
      </c>
      <c r="T2157" s="10" t="s">
        <v>27</v>
      </c>
      <c r="U2157" s="10">
        <v>3644</v>
      </c>
      <c r="V2157" s="10">
        <v>1956</v>
      </c>
      <c r="W2157" s="10">
        <v>1141</v>
      </c>
      <c r="X2157" s="10">
        <v>1052</v>
      </c>
      <c r="Y2157" s="10">
        <f t="shared" si="44"/>
        <v>3718</v>
      </c>
      <c r="Z2157" s="10" t="str">
        <f>IFERROR(VLOOKUP(H2157,'[1]MW-NIFTY-50-12-Apr-2020'!$A:$A,1,FALSE),"No")</f>
        <v>No</v>
      </c>
      <c r="AA2157" s="10" t="str">
        <f>IFERROR(VLOOKUP(AB2157,'[2]ind_nifty500list 12th Apr20'!$F:$F,1,FALSE),"No")</f>
        <v>No</v>
      </c>
      <c r="AB2157" s="9">
        <v>3718</v>
      </c>
    </row>
    <row r="2158" spans="1:28" ht="15.75" customHeight="1" x14ac:dyDescent="0.3">
      <c r="A2158" s="9">
        <v>2360</v>
      </c>
      <c r="B2158" s="10"/>
      <c r="C2158" s="10"/>
      <c r="D2158" s="10">
        <v>136096260</v>
      </c>
      <c r="E2158" s="10">
        <v>531626</v>
      </c>
      <c r="F2158" s="10">
        <v>531626</v>
      </c>
      <c r="G2158" s="10" t="s">
        <v>7331</v>
      </c>
      <c r="H2158" s="10" t="str">
        <f t="shared" si="46"/>
        <v>OROSMITHS</v>
      </c>
      <c r="I2158" s="10" t="s">
        <v>7332</v>
      </c>
      <c r="J2158" s="10" t="s">
        <v>7333</v>
      </c>
      <c r="K2158" s="13">
        <v>28.41</v>
      </c>
      <c r="L2158" s="19" t="s">
        <v>13176</v>
      </c>
      <c r="M2158" s="11" t="s">
        <v>83</v>
      </c>
      <c r="N2158" s="10" t="s">
        <v>84</v>
      </c>
      <c r="O2158" s="10" t="s">
        <v>508</v>
      </c>
      <c r="P2158" s="12"/>
      <c r="Q2158" s="12"/>
      <c r="R2158" s="12"/>
      <c r="S2158" s="15" t="s">
        <v>86</v>
      </c>
      <c r="T2158" s="10" t="s">
        <v>27</v>
      </c>
      <c r="U2158" s="10">
        <v>126</v>
      </c>
      <c r="V2158" s="10">
        <v>3802</v>
      </c>
      <c r="W2158" s="10">
        <v>2207</v>
      </c>
      <c r="X2158" s="10">
        <v>2166</v>
      </c>
      <c r="Y2158" s="10">
        <f t="shared" si="44"/>
        <v>2360</v>
      </c>
      <c r="Z2158" s="10" t="str">
        <f>IFERROR(VLOOKUP(H2158,'[1]MW-NIFTY-50-12-Apr-2020'!$A:$A,1,FALSE),"No")</f>
        <v>No</v>
      </c>
      <c r="AA2158" s="10" t="str">
        <f>IFERROR(VLOOKUP(AB2158,'[2]ind_nifty500list 12th Apr20'!$F:$F,1,FALSE),"No")</f>
        <v>No</v>
      </c>
      <c r="AB2158" s="9">
        <v>2360</v>
      </c>
    </row>
    <row r="2159" spans="1:28" ht="15.75" customHeight="1" x14ac:dyDescent="0.3">
      <c r="A2159" s="9">
        <v>852</v>
      </c>
      <c r="B2159" s="10"/>
      <c r="C2159" s="10"/>
      <c r="D2159" s="10">
        <v>134353412</v>
      </c>
      <c r="E2159" s="10">
        <v>524818</v>
      </c>
      <c r="F2159" s="10">
        <v>524818</v>
      </c>
      <c r="G2159" s="10" t="s">
        <v>2752</v>
      </c>
      <c r="H2159" s="10" t="str">
        <f t="shared" si="46"/>
        <v>DYNAMIND</v>
      </c>
      <c r="I2159" s="10" t="s">
        <v>2753</v>
      </c>
      <c r="J2159" s="10" t="s">
        <v>2754</v>
      </c>
      <c r="K2159" s="13">
        <v>28.28</v>
      </c>
      <c r="L2159" s="19" t="s">
        <v>13176</v>
      </c>
      <c r="M2159" s="11" t="s">
        <v>23</v>
      </c>
      <c r="N2159" s="10" t="s">
        <v>24</v>
      </c>
      <c r="O2159" s="10"/>
      <c r="P2159" s="10"/>
      <c r="Q2159" s="12"/>
      <c r="R2159" s="12"/>
      <c r="S2159" s="15" t="s">
        <v>26</v>
      </c>
      <c r="T2159" s="10" t="s">
        <v>27</v>
      </c>
      <c r="U2159" s="10">
        <v>872</v>
      </c>
      <c r="V2159" s="10">
        <v>2380</v>
      </c>
      <c r="W2159" s="10">
        <v>2493</v>
      </c>
      <c r="X2159" s="10">
        <v>470</v>
      </c>
      <c r="Y2159" s="10">
        <f t="shared" si="44"/>
        <v>852</v>
      </c>
      <c r="Z2159" s="10" t="str">
        <f>IFERROR(VLOOKUP(H2159,'[1]MW-NIFTY-50-12-Apr-2020'!$A:$A,1,FALSE),"No")</f>
        <v>No</v>
      </c>
      <c r="AA2159" s="10" t="str">
        <f>IFERROR(VLOOKUP(AB2159,'[2]ind_nifty500list 12th Apr20'!$F:$F,1,FALSE),"No")</f>
        <v>No</v>
      </c>
      <c r="AB2159" s="9">
        <v>852</v>
      </c>
    </row>
    <row r="2160" spans="1:28" ht="15.75" customHeight="1" x14ac:dyDescent="0.3">
      <c r="A2160" s="9">
        <v>2763</v>
      </c>
      <c r="B2160" s="10"/>
      <c r="C2160" s="10"/>
      <c r="D2160" s="10">
        <v>134876420</v>
      </c>
      <c r="E2160" s="10">
        <v>526861</v>
      </c>
      <c r="F2160" s="10">
        <v>526861</v>
      </c>
      <c r="G2160" s="10" t="s">
        <v>8530</v>
      </c>
      <c r="H2160" s="10" t="str">
        <f t="shared" si="46"/>
        <v>RISHILASE</v>
      </c>
      <c r="I2160" s="10" t="s">
        <v>8531</v>
      </c>
      <c r="J2160" s="10" t="s">
        <v>8532</v>
      </c>
      <c r="K2160" s="13">
        <v>28.28</v>
      </c>
      <c r="L2160" s="19" t="s">
        <v>13176</v>
      </c>
      <c r="M2160" s="11" t="s">
        <v>23</v>
      </c>
      <c r="N2160" s="10" t="s">
        <v>90</v>
      </c>
      <c r="O2160" s="10"/>
      <c r="P2160" s="10"/>
      <c r="Q2160" s="12"/>
      <c r="R2160" s="12"/>
      <c r="S2160" s="18" t="s">
        <v>91</v>
      </c>
      <c r="T2160" s="10" t="s">
        <v>27</v>
      </c>
      <c r="U2160" s="10">
        <v>1216</v>
      </c>
      <c r="V2160" s="10">
        <v>2690</v>
      </c>
      <c r="W2160" s="10">
        <v>860</v>
      </c>
      <c r="X2160" s="10">
        <v>2682</v>
      </c>
      <c r="Y2160" s="10">
        <f t="shared" si="44"/>
        <v>2763</v>
      </c>
      <c r="Z2160" s="10" t="str">
        <f>IFERROR(VLOOKUP(H2160,'[1]MW-NIFTY-50-12-Apr-2020'!$A:$A,1,FALSE),"No")</f>
        <v>No</v>
      </c>
      <c r="AA2160" s="10" t="str">
        <f>IFERROR(VLOOKUP(AB2160,'[2]ind_nifty500list 12th Apr20'!$F:$F,1,FALSE),"No")</f>
        <v>No</v>
      </c>
      <c r="AB2160" s="9">
        <v>2763</v>
      </c>
    </row>
    <row r="2161" spans="1:28" ht="15.75" customHeight="1" x14ac:dyDescent="0.3">
      <c r="A2161" s="9">
        <v>2079</v>
      </c>
      <c r="B2161" s="10"/>
      <c r="C2161" s="10"/>
      <c r="D2161" s="10">
        <v>128966660</v>
      </c>
      <c r="E2161" s="10">
        <v>503776</v>
      </c>
      <c r="F2161" s="10">
        <v>503776</v>
      </c>
      <c r="G2161" s="10" t="s">
        <v>6479</v>
      </c>
      <c r="H2161" s="10" t="str">
        <f t="shared" si="46"/>
        <v>MODIPON</v>
      </c>
      <c r="I2161" s="10" t="s">
        <v>6480</v>
      </c>
      <c r="J2161" s="10" t="s">
        <v>6481</v>
      </c>
      <c r="K2161" s="13">
        <v>28.14</v>
      </c>
      <c r="L2161" s="19" t="s">
        <v>13176</v>
      </c>
      <c r="M2161" s="11" t="s">
        <v>23</v>
      </c>
      <c r="N2161" s="10" t="s">
        <v>24</v>
      </c>
      <c r="O2161" s="10"/>
      <c r="P2161" s="10"/>
      <c r="Q2161" s="12"/>
      <c r="R2161" s="12"/>
      <c r="S2161" s="15" t="s">
        <v>26</v>
      </c>
      <c r="T2161" s="10" t="s">
        <v>27</v>
      </c>
      <c r="U2161" s="10">
        <v>2503</v>
      </c>
      <c r="V2161" s="10">
        <v>1678</v>
      </c>
      <c r="W2161" s="10">
        <v>2925</v>
      </c>
      <c r="X2161" s="10">
        <v>1757</v>
      </c>
      <c r="Y2161" s="10">
        <f t="shared" si="44"/>
        <v>2079</v>
      </c>
      <c r="Z2161" s="10" t="str">
        <f>IFERROR(VLOOKUP(H2161,'[1]MW-NIFTY-50-12-Apr-2020'!$A:$A,1,FALSE),"No")</f>
        <v>No</v>
      </c>
      <c r="AA2161" s="10" t="str">
        <f>IFERROR(VLOOKUP(AB2161,'[2]ind_nifty500list 12th Apr20'!$F:$F,1,FALSE),"No")</f>
        <v>No</v>
      </c>
      <c r="AB2161" s="9">
        <v>2079</v>
      </c>
    </row>
    <row r="2162" spans="1:28" ht="15.75" customHeight="1" x14ac:dyDescent="0.3">
      <c r="A2162" s="9">
        <v>3801</v>
      </c>
      <c r="B2162" s="10"/>
      <c r="C2162" s="10"/>
      <c r="D2162" s="10">
        <v>134776580</v>
      </c>
      <c r="E2162" s="10">
        <v>526471</v>
      </c>
      <c r="F2162" s="10">
        <v>526471</v>
      </c>
      <c r="G2162" s="10" t="s">
        <v>11653</v>
      </c>
      <c r="H2162" s="10" t="str">
        <f t="shared" si="46"/>
        <v>WINSOMBR</v>
      </c>
      <c r="I2162" s="10" t="s">
        <v>11654</v>
      </c>
      <c r="J2162" s="10" t="s">
        <v>11655</v>
      </c>
      <c r="K2162" s="13">
        <v>28.07</v>
      </c>
      <c r="L2162" s="19" t="s">
        <v>13176</v>
      </c>
      <c r="M2162" s="10" t="s">
        <v>275</v>
      </c>
      <c r="N2162" s="10" t="s">
        <v>276</v>
      </c>
      <c r="O2162" s="10" t="s">
        <v>277</v>
      </c>
      <c r="P2162" s="10" t="s">
        <v>1030</v>
      </c>
      <c r="Q2162" s="12"/>
      <c r="R2162" s="12"/>
      <c r="S2162" s="18" t="s">
        <v>279</v>
      </c>
      <c r="T2162" s="10" t="s">
        <v>27</v>
      </c>
      <c r="U2162" s="10">
        <v>2301</v>
      </c>
      <c r="V2162" s="10">
        <v>3074</v>
      </c>
      <c r="W2162" s="10">
        <v>2698</v>
      </c>
      <c r="X2162" s="10">
        <v>910</v>
      </c>
      <c r="Y2162" s="10">
        <f t="shared" si="44"/>
        <v>3801</v>
      </c>
      <c r="Z2162" s="10" t="str">
        <f>IFERROR(VLOOKUP(H2162,'[1]MW-NIFTY-50-12-Apr-2020'!$A:$A,1,FALSE),"No")</f>
        <v>No</v>
      </c>
      <c r="AA2162" s="10" t="str">
        <f>IFERROR(VLOOKUP(AB2162,'[2]ind_nifty500list 12th Apr20'!$F:$F,1,FALSE),"No")</f>
        <v>No</v>
      </c>
      <c r="AB2162" s="9">
        <v>3801</v>
      </c>
    </row>
    <row r="2163" spans="1:28" ht="15.75" customHeight="1" x14ac:dyDescent="0.3">
      <c r="A2163" s="9">
        <v>4423</v>
      </c>
      <c r="B2163" s="10">
        <v>4794113</v>
      </c>
      <c r="C2163" s="10">
        <v>18727</v>
      </c>
      <c r="D2163" s="10"/>
      <c r="E2163" s="10"/>
      <c r="F2163" s="10"/>
      <c r="G2163" s="10" t="s">
        <v>7022</v>
      </c>
      <c r="H2163" s="10" t="s">
        <v>12446</v>
      </c>
      <c r="I2163" s="10" t="s">
        <v>12447</v>
      </c>
      <c r="J2163" s="10" t="s">
        <v>12448</v>
      </c>
      <c r="K2163" s="13">
        <v>27.970800000000001</v>
      </c>
      <c r="L2163" s="19" t="s">
        <v>13176</v>
      </c>
      <c r="M2163" s="11" t="s">
        <v>55</v>
      </c>
      <c r="N2163" s="10" t="s">
        <v>56</v>
      </c>
      <c r="O2163" s="10" t="s">
        <v>62</v>
      </c>
      <c r="P2163" s="10" t="s">
        <v>293</v>
      </c>
      <c r="Q2163" s="12"/>
      <c r="R2163" s="12"/>
      <c r="S2163" s="18" t="s">
        <v>58</v>
      </c>
      <c r="T2163" s="10" t="s">
        <v>27</v>
      </c>
      <c r="U2163" s="10">
        <v>4434</v>
      </c>
      <c r="V2163" s="10">
        <v>4474</v>
      </c>
      <c r="W2163" s="10">
        <v>4388</v>
      </c>
      <c r="X2163" s="10">
        <v>3608</v>
      </c>
      <c r="Y2163" s="10">
        <f t="shared" si="44"/>
        <v>4423</v>
      </c>
      <c r="Z2163" s="10" t="str">
        <f>IFERROR(VLOOKUP(H2163,'[1]MW-NIFTY-50-12-Apr-2020'!$A:$A,1,FALSE),"No")</f>
        <v>No</v>
      </c>
      <c r="AA2163" s="10" t="str">
        <f>IFERROR(VLOOKUP(AB2163,'[2]ind_nifty500list 12th Apr20'!$F:$F,1,FALSE),"No")</f>
        <v>No</v>
      </c>
      <c r="AB2163" s="9">
        <v>4423</v>
      </c>
    </row>
    <row r="2164" spans="1:28" ht="15.75" customHeight="1" x14ac:dyDescent="0.3">
      <c r="A2164" s="9">
        <v>1585</v>
      </c>
      <c r="B2164" s="10"/>
      <c r="C2164" s="10"/>
      <c r="D2164" s="10">
        <v>128078340</v>
      </c>
      <c r="E2164" s="10">
        <v>500306</v>
      </c>
      <c r="F2164" s="10">
        <v>500306</v>
      </c>
      <c r="G2164" s="10" t="s">
        <v>4991</v>
      </c>
      <c r="H2164" s="10" t="str">
        <f>G2164</f>
        <v>JKSYNTHETC</v>
      </c>
      <c r="I2164" s="10" t="s">
        <v>4992</v>
      </c>
      <c r="J2164" s="10" t="s">
        <v>4993</v>
      </c>
      <c r="K2164" s="13">
        <v>27.86</v>
      </c>
      <c r="L2164" s="19" t="s">
        <v>13176</v>
      </c>
      <c r="M2164" s="11" t="s">
        <v>83</v>
      </c>
      <c r="N2164" s="10" t="s">
        <v>84</v>
      </c>
      <c r="O2164" s="10" t="s">
        <v>85</v>
      </c>
      <c r="P2164" s="10"/>
      <c r="Q2164" s="12"/>
      <c r="R2164" s="12"/>
      <c r="S2164" s="17" t="s">
        <v>86</v>
      </c>
      <c r="T2164" s="10" t="s">
        <v>27</v>
      </c>
      <c r="U2164" s="10">
        <v>2544</v>
      </c>
      <c r="V2164" s="10">
        <v>46</v>
      </c>
      <c r="W2164" s="10">
        <v>1200</v>
      </c>
      <c r="X2164" s="10">
        <v>2819</v>
      </c>
      <c r="Y2164" s="10">
        <f t="shared" si="44"/>
        <v>1585</v>
      </c>
      <c r="Z2164" s="10" t="str">
        <f>IFERROR(VLOOKUP(H2164,'[1]MW-NIFTY-50-12-Apr-2020'!$A:$A,1,FALSE),"No")</f>
        <v>No</v>
      </c>
      <c r="AA2164" s="10" t="str">
        <f>IFERROR(VLOOKUP(AB2164,'[2]ind_nifty500list 12th Apr20'!$F:$F,1,FALSE),"No")</f>
        <v>No</v>
      </c>
      <c r="AB2164" s="9">
        <v>1585</v>
      </c>
    </row>
    <row r="2165" spans="1:28" ht="15.75" customHeight="1" x14ac:dyDescent="0.3">
      <c r="A2165" s="9">
        <v>788</v>
      </c>
      <c r="B2165" s="10"/>
      <c r="C2165" s="10"/>
      <c r="D2165" s="10">
        <v>133414660</v>
      </c>
      <c r="E2165" s="10">
        <v>521151</v>
      </c>
      <c r="F2165" s="10">
        <v>521151</v>
      </c>
      <c r="G2165" s="10" t="s">
        <v>2560</v>
      </c>
      <c r="H2165" s="10" t="str">
        <f>G2165</f>
        <v>DHANFAB</v>
      </c>
      <c r="I2165" s="10" t="s">
        <v>2561</v>
      </c>
      <c r="J2165" s="10" t="s">
        <v>2562</v>
      </c>
      <c r="K2165" s="13">
        <v>27.72</v>
      </c>
      <c r="L2165" s="19" t="s">
        <v>13176</v>
      </c>
      <c r="M2165" s="11" t="s">
        <v>83</v>
      </c>
      <c r="N2165" s="10" t="s">
        <v>84</v>
      </c>
      <c r="O2165" s="10" t="s">
        <v>85</v>
      </c>
      <c r="P2165" s="10"/>
      <c r="Q2165" s="12"/>
      <c r="R2165" s="12"/>
      <c r="S2165" s="15" t="s">
        <v>86</v>
      </c>
      <c r="T2165" s="10" t="s">
        <v>27</v>
      </c>
      <c r="U2165" s="10">
        <v>3017</v>
      </c>
      <c r="V2165" s="10">
        <v>3727</v>
      </c>
      <c r="W2165" s="10">
        <v>971</v>
      </c>
      <c r="X2165" s="10">
        <v>1956</v>
      </c>
      <c r="Y2165" s="10">
        <f t="shared" si="44"/>
        <v>788</v>
      </c>
      <c r="Z2165" s="10" t="str">
        <f>IFERROR(VLOOKUP(H2165,'[1]MW-NIFTY-50-12-Apr-2020'!$A:$A,1,FALSE),"No")</f>
        <v>No</v>
      </c>
      <c r="AA2165" s="10" t="str">
        <f>IFERROR(VLOOKUP(AB2165,'[2]ind_nifty500list 12th Apr20'!$F:$F,1,FALSE),"No")</f>
        <v>No</v>
      </c>
      <c r="AB2165" s="9">
        <v>788</v>
      </c>
    </row>
    <row r="2166" spans="1:28" ht="15.75" customHeight="1" x14ac:dyDescent="0.3">
      <c r="A2166" s="9">
        <v>5019</v>
      </c>
      <c r="B2166" s="10">
        <v>2985729</v>
      </c>
      <c r="C2166" s="10">
        <v>11663</v>
      </c>
      <c r="D2166" s="10">
        <v>136347908</v>
      </c>
      <c r="E2166" s="10">
        <v>532609</v>
      </c>
      <c r="F2166" s="10">
        <v>532609</v>
      </c>
      <c r="G2166" s="10" t="s">
        <v>12762</v>
      </c>
      <c r="H2166" s="10" t="s">
        <v>12762</v>
      </c>
      <c r="I2166" s="10" t="s">
        <v>12763</v>
      </c>
      <c r="J2166" s="10" t="s">
        <v>12764</v>
      </c>
      <c r="K2166" s="13">
        <v>27.565399999999997</v>
      </c>
      <c r="L2166" s="19" t="s">
        <v>13176</v>
      </c>
      <c r="M2166" s="11" t="s">
        <v>39</v>
      </c>
      <c r="N2166" s="10" t="s">
        <v>67</v>
      </c>
      <c r="O2166" s="10" t="s">
        <v>149</v>
      </c>
      <c r="P2166" s="10" t="s">
        <v>150</v>
      </c>
      <c r="Q2166" s="12"/>
      <c r="R2166" s="12"/>
      <c r="S2166" s="15" t="s">
        <v>69</v>
      </c>
      <c r="T2166" s="10" t="s">
        <v>27</v>
      </c>
      <c r="U2166" s="10">
        <v>4116</v>
      </c>
      <c r="V2166" s="10">
        <v>4899</v>
      </c>
      <c r="W2166" s="10">
        <v>26</v>
      </c>
      <c r="X2166" s="10">
        <v>1228</v>
      </c>
      <c r="Y2166" s="10">
        <f t="shared" si="44"/>
        <v>5019</v>
      </c>
      <c r="Z2166" s="10" t="str">
        <f>IFERROR(VLOOKUP(H2166,'[1]MW-NIFTY-50-12-Apr-2020'!$A:$A,1,FALSE),"No")</f>
        <v>No</v>
      </c>
      <c r="AA2166" s="10" t="str">
        <f>IFERROR(VLOOKUP(AB2166,'[2]ind_nifty500list 12th Apr20'!$F:$F,1,FALSE),"No")</f>
        <v>No</v>
      </c>
      <c r="AB2166" s="9">
        <v>5019</v>
      </c>
    </row>
    <row r="2167" spans="1:28" ht="15.75" customHeight="1" x14ac:dyDescent="0.3">
      <c r="A2167" s="9">
        <v>1613</v>
      </c>
      <c r="B2167" s="10">
        <v>1723649</v>
      </c>
      <c r="C2167" s="10">
        <v>6733</v>
      </c>
      <c r="D2167" s="10">
        <v>136265220</v>
      </c>
      <c r="E2167" s="10">
        <v>532286</v>
      </c>
      <c r="F2167" s="10">
        <v>532286</v>
      </c>
      <c r="G2167" s="10" t="s">
        <v>6754</v>
      </c>
      <c r="H2167" s="10" t="s">
        <v>6754</v>
      </c>
      <c r="I2167" s="10" t="s">
        <v>6755</v>
      </c>
      <c r="J2167" s="10" t="s">
        <v>6756</v>
      </c>
      <c r="K2167" s="13">
        <v>22991.224499999997</v>
      </c>
      <c r="L2167" s="16" t="s">
        <v>13177</v>
      </c>
      <c r="M2167" s="11" t="s">
        <v>23</v>
      </c>
      <c r="N2167" s="10" t="s">
        <v>90</v>
      </c>
      <c r="O2167" s="10" t="s">
        <v>283</v>
      </c>
      <c r="P2167" s="10" t="e">
        <v>#REF!</v>
      </c>
      <c r="Q2167" s="12"/>
      <c r="R2167" s="12"/>
      <c r="S2167" s="18" t="s">
        <v>91</v>
      </c>
      <c r="T2167" s="10" t="s">
        <v>43</v>
      </c>
      <c r="U2167" s="10">
        <v>1612</v>
      </c>
      <c r="V2167" s="10">
        <v>3783</v>
      </c>
      <c r="W2167" s="10">
        <v>3221</v>
      </c>
      <c r="X2167" s="10">
        <v>2279</v>
      </c>
      <c r="Y2167" s="10">
        <f t="shared" si="44"/>
        <v>1613</v>
      </c>
      <c r="Z2167" s="10" t="str">
        <f>IFERROR(VLOOKUP(H2167,'[1]MW-NIFTY-50-12-Apr-2020'!$A:$A,1,FALSE),"No")</f>
        <v>No</v>
      </c>
      <c r="AA2167" s="10" t="s">
        <v>44</v>
      </c>
      <c r="AB2167" s="9">
        <v>1613</v>
      </c>
    </row>
    <row r="2168" spans="1:28" ht="15.75" customHeight="1" x14ac:dyDescent="0.3">
      <c r="A2168" s="9">
        <v>1443</v>
      </c>
      <c r="B2168" s="10"/>
      <c r="C2168" s="10"/>
      <c r="D2168" s="10">
        <v>135912708</v>
      </c>
      <c r="E2168" s="10">
        <v>530909</v>
      </c>
      <c r="F2168" s="10">
        <v>530909</v>
      </c>
      <c r="G2168" s="10" t="s">
        <v>4561</v>
      </c>
      <c r="H2168" s="10" t="str">
        <f>G2168</f>
        <v>ERPSOFT</v>
      </c>
      <c r="I2168" s="10" t="s">
        <v>4562</v>
      </c>
      <c r="J2168" s="10" t="s">
        <v>4563</v>
      </c>
      <c r="K2168" s="13">
        <v>27.52</v>
      </c>
      <c r="L2168" s="19" t="s">
        <v>13176</v>
      </c>
      <c r="M2168" s="11" t="s">
        <v>32</v>
      </c>
      <c r="N2168" s="10" t="s">
        <v>33</v>
      </c>
      <c r="O2168" s="10" t="s">
        <v>34</v>
      </c>
      <c r="P2168" s="10"/>
      <c r="Q2168" s="12"/>
      <c r="R2168" s="12"/>
      <c r="S2168" s="18" t="s">
        <v>35</v>
      </c>
      <c r="T2168" s="10" t="s">
        <v>27</v>
      </c>
      <c r="U2168" s="10">
        <v>3858</v>
      </c>
      <c r="V2168" s="10">
        <v>850</v>
      </c>
      <c r="W2168" s="10">
        <v>1595</v>
      </c>
      <c r="X2168" s="10">
        <v>392</v>
      </c>
      <c r="Y2168" s="10">
        <f t="shared" si="44"/>
        <v>1443</v>
      </c>
      <c r="Z2168" s="10" t="str">
        <f>IFERROR(VLOOKUP(H2168,'[1]MW-NIFTY-50-12-Apr-2020'!$A:$A,1,FALSE),"No")</f>
        <v>No</v>
      </c>
      <c r="AA2168" s="10" t="str">
        <f>IFERROR(VLOOKUP(AB2168,'[2]ind_nifty500list 12th Apr20'!$F:$F,1,FALSE),"No")</f>
        <v>No</v>
      </c>
      <c r="AB2168" s="9">
        <v>1443</v>
      </c>
    </row>
    <row r="2169" spans="1:28" ht="15.75" customHeight="1" x14ac:dyDescent="0.3">
      <c r="A2169" s="9">
        <v>3350</v>
      </c>
      <c r="B2169" s="10"/>
      <c r="C2169" s="10"/>
      <c r="D2169" s="10">
        <v>130622724</v>
      </c>
      <c r="E2169" s="10">
        <v>510245</v>
      </c>
      <c r="F2169" s="10">
        <v>510245</v>
      </c>
      <c r="G2169" s="10" t="s">
        <v>10285</v>
      </c>
      <c r="H2169" s="10" t="str">
        <f>G2169</f>
        <v>SWASTIVI</v>
      </c>
      <c r="I2169" s="10" t="s">
        <v>10286</v>
      </c>
      <c r="J2169" s="10" t="s">
        <v>10287</v>
      </c>
      <c r="K2169" s="13">
        <v>27.52</v>
      </c>
      <c r="L2169" s="19" t="s">
        <v>13176</v>
      </c>
      <c r="M2169" s="11" t="s">
        <v>39</v>
      </c>
      <c r="N2169" s="10" t="s">
        <v>40</v>
      </c>
      <c r="O2169" s="10" t="s">
        <v>76</v>
      </c>
      <c r="P2169" s="10"/>
      <c r="Q2169" s="12"/>
      <c r="R2169" s="12"/>
      <c r="S2169" s="15" t="s">
        <v>42</v>
      </c>
      <c r="T2169" s="10" t="s">
        <v>27</v>
      </c>
      <c r="U2169" s="10">
        <v>187</v>
      </c>
      <c r="V2169" s="10">
        <v>1667</v>
      </c>
      <c r="W2169" s="10">
        <v>568</v>
      </c>
      <c r="X2169" s="10">
        <v>2287</v>
      </c>
      <c r="Y2169" s="10">
        <f t="shared" si="44"/>
        <v>3350</v>
      </c>
      <c r="Z2169" s="10" t="str">
        <f>IFERROR(VLOOKUP(H2169,'[1]MW-NIFTY-50-12-Apr-2020'!$A:$A,1,FALSE),"No")</f>
        <v>No</v>
      </c>
      <c r="AA2169" s="10" t="str">
        <f>IFERROR(VLOOKUP(AB2169,'[2]ind_nifty500list 12th Apr20'!$F:$F,1,FALSE),"No")</f>
        <v>No</v>
      </c>
      <c r="AB2169" s="9">
        <v>3350</v>
      </c>
    </row>
    <row r="2170" spans="1:28" ht="15.75" customHeight="1" x14ac:dyDescent="0.3">
      <c r="A2170" s="9">
        <v>1620</v>
      </c>
      <c r="B2170" s="10">
        <v>3491073</v>
      </c>
      <c r="C2170" s="10">
        <v>13637</v>
      </c>
      <c r="D2170" s="10">
        <v>133991684</v>
      </c>
      <c r="E2170" s="10">
        <v>523405</v>
      </c>
      <c r="F2170" s="10">
        <v>523405</v>
      </c>
      <c r="G2170" s="10" t="s">
        <v>6764</v>
      </c>
      <c r="H2170" s="10" t="s">
        <v>6764</v>
      </c>
      <c r="I2170" s="10" t="s">
        <v>6765</v>
      </c>
      <c r="J2170" s="10" t="s">
        <v>6766</v>
      </c>
      <c r="K2170" s="13">
        <v>11650.8485</v>
      </c>
      <c r="L2170" s="16" t="s">
        <v>13179</v>
      </c>
      <c r="M2170" s="11" t="s">
        <v>55</v>
      </c>
      <c r="N2170" s="10" t="s">
        <v>56</v>
      </c>
      <c r="O2170" s="10" t="s">
        <v>62</v>
      </c>
      <c r="P2170" s="10" t="s">
        <v>293</v>
      </c>
      <c r="Q2170" s="12"/>
      <c r="R2170" s="12"/>
      <c r="S2170" s="18" t="s">
        <v>58</v>
      </c>
      <c r="T2170" s="10" t="s">
        <v>43</v>
      </c>
      <c r="U2170" s="10">
        <v>5035</v>
      </c>
      <c r="V2170" s="10">
        <v>582</v>
      </c>
      <c r="W2170" s="10">
        <v>1375</v>
      </c>
      <c r="X2170" s="10">
        <v>5029</v>
      </c>
      <c r="Y2170" s="10">
        <f t="shared" si="44"/>
        <v>1620</v>
      </c>
      <c r="Z2170" s="10" t="str">
        <f>IFERROR(VLOOKUP(H2170,'[1]MW-NIFTY-50-12-Apr-2020'!$A:$A,1,FALSE),"No")</f>
        <v>No</v>
      </c>
      <c r="AA2170" s="10" t="s">
        <v>44</v>
      </c>
      <c r="AB2170" s="9">
        <v>1620</v>
      </c>
    </row>
    <row r="2171" spans="1:28" ht="15.75" customHeight="1" x14ac:dyDescent="0.3">
      <c r="A2171" s="9">
        <v>1632</v>
      </c>
      <c r="B2171" s="10">
        <v>4574465</v>
      </c>
      <c r="C2171" s="10">
        <v>17869</v>
      </c>
      <c r="D2171" s="10">
        <v>136485892</v>
      </c>
      <c r="E2171" s="10">
        <v>533148</v>
      </c>
      <c r="F2171" s="10">
        <v>533148</v>
      </c>
      <c r="G2171" s="10" t="s">
        <v>6767</v>
      </c>
      <c r="H2171" s="10" t="s">
        <v>6767</v>
      </c>
      <c r="I2171" s="10" t="s">
        <v>6768</v>
      </c>
      <c r="J2171" s="10" t="s">
        <v>6769</v>
      </c>
      <c r="K2171" s="13">
        <v>13027.462899999999</v>
      </c>
      <c r="L2171" s="16" t="s">
        <v>13177</v>
      </c>
      <c r="M2171" s="11" t="s">
        <v>335</v>
      </c>
      <c r="N2171" s="10" t="s">
        <v>336</v>
      </c>
      <c r="O2171" s="10" t="s">
        <v>415</v>
      </c>
      <c r="P2171" s="10" t="s">
        <v>416</v>
      </c>
      <c r="Q2171" s="12"/>
      <c r="R2171" s="12"/>
      <c r="S2171" s="17" t="s">
        <v>339</v>
      </c>
      <c r="T2171" s="10" t="s">
        <v>43</v>
      </c>
      <c r="U2171" s="10">
        <v>1215</v>
      </c>
      <c r="V2171" s="10">
        <v>2695</v>
      </c>
      <c r="W2171" s="10">
        <v>2729</v>
      </c>
      <c r="X2171" s="10">
        <v>3491</v>
      </c>
      <c r="Y2171" s="10">
        <f t="shared" si="44"/>
        <v>1632</v>
      </c>
      <c r="Z2171" s="10" t="str">
        <f>IFERROR(VLOOKUP(H2171,'[1]MW-NIFTY-50-12-Apr-2020'!$A:$A,1,FALSE),"No")</f>
        <v>No</v>
      </c>
      <c r="AA2171" s="10" t="s">
        <v>44</v>
      </c>
      <c r="AB2171" s="9">
        <v>1632</v>
      </c>
    </row>
    <row r="2172" spans="1:28" ht="15.75" customHeight="1" x14ac:dyDescent="0.3">
      <c r="A2172" s="9">
        <v>2174</v>
      </c>
      <c r="B2172" s="10">
        <v>3564801</v>
      </c>
      <c r="C2172" s="10">
        <v>13925</v>
      </c>
      <c r="D2172" s="10">
        <v>134049284</v>
      </c>
      <c r="E2172" s="10">
        <v>523630</v>
      </c>
      <c r="F2172" s="10">
        <v>523630</v>
      </c>
      <c r="G2172" s="10" t="s">
        <v>6770</v>
      </c>
      <c r="H2172" s="10" t="s">
        <v>6770</v>
      </c>
      <c r="I2172" s="10" t="s">
        <v>6771</v>
      </c>
      <c r="J2172" s="10" t="s">
        <v>6772</v>
      </c>
      <c r="K2172" s="13">
        <v>2875.9261999999999</v>
      </c>
      <c r="L2172" s="19" t="s">
        <v>13179</v>
      </c>
      <c r="M2172" s="11" t="s">
        <v>23</v>
      </c>
      <c r="N2172" s="10" t="s">
        <v>24</v>
      </c>
      <c r="O2172" s="10" t="s">
        <v>838</v>
      </c>
      <c r="P2172" s="10"/>
      <c r="Q2172" s="12"/>
      <c r="R2172" s="12"/>
      <c r="S2172" s="15" t="s">
        <v>26</v>
      </c>
      <c r="T2172" s="10" t="s">
        <v>27</v>
      </c>
      <c r="U2172" s="10">
        <v>984</v>
      </c>
      <c r="V2172" s="10">
        <v>3854</v>
      </c>
      <c r="W2172" s="10">
        <v>790</v>
      </c>
      <c r="X2172" s="10">
        <v>761</v>
      </c>
      <c r="Y2172" s="10">
        <f t="shared" si="44"/>
        <v>2174</v>
      </c>
      <c r="Z2172" s="10" t="str">
        <f>IFERROR(VLOOKUP(H2172,'[1]MW-NIFTY-50-12-Apr-2020'!$A:$A,1,FALSE),"No")</f>
        <v>No</v>
      </c>
      <c r="AA2172" s="10" t="s">
        <v>44</v>
      </c>
      <c r="AB2172" s="9">
        <v>2174</v>
      </c>
    </row>
    <row r="2173" spans="1:28" ht="15.75" customHeight="1" x14ac:dyDescent="0.3">
      <c r="A2173" s="9">
        <v>1562</v>
      </c>
      <c r="B2173" s="10"/>
      <c r="C2173" s="10"/>
      <c r="D2173" s="10">
        <v>129495044</v>
      </c>
      <c r="E2173" s="10">
        <v>505840</v>
      </c>
      <c r="F2173" s="10">
        <v>505840</v>
      </c>
      <c r="G2173" s="10" t="s">
        <v>4921</v>
      </c>
      <c r="H2173" s="10" t="str">
        <f>G2173</f>
        <v>JAIPAN</v>
      </c>
      <c r="I2173" s="10" t="s">
        <v>4922</v>
      </c>
      <c r="J2173" s="10" t="s">
        <v>4923</v>
      </c>
      <c r="K2173" s="13">
        <v>27.47</v>
      </c>
      <c r="L2173" s="19" t="s">
        <v>13176</v>
      </c>
      <c r="M2173" s="11" t="s">
        <v>39</v>
      </c>
      <c r="N2173" s="10" t="s">
        <v>40</v>
      </c>
      <c r="O2173" s="10"/>
      <c r="P2173" s="10"/>
      <c r="Q2173" s="12"/>
      <c r="R2173" s="12"/>
      <c r="S2173" s="17" t="s">
        <v>42</v>
      </c>
      <c r="T2173" s="10" t="s">
        <v>27</v>
      </c>
      <c r="U2173" s="10">
        <v>1808</v>
      </c>
      <c r="V2173" s="10">
        <v>3065</v>
      </c>
      <c r="W2173" s="10">
        <v>1535</v>
      </c>
      <c r="X2173" s="10">
        <v>731</v>
      </c>
      <c r="Y2173" s="10">
        <f t="shared" si="44"/>
        <v>1562</v>
      </c>
      <c r="Z2173" s="10" t="str">
        <f>IFERROR(VLOOKUP(H2173,'[1]MW-NIFTY-50-12-Apr-2020'!$A:$A,1,FALSE),"No")</f>
        <v>No</v>
      </c>
      <c r="AA2173" s="10" t="str">
        <f>IFERROR(VLOOKUP(AB2173,'[2]ind_nifty500list 12th Apr20'!$F:$F,1,FALSE),"No")</f>
        <v>No</v>
      </c>
      <c r="AB2173" s="9">
        <v>1562</v>
      </c>
    </row>
    <row r="2174" spans="1:28" ht="15.75" customHeight="1" x14ac:dyDescent="0.3">
      <c r="A2174" s="9">
        <v>2752</v>
      </c>
      <c r="B2174" s="10"/>
      <c r="C2174" s="10"/>
      <c r="D2174" s="10">
        <v>136388100</v>
      </c>
      <c r="E2174" s="10">
        <v>532766</v>
      </c>
      <c r="F2174" s="10">
        <v>532766</v>
      </c>
      <c r="G2174" s="10" t="s">
        <v>8498</v>
      </c>
      <c r="H2174" s="10" t="str">
        <f>G2174</f>
        <v>RICHAIND</v>
      </c>
      <c r="I2174" s="10" t="s">
        <v>8499</v>
      </c>
      <c r="J2174" s="10" t="s">
        <v>8500</v>
      </c>
      <c r="K2174" s="13">
        <v>27.4</v>
      </c>
      <c r="L2174" s="19" t="s">
        <v>13176</v>
      </c>
      <c r="M2174" s="11" t="s">
        <v>83</v>
      </c>
      <c r="N2174" s="10" t="s">
        <v>84</v>
      </c>
      <c r="O2174" s="10" t="s">
        <v>85</v>
      </c>
      <c r="P2174" s="10"/>
      <c r="Q2174" s="12"/>
      <c r="R2174" s="12"/>
      <c r="S2174" s="15" t="s">
        <v>86</v>
      </c>
      <c r="T2174" s="10" t="s">
        <v>27</v>
      </c>
      <c r="U2174" s="10">
        <v>3241</v>
      </c>
      <c r="V2174" s="10">
        <v>862</v>
      </c>
      <c r="W2174" s="10">
        <v>2527</v>
      </c>
      <c r="X2174" s="10">
        <v>3240</v>
      </c>
      <c r="Y2174" s="10">
        <f t="shared" si="44"/>
        <v>2752</v>
      </c>
      <c r="Z2174" s="10" t="str">
        <f>IFERROR(VLOOKUP(H2174,'[1]MW-NIFTY-50-12-Apr-2020'!$A:$A,1,FALSE),"No")</f>
        <v>No</v>
      </c>
      <c r="AA2174" s="10" t="str">
        <f>IFERROR(VLOOKUP(AB2174,'[2]ind_nifty500list 12th Apr20'!$F:$F,1,FALSE),"No")</f>
        <v>No</v>
      </c>
      <c r="AB2174" s="9">
        <v>2752</v>
      </c>
    </row>
    <row r="2175" spans="1:28" ht="15.75" customHeight="1" x14ac:dyDescent="0.3">
      <c r="A2175" s="9">
        <v>2565</v>
      </c>
      <c r="B2175" s="10">
        <v>2391553</v>
      </c>
      <c r="C2175" s="10">
        <v>9342</v>
      </c>
      <c r="D2175" s="10">
        <v>136291076</v>
      </c>
      <c r="E2175" s="10">
        <v>532387</v>
      </c>
      <c r="F2175" s="10">
        <v>532387</v>
      </c>
      <c r="G2175" s="10" t="s">
        <v>7939</v>
      </c>
      <c r="H2175" s="10" t="s">
        <v>7939</v>
      </c>
      <c r="I2175" s="10" t="s">
        <v>7940</v>
      </c>
      <c r="J2175" s="10" t="s">
        <v>7941</v>
      </c>
      <c r="K2175" s="13">
        <v>27.329899999999999</v>
      </c>
      <c r="L2175" s="19" t="s">
        <v>13176</v>
      </c>
      <c r="M2175" s="11" t="s">
        <v>83</v>
      </c>
      <c r="N2175" s="10" t="s">
        <v>181</v>
      </c>
      <c r="O2175" s="10" t="s">
        <v>311</v>
      </c>
      <c r="P2175" s="10" t="s">
        <v>1199</v>
      </c>
      <c r="Q2175" s="12"/>
      <c r="R2175" s="12"/>
      <c r="S2175" s="15" t="s">
        <v>313</v>
      </c>
      <c r="T2175" s="10" t="s">
        <v>27</v>
      </c>
      <c r="U2175" s="10">
        <v>348</v>
      </c>
      <c r="V2175" s="10">
        <v>2378</v>
      </c>
      <c r="W2175" s="10">
        <v>2472</v>
      </c>
      <c r="X2175" s="10">
        <v>1814</v>
      </c>
      <c r="Y2175" s="10">
        <f t="shared" si="44"/>
        <v>2565</v>
      </c>
      <c r="Z2175" s="10" t="str">
        <f>IFERROR(VLOOKUP(H2175,'[1]MW-NIFTY-50-12-Apr-2020'!$A:$A,1,FALSE),"No")</f>
        <v>No</v>
      </c>
      <c r="AA2175" s="10" t="str">
        <f>IFERROR(VLOOKUP(AB2175,'[2]ind_nifty500list 12th Apr20'!$F:$F,1,FALSE),"No")</f>
        <v>No</v>
      </c>
      <c r="AB2175" s="9">
        <v>2565</v>
      </c>
    </row>
    <row r="2176" spans="1:28" ht="15.75" customHeight="1" x14ac:dyDescent="0.3">
      <c r="A2176" s="9">
        <v>1378</v>
      </c>
      <c r="B2176" s="10"/>
      <c r="C2176" s="10"/>
      <c r="D2176" s="10">
        <v>136297988</v>
      </c>
      <c r="E2176" s="10">
        <v>532414</v>
      </c>
      <c r="F2176" s="10">
        <v>532414</v>
      </c>
      <c r="G2176" s="10" t="s">
        <v>4362</v>
      </c>
      <c r="H2176" s="10" t="str">
        <f>G2176</f>
        <v>IKFTECH</v>
      </c>
      <c r="I2176" s="10" t="s">
        <v>4363</v>
      </c>
      <c r="J2176" s="10" t="s">
        <v>4364</v>
      </c>
      <c r="K2176" s="13">
        <v>27.27</v>
      </c>
      <c r="L2176" s="19" t="s">
        <v>13176</v>
      </c>
      <c r="M2176" s="11" t="s">
        <v>32</v>
      </c>
      <c r="N2176" s="10" t="s">
        <v>33</v>
      </c>
      <c r="O2176" s="10" t="s">
        <v>48</v>
      </c>
      <c r="P2176" s="10"/>
      <c r="Q2176" s="12"/>
      <c r="R2176" s="12"/>
      <c r="S2176" s="18" t="s">
        <v>35</v>
      </c>
      <c r="T2176" s="10" t="s">
        <v>27</v>
      </c>
      <c r="U2176" s="10">
        <v>3029</v>
      </c>
      <c r="V2176" s="10">
        <v>740</v>
      </c>
      <c r="W2176" s="10">
        <v>326</v>
      </c>
      <c r="X2176" s="10">
        <v>2226</v>
      </c>
      <c r="Y2176" s="10">
        <f t="shared" si="44"/>
        <v>1378</v>
      </c>
      <c r="Z2176" s="10" t="str">
        <f>IFERROR(VLOOKUP(H2176,'[1]MW-NIFTY-50-12-Apr-2020'!$A:$A,1,FALSE),"No")</f>
        <v>No</v>
      </c>
      <c r="AA2176" s="10" t="str">
        <f>IFERROR(VLOOKUP(AB2176,'[2]ind_nifty500list 12th Apr20'!$F:$F,1,FALSE),"No")</f>
        <v>No</v>
      </c>
      <c r="AB2176" s="9">
        <v>1378</v>
      </c>
    </row>
    <row r="2177" spans="1:28" ht="15.75" customHeight="1" x14ac:dyDescent="0.3">
      <c r="A2177" s="9">
        <v>1242</v>
      </c>
      <c r="B2177" s="10"/>
      <c r="C2177" s="10"/>
      <c r="D2177" s="10">
        <v>133958916</v>
      </c>
      <c r="E2177" s="10">
        <v>523277</v>
      </c>
      <c r="F2177" s="10">
        <v>523277</v>
      </c>
      <c r="G2177" s="10" t="s">
        <v>3944</v>
      </c>
      <c r="H2177" s="10" t="str">
        <f>G2177</f>
        <v>GVFILM</v>
      </c>
      <c r="I2177" s="10" t="s">
        <v>3945</v>
      </c>
      <c r="J2177" s="10" t="s">
        <v>3946</v>
      </c>
      <c r="K2177" s="13">
        <v>27.15</v>
      </c>
      <c r="L2177" s="19" t="s">
        <v>13176</v>
      </c>
      <c r="M2177" s="11" t="s">
        <v>83</v>
      </c>
      <c r="N2177" s="10" t="s">
        <v>181</v>
      </c>
      <c r="O2177" s="10" t="s">
        <v>311</v>
      </c>
      <c r="P2177" s="10"/>
      <c r="Q2177" s="12"/>
      <c r="R2177" s="12"/>
      <c r="S2177" s="15" t="s">
        <v>313</v>
      </c>
      <c r="T2177" s="10" t="s">
        <v>27</v>
      </c>
      <c r="U2177" s="10">
        <v>633</v>
      </c>
      <c r="V2177" s="10">
        <v>3736</v>
      </c>
      <c r="W2177" s="10">
        <v>2932</v>
      </c>
      <c r="X2177" s="10">
        <v>2447</v>
      </c>
      <c r="Y2177" s="10">
        <f t="shared" si="44"/>
        <v>1242</v>
      </c>
      <c r="Z2177" s="10" t="str">
        <f>IFERROR(VLOOKUP(H2177,'[1]MW-NIFTY-50-12-Apr-2020'!$A:$A,1,FALSE),"No")</f>
        <v>No</v>
      </c>
      <c r="AA2177" s="10" t="str">
        <f>IFERROR(VLOOKUP(AB2177,'[2]ind_nifty500list 12th Apr20'!$F:$F,1,FALSE),"No")</f>
        <v>No</v>
      </c>
      <c r="AB2177" s="9">
        <v>1242</v>
      </c>
    </row>
    <row r="2178" spans="1:28" ht="15.75" customHeight="1" x14ac:dyDescent="0.3">
      <c r="A2178" s="9">
        <v>3197</v>
      </c>
      <c r="B2178" s="10">
        <v>6473217</v>
      </c>
      <c r="C2178" s="10">
        <v>25286</v>
      </c>
      <c r="D2178" s="10">
        <v>136593668</v>
      </c>
      <c r="E2178" s="10">
        <v>533569</v>
      </c>
      <c r="F2178" s="10">
        <v>533569</v>
      </c>
      <c r="G2178" s="10" t="s">
        <v>9827</v>
      </c>
      <c r="H2178" s="10" t="s">
        <v>9827</v>
      </c>
      <c r="I2178" s="10" t="s">
        <v>9828</v>
      </c>
      <c r="J2178" s="10" t="s">
        <v>9829</v>
      </c>
      <c r="K2178" s="13">
        <v>27.10455</v>
      </c>
      <c r="L2178" s="19" t="s">
        <v>13176</v>
      </c>
      <c r="M2178" s="11" t="s">
        <v>83</v>
      </c>
      <c r="N2178" s="10" t="s">
        <v>84</v>
      </c>
      <c r="O2178" s="10" t="s">
        <v>508</v>
      </c>
      <c r="P2178" s="10"/>
      <c r="Q2178" s="12"/>
      <c r="R2178" s="12"/>
      <c r="S2178" s="17" t="s">
        <v>86</v>
      </c>
      <c r="T2178" s="10" t="s">
        <v>27</v>
      </c>
      <c r="U2178" s="10">
        <v>3392</v>
      </c>
      <c r="V2178" s="10">
        <v>3348</v>
      </c>
      <c r="W2178" s="10">
        <v>1892</v>
      </c>
      <c r="X2178" s="10">
        <v>1677</v>
      </c>
      <c r="Y2178" s="10">
        <f t="shared" ref="Y2178:Y2241" si="47">A2178</f>
        <v>3197</v>
      </c>
      <c r="Z2178" s="10" t="str">
        <f>IFERROR(VLOOKUP(H2178,'[1]MW-NIFTY-50-12-Apr-2020'!$A:$A,1,FALSE),"No")</f>
        <v>No</v>
      </c>
      <c r="AA2178" s="10" t="str">
        <f>IFERROR(VLOOKUP(AB2178,'[2]ind_nifty500list 12th Apr20'!$F:$F,1,FALSE),"No")</f>
        <v>No</v>
      </c>
      <c r="AB2178" s="9">
        <v>3197</v>
      </c>
    </row>
    <row r="2179" spans="1:28" ht="15.75" customHeight="1" x14ac:dyDescent="0.3">
      <c r="A2179" s="9">
        <v>855</v>
      </c>
      <c r="B2179" s="10"/>
      <c r="C2179" s="10"/>
      <c r="D2179" s="10">
        <v>132412932</v>
      </c>
      <c r="E2179" s="10">
        <v>132412932</v>
      </c>
      <c r="F2179" s="10">
        <v>517238</v>
      </c>
      <c r="G2179" s="10" t="s">
        <v>2761</v>
      </c>
      <c r="H2179" s="10" t="str">
        <f t="shared" ref="H2179:H2184" si="48">G2179</f>
        <v>DYNAVSN</v>
      </c>
      <c r="I2179" s="10" t="s">
        <v>2762</v>
      </c>
      <c r="J2179" s="10" t="s">
        <v>2763</v>
      </c>
      <c r="K2179" s="13">
        <v>27.03</v>
      </c>
      <c r="L2179" s="19" t="s">
        <v>13176</v>
      </c>
      <c r="M2179" s="11" t="s">
        <v>55</v>
      </c>
      <c r="N2179" s="10" t="s">
        <v>56</v>
      </c>
      <c r="O2179" s="11" t="s">
        <v>158</v>
      </c>
      <c r="P2179" s="10" t="s">
        <v>159</v>
      </c>
      <c r="Q2179" s="12"/>
      <c r="R2179" s="12"/>
      <c r="S2179" s="10" t="s">
        <v>58</v>
      </c>
      <c r="T2179" s="10" t="s">
        <v>27</v>
      </c>
      <c r="U2179" s="10">
        <v>1258</v>
      </c>
      <c r="V2179" s="10">
        <v>1695</v>
      </c>
      <c r="W2179" s="10">
        <v>2903</v>
      </c>
      <c r="X2179" s="10">
        <v>1486</v>
      </c>
      <c r="Y2179" s="10">
        <f t="shared" si="47"/>
        <v>855</v>
      </c>
      <c r="Z2179" s="10" t="str">
        <f>IFERROR(VLOOKUP(H2179,'[1]MW-NIFTY-50-12-Apr-2020'!$A:$A,1,FALSE),"No")</f>
        <v>No</v>
      </c>
      <c r="AA2179" s="10" t="str">
        <f>IFERROR(VLOOKUP(AB2179,'[2]ind_nifty500list 12th Apr20'!$F:$F,1,FALSE),"No")</f>
        <v>No</v>
      </c>
      <c r="AB2179" s="9">
        <v>855</v>
      </c>
    </row>
    <row r="2180" spans="1:28" ht="15.75" customHeight="1" x14ac:dyDescent="0.3">
      <c r="A2180" s="9">
        <v>2761</v>
      </c>
      <c r="B2180" s="10"/>
      <c r="C2180" s="10"/>
      <c r="D2180" s="10">
        <v>136073988</v>
      </c>
      <c r="E2180" s="10">
        <v>531539</v>
      </c>
      <c r="F2180" s="10">
        <v>531539</v>
      </c>
      <c r="G2180" s="10" t="s">
        <v>8524</v>
      </c>
      <c r="H2180" s="10" t="str">
        <f t="shared" si="48"/>
        <v>RISHDIGA</v>
      </c>
      <c r="I2180" s="10" t="s">
        <v>8525</v>
      </c>
      <c r="J2180" s="10" t="s">
        <v>8526</v>
      </c>
      <c r="K2180" s="13">
        <v>27.03</v>
      </c>
      <c r="L2180" s="19" t="s">
        <v>13176</v>
      </c>
      <c r="M2180" s="11" t="s">
        <v>23</v>
      </c>
      <c r="N2180" s="10" t="s">
        <v>90</v>
      </c>
      <c r="O2180" s="10"/>
      <c r="P2180" s="10"/>
      <c r="Q2180" s="12"/>
      <c r="R2180" s="12"/>
      <c r="S2180" s="18" t="s">
        <v>91</v>
      </c>
      <c r="T2180" s="10" t="s">
        <v>27</v>
      </c>
      <c r="U2180" s="10">
        <v>3312</v>
      </c>
      <c r="V2180" s="10">
        <v>2123</v>
      </c>
      <c r="W2180" s="10">
        <v>265</v>
      </c>
      <c r="X2180" s="10">
        <v>12</v>
      </c>
      <c r="Y2180" s="10">
        <f t="shared" si="47"/>
        <v>2761</v>
      </c>
      <c r="Z2180" s="10" t="str">
        <f>IFERROR(VLOOKUP(H2180,'[1]MW-NIFTY-50-12-Apr-2020'!$A:$A,1,FALSE),"No")</f>
        <v>No</v>
      </c>
      <c r="AA2180" s="10" t="str">
        <f>IFERROR(VLOOKUP(AB2180,'[2]ind_nifty500list 12th Apr20'!$F:$F,1,FALSE),"No")</f>
        <v>No</v>
      </c>
      <c r="AB2180" s="9">
        <v>2761</v>
      </c>
    </row>
    <row r="2181" spans="1:28" ht="15.75" customHeight="1" x14ac:dyDescent="0.3">
      <c r="A2181" s="9">
        <v>2469</v>
      </c>
      <c r="B2181" s="10"/>
      <c r="C2181" s="10"/>
      <c r="D2181" s="10">
        <v>134350852</v>
      </c>
      <c r="E2181" s="10">
        <v>524808</v>
      </c>
      <c r="F2181" s="10">
        <v>524808</v>
      </c>
      <c r="G2181" s="10" t="s">
        <v>7652</v>
      </c>
      <c r="H2181" s="10" t="str">
        <f t="shared" si="48"/>
        <v>PHYTO</v>
      </c>
      <c r="I2181" s="10" t="s">
        <v>7653</v>
      </c>
      <c r="J2181" s="10" t="s">
        <v>7654</v>
      </c>
      <c r="K2181" s="13">
        <v>26.99</v>
      </c>
      <c r="L2181" s="19" t="s">
        <v>13176</v>
      </c>
      <c r="M2181" s="11" t="s">
        <v>23</v>
      </c>
      <c r="N2181" s="10" t="s">
        <v>24</v>
      </c>
      <c r="O2181" s="10"/>
      <c r="P2181" s="10"/>
      <c r="Q2181" s="12"/>
      <c r="R2181" s="12"/>
      <c r="S2181" s="15" t="s">
        <v>26</v>
      </c>
      <c r="T2181" s="10" t="s">
        <v>27</v>
      </c>
      <c r="U2181" s="10">
        <v>3534</v>
      </c>
      <c r="V2181" s="10">
        <v>121</v>
      </c>
      <c r="W2181" s="10">
        <v>1260</v>
      </c>
      <c r="X2181" s="10">
        <v>185</v>
      </c>
      <c r="Y2181" s="10">
        <f t="shared" si="47"/>
        <v>2469</v>
      </c>
      <c r="Z2181" s="10" t="str">
        <f>IFERROR(VLOOKUP(H2181,'[1]MW-NIFTY-50-12-Apr-2020'!$A:$A,1,FALSE),"No")</f>
        <v>No</v>
      </c>
      <c r="AA2181" s="10" t="str">
        <f>IFERROR(VLOOKUP(AB2181,'[2]ind_nifty500list 12th Apr20'!$F:$F,1,FALSE),"No")</f>
        <v>No</v>
      </c>
      <c r="AB2181" s="9">
        <v>2469</v>
      </c>
    </row>
    <row r="2182" spans="1:28" ht="15.75" customHeight="1" x14ac:dyDescent="0.3">
      <c r="A2182" s="9">
        <v>1493</v>
      </c>
      <c r="B2182" s="10"/>
      <c r="C2182" s="10"/>
      <c r="D2182" s="10">
        <v>129570308</v>
      </c>
      <c r="E2182" s="10">
        <v>506134</v>
      </c>
      <c r="F2182" s="10">
        <v>506134</v>
      </c>
      <c r="G2182" s="10" t="s">
        <v>4714</v>
      </c>
      <c r="H2182" s="10" t="str">
        <f t="shared" si="48"/>
        <v>INTELLCAP</v>
      </c>
      <c r="I2182" s="10" t="s">
        <v>4715</v>
      </c>
      <c r="J2182" s="10" t="s">
        <v>4716</v>
      </c>
      <c r="K2182" s="13">
        <v>26.98</v>
      </c>
      <c r="L2182" s="19" t="s">
        <v>13176</v>
      </c>
      <c r="M2182" s="11" t="s">
        <v>23</v>
      </c>
      <c r="N2182" s="10" t="s">
        <v>24</v>
      </c>
      <c r="O2182" s="11" t="s">
        <v>1622</v>
      </c>
      <c r="P2182" s="10"/>
      <c r="Q2182" s="12"/>
      <c r="R2182" s="12"/>
      <c r="S2182" s="15" t="s">
        <v>26</v>
      </c>
      <c r="T2182" s="10" t="s">
        <v>27</v>
      </c>
      <c r="U2182" s="10">
        <v>3543</v>
      </c>
      <c r="V2182" s="10">
        <v>2632</v>
      </c>
      <c r="W2182" s="10">
        <v>3821</v>
      </c>
      <c r="X2182" s="10">
        <v>3068</v>
      </c>
      <c r="Y2182" s="10">
        <f t="shared" si="47"/>
        <v>1493</v>
      </c>
      <c r="Z2182" s="10" t="str">
        <f>IFERROR(VLOOKUP(H2182,'[1]MW-NIFTY-50-12-Apr-2020'!$A:$A,1,FALSE),"No")</f>
        <v>No</v>
      </c>
      <c r="AA2182" s="10" t="str">
        <f>IFERROR(VLOOKUP(AB2182,'[2]ind_nifty500list 12th Apr20'!$F:$F,1,FALSE),"No")</f>
        <v>No</v>
      </c>
      <c r="AB2182" s="9">
        <v>1493</v>
      </c>
    </row>
    <row r="2183" spans="1:28" ht="15.75" customHeight="1" x14ac:dyDescent="0.3">
      <c r="A2183" s="9">
        <v>2928</v>
      </c>
      <c r="B2183" s="10"/>
      <c r="C2183" s="10"/>
      <c r="D2183" s="10">
        <v>137947396</v>
      </c>
      <c r="E2183" s="10">
        <v>538857</v>
      </c>
      <c r="F2183" s="10">
        <v>538857</v>
      </c>
      <c r="G2183" s="10" t="s">
        <v>9026</v>
      </c>
      <c r="H2183" s="10" t="str">
        <f t="shared" si="48"/>
        <v>SCC</v>
      </c>
      <c r="I2183" s="10" t="s">
        <v>9027</v>
      </c>
      <c r="J2183" s="10" t="s">
        <v>9028</v>
      </c>
      <c r="K2183" s="13">
        <v>26.66</v>
      </c>
      <c r="L2183" s="19" t="s">
        <v>13176</v>
      </c>
      <c r="M2183" s="11" t="s">
        <v>55</v>
      </c>
      <c r="N2183" s="10" t="s">
        <v>56</v>
      </c>
      <c r="O2183" s="10" t="s">
        <v>158</v>
      </c>
      <c r="P2183" s="10" t="s">
        <v>159</v>
      </c>
      <c r="Q2183" s="12"/>
      <c r="R2183" s="12"/>
      <c r="S2183" s="10" t="s">
        <v>58</v>
      </c>
      <c r="T2183" s="10" t="s">
        <v>27</v>
      </c>
      <c r="U2183" s="10">
        <v>664</v>
      </c>
      <c r="V2183" s="10">
        <v>177</v>
      </c>
      <c r="W2183" s="10">
        <v>885</v>
      </c>
      <c r="X2183" s="10">
        <v>1232</v>
      </c>
      <c r="Y2183" s="10">
        <f t="shared" si="47"/>
        <v>2928</v>
      </c>
      <c r="Z2183" s="10" t="str">
        <f>IFERROR(VLOOKUP(H2183,'[1]MW-NIFTY-50-12-Apr-2020'!$A:$A,1,FALSE),"No")</f>
        <v>No</v>
      </c>
      <c r="AA2183" s="10" t="str">
        <f>IFERROR(VLOOKUP(AB2183,'[2]ind_nifty500list 12th Apr20'!$F:$F,1,FALSE),"No")</f>
        <v>No</v>
      </c>
      <c r="AB2183" s="9">
        <v>2928</v>
      </c>
    </row>
    <row r="2184" spans="1:28" ht="15.75" customHeight="1" x14ac:dyDescent="0.3">
      <c r="A2184" s="9">
        <v>2287</v>
      </c>
      <c r="B2184" s="10"/>
      <c r="C2184" s="10"/>
      <c r="D2184" s="10">
        <v>136055044</v>
      </c>
      <c r="E2184" s="10">
        <v>531465</v>
      </c>
      <c r="F2184" s="10">
        <v>531465</v>
      </c>
      <c r="G2184" s="10" t="s">
        <v>7111</v>
      </c>
      <c r="H2184" s="10" t="str">
        <f t="shared" si="48"/>
        <v>NOUVEAU</v>
      </c>
      <c r="I2184" s="10" t="s">
        <v>7112</v>
      </c>
      <c r="J2184" s="10" t="s">
        <v>7113</v>
      </c>
      <c r="K2184" s="13">
        <v>26.6</v>
      </c>
      <c r="L2184" s="19" t="s">
        <v>13176</v>
      </c>
      <c r="M2184" s="11" t="s">
        <v>39</v>
      </c>
      <c r="N2184" s="10" t="s">
        <v>40</v>
      </c>
      <c r="O2184" s="10" t="s">
        <v>76</v>
      </c>
      <c r="P2184" s="10"/>
      <c r="Q2184" s="12"/>
      <c r="R2184" s="12"/>
      <c r="S2184" s="15" t="s">
        <v>42</v>
      </c>
      <c r="T2184" s="10" t="s">
        <v>27</v>
      </c>
      <c r="U2184" s="10">
        <v>568</v>
      </c>
      <c r="V2184" s="10">
        <v>3350</v>
      </c>
      <c r="W2184" s="10">
        <v>798</v>
      </c>
      <c r="X2184" s="10">
        <v>167</v>
      </c>
      <c r="Y2184" s="10">
        <f t="shared" si="47"/>
        <v>2287</v>
      </c>
      <c r="Z2184" s="10" t="str">
        <f>IFERROR(VLOOKUP(H2184,'[1]MW-NIFTY-50-12-Apr-2020'!$A:$A,1,FALSE),"No")</f>
        <v>No</v>
      </c>
      <c r="AA2184" s="10" t="str">
        <f>IFERROR(VLOOKUP(AB2184,'[2]ind_nifty500list 12th Apr20'!$F:$F,1,FALSE),"No")</f>
        <v>No</v>
      </c>
      <c r="AB2184" s="9">
        <v>2287</v>
      </c>
    </row>
    <row r="2185" spans="1:28" ht="15.75" customHeight="1" x14ac:dyDescent="0.3">
      <c r="A2185" s="9">
        <v>2187</v>
      </c>
      <c r="B2185" s="10">
        <v>1027585</v>
      </c>
      <c r="C2185" s="10">
        <v>4014</v>
      </c>
      <c r="D2185" s="10">
        <v>131333892</v>
      </c>
      <c r="E2185" s="10">
        <v>513023</v>
      </c>
      <c r="F2185" s="10">
        <v>513023</v>
      </c>
      <c r="G2185" s="10" t="s">
        <v>6809</v>
      </c>
      <c r="H2185" s="10" t="s">
        <v>6809</v>
      </c>
      <c r="I2185" s="10" t="s">
        <v>6810</v>
      </c>
      <c r="J2185" s="10" t="s">
        <v>6811</v>
      </c>
      <c r="K2185" s="13">
        <v>2596.7101499999999</v>
      </c>
      <c r="L2185" s="19" t="s">
        <v>13179</v>
      </c>
      <c r="M2185" s="11" t="s">
        <v>39</v>
      </c>
      <c r="N2185" s="10" t="s">
        <v>40</v>
      </c>
      <c r="O2185" s="10" t="s">
        <v>41</v>
      </c>
      <c r="P2185" s="10"/>
      <c r="Q2185" s="12"/>
      <c r="R2185" s="12"/>
      <c r="S2185" s="15" t="s">
        <v>42</v>
      </c>
      <c r="T2185" s="10" t="s">
        <v>27</v>
      </c>
      <c r="U2185" s="10">
        <v>182</v>
      </c>
      <c r="V2185" s="10">
        <v>912</v>
      </c>
      <c r="W2185" s="10">
        <v>371</v>
      </c>
      <c r="X2185" s="10">
        <v>2</v>
      </c>
      <c r="Y2185" s="10">
        <f t="shared" si="47"/>
        <v>2187</v>
      </c>
      <c r="Z2185" s="10" t="str">
        <f>IFERROR(VLOOKUP(H2185,'[1]MW-NIFTY-50-12-Apr-2020'!$A:$A,1,FALSE),"No")</f>
        <v>No</v>
      </c>
      <c r="AA2185" s="10" t="s">
        <v>44</v>
      </c>
      <c r="AB2185" s="9">
        <v>2187</v>
      </c>
    </row>
    <row r="2186" spans="1:28" ht="15.75" customHeight="1" x14ac:dyDescent="0.3">
      <c r="A2186" s="9">
        <v>3796</v>
      </c>
      <c r="B2186" s="10"/>
      <c r="C2186" s="10"/>
      <c r="D2186" s="10">
        <v>132918788</v>
      </c>
      <c r="E2186" s="10">
        <v>519214</v>
      </c>
      <c r="F2186" s="10">
        <v>519214</v>
      </c>
      <c r="G2186" s="10" t="s">
        <v>11636</v>
      </c>
      <c r="H2186" s="10" t="str">
        <f>G2186</f>
        <v>WILLIMFI</v>
      </c>
      <c r="I2186" s="10" t="s">
        <v>11637</v>
      </c>
      <c r="J2186" s="10" t="s">
        <v>11638</v>
      </c>
      <c r="K2186" s="13">
        <v>26.48</v>
      </c>
      <c r="L2186" s="19" t="s">
        <v>13176</v>
      </c>
      <c r="M2186" s="11" t="s">
        <v>55</v>
      </c>
      <c r="N2186" s="10" t="s">
        <v>56</v>
      </c>
      <c r="O2186" s="10" t="s">
        <v>158</v>
      </c>
      <c r="P2186" s="10" t="s">
        <v>797</v>
      </c>
      <c r="Q2186" s="12"/>
      <c r="R2186" s="12"/>
      <c r="S2186" s="10" t="s">
        <v>58</v>
      </c>
      <c r="T2186" s="10" t="s">
        <v>27</v>
      </c>
      <c r="U2186" s="10">
        <v>675</v>
      </c>
      <c r="V2186" s="10">
        <v>791</v>
      </c>
      <c r="W2186" s="10">
        <v>3252</v>
      </c>
      <c r="X2186" s="10">
        <v>1390</v>
      </c>
      <c r="Y2186" s="10">
        <f t="shared" si="47"/>
        <v>3796</v>
      </c>
      <c r="Z2186" s="10" t="str">
        <f>IFERROR(VLOOKUP(H2186,'[1]MW-NIFTY-50-12-Apr-2020'!$A:$A,1,FALSE),"No")</f>
        <v>No</v>
      </c>
      <c r="AA2186" s="10" t="str">
        <f>IFERROR(VLOOKUP(AB2186,'[2]ind_nifty500list 12th Apr20'!$F:$F,1,FALSE),"No")</f>
        <v>No</v>
      </c>
      <c r="AB2186" s="9">
        <v>3796</v>
      </c>
    </row>
    <row r="2187" spans="1:28" ht="15.75" customHeight="1" x14ac:dyDescent="0.3">
      <c r="A2187" s="9">
        <v>2189</v>
      </c>
      <c r="B2187" s="10">
        <v>3756033</v>
      </c>
      <c r="C2187" s="10">
        <v>14672</v>
      </c>
      <c r="D2187" s="10">
        <v>136321028</v>
      </c>
      <c r="E2187" s="10">
        <v>532504</v>
      </c>
      <c r="F2187" s="10">
        <v>532504</v>
      </c>
      <c r="G2187" s="10" t="s">
        <v>6814</v>
      </c>
      <c r="H2187" s="10" t="s">
        <v>6814</v>
      </c>
      <c r="I2187" s="10" t="s">
        <v>6815</v>
      </c>
      <c r="J2187" s="10" t="s">
        <v>6816</v>
      </c>
      <c r="K2187" s="13">
        <v>3746.2691</v>
      </c>
      <c r="L2187" s="19" t="s">
        <v>13179</v>
      </c>
      <c r="M2187" s="11" t="s">
        <v>23</v>
      </c>
      <c r="N2187" s="10" t="s">
        <v>24</v>
      </c>
      <c r="O2187" s="11" t="s">
        <v>25</v>
      </c>
      <c r="P2187" s="10"/>
      <c r="Q2187" s="12"/>
      <c r="R2187" s="12"/>
      <c r="S2187" s="15" t="s">
        <v>26</v>
      </c>
      <c r="T2187" s="10" t="s">
        <v>27</v>
      </c>
      <c r="U2187" s="10">
        <v>5059</v>
      </c>
      <c r="V2187" s="10">
        <v>1579</v>
      </c>
      <c r="W2187" s="10">
        <v>2391</v>
      </c>
      <c r="X2187" s="10">
        <v>3870</v>
      </c>
      <c r="Y2187" s="10">
        <f t="shared" si="47"/>
        <v>2189</v>
      </c>
      <c r="Z2187" s="10" t="str">
        <f>IFERROR(VLOOKUP(H2187,'[1]MW-NIFTY-50-12-Apr-2020'!$A:$A,1,FALSE),"No")</f>
        <v>No</v>
      </c>
      <c r="AA2187" s="10" t="s">
        <v>44</v>
      </c>
      <c r="AB2187" s="9">
        <v>2189</v>
      </c>
    </row>
    <row r="2188" spans="1:28" ht="15.75" customHeight="1" x14ac:dyDescent="0.3">
      <c r="A2188" s="9">
        <v>1155</v>
      </c>
      <c r="B2188" s="10">
        <v>2527745</v>
      </c>
      <c r="C2188" s="10">
        <v>9874</v>
      </c>
      <c r="D2188" s="10">
        <v>136048388</v>
      </c>
      <c r="E2188" s="10">
        <v>531439</v>
      </c>
      <c r="F2188" s="10">
        <v>531439</v>
      </c>
      <c r="G2188" s="10" t="s">
        <v>3678</v>
      </c>
      <c r="H2188" s="10" t="s">
        <v>3678</v>
      </c>
      <c r="I2188" s="10" t="s">
        <v>3679</v>
      </c>
      <c r="J2188" s="10" t="s">
        <v>3680</v>
      </c>
      <c r="K2188" s="13">
        <v>26.463650000000001</v>
      </c>
      <c r="L2188" s="19" t="s">
        <v>13176</v>
      </c>
      <c r="M2188" s="11" t="s">
        <v>32</v>
      </c>
      <c r="N2188" s="10" t="s">
        <v>33</v>
      </c>
      <c r="O2188" s="10" t="s">
        <v>34</v>
      </c>
      <c r="P2188" s="10"/>
      <c r="Q2188" s="12"/>
      <c r="R2188" s="12"/>
      <c r="S2188" s="18" t="s">
        <v>35</v>
      </c>
      <c r="T2188" s="10" t="s">
        <v>27</v>
      </c>
      <c r="U2188" s="10">
        <v>3614</v>
      </c>
      <c r="V2188" s="10">
        <v>1026</v>
      </c>
      <c r="W2188" s="10">
        <v>850</v>
      </c>
      <c r="X2188" s="10">
        <v>3858</v>
      </c>
      <c r="Y2188" s="10">
        <f t="shared" si="47"/>
        <v>1155</v>
      </c>
      <c r="Z2188" s="10" t="str">
        <f>IFERROR(VLOOKUP(H2188,'[1]MW-NIFTY-50-12-Apr-2020'!$A:$A,1,FALSE),"No")</f>
        <v>No</v>
      </c>
      <c r="AA2188" s="10" t="str">
        <f>IFERROR(VLOOKUP(AB2188,'[2]ind_nifty500list 12th Apr20'!$F:$F,1,FALSE),"No")</f>
        <v>No</v>
      </c>
      <c r="AB2188" s="9">
        <v>1155</v>
      </c>
    </row>
    <row r="2189" spans="1:28" ht="15.75" customHeight="1" x14ac:dyDescent="0.3">
      <c r="A2189" s="9">
        <v>2068</v>
      </c>
      <c r="B2189" s="10"/>
      <c r="C2189" s="10"/>
      <c r="D2189" s="10">
        <v>130354180</v>
      </c>
      <c r="E2189" s="10">
        <v>130354180</v>
      </c>
      <c r="F2189" s="10">
        <v>509196</v>
      </c>
      <c r="G2189" s="10" t="s">
        <v>6445</v>
      </c>
      <c r="H2189" s="10" t="str">
        <f>G2189</f>
        <v>MMRUBBR-B</v>
      </c>
      <c r="I2189" s="10" t="s">
        <v>6446</v>
      </c>
      <c r="J2189" s="10" t="s">
        <v>6447</v>
      </c>
      <c r="K2189" s="13">
        <v>26.44</v>
      </c>
      <c r="L2189" s="19" t="s">
        <v>13176</v>
      </c>
      <c r="M2189" s="11" t="s">
        <v>83</v>
      </c>
      <c r="N2189" s="10" t="s">
        <v>621</v>
      </c>
      <c r="O2189" s="10" t="s">
        <v>622</v>
      </c>
      <c r="P2189" s="10" t="s">
        <v>3719</v>
      </c>
      <c r="Q2189" s="12"/>
      <c r="R2189" s="12"/>
      <c r="S2189" s="18" t="s">
        <v>623</v>
      </c>
      <c r="T2189" s="10" t="s">
        <v>27</v>
      </c>
      <c r="U2189" s="10">
        <v>3648</v>
      </c>
      <c r="V2189" s="10">
        <v>3161</v>
      </c>
      <c r="W2189" s="10">
        <v>426</v>
      </c>
      <c r="X2189" s="10">
        <v>2738</v>
      </c>
      <c r="Y2189" s="10">
        <f t="shared" si="47"/>
        <v>2068</v>
      </c>
      <c r="Z2189" s="10" t="str">
        <f>IFERROR(VLOOKUP(H2189,'[1]MW-NIFTY-50-12-Apr-2020'!$A:$A,1,FALSE),"No")</f>
        <v>No</v>
      </c>
      <c r="AA2189" s="10" t="str">
        <f>IFERROR(VLOOKUP(AB2189,'[2]ind_nifty500list 12th Apr20'!$F:$F,1,FALSE),"No")</f>
        <v>No</v>
      </c>
      <c r="AB2189" s="9">
        <v>2068</v>
      </c>
    </row>
    <row r="2190" spans="1:28" ht="15.75" customHeight="1" x14ac:dyDescent="0.3">
      <c r="A2190" s="9">
        <v>2711</v>
      </c>
      <c r="B2190" s="10">
        <v>4547585</v>
      </c>
      <c r="C2190" s="10">
        <v>17764</v>
      </c>
      <c r="D2190" s="10">
        <v>136418308</v>
      </c>
      <c r="E2190" s="10">
        <v>532884</v>
      </c>
      <c r="F2190" s="10">
        <v>532884</v>
      </c>
      <c r="G2190" s="10" t="s">
        <v>8375</v>
      </c>
      <c r="H2190" s="10" t="s">
        <v>8375</v>
      </c>
      <c r="I2190" s="10" t="s">
        <v>8376</v>
      </c>
      <c r="J2190" s="10" t="s">
        <v>8377</v>
      </c>
      <c r="K2190" s="13">
        <v>26.32985</v>
      </c>
      <c r="L2190" s="19" t="s">
        <v>13176</v>
      </c>
      <c r="M2190" s="11" t="s">
        <v>39</v>
      </c>
      <c r="N2190" s="10" t="s">
        <v>40</v>
      </c>
      <c r="O2190" s="10"/>
      <c r="P2190" s="10"/>
      <c r="Q2190" s="12"/>
      <c r="R2190" s="12"/>
      <c r="S2190" s="15" t="s">
        <v>42</v>
      </c>
      <c r="T2190" s="10" t="s">
        <v>27</v>
      </c>
      <c r="U2190" s="10">
        <v>2507</v>
      </c>
      <c r="V2190" s="10">
        <v>2828</v>
      </c>
      <c r="W2190" s="10">
        <v>2449</v>
      </c>
      <c r="X2190" s="10">
        <v>3210</v>
      </c>
      <c r="Y2190" s="10">
        <f t="shared" si="47"/>
        <v>2711</v>
      </c>
      <c r="Z2190" s="10" t="str">
        <f>IFERROR(VLOOKUP(H2190,'[1]MW-NIFTY-50-12-Apr-2020'!$A:$A,1,FALSE),"No")</f>
        <v>No</v>
      </c>
      <c r="AA2190" s="10" t="str">
        <f>IFERROR(VLOOKUP(AB2190,'[2]ind_nifty500list 12th Apr20'!$F:$F,1,FALSE),"No")</f>
        <v>No</v>
      </c>
      <c r="AB2190" s="9">
        <v>2711</v>
      </c>
    </row>
    <row r="2191" spans="1:28" ht="15.75" customHeight="1" x14ac:dyDescent="0.3">
      <c r="A2191" s="9">
        <v>2146</v>
      </c>
      <c r="B2191" s="10"/>
      <c r="C2191" s="10"/>
      <c r="D2191" s="10">
        <v>135909636</v>
      </c>
      <c r="E2191" s="10">
        <v>530897</v>
      </c>
      <c r="F2191" s="10">
        <v>530897</v>
      </c>
      <c r="G2191" s="10" t="s">
        <v>6684</v>
      </c>
      <c r="H2191" s="10" t="str">
        <f>G2191</f>
        <v>NGIND</v>
      </c>
      <c r="I2191" s="10" t="s">
        <v>6685</v>
      </c>
      <c r="J2191" s="10" t="s">
        <v>6686</v>
      </c>
      <c r="K2191" s="13">
        <v>26.26</v>
      </c>
      <c r="L2191" s="19" t="s">
        <v>13176</v>
      </c>
      <c r="M2191" s="11" t="s">
        <v>95</v>
      </c>
      <c r="N2191" s="10" t="s">
        <v>172</v>
      </c>
      <c r="O2191" s="10"/>
      <c r="P2191" s="10"/>
      <c r="Q2191" s="12"/>
      <c r="R2191" s="12"/>
      <c r="S2191" s="15" t="s">
        <v>174</v>
      </c>
      <c r="T2191" s="10" t="s">
        <v>27</v>
      </c>
      <c r="U2191" s="10">
        <v>2013</v>
      </c>
      <c r="V2191" s="10">
        <v>1874</v>
      </c>
      <c r="W2191" s="10">
        <v>3956</v>
      </c>
      <c r="X2191" s="10">
        <v>792</v>
      </c>
      <c r="Y2191" s="10">
        <f t="shared" si="47"/>
        <v>2146</v>
      </c>
      <c r="Z2191" s="10" t="str">
        <f>IFERROR(VLOOKUP(H2191,'[1]MW-NIFTY-50-12-Apr-2020'!$A:$A,1,FALSE),"No")</f>
        <v>No</v>
      </c>
      <c r="AA2191" s="10" t="str">
        <f>IFERROR(VLOOKUP(AB2191,'[2]ind_nifty500list 12th Apr20'!$F:$F,1,FALSE),"No")</f>
        <v>No</v>
      </c>
      <c r="AB2191" s="9">
        <v>2146</v>
      </c>
    </row>
    <row r="2192" spans="1:28" ht="15.75" customHeight="1" x14ac:dyDescent="0.3">
      <c r="A2192" s="9">
        <v>1250</v>
      </c>
      <c r="B2192" s="10"/>
      <c r="C2192" s="10"/>
      <c r="D2192" s="10">
        <v>130456836</v>
      </c>
      <c r="E2192" s="10">
        <v>509597</v>
      </c>
      <c r="F2192" s="10">
        <v>509597</v>
      </c>
      <c r="G2192" s="10" t="s">
        <v>3969</v>
      </c>
      <c r="H2192" s="10" t="str">
        <f>G2192</f>
        <v>HARDCAS</v>
      </c>
      <c r="I2192" s="10" t="s">
        <v>3970</v>
      </c>
      <c r="J2192" s="10" t="s">
        <v>3971</v>
      </c>
      <c r="K2192" s="13">
        <v>26.22</v>
      </c>
      <c r="L2192" s="19" t="s">
        <v>13176</v>
      </c>
      <c r="M2192" s="11" t="s">
        <v>23</v>
      </c>
      <c r="N2192" s="10" t="s">
        <v>24</v>
      </c>
      <c r="O2192" s="10"/>
      <c r="P2192" s="10"/>
      <c r="Q2192" s="12"/>
      <c r="R2192" s="12"/>
      <c r="S2192" s="17" t="s">
        <v>26</v>
      </c>
      <c r="T2192" s="10" t="s">
        <v>27</v>
      </c>
      <c r="U2192" s="10">
        <v>1830</v>
      </c>
      <c r="V2192" s="10">
        <v>2671</v>
      </c>
      <c r="W2192" s="10">
        <v>561</v>
      </c>
      <c r="X2192" s="10">
        <v>3009</v>
      </c>
      <c r="Y2192" s="10">
        <f t="shared" si="47"/>
        <v>1250</v>
      </c>
      <c r="Z2192" s="10" t="str">
        <f>IFERROR(VLOOKUP(H2192,'[1]MW-NIFTY-50-12-Apr-2020'!$A:$A,1,FALSE),"No")</f>
        <v>No</v>
      </c>
      <c r="AA2192" s="10" t="str">
        <f>IFERROR(VLOOKUP(AB2192,'[2]ind_nifty500list 12th Apr20'!$F:$F,1,FALSE),"No")</f>
        <v>No</v>
      </c>
      <c r="AB2192" s="9">
        <v>1250</v>
      </c>
    </row>
    <row r="2193" spans="1:28" ht="15.75" customHeight="1" x14ac:dyDescent="0.3">
      <c r="A2193" s="9">
        <v>2195</v>
      </c>
      <c r="B2193" s="10">
        <v>593665</v>
      </c>
      <c r="C2193" s="10">
        <v>2319</v>
      </c>
      <c r="D2193" s="10">
        <v>128075268</v>
      </c>
      <c r="E2193" s="10">
        <v>500294</v>
      </c>
      <c r="F2193" s="10">
        <v>500294</v>
      </c>
      <c r="G2193" s="10" t="s">
        <v>6832</v>
      </c>
      <c r="H2193" s="10" t="s">
        <v>6832</v>
      </c>
      <c r="I2193" s="10" t="s">
        <v>6833</v>
      </c>
      <c r="J2193" s="10" t="s">
        <v>6834</v>
      </c>
      <c r="K2193" s="13">
        <v>7144.8527000000004</v>
      </c>
      <c r="L2193" s="19" t="s">
        <v>13179</v>
      </c>
      <c r="M2193" s="11" t="s">
        <v>39</v>
      </c>
      <c r="N2193" s="10" t="s">
        <v>67</v>
      </c>
      <c r="O2193" s="10" t="s">
        <v>68</v>
      </c>
      <c r="P2193" s="10"/>
      <c r="Q2193" s="12"/>
      <c r="R2193" s="12"/>
      <c r="S2193" s="15" t="s">
        <v>69</v>
      </c>
      <c r="T2193" s="10" t="s">
        <v>43</v>
      </c>
      <c r="U2193" s="10">
        <v>2826</v>
      </c>
      <c r="V2193" s="10">
        <v>2491</v>
      </c>
      <c r="W2193" s="10">
        <v>1715</v>
      </c>
      <c r="X2193" s="10">
        <v>1517</v>
      </c>
      <c r="Y2193" s="10">
        <f t="shared" si="47"/>
        <v>2195</v>
      </c>
      <c r="Z2193" s="10" t="str">
        <f>IFERROR(VLOOKUP(H2193,'[1]MW-NIFTY-50-12-Apr-2020'!$A:$A,1,FALSE),"No")</f>
        <v>No</v>
      </c>
      <c r="AA2193" s="10" t="s">
        <v>44</v>
      </c>
      <c r="AB2193" s="9">
        <v>2195</v>
      </c>
    </row>
    <row r="2194" spans="1:28" ht="15.75" customHeight="1" x14ac:dyDescent="0.3">
      <c r="A2194" s="9">
        <v>2668</v>
      </c>
      <c r="B2194" s="10"/>
      <c r="C2194" s="10"/>
      <c r="D2194" s="10">
        <v>135923460</v>
      </c>
      <c r="E2194" s="10">
        <v>530951</v>
      </c>
      <c r="F2194" s="10">
        <v>530951</v>
      </c>
      <c r="G2194" s="10" t="s">
        <v>8243</v>
      </c>
      <c r="H2194" s="10" t="str">
        <f>G2194</f>
        <v>RAMINFO</v>
      </c>
      <c r="I2194" s="10" t="s">
        <v>8244</v>
      </c>
      <c r="J2194" s="10" t="s">
        <v>8245</v>
      </c>
      <c r="K2194" s="13">
        <v>26.16</v>
      </c>
      <c r="L2194" s="19" t="s">
        <v>13176</v>
      </c>
      <c r="M2194" s="11" t="s">
        <v>32</v>
      </c>
      <c r="N2194" s="10" t="s">
        <v>33</v>
      </c>
      <c r="O2194" s="10" t="s">
        <v>48</v>
      </c>
      <c r="P2194" s="10"/>
      <c r="Q2194" s="12"/>
      <c r="R2194" s="12"/>
      <c r="S2194" s="18" t="s">
        <v>35</v>
      </c>
      <c r="T2194" s="10" t="s">
        <v>27</v>
      </c>
      <c r="U2194" s="10">
        <v>2918</v>
      </c>
      <c r="V2194" s="10">
        <v>1417</v>
      </c>
      <c r="W2194" s="10">
        <v>740</v>
      </c>
      <c r="X2194" s="10">
        <v>3029</v>
      </c>
      <c r="Y2194" s="10">
        <f t="shared" si="47"/>
        <v>2668</v>
      </c>
      <c r="Z2194" s="10" t="str">
        <f>IFERROR(VLOOKUP(H2194,'[1]MW-NIFTY-50-12-Apr-2020'!$A:$A,1,FALSE),"No")</f>
        <v>No</v>
      </c>
      <c r="AA2194" s="10" t="str">
        <f>IFERROR(VLOOKUP(AB2194,'[2]ind_nifty500list 12th Apr20'!$F:$F,1,FALSE),"No")</f>
        <v>No</v>
      </c>
      <c r="AB2194" s="9">
        <v>2668</v>
      </c>
    </row>
    <row r="2195" spans="1:28" ht="15.75" customHeight="1" x14ac:dyDescent="0.3">
      <c r="A2195" s="9">
        <v>432</v>
      </c>
      <c r="B2195" s="10"/>
      <c r="C2195" s="10"/>
      <c r="D2195" s="10">
        <v>137875460</v>
      </c>
      <c r="E2195" s="10">
        <v>137875460</v>
      </c>
      <c r="F2195" s="10">
        <v>538576</v>
      </c>
      <c r="G2195" s="10" t="s">
        <v>1474</v>
      </c>
      <c r="H2195" s="10" t="str">
        <f>G2195</f>
        <v>BHANDERI</v>
      </c>
      <c r="I2195" s="10" t="s">
        <v>1475</v>
      </c>
      <c r="J2195" s="10" t="s">
        <v>1476</v>
      </c>
      <c r="K2195" s="13">
        <v>26.12</v>
      </c>
      <c r="L2195" s="19" t="s">
        <v>13176</v>
      </c>
      <c r="M2195" s="11" t="s">
        <v>249</v>
      </c>
      <c r="N2195" s="10" t="s">
        <v>383</v>
      </c>
      <c r="O2195" s="10"/>
      <c r="P2195" s="10"/>
      <c r="Q2195" s="12"/>
      <c r="R2195" s="12"/>
      <c r="S2195" s="18" t="s">
        <v>384</v>
      </c>
      <c r="T2195" s="10" t="s">
        <v>27</v>
      </c>
      <c r="U2195" s="10">
        <v>3084</v>
      </c>
      <c r="V2195" s="10">
        <v>697</v>
      </c>
      <c r="W2195" s="10">
        <v>2140</v>
      </c>
      <c r="X2195" s="10">
        <v>505</v>
      </c>
      <c r="Y2195" s="10">
        <f t="shared" si="47"/>
        <v>432</v>
      </c>
      <c r="Z2195" s="10" t="str">
        <f>IFERROR(VLOOKUP(H2195,'[1]MW-NIFTY-50-12-Apr-2020'!$A:$A,1,FALSE),"No")</f>
        <v>No</v>
      </c>
      <c r="AA2195" s="10" t="str">
        <f>IFERROR(VLOOKUP(AB2195,'[2]ind_nifty500list 12th Apr20'!$F:$F,1,FALSE),"No")</f>
        <v>No</v>
      </c>
      <c r="AB2195" s="9">
        <v>432</v>
      </c>
    </row>
    <row r="2196" spans="1:28" ht="15.75" customHeight="1" x14ac:dyDescent="0.3">
      <c r="A2196" s="9">
        <v>577</v>
      </c>
      <c r="B2196" s="10"/>
      <c r="C2196" s="10"/>
      <c r="D2196" s="10">
        <v>136033284</v>
      </c>
      <c r="E2196" s="10">
        <v>531380</v>
      </c>
      <c r="F2196" s="10">
        <v>531380</v>
      </c>
      <c r="G2196" s="10" t="s">
        <v>1918</v>
      </c>
      <c r="H2196" s="10" t="str">
        <f>G2196</f>
        <v>CSURGSU</v>
      </c>
      <c r="I2196" s="10" t="s">
        <v>1919</v>
      </c>
      <c r="J2196" s="10" t="s">
        <v>1920</v>
      </c>
      <c r="K2196" s="13">
        <v>26.02</v>
      </c>
      <c r="L2196" s="19" t="s">
        <v>13176</v>
      </c>
      <c r="M2196" s="11" t="s">
        <v>95</v>
      </c>
      <c r="N2196" s="10" t="s">
        <v>172</v>
      </c>
      <c r="O2196" s="10" t="s">
        <v>173</v>
      </c>
      <c r="P2196" s="10"/>
      <c r="Q2196" s="12"/>
      <c r="R2196" s="12"/>
      <c r="S2196" s="15" t="s">
        <v>174</v>
      </c>
      <c r="T2196" s="10" t="s">
        <v>27</v>
      </c>
      <c r="U2196" s="10">
        <v>2614</v>
      </c>
      <c r="V2196" s="10">
        <v>3015</v>
      </c>
      <c r="W2196" s="10">
        <v>2012</v>
      </c>
      <c r="X2196" s="10">
        <v>2185</v>
      </c>
      <c r="Y2196" s="10">
        <f t="shared" si="47"/>
        <v>577</v>
      </c>
      <c r="Z2196" s="10" t="str">
        <f>IFERROR(VLOOKUP(H2196,'[1]MW-NIFTY-50-12-Apr-2020'!$A:$A,1,FALSE),"No")</f>
        <v>No</v>
      </c>
      <c r="AA2196" s="10" t="str">
        <f>IFERROR(VLOOKUP(AB2196,'[2]ind_nifty500list 12th Apr20'!$F:$F,1,FALSE),"No")</f>
        <v>No</v>
      </c>
      <c r="AB2196" s="9">
        <v>577</v>
      </c>
    </row>
    <row r="2197" spans="1:28" ht="15.75" customHeight="1" x14ac:dyDescent="0.3">
      <c r="A2197" s="9">
        <v>1199</v>
      </c>
      <c r="B2197" s="10">
        <v>322561</v>
      </c>
      <c r="C2197" s="10">
        <v>1260</v>
      </c>
      <c r="D2197" s="10">
        <v>128043524</v>
      </c>
      <c r="E2197" s="10">
        <v>500170</v>
      </c>
      <c r="F2197" s="10">
        <v>500170</v>
      </c>
      <c r="G2197" s="10" t="s">
        <v>3814</v>
      </c>
      <c r="H2197" s="10" t="s">
        <v>3814</v>
      </c>
      <c r="I2197" s="10" t="s">
        <v>3815</v>
      </c>
      <c r="J2197" s="10" t="s">
        <v>3816</v>
      </c>
      <c r="K2197" s="13">
        <v>25.975700000000003</v>
      </c>
      <c r="L2197" s="19" t="s">
        <v>13176</v>
      </c>
      <c r="M2197" s="11" t="s">
        <v>83</v>
      </c>
      <c r="N2197" s="10" t="s">
        <v>84</v>
      </c>
      <c r="O2197" s="10" t="s">
        <v>85</v>
      </c>
      <c r="P2197" s="10"/>
      <c r="Q2197" s="12"/>
      <c r="R2197" s="12"/>
      <c r="S2197" s="15" t="s">
        <v>86</v>
      </c>
      <c r="T2197" s="10" t="s">
        <v>27</v>
      </c>
      <c r="U2197" s="10">
        <v>2724</v>
      </c>
      <c r="V2197" s="10">
        <v>464</v>
      </c>
      <c r="W2197" s="10">
        <v>3808</v>
      </c>
      <c r="X2197" s="10">
        <v>3696</v>
      </c>
      <c r="Y2197" s="10">
        <f t="shared" si="47"/>
        <v>1199</v>
      </c>
      <c r="Z2197" s="10" t="str">
        <f>IFERROR(VLOOKUP(H2197,'[1]MW-NIFTY-50-12-Apr-2020'!$A:$A,1,FALSE),"No")</f>
        <v>No</v>
      </c>
      <c r="AA2197" s="10" t="str">
        <f>IFERROR(VLOOKUP(AB2197,'[2]ind_nifty500list 12th Apr20'!$F:$F,1,FALSE),"No")</f>
        <v>No</v>
      </c>
      <c r="AB2197" s="9">
        <v>1199</v>
      </c>
    </row>
    <row r="2198" spans="1:28" ht="15.75" customHeight="1" x14ac:dyDescent="0.3">
      <c r="A2198" s="9">
        <v>2918</v>
      </c>
      <c r="B2198" s="10"/>
      <c r="C2198" s="10"/>
      <c r="D2198" s="10">
        <v>136295428</v>
      </c>
      <c r="E2198" s="10">
        <v>532404</v>
      </c>
      <c r="F2198" s="10">
        <v>532404</v>
      </c>
      <c r="G2198" s="10" t="s">
        <v>8995</v>
      </c>
      <c r="H2198" s="10" t="str">
        <f>G2198</f>
        <v>7TEC</v>
      </c>
      <c r="I2198" s="10" t="s">
        <v>8996</v>
      </c>
      <c r="J2198" s="10" t="s">
        <v>8997</v>
      </c>
      <c r="K2198" s="13">
        <v>25.97</v>
      </c>
      <c r="L2198" s="19" t="s">
        <v>13176</v>
      </c>
      <c r="M2198" s="11" t="s">
        <v>32</v>
      </c>
      <c r="N2198" s="10" t="s">
        <v>33</v>
      </c>
      <c r="O2198" s="10" t="s">
        <v>48</v>
      </c>
      <c r="P2198" s="10"/>
      <c r="Q2198" s="12"/>
      <c r="R2198" s="12"/>
      <c r="S2198" s="18" t="s">
        <v>35</v>
      </c>
      <c r="T2198" s="10" t="s">
        <v>27</v>
      </c>
      <c r="U2198" s="10">
        <v>1417</v>
      </c>
      <c r="V2198" s="10">
        <v>1851</v>
      </c>
      <c r="W2198" s="10">
        <v>2668</v>
      </c>
      <c r="X2198" s="10">
        <v>740</v>
      </c>
      <c r="Y2198" s="10">
        <f t="shared" si="47"/>
        <v>2918</v>
      </c>
      <c r="Z2198" s="10" t="str">
        <f>IFERROR(VLOOKUP(H2198,'[1]MW-NIFTY-50-12-Apr-2020'!$A:$A,1,FALSE),"No")</f>
        <v>No</v>
      </c>
      <c r="AA2198" s="10" t="str">
        <f>IFERROR(VLOOKUP(AB2198,'[2]ind_nifty500list 12th Apr20'!$F:$F,1,FALSE),"No")</f>
        <v>No</v>
      </c>
      <c r="AB2198" s="9">
        <v>2918</v>
      </c>
    </row>
    <row r="2199" spans="1:28" ht="15.75" customHeight="1" x14ac:dyDescent="0.3">
      <c r="A2199" s="9">
        <v>850</v>
      </c>
      <c r="B2199" s="10">
        <v>6576641</v>
      </c>
      <c r="C2199" s="10">
        <v>25690</v>
      </c>
      <c r="D2199" s="10">
        <v>136285444</v>
      </c>
      <c r="E2199" s="10">
        <v>532365</v>
      </c>
      <c r="F2199" s="10">
        <v>532365</v>
      </c>
      <c r="G2199" s="10" t="s">
        <v>2746</v>
      </c>
      <c r="H2199" s="10" t="s">
        <v>2746</v>
      </c>
      <c r="I2199" s="10" t="s">
        <v>2747</v>
      </c>
      <c r="J2199" s="10" t="s">
        <v>2748</v>
      </c>
      <c r="K2199" s="13">
        <v>25.964399999999998</v>
      </c>
      <c r="L2199" s="19" t="s">
        <v>13176</v>
      </c>
      <c r="M2199" s="11" t="s">
        <v>32</v>
      </c>
      <c r="N2199" s="10" t="s">
        <v>33</v>
      </c>
      <c r="O2199" s="11" t="s">
        <v>34</v>
      </c>
      <c r="P2199" s="10"/>
      <c r="Q2199" s="12"/>
      <c r="R2199" s="12"/>
      <c r="S2199" s="18" t="s">
        <v>35</v>
      </c>
      <c r="T2199" s="10" t="s">
        <v>27</v>
      </c>
      <c r="U2199" s="10">
        <v>1155</v>
      </c>
      <c r="V2199" s="10">
        <v>3614</v>
      </c>
      <c r="W2199" s="10">
        <v>3858</v>
      </c>
      <c r="X2199" s="10">
        <v>1443</v>
      </c>
      <c r="Y2199" s="10">
        <f t="shared" si="47"/>
        <v>850</v>
      </c>
      <c r="Z2199" s="10" t="str">
        <f>IFERROR(VLOOKUP(H2199,'[1]MW-NIFTY-50-12-Apr-2020'!$A:$A,1,FALSE),"No")</f>
        <v>No</v>
      </c>
      <c r="AA2199" s="10" t="str">
        <f>IFERROR(VLOOKUP(AB2199,'[2]ind_nifty500list 12th Apr20'!$F:$F,1,FALSE),"No")</f>
        <v>No</v>
      </c>
      <c r="AB2199" s="9">
        <v>850</v>
      </c>
    </row>
    <row r="2200" spans="1:28" ht="15.75" customHeight="1" x14ac:dyDescent="0.3">
      <c r="A2200" s="9">
        <v>3791</v>
      </c>
      <c r="B2200" s="10"/>
      <c r="C2200" s="10"/>
      <c r="D2200" s="10">
        <v>135991556</v>
      </c>
      <c r="E2200" s="10">
        <v>531217</v>
      </c>
      <c r="F2200" s="10">
        <v>531217</v>
      </c>
      <c r="G2200" s="10" t="s">
        <v>11621</v>
      </c>
      <c r="H2200" s="10" t="str">
        <f t="shared" ref="H2200:H2206" si="49">G2200</f>
        <v>WESTE</v>
      </c>
      <c r="I2200" s="10" t="s">
        <v>11622</v>
      </c>
      <c r="J2200" s="10" t="s">
        <v>11623</v>
      </c>
      <c r="K2200" s="13">
        <v>25.93</v>
      </c>
      <c r="L2200" s="19" t="s">
        <v>13176</v>
      </c>
      <c r="M2200" s="11" t="s">
        <v>39</v>
      </c>
      <c r="N2200" s="10" t="s">
        <v>145</v>
      </c>
      <c r="O2200" s="10"/>
      <c r="P2200" s="10"/>
      <c r="Q2200" s="12"/>
      <c r="R2200" s="12"/>
      <c r="S2200" s="15" t="s">
        <v>42</v>
      </c>
      <c r="T2200" s="10" t="s">
        <v>27</v>
      </c>
      <c r="U2200" s="10">
        <v>3971</v>
      </c>
      <c r="V2200" s="10">
        <v>3991</v>
      </c>
      <c r="W2200" s="10">
        <v>3687</v>
      </c>
      <c r="X2200" s="10">
        <v>3557</v>
      </c>
      <c r="Y2200" s="10">
        <f t="shared" si="47"/>
        <v>3791</v>
      </c>
      <c r="Z2200" s="10" t="str">
        <f>IFERROR(VLOOKUP(H2200,'[1]MW-NIFTY-50-12-Apr-2020'!$A:$A,1,FALSE),"No")</f>
        <v>No</v>
      </c>
      <c r="AA2200" s="10" t="str">
        <f>IFERROR(VLOOKUP(AB2200,'[2]ind_nifty500list 12th Apr20'!$F:$F,1,FALSE),"No")</f>
        <v>No</v>
      </c>
      <c r="AB2200" s="9">
        <v>3791</v>
      </c>
    </row>
    <row r="2201" spans="1:28" ht="15.75" customHeight="1" x14ac:dyDescent="0.3">
      <c r="A2201" s="9">
        <v>1524</v>
      </c>
      <c r="B2201" s="10"/>
      <c r="C2201" s="10"/>
      <c r="D2201" s="10">
        <v>130971908</v>
      </c>
      <c r="E2201" s="10">
        <v>511609</v>
      </c>
      <c r="F2201" s="10">
        <v>511609</v>
      </c>
      <c r="G2201" s="10" t="s">
        <v>4807</v>
      </c>
      <c r="H2201" s="10" t="str">
        <f t="shared" si="49"/>
        <v>ISLCONSUL</v>
      </c>
      <c r="I2201" s="10" t="s">
        <v>4808</v>
      </c>
      <c r="J2201" s="10" t="s">
        <v>4809</v>
      </c>
      <c r="K2201" s="13">
        <v>25.88</v>
      </c>
      <c r="L2201" s="19" t="s">
        <v>13176</v>
      </c>
      <c r="M2201" s="10" t="s">
        <v>55</v>
      </c>
      <c r="N2201" s="10" t="s">
        <v>56</v>
      </c>
      <c r="O2201" s="10" t="s">
        <v>62</v>
      </c>
      <c r="P2201" s="10" t="s">
        <v>3021</v>
      </c>
      <c r="Q2201" s="12"/>
      <c r="R2201" s="12"/>
      <c r="S2201" s="18" t="s">
        <v>58</v>
      </c>
      <c r="T2201" s="10" t="s">
        <v>27</v>
      </c>
      <c r="U2201" s="10">
        <v>1083</v>
      </c>
      <c r="V2201" s="10">
        <v>940</v>
      </c>
      <c r="W2201" s="10">
        <v>2076</v>
      </c>
      <c r="X2201" s="10">
        <v>3500</v>
      </c>
      <c r="Y2201" s="10">
        <f t="shared" si="47"/>
        <v>1524</v>
      </c>
      <c r="Z2201" s="10" t="str">
        <f>IFERROR(VLOOKUP(H2201,'[1]MW-NIFTY-50-12-Apr-2020'!$A:$A,1,FALSE),"No")</f>
        <v>No</v>
      </c>
      <c r="AA2201" s="10" t="str">
        <f>IFERROR(VLOOKUP(AB2201,'[2]ind_nifty500list 12th Apr20'!$F:$F,1,FALSE),"No")</f>
        <v>No</v>
      </c>
      <c r="AB2201" s="9">
        <v>1524</v>
      </c>
    </row>
    <row r="2202" spans="1:28" ht="15.75" customHeight="1" x14ac:dyDescent="0.3">
      <c r="A2202" s="9">
        <v>1975</v>
      </c>
      <c r="B2202" s="10"/>
      <c r="C2202" s="10"/>
      <c r="D2202" s="10">
        <v>128576004</v>
      </c>
      <c r="E2202" s="10">
        <v>502250</v>
      </c>
      <c r="F2202" s="10">
        <v>502250</v>
      </c>
      <c r="G2202" s="10" t="s">
        <v>6168</v>
      </c>
      <c r="H2202" s="10" t="str">
        <f t="shared" si="49"/>
        <v>MARATHR</v>
      </c>
      <c r="I2202" s="10" t="s">
        <v>6169</v>
      </c>
      <c r="J2202" s="10" t="s">
        <v>6170</v>
      </c>
      <c r="K2202" s="13">
        <v>25.68</v>
      </c>
      <c r="L2202" s="19" t="s">
        <v>13176</v>
      </c>
      <c r="M2202" s="11" t="s">
        <v>39</v>
      </c>
      <c r="N2202" s="10" t="s">
        <v>145</v>
      </c>
      <c r="O2202" s="10"/>
      <c r="P2202" s="10"/>
      <c r="Q2202" s="12"/>
      <c r="R2202" s="12"/>
      <c r="S2202" s="15" t="s">
        <v>42</v>
      </c>
      <c r="T2202" s="10" t="s">
        <v>27</v>
      </c>
      <c r="U2202" s="10">
        <v>241</v>
      </c>
      <c r="V2202" s="10">
        <v>1799</v>
      </c>
      <c r="W2202" s="10">
        <v>3396</v>
      </c>
      <c r="X2202" s="10">
        <v>1739</v>
      </c>
      <c r="Y2202" s="10">
        <f t="shared" si="47"/>
        <v>1975</v>
      </c>
      <c r="Z2202" s="10" t="str">
        <f>IFERROR(VLOOKUP(H2202,'[1]MW-NIFTY-50-12-Apr-2020'!$A:$A,1,FALSE),"No")</f>
        <v>No</v>
      </c>
      <c r="AA2202" s="10" t="str">
        <f>IFERROR(VLOOKUP(AB2202,'[2]ind_nifty500list 12th Apr20'!$F:$F,1,FALSE),"No")</f>
        <v>No</v>
      </c>
      <c r="AB2202" s="9">
        <v>1975</v>
      </c>
    </row>
    <row r="2203" spans="1:28" ht="15.75" customHeight="1" x14ac:dyDescent="0.3">
      <c r="A2203" s="9">
        <v>167</v>
      </c>
      <c r="B2203" s="10"/>
      <c r="C2203" s="10"/>
      <c r="D2203" s="10">
        <v>134717700</v>
      </c>
      <c r="E2203" s="10">
        <v>526241</v>
      </c>
      <c r="F2203" s="10">
        <v>526241</v>
      </c>
      <c r="G2203" s="10" t="s">
        <v>642</v>
      </c>
      <c r="H2203" s="10" t="str">
        <f t="shared" si="49"/>
        <v>AMRAPLIN</v>
      </c>
      <c r="I2203" s="10" t="s">
        <v>643</v>
      </c>
      <c r="J2203" s="10" t="s">
        <v>644</v>
      </c>
      <c r="K2203" s="13">
        <v>25.67</v>
      </c>
      <c r="L2203" s="19" t="s">
        <v>13176</v>
      </c>
      <c r="M2203" s="11" t="s">
        <v>39</v>
      </c>
      <c r="N2203" s="10" t="s">
        <v>40</v>
      </c>
      <c r="O2203" s="10" t="s">
        <v>76</v>
      </c>
      <c r="P2203" s="10"/>
      <c r="Q2203" s="12"/>
      <c r="R2203" s="12"/>
      <c r="S2203" s="17" t="s">
        <v>42</v>
      </c>
      <c r="T2203" s="10" t="s">
        <v>27</v>
      </c>
      <c r="U2203" s="10">
        <v>798</v>
      </c>
      <c r="V2203" s="10">
        <v>2287</v>
      </c>
      <c r="W2203" s="10">
        <v>502</v>
      </c>
      <c r="X2203" s="10">
        <v>3739</v>
      </c>
      <c r="Y2203" s="10">
        <f t="shared" si="47"/>
        <v>167</v>
      </c>
      <c r="Z2203" s="10" t="str">
        <f>IFERROR(VLOOKUP(H2203,'[1]MW-NIFTY-50-12-Apr-2020'!$A:$A,1,FALSE),"No")</f>
        <v>No</v>
      </c>
      <c r="AA2203" s="10" t="str">
        <f>IFERROR(VLOOKUP(AB2203,'[2]ind_nifty500list 12th Apr20'!$F:$F,1,FALSE),"No")</f>
        <v>No</v>
      </c>
      <c r="AB2203" s="9">
        <v>167</v>
      </c>
    </row>
    <row r="2204" spans="1:28" ht="15.75" customHeight="1" x14ac:dyDescent="0.3">
      <c r="A2204" s="9">
        <v>3674</v>
      </c>
      <c r="B2204" s="10"/>
      <c r="C2204" s="10"/>
      <c r="D2204" s="10">
        <v>130949892</v>
      </c>
      <c r="E2204" s="10">
        <v>511523</v>
      </c>
      <c r="F2204" s="10">
        <v>511523</v>
      </c>
      <c r="G2204" s="10" t="s">
        <v>11254</v>
      </c>
      <c r="H2204" s="10" t="str">
        <f t="shared" si="49"/>
        <v>NIYATILEAS</v>
      </c>
      <c r="I2204" s="10" t="s">
        <v>11255</v>
      </c>
      <c r="J2204" s="10" t="s">
        <v>11256</v>
      </c>
      <c r="K2204" s="13">
        <v>25.644798284959677</v>
      </c>
      <c r="L2204" s="19" t="s">
        <v>13176</v>
      </c>
      <c r="M2204" s="10" t="s">
        <v>4773</v>
      </c>
      <c r="N2204" s="10" t="s">
        <v>96</v>
      </c>
      <c r="O2204" s="10"/>
      <c r="P2204" s="10"/>
      <c r="Q2204" s="12"/>
      <c r="R2204" s="12"/>
      <c r="S2204" s="10" t="s">
        <v>98</v>
      </c>
      <c r="T2204" s="10" t="s">
        <v>27</v>
      </c>
      <c r="U2204" s="10">
        <v>609</v>
      </c>
      <c r="V2204" s="10">
        <v>2821</v>
      </c>
      <c r="W2204" s="10">
        <v>3523</v>
      </c>
      <c r="X2204" s="10">
        <v>2941</v>
      </c>
      <c r="Y2204" s="10">
        <f t="shared" si="47"/>
        <v>3674</v>
      </c>
      <c r="Z2204" s="10" t="str">
        <f>IFERROR(VLOOKUP(H2204,'[1]MW-NIFTY-50-12-Apr-2020'!$A:$A,1,FALSE),"No")</f>
        <v>No</v>
      </c>
      <c r="AA2204" s="10" t="str">
        <f>IFERROR(VLOOKUP(AB2204,'[2]ind_nifty500list 12th Apr20'!$F:$F,1,FALSE),"No")</f>
        <v>No</v>
      </c>
      <c r="AB2204" s="9">
        <v>3674</v>
      </c>
    </row>
    <row r="2205" spans="1:28" ht="15.75" customHeight="1" x14ac:dyDescent="0.3">
      <c r="A2205" s="9">
        <v>1983</v>
      </c>
      <c r="B2205" s="10"/>
      <c r="C2205" s="10"/>
      <c r="D2205" s="10">
        <v>134032900</v>
      </c>
      <c r="E2205" s="10">
        <v>523566</v>
      </c>
      <c r="F2205" s="10">
        <v>523566</v>
      </c>
      <c r="G2205" s="10" t="s">
        <v>6192</v>
      </c>
      <c r="H2205" s="10" t="str">
        <f t="shared" si="49"/>
        <v>MARBU</v>
      </c>
      <c r="I2205" s="10" t="s">
        <v>6193</v>
      </c>
      <c r="J2205" s="10" t="s">
        <v>6194</v>
      </c>
      <c r="K2205" s="13">
        <v>25.64</v>
      </c>
      <c r="L2205" s="19" t="s">
        <v>13176</v>
      </c>
      <c r="M2205" s="11" t="s">
        <v>249</v>
      </c>
      <c r="N2205" s="10" t="s">
        <v>383</v>
      </c>
      <c r="O2205" s="10"/>
      <c r="P2205" s="10"/>
      <c r="Q2205" s="12"/>
      <c r="R2205" s="12"/>
      <c r="S2205" s="18" t="s">
        <v>384</v>
      </c>
      <c r="T2205" s="10" t="s">
        <v>27</v>
      </c>
      <c r="U2205" s="10">
        <v>2341</v>
      </c>
      <c r="V2205" s="10">
        <v>2675</v>
      </c>
      <c r="W2205" s="10">
        <v>2513</v>
      </c>
      <c r="X2205" s="10">
        <v>2411</v>
      </c>
      <c r="Y2205" s="10">
        <f t="shared" si="47"/>
        <v>1983</v>
      </c>
      <c r="Z2205" s="10" t="str">
        <f>IFERROR(VLOOKUP(H2205,'[1]MW-NIFTY-50-12-Apr-2020'!$A:$A,1,FALSE),"No")</f>
        <v>No</v>
      </c>
      <c r="AA2205" s="10" t="str">
        <f>IFERROR(VLOOKUP(AB2205,'[2]ind_nifty500list 12th Apr20'!$F:$F,1,FALSE),"No")</f>
        <v>No</v>
      </c>
      <c r="AB2205" s="9">
        <v>1983</v>
      </c>
    </row>
    <row r="2206" spans="1:28" ht="15.75" customHeight="1" x14ac:dyDescent="0.3">
      <c r="A2206" s="9">
        <v>262</v>
      </c>
      <c r="B2206" s="10"/>
      <c r="C2206" s="10"/>
      <c r="D2206" s="10">
        <v>151071236</v>
      </c>
      <c r="E2206" s="10">
        <v>590122</v>
      </c>
      <c r="F2206" s="10">
        <v>590122</v>
      </c>
      <c r="G2206" s="10" t="s">
        <v>940</v>
      </c>
      <c r="H2206" s="10" t="str">
        <f t="shared" si="49"/>
        <v>ASHIKACR</v>
      </c>
      <c r="I2206" s="10" t="s">
        <v>941</v>
      </c>
      <c r="J2206" s="10" t="s">
        <v>942</v>
      </c>
      <c r="K2206" s="13">
        <v>25.626999999999963</v>
      </c>
      <c r="L2206" s="19" t="s">
        <v>13176</v>
      </c>
      <c r="M2206" s="11" t="s">
        <v>55</v>
      </c>
      <c r="N2206" s="10" t="s">
        <v>56</v>
      </c>
      <c r="O2206" s="10" t="s">
        <v>57</v>
      </c>
      <c r="P2206" s="10"/>
      <c r="Q2206" s="12"/>
      <c r="R2206" s="12"/>
      <c r="S2206" s="18" t="s">
        <v>58</v>
      </c>
      <c r="T2206" s="10" t="s">
        <v>27</v>
      </c>
      <c r="U2206" s="10">
        <v>2489</v>
      </c>
      <c r="V2206" s="10">
        <v>3455</v>
      </c>
      <c r="W2206" s="10">
        <v>123</v>
      </c>
      <c r="X2206" s="10">
        <v>3483</v>
      </c>
      <c r="Y2206" s="10">
        <f t="shared" si="47"/>
        <v>262</v>
      </c>
      <c r="Z2206" s="10" t="str">
        <f>IFERROR(VLOOKUP(H2206,'[1]MW-NIFTY-50-12-Apr-2020'!$A:$A,1,FALSE),"No")</f>
        <v>No</v>
      </c>
      <c r="AA2206" s="10" t="str">
        <f>IFERROR(VLOOKUP(AB2206,'[2]ind_nifty500list 12th Apr20'!$F:$F,1,FALSE),"No")</f>
        <v>No</v>
      </c>
      <c r="AB2206" s="9">
        <v>262</v>
      </c>
    </row>
    <row r="2207" spans="1:28" ht="15.75" customHeight="1" x14ac:dyDescent="0.3">
      <c r="A2207" s="9">
        <v>2356</v>
      </c>
      <c r="B2207" s="10">
        <v>3672577</v>
      </c>
      <c r="C2207" s="10">
        <v>14346</v>
      </c>
      <c r="D2207" s="10">
        <v>136401156</v>
      </c>
      <c r="E2207" s="10">
        <v>532817</v>
      </c>
      <c r="F2207" s="10">
        <v>532817</v>
      </c>
      <c r="G2207" s="10" t="s">
        <v>7319</v>
      </c>
      <c r="H2207" s="10" t="s">
        <v>7319</v>
      </c>
      <c r="I2207" s="10" t="s">
        <v>7320</v>
      </c>
      <c r="J2207" s="10" t="s">
        <v>7321</v>
      </c>
      <c r="K2207" s="13">
        <v>25.6008</v>
      </c>
      <c r="L2207" s="19" t="s">
        <v>13176</v>
      </c>
      <c r="M2207" s="11" t="s">
        <v>249</v>
      </c>
      <c r="N2207" s="10" t="s">
        <v>250</v>
      </c>
      <c r="O2207" s="10" t="s">
        <v>251</v>
      </c>
      <c r="P2207" s="10"/>
      <c r="Q2207" s="12"/>
      <c r="R2207" s="12"/>
      <c r="S2207" s="15" t="s">
        <v>26</v>
      </c>
      <c r="T2207" s="10" t="s">
        <v>27</v>
      </c>
      <c r="U2207" s="10">
        <v>1672</v>
      </c>
      <c r="V2207" s="10">
        <v>573</v>
      </c>
      <c r="W2207" s="10">
        <v>389</v>
      </c>
      <c r="X2207" s="10">
        <v>533</v>
      </c>
      <c r="Y2207" s="10">
        <f t="shared" si="47"/>
        <v>2356</v>
      </c>
      <c r="Z2207" s="10" t="str">
        <f>IFERROR(VLOOKUP(H2207,'[1]MW-NIFTY-50-12-Apr-2020'!$A:$A,1,FALSE),"No")</f>
        <v>No</v>
      </c>
      <c r="AA2207" s="10" t="str">
        <f>IFERROR(VLOOKUP(AB2207,'[2]ind_nifty500list 12th Apr20'!$F:$F,1,FALSE),"No")</f>
        <v>No</v>
      </c>
      <c r="AB2207" s="9">
        <v>2356</v>
      </c>
    </row>
    <row r="2208" spans="1:28" ht="15.75" customHeight="1" x14ac:dyDescent="0.3">
      <c r="A2208" s="9">
        <v>1321</v>
      </c>
      <c r="B2208" s="10"/>
      <c r="C2208" s="10"/>
      <c r="D2208" s="10">
        <v>134147332</v>
      </c>
      <c r="E2208" s="10">
        <v>524013</v>
      </c>
      <c r="F2208" s="10">
        <v>524013</v>
      </c>
      <c r="G2208" s="10" t="s">
        <v>4187</v>
      </c>
      <c r="H2208" s="10" t="str">
        <f>G2208</f>
        <v>HINFLUR</v>
      </c>
      <c r="I2208" s="10" t="s">
        <v>4188</v>
      </c>
      <c r="J2208" s="10" t="s">
        <v>4189</v>
      </c>
      <c r="K2208" s="13">
        <v>25.46</v>
      </c>
      <c r="L2208" s="19" t="s">
        <v>13176</v>
      </c>
      <c r="M2208" s="11" t="s">
        <v>23</v>
      </c>
      <c r="N2208" s="10" t="s">
        <v>24</v>
      </c>
      <c r="O2208" s="10"/>
      <c r="P2208" s="10"/>
      <c r="Q2208" s="12"/>
      <c r="R2208" s="12"/>
      <c r="S2208" s="15" t="s">
        <v>26</v>
      </c>
      <c r="T2208" s="10" t="s">
        <v>27</v>
      </c>
      <c r="U2208" s="10">
        <v>3366</v>
      </c>
      <c r="V2208" s="10">
        <v>3547</v>
      </c>
      <c r="W2208" s="10">
        <v>3679</v>
      </c>
      <c r="X2208" s="10">
        <v>3422</v>
      </c>
      <c r="Y2208" s="10">
        <f t="shared" si="47"/>
        <v>1321</v>
      </c>
      <c r="Z2208" s="10" t="str">
        <f>IFERROR(VLOOKUP(H2208,'[1]MW-NIFTY-50-12-Apr-2020'!$A:$A,1,FALSE),"No")</f>
        <v>No</v>
      </c>
      <c r="AA2208" s="10" t="str">
        <f>IFERROR(VLOOKUP(AB2208,'[2]ind_nifty500list 12th Apr20'!$F:$F,1,FALSE),"No")</f>
        <v>No</v>
      </c>
      <c r="AB2208" s="9">
        <v>1321</v>
      </c>
    </row>
    <row r="2209" spans="1:28" ht="15.75" customHeight="1" x14ac:dyDescent="0.3">
      <c r="A2209" s="9">
        <v>2211</v>
      </c>
      <c r="B2209" s="10">
        <v>3944705</v>
      </c>
      <c r="C2209" s="10">
        <v>15409</v>
      </c>
      <c r="D2209" s="10">
        <v>129370884</v>
      </c>
      <c r="E2209" s="10">
        <v>505355</v>
      </c>
      <c r="F2209" s="10">
        <v>505355</v>
      </c>
      <c r="G2209" s="10" t="s">
        <v>6880</v>
      </c>
      <c r="H2209" s="10" t="s">
        <v>6880</v>
      </c>
      <c r="I2209" s="10" t="s">
        <v>6881</v>
      </c>
      <c r="J2209" s="10" t="s">
        <v>6882</v>
      </c>
      <c r="K2209" s="13">
        <v>4001.5580500000001</v>
      </c>
      <c r="L2209" s="19" t="s">
        <v>13179</v>
      </c>
      <c r="M2209" s="11" t="s">
        <v>39</v>
      </c>
      <c r="N2209" s="10" t="s">
        <v>67</v>
      </c>
      <c r="O2209" s="10" t="s">
        <v>149</v>
      </c>
      <c r="P2209" s="10" t="s">
        <v>6883</v>
      </c>
      <c r="Q2209" s="12"/>
      <c r="R2209" s="12"/>
      <c r="S2209" s="15" t="s">
        <v>69</v>
      </c>
      <c r="T2209" s="10" t="s">
        <v>27</v>
      </c>
      <c r="U2209" s="10">
        <v>629</v>
      </c>
      <c r="V2209" s="10">
        <v>3872</v>
      </c>
      <c r="W2209" s="10">
        <v>3480</v>
      </c>
      <c r="X2209" s="10">
        <v>3441</v>
      </c>
      <c r="Y2209" s="10">
        <f t="shared" si="47"/>
        <v>2211</v>
      </c>
      <c r="Z2209" s="10" t="str">
        <f>IFERROR(VLOOKUP(H2209,'[1]MW-NIFTY-50-12-Apr-2020'!$A:$A,1,FALSE),"No")</f>
        <v>No</v>
      </c>
      <c r="AA2209" s="10" t="s">
        <v>44</v>
      </c>
      <c r="AB2209" s="9">
        <v>2211</v>
      </c>
    </row>
    <row r="2210" spans="1:28" ht="15.75" customHeight="1" x14ac:dyDescent="0.3">
      <c r="A2210" s="9">
        <v>2212</v>
      </c>
      <c r="B2210" s="10">
        <v>4598529</v>
      </c>
      <c r="C2210" s="10">
        <v>17963</v>
      </c>
      <c r="D2210" s="10">
        <v>128202244</v>
      </c>
      <c r="E2210" s="10">
        <v>500790</v>
      </c>
      <c r="F2210" s="10">
        <v>500790</v>
      </c>
      <c r="G2210" s="10" t="s">
        <v>6884</v>
      </c>
      <c r="H2210" s="10" t="s">
        <v>6884</v>
      </c>
      <c r="I2210" s="10" t="s">
        <v>6885</v>
      </c>
      <c r="J2210" s="10" t="s">
        <v>6886</v>
      </c>
      <c r="K2210" s="13">
        <v>82051.8</v>
      </c>
      <c r="L2210" s="16" t="s">
        <v>13178</v>
      </c>
      <c r="M2210" s="11" t="s">
        <v>275</v>
      </c>
      <c r="N2210" s="10" t="s">
        <v>276</v>
      </c>
      <c r="O2210" s="11" t="s">
        <v>277</v>
      </c>
      <c r="P2210" s="10" t="s">
        <v>278</v>
      </c>
      <c r="Q2210" s="12"/>
      <c r="R2210" s="12"/>
      <c r="S2210" s="18" t="s">
        <v>279</v>
      </c>
      <c r="T2210" s="10" t="s">
        <v>130</v>
      </c>
      <c r="U2210" s="10">
        <v>525</v>
      </c>
      <c r="V2210" s="10">
        <v>1115</v>
      </c>
      <c r="W2210" s="10">
        <v>5027</v>
      </c>
      <c r="X2210" s="10">
        <v>3857</v>
      </c>
      <c r="Y2210" s="10">
        <f t="shared" si="47"/>
        <v>2212</v>
      </c>
      <c r="Z2210" s="10" t="s">
        <v>44</v>
      </c>
      <c r="AA2210" s="10" t="s">
        <v>44</v>
      </c>
      <c r="AB2210" s="9">
        <v>2212</v>
      </c>
    </row>
    <row r="2211" spans="1:28" ht="15.75" customHeight="1" x14ac:dyDescent="0.3">
      <c r="A2211" s="9">
        <v>697</v>
      </c>
      <c r="B2211" s="10">
        <v>4348417</v>
      </c>
      <c r="C2211" s="10">
        <v>16986</v>
      </c>
      <c r="D2211" s="10">
        <v>136095748</v>
      </c>
      <c r="E2211" s="10">
        <v>531624</v>
      </c>
      <c r="F2211" s="10">
        <v>531624</v>
      </c>
      <c r="G2211" s="10" t="s">
        <v>2284</v>
      </c>
      <c r="H2211" s="10" t="s">
        <v>2284</v>
      </c>
      <c r="I2211" s="10" t="s">
        <v>2285</v>
      </c>
      <c r="J2211" s="10" t="s">
        <v>2286</v>
      </c>
      <c r="K2211" s="13">
        <v>25.36805</v>
      </c>
      <c r="L2211" s="19" t="s">
        <v>13176</v>
      </c>
      <c r="M2211" s="11" t="s">
        <v>249</v>
      </c>
      <c r="N2211" s="10" t="s">
        <v>383</v>
      </c>
      <c r="O2211" s="10"/>
      <c r="P2211" s="10"/>
      <c r="Q2211" s="12"/>
      <c r="R2211" s="12"/>
      <c r="S2211" s="18" t="s">
        <v>384</v>
      </c>
      <c r="T2211" s="10" t="s">
        <v>27</v>
      </c>
      <c r="U2211" s="10">
        <v>1760</v>
      </c>
      <c r="V2211" s="10">
        <v>948</v>
      </c>
      <c r="W2211" s="10">
        <v>3084</v>
      </c>
      <c r="X2211" s="10">
        <v>432</v>
      </c>
      <c r="Y2211" s="10">
        <f t="shared" si="47"/>
        <v>697</v>
      </c>
      <c r="Z2211" s="10" t="str">
        <f>IFERROR(VLOOKUP(H2211,'[1]MW-NIFTY-50-12-Apr-2020'!$A:$A,1,FALSE),"No")</f>
        <v>No</v>
      </c>
      <c r="AA2211" s="10" t="str">
        <f>IFERROR(VLOOKUP(AB2211,'[2]ind_nifty500list 12th Apr20'!$F:$F,1,FALSE),"No")</f>
        <v>No</v>
      </c>
      <c r="AB2211" s="9">
        <v>697</v>
      </c>
    </row>
    <row r="2212" spans="1:28" ht="15.75" customHeight="1" x14ac:dyDescent="0.3">
      <c r="A2212" s="9">
        <v>121</v>
      </c>
      <c r="B2212" s="10"/>
      <c r="C2212" s="10"/>
      <c r="D2212" s="10">
        <v>135929092</v>
      </c>
      <c r="E2212" s="10">
        <v>530973</v>
      </c>
      <c r="F2212" s="10">
        <v>530973</v>
      </c>
      <c r="G2212" s="10" t="s">
        <v>490</v>
      </c>
      <c r="H2212" s="10" t="str">
        <f>G2212</f>
        <v>ALFAICA</v>
      </c>
      <c r="I2212" s="10" t="s">
        <v>491</v>
      </c>
      <c r="J2212" s="10" t="s">
        <v>492</v>
      </c>
      <c r="K2212" s="13">
        <v>25.32</v>
      </c>
      <c r="L2212" s="19" t="s">
        <v>13176</v>
      </c>
      <c r="M2212" s="11" t="s">
        <v>23</v>
      </c>
      <c r="N2212" s="10" t="s">
        <v>24</v>
      </c>
      <c r="O2212" s="10"/>
      <c r="P2212" s="10"/>
      <c r="Q2212" s="12"/>
      <c r="R2212" s="12"/>
      <c r="S2212" s="15" t="s">
        <v>26</v>
      </c>
      <c r="T2212" s="10" t="s">
        <v>27</v>
      </c>
      <c r="U2212" s="10">
        <v>508</v>
      </c>
      <c r="V2212" s="10">
        <v>2180</v>
      </c>
      <c r="W2212" s="10">
        <v>3534</v>
      </c>
      <c r="X2212" s="10">
        <v>2469</v>
      </c>
      <c r="Y2212" s="10">
        <f t="shared" si="47"/>
        <v>121</v>
      </c>
      <c r="Z2212" s="10" t="str">
        <f>IFERROR(VLOOKUP(H2212,'[1]MW-NIFTY-50-12-Apr-2020'!$A:$A,1,FALSE),"No")</f>
        <v>No</v>
      </c>
      <c r="AA2212" s="10" t="str">
        <f>IFERROR(VLOOKUP(AB2212,'[2]ind_nifty500list 12th Apr20'!$F:$F,1,FALSE),"No")</f>
        <v>No</v>
      </c>
      <c r="AB2212" s="9">
        <v>121</v>
      </c>
    </row>
    <row r="2213" spans="1:28" ht="15.75" customHeight="1" x14ac:dyDescent="0.3">
      <c r="A2213" s="9">
        <v>2140</v>
      </c>
      <c r="B2213" s="10">
        <v>4289793</v>
      </c>
      <c r="C2213" s="10">
        <v>16757</v>
      </c>
      <c r="D2213" s="10">
        <v>136445700</v>
      </c>
      <c r="E2213" s="10">
        <v>532991</v>
      </c>
      <c r="F2213" s="10">
        <v>532991</v>
      </c>
      <c r="G2213" s="10" t="s">
        <v>6666</v>
      </c>
      <c r="H2213" s="10" t="s">
        <v>6666</v>
      </c>
      <c r="I2213" s="10" t="s">
        <v>6667</v>
      </c>
      <c r="J2213" s="10" t="s">
        <v>6668</v>
      </c>
      <c r="K2213" s="13">
        <v>25.305799999999998</v>
      </c>
      <c r="L2213" s="19" t="s">
        <v>13176</v>
      </c>
      <c r="M2213" s="11" t="s">
        <v>249</v>
      </c>
      <c r="N2213" s="10" t="s">
        <v>383</v>
      </c>
      <c r="O2213" s="10"/>
      <c r="P2213" s="10"/>
      <c r="Q2213" s="12"/>
      <c r="R2213" s="12"/>
      <c r="S2213" s="18" t="s">
        <v>384</v>
      </c>
      <c r="T2213" s="10" t="s">
        <v>27</v>
      </c>
      <c r="U2213" s="10">
        <v>432</v>
      </c>
      <c r="V2213" s="10">
        <v>3084</v>
      </c>
      <c r="W2213" s="10">
        <v>505</v>
      </c>
      <c r="X2213" s="10">
        <v>298</v>
      </c>
      <c r="Y2213" s="10">
        <f t="shared" si="47"/>
        <v>2140</v>
      </c>
      <c r="Z2213" s="10" t="str">
        <f>IFERROR(VLOOKUP(H2213,'[1]MW-NIFTY-50-12-Apr-2020'!$A:$A,1,FALSE),"No")</f>
        <v>No</v>
      </c>
      <c r="AA2213" s="10" t="str">
        <f>IFERROR(VLOOKUP(AB2213,'[2]ind_nifty500list 12th Apr20'!$F:$F,1,FALSE),"No")</f>
        <v>No</v>
      </c>
      <c r="AB2213" s="9">
        <v>2140</v>
      </c>
    </row>
    <row r="2214" spans="1:28" ht="15.75" customHeight="1" x14ac:dyDescent="0.3">
      <c r="A2214" s="9">
        <v>2037</v>
      </c>
      <c r="B2214" s="10"/>
      <c r="C2214" s="10"/>
      <c r="D2214" s="10">
        <v>136143364</v>
      </c>
      <c r="E2214" s="10">
        <v>531810</v>
      </c>
      <c r="F2214" s="10">
        <v>531810</v>
      </c>
      <c r="G2214" s="10" t="s">
        <v>6352</v>
      </c>
      <c r="H2214" s="10" t="str">
        <f>G2214</f>
        <v>METALCO</v>
      </c>
      <c r="I2214" s="10" t="s">
        <v>6353</v>
      </c>
      <c r="J2214" s="10" t="s">
        <v>6354</v>
      </c>
      <c r="K2214" s="13">
        <v>25.24</v>
      </c>
      <c r="L2214" s="19" t="s">
        <v>13176</v>
      </c>
      <c r="M2214" s="11" t="s">
        <v>23</v>
      </c>
      <c r="N2214" s="10" t="s">
        <v>90</v>
      </c>
      <c r="O2214" s="10"/>
      <c r="P2214" s="10"/>
      <c r="Q2214" s="12"/>
      <c r="R2214" s="12"/>
      <c r="S2214" s="18" t="s">
        <v>91</v>
      </c>
      <c r="T2214" s="10" t="s">
        <v>27</v>
      </c>
      <c r="U2214" s="10">
        <v>513</v>
      </c>
      <c r="V2214" s="10">
        <v>767</v>
      </c>
      <c r="W2214" s="10">
        <v>694</v>
      </c>
      <c r="X2214" s="10">
        <v>1386</v>
      </c>
      <c r="Y2214" s="10">
        <f t="shared" si="47"/>
        <v>2037</v>
      </c>
      <c r="Z2214" s="10" t="str">
        <f>IFERROR(VLOOKUP(H2214,'[1]MW-NIFTY-50-12-Apr-2020'!$A:$A,1,FALSE),"No")</f>
        <v>No</v>
      </c>
      <c r="AA2214" s="10" t="str">
        <f>IFERROR(VLOOKUP(AB2214,'[2]ind_nifty500list 12th Apr20'!$F:$F,1,FALSE),"No")</f>
        <v>No</v>
      </c>
      <c r="AB2214" s="9">
        <v>2037</v>
      </c>
    </row>
    <row r="2215" spans="1:28" ht="15.75" customHeight="1" x14ac:dyDescent="0.3">
      <c r="A2215" s="9">
        <v>2461</v>
      </c>
      <c r="B2215" s="10"/>
      <c r="C2215" s="10"/>
      <c r="D2215" s="10">
        <v>134046724</v>
      </c>
      <c r="E2215" s="10">
        <v>523620</v>
      </c>
      <c r="F2215" s="10">
        <v>523620</v>
      </c>
      <c r="G2215" s="10" t="s">
        <v>7630</v>
      </c>
      <c r="H2215" s="10" t="str">
        <f>G2215</f>
        <v>PHRMASI</v>
      </c>
      <c r="I2215" s="10" t="s">
        <v>7631</v>
      </c>
      <c r="J2215" s="10" t="s">
        <v>7632</v>
      </c>
      <c r="K2215" s="13">
        <v>25.1</v>
      </c>
      <c r="L2215" s="19" t="s">
        <v>13176</v>
      </c>
      <c r="M2215" s="11" t="s">
        <v>95</v>
      </c>
      <c r="N2215" s="10" t="s">
        <v>96</v>
      </c>
      <c r="O2215" s="10" t="s">
        <v>97</v>
      </c>
      <c r="P2215" s="10"/>
      <c r="Q2215" s="12"/>
      <c r="R2215" s="12"/>
      <c r="S2215" s="10" t="s">
        <v>98</v>
      </c>
      <c r="T2215" s="10" t="s">
        <v>27</v>
      </c>
      <c r="U2215" s="10">
        <v>661</v>
      </c>
      <c r="V2215" s="10">
        <v>83</v>
      </c>
      <c r="W2215" s="10">
        <v>3361</v>
      </c>
      <c r="X2215" s="10">
        <v>3737</v>
      </c>
      <c r="Y2215" s="10">
        <f t="shared" si="47"/>
        <v>2461</v>
      </c>
      <c r="Z2215" s="10" t="str">
        <f>IFERROR(VLOOKUP(H2215,'[1]MW-NIFTY-50-12-Apr-2020'!$A:$A,1,FALSE),"No")</f>
        <v>No</v>
      </c>
      <c r="AA2215" s="10" t="str">
        <f>IFERROR(VLOOKUP(AB2215,'[2]ind_nifty500list 12th Apr20'!$F:$F,1,FALSE),"No")</f>
        <v>No</v>
      </c>
      <c r="AB2215" s="9">
        <v>2461</v>
      </c>
    </row>
    <row r="2216" spans="1:28" ht="15.75" customHeight="1" x14ac:dyDescent="0.3">
      <c r="A2216" s="9">
        <v>2218</v>
      </c>
      <c r="B2216" s="10">
        <v>3612417</v>
      </c>
      <c r="C2216" s="10">
        <v>14111</v>
      </c>
      <c r="D2216" s="10">
        <v>136396292</v>
      </c>
      <c r="E2216" s="10">
        <v>532798</v>
      </c>
      <c r="F2216" s="10">
        <v>532798</v>
      </c>
      <c r="G2216" s="10" t="s">
        <v>6902</v>
      </c>
      <c r="H2216" s="10" t="s">
        <v>6902</v>
      </c>
      <c r="I2216" s="10" t="s">
        <v>6903</v>
      </c>
      <c r="J2216" s="10" t="s">
        <v>6904</v>
      </c>
      <c r="K2216" s="13">
        <v>5448.5457000000006</v>
      </c>
      <c r="L2216" s="19" t="s">
        <v>13179</v>
      </c>
      <c r="M2216" s="11" t="s">
        <v>83</v>
      </c>
      <c r="N2216" s="10" t="s">
        <v>181</v>
      </c>
      <c r="O2216" s="10" t="s">
        <v>311</v>
      </c>
      <c r="P2216" s="10" t="s">
        <v>1199</v>
      </c>
      <c r="Q2216" s="12"/>
      <c r="R2216" s="12"/>
      <c r="S2216" s="15" t="s">
        <v>313</v>
      </c>
      <c r="T2216" s="10" t="s">
        <v>43</v>
      </c>
      <c r="U2216" s="10">
        <v>3548</v>
      </c>
      <c r="V2216" s="10">
        <v>3840</v>
      </c>
      <c r="W2216" s="10">
        <v>3549</v>
      </c>
      <c r="X2216" s="10">
        <v>3272</v>
      </c>
      <c r="Y2216" s="10">
        <f t="shared" si="47"/>
        <v>2218</v>
      </c>
      <c r="Z2216" s="10" t="str">
        <f>IFERROR(VLOOKUP(H2216,'[1]MW-NIFTY-50-12-Apr-2020'!$A:$A,1,FALSE),"No")</f>
        <v>No</v>
      </c>
      <c r="AA2216" s="10" t="s">
        <v>44</v>
      </c>
      <c r="AB2216" s="9">
        <v>2218</v>
      </c>
    </row>
    <row r="2217" spans="1:28" ht="15.75" customHeight="1" x14ac:dyDescent="0.3">
      <c r="A2217" s="9">
        <v>1472</v>
      </c>
      <c r="B2217" s="10">
        <v>6080513</v>
      </c>
      <c r="C2217" s="10">
        <v>23752</v>
      </c>
      <c r="D2217" s="10">
        <v>136550916</v>
      </c>
      <c r="E2217" s="10">
        <v>533402</v>
      </c>
      <c r="F2217" s="10">
        <v>533402</v>
      </c>
      <c r="G2217" s="10" t="s">
        <v>4651</v>
      </c>
      <c r="H2217" s="10" t="s">
        <v>4651</v>
      </c>
      <c r="I2217" s="10" t="s">
        <v>4652</v>
      </c>
      <c r="J2217" s="10" t="s">
        <v>4653</v>
      </c>
      <c r="K2217" s="13">
        <v>25.05</v>
      </c>
      <c r="L2217" s="19" t="s">
        <v>13176</v>
      </c>
      <c r="M2217" s="11" t="s">
        <v>39</v>
      </c>
      <c r="N2217" s="10" t="s">
        <v>40</v>
      </c>
      <c r="O2217" s="10"/>
      <c r="P2217" s="10"/>
      <c r="Q2217" s="12"/>
      <c r="R2217" s="12"/>
      <c r="S2217" s="15" t="s">
        <v>42</v>
      </c>
      <c r="T2217" s="10" t="s">
        <v>27</v>
      </c>
      <c r="U2217" s="10">
        <v>1654</v>
      </c>
      <c r="V2217" s="10">
        <v>1723</v>
      </c>
      <c r="W2217" s="10">
        <v>1320</v>
      </c>
      <c r="X2217" s="10">
        <v>1090</v>
      </c>
      <c r="Y2217" s="10">
        <f t="shared" si="47"/>
        <v>1472</v>
      </c>
      <c r="Z2217" s="10" t="str">
        <f>IFERROR(VLOOKUP(H2217,'[1]MW-NIFTY-50-12-Apr-2020'!$A:$A,1,FALSE),"No")</f>
        <v>No</v>
      </c>
      <c r="AA2217" s="10" t="str">
        <f>IFERROR(VLOOKUP(AB2217,'[2]ind_nifty500list 12th Apr20'!$F:$F,1,FALSE),"No")</f>
        <v>No</v>
      </c>
      <c r="AB2217" s="9">
        <v>1472</v>
      </c>
    </row>
    <row r="2218" spans="1:28" ht="15.75" customHeight="1" x14ac:dyDescent="0.3">
      <c r="A2218" s="9">
        <v>3843</v>
      </c>
      <c r="B2218" s="10"/>
      <c r="C2218" s="10"/>
      <c r="D2218" s="10">
        <v>130278404</v>
      </c>
      <c r="E2218" s="10">
        <v>508900</v>
      </c>
      <c r="F2218" s="10">
        <v>508900</v>
      </c>
      <c r="G2218" s="10" t="s">
        <v>11800</v>
      </c>
      <c r="H2218" s="10" t="str">
        <f>G2218</f>
        <v>ZENCAP</v>
      </c>
      <c r="I2218" s="10" t="s">
        <v>11801</v>
      </c>
      <c r="J2218" s="10" t="s">
        <v>11802</v>
      </c>
      <c r="K2218" s="13">
        <v>25.01</v>
      </c>
      <c r="L2218" s="19" t="s">
        <v>13176</v>
      </c>
      <c r="M2218" s="11" t="s">
        <v>55</v>
      </c>
      <c r="N2218" s="10" t="s">
        <v>56</v>
      </c>
      <c r="O2218" s="10" t="s">
        <v>62</v>
      </c>
      <c r="P2218" s="10" t="s">
        <v>63</v>
      </c>
      <c r="Q2218" s="12"/>
      <c r="R2218" s="12"/>
      <c r="S2218" s="10" t="s">
        <v>58</v>
      </c>
      <c r="T2218" s="10" t="s">
        <v>27</v>
      </c>
      <c r="U2218" s="10">
        <v>936</v>
      </c>
      <c r="V2218" s="10">
        <v>1495</v>
      </c>
      <c r="W2218" s="10">
        <v>1469</v>
      </c>
      <c r="X2218" s="10">
        <v>3553</v>
      </c>
      <c r="Y2218" s="10">
        <f t="shared" si="47"/>
        <v>3843</v>
      </c>
      <c r="Z2218" s="10" t="str">
        <f>IFERROR(VLOOKUP(H2218,'[1]MW-NIFTY-50-12-Apr-2020'!$A:$A,1,FALSE),"No")</f>
        <v>No</v>
      </c>
      <c r="AA2218" s="10" t="str">
        <f>IFERROR(VLOOKUP(AB2218,'[2]ind_nifty500list 12th Apr20'!$F:$F,1,FALSE),"No")</f>
        <v>No</v>
      </c>
      <c r="AB2218" s="9">
        <v>3843</v>
      </c>
    </row>
    <row r="2219" spans="1:28" ht="15.75" customHeight="1" x14ac:dyDescent="0.3">
      <c r="A2219" s="9">
        <v>1744</v>
      </c>
      <c r="B2219" s="10">
        <v>2468097</v>
      </c>
      <c r="C2219" s="10">
        <v>9641</v>
      </c>
      <c r="D2219" s="10">
        <v>136164356</v>
      </c>
      <c r="E2219" s="10">
        <v>531892</v>
      </c>
      <c r="F2219" s="10">
        <v>531892</v>
      </c>
      <c r="G2219" s="10" t="s">
        <v>5469</v>
      </c>
      <c r="H2219" s="10" t="s">
        <v>5469</v>
      </c>
      <c r="I2219" s="10" t="s">
        <v>5470</v>
      </c>
      <c r="J2219" s="10" t="s">
        <v>5471</v>
      </c>
      <c r="K2219" s="13">
        <v>25.008450000000003</v>
      </c>
      <c r="L2219" s="19" t="s">
        <v>13176</v>
      </c>
      <c r="M2219" s="11" t="s">
        <v>55</v>
      </c>
      <c r="N2219" s="10" t="s">
        <v>56</v>
      </c>
      <c r="O2219" s="10" t="s">
        <v>62</v>
      </c>
      <c r="P2219" s="10" t="s">
        <v>293</v>
      </c>
      <c r="Q2219" s="12"/>
      <c r="R2219" s="12"/>
      <c r="S2219" s="18" t="s">
        <v>58</v>
      </c>
      <c r="T2219" s="10" t="s">
        <v>27</v>
      </c>
      <c r="U2219" s="10">
        <v>3046</v>
      </c>
      <c r="V2219" s="10">
        <v>2192</v>
      </c>
      <c r="W2219" s="10">
        <v>103</v>
      </c>
      <c r="X2219" s="10">
        <v>2047</v>
      </c>
      <c r="Y2219" s="10">
        <f t="shared" si="47"/>
        <v>1744</v>
      </c>
      <c r="Z2219" s="10" t="str">
        <f>IFERROR(VLOOKUP(H2219,'[1]MW-NIFTY-50-12-Apr-2020'!$A:$A,1,FALSE),"No")</f>
        <v>No</v>
      </c>
      <c r="AA2219" s="10" t="str">
        <f>IFERROR(VLOOKUP(AB2219,'[2]ind_nifty500list 12th Apr20'!$F:$F,1,FALSE),"No")</f>
        <v>No</v>
      </c>
      <c r="AB2219" s="9">
        <v>1744</v>
      </c>
    </row>
    <row r="2220" spans="1:28" ht="15.75" customHeight="1" x14ac:dyDescent="0.3">
      <c r="A2220" s="9">
        <v>2581</v>
      </c>
      <c r="B2220" s="10">
        <v>664321</v>
      </c>
      <c r="C2220" s="10">
        <v>2595</v>
      </c>
      <c r="D2220" s="10">
        <v>132119556</v>
      </c>
      <c r="E2220" s="10">
        <v>516092</v>
      </c>
      <c r="F2220" s="10">
        <v>516092</v>
      </c>
      <c r="G2220" s="10" t="s">
        <v>7987</v>
      </c>
      <c r="H2220" s="10" t="s">
        <v>7987</v>
      </c>
      <c r="I2220" s="10" t="s">
        <v>7988</v>
      </c>
      <c r="J2220" s="10" t="s">
        <v>7989</v>
      </c>
      <c r="K2220" s="13">
        <v>24.905149999999999</v>
      </c>
      <c r="L2220" s="19" t="s">
        <v>13176</v>
      </c>
      <c r="M2220" s="11" t="s">
        <v>23</v>
      </c>
      <c r="N2220" s="10" t="s">
        <v>196</v>
      </c>
      <c r="O2220" s="10" t="s">
        <v>388</v>
      </c>
      <c r="P2220" s="10" t="s">
        <v>7990</v>
      </c>
      <c r="Q2220" s="12"/>
      <c r="R2220" s="12"/>
      <c r="S2220" s="15" t="s">
        <v>26</v>
      </c>
      <c r="T2220" s="10" t="s">
        <v>27</v>
      </c>
      <c r="U2220" s="10">
        <v>2210</v>
      </c>
      <c r="V2220" s="10">
        <v>2143</v>
      </c>
      <c r="W2220" s="10">
        <v>3134</v>
      </c>
      <c r="X2220" s="10">
        <v>3096</v>
      </c>
      <c r="Y2220" s="10">
        <f t="shared" si="47"/>
        <v>2581</v>
      </c>
      <c r="Z2220" s="10" t="str">
        <f>IFERROR(VLOOKUP(H2220,'[1]MW-NIFTY-50-12-Apr-2020'!$A:$A,1,FALSE),"No")</f>
        <v>No</v>
      </c>
      <c r="AA2220" s="10" t="str">
        <f>IFERROR(VLOOKUP(AB2220,'[2]ind_nifty500list 12th Apr20'!$F:$F,1,FALSE),"No")</f>
        <v>No</v>
      </c>
      <c r="AB2220" s="9">
        <v>2581</v>
      </c>
    </row>
    <row r="2221" spans="1:28" ht="15.75" customHeight="1" x14ac:dyDescent="0.3">
      <c r="A2221" s="9">
        <v>5101</v>
      </c>
      <c r="B2221" s="10">
        <v>664321</v>
      </c>
      <c r="C2221" s="10">
        <v>2595</v>
      </c>
      <c r="D2221" s="10">
        <v>132119556</v>
      </c>
      <c r="E2221" s="10">
        <v>516092</v>
      </c>
      <c r="F2221" s="10">
        <v>516092</v>
      </c>
      <c r="G2221" s="10" t="s">
        <v>12994</v>
      </c>
      <c r="H2221" s="10" t="s">
        <v>12994</v>
      </c>
      <c r="I2221" s="10" t="s">
        <v>7988</v>
      </c>
      <c r="J2221" s="10" t="s">
        <v>12995</v>
      </c>
      <c r="K2221" s="13">
        <v>24.905149999999999</v>
      </c>
      <c r="L2221" s="19" t="s">
        <v>13176</v>
      </c>
      <c r="M2221" s="10" t="s">
        <v>249</v>
      </c>
      <c r="N2221" s="10" t="s">
        <v>383</v>
      </c>
      <c r="O2221" s="10"/>
      <c r="P2221" s="10"/>
      <c r="Q2221" s="10"/>
      <c r="R2221" s="10"/>
      <c r="S2221" s="10" t="s">
        <v>384</v>
      </c>
      <c r="T2221" s="10" t="s">
        <v>27</v>
      </c>
      <c r="U2221" s="10">
        <v>3804</v>
      </c>
      <c r="V2221" s="10">
        <v>3837</v>
      </c>
      <c r="W2221" s="10">
        <v>3952</v>
      </c>
      <c r="X2221" s="10">
        <v>3961</v>
      </c>
      <c r="Y2221" s="10">
        <f t="shared" si="47"/>
        <v>5101</v>
      </c>
      <c r="Z2221" s="10" t="str">
        <f>IFERROR(VLOOKUP(H2221,'[1]MW-NIFTY-50-12-Apr-2020'!$A:$A,1,FALSE),"No")</f>
        <v>No</v>
      </c>
      <c r="AA2221" s="10" t="str">
        <f>IFERROR(VLOOKUP(AB2221,'[2]ind_nifty500list 12th Apr20'!$F:$F,1,FALSE),"No")</f>
        <v>No</v>
      </c>
      <c r="AB2221" s="9">
        <v>5101</v>
      </c>
    </row>
    <row r="2222" spans="1:28" ht="15.75" customHeight="1" x14ac:dyDescent="0.3">
      <c r="A2222" s="9">
        <v>3390</v>
      </c>
      <c r="B2222" s="10">
        <v>3915009</v>
      </c>
      <c r="C2222" s="10">
        <v>15293</v>
      </c>
      <c r="D2222" s="10">
        <v>136380932</v>
      </c>
      <c r="E2222" s="10">
        <v>532738</v>
      </c>
      <c r="F2222" s="10">
        <v>532738</v>
      </c>
      <c r="G2222" s="10" t="s">
        <v>10407</v>
      </c>
      <c r="H2222" s="10" t="s">
        <v>10407</v>
      </c>
      <c r="I2222" s="10" t="s">
        <v>10408</v>
      </c>
      <c r="J2222" s="10" t="s">
        <v>10409</v>
      </c>
      <c r="K2222" s="13">
        <v>24.844799999999999</v>
      </c>
      <c r="L2222" s="19" t="s">
        <v>13176</v>
      </c>
      <c r="M2222" s="11" t="s">
        <v>39</v>
      </c>
      <c r="N2222" s="10" t="s">
        <v>67</v>
      </c>
      <c r="O2222" s="10" t="s">
        <v>68</v>
      </c>
      <c r="P2222" s="10"/>
      <c r="Q2222" s="12"/>
      <c r="R2222" s="12"/>
      <c r="S2222" s="15" t="s">
        <v>69</v>
      </c>
      <c r="T2222" s="10" t="s">
        <v>27</v>
      </c>
      <c r="U2222" s="10">
        <v>3083</v>
      </c>
      <c r="V2222" s="10">
        <v>2432</v>
      </c>
      <c r="W2222" s="10">
        <v>2524</v>
      </c>
      <c r="X2222" s="10">
        <v>3397</v>
      </c>
      <c r="Y2222" s="10">
        <f t="shared" si="47"/>
        <v>3390</v>
      </c>
      <c r="Z2222" s="10" t="str">
        <f>IFERROR(VLOOKUP(H2222,'[1]MW-NIFTY-50-12-Apr-2020'!$A:$A,1,FALSE),"No")</f>
        <v>No</v>
      </c>
      <c r="AA2222" s="10" t="str">
        <f>IFERROR(VLOOKUP(AB2222,'[2]ind_nifty500list 12th Apr20'!$F:$F,1,FALSE),"No")</f>
        <v>No</v>
      </c>
      <c r="AB2222" s="9">
        <v>3390</v>
      </c>
    </row>
    <row r="2223" spans="1:28" ht="15.75" customHeight="1" x14ac:dyDescent="0.3">
      <c r="A2223" s="9">
        <v>2903</v>
      </c>
      <c r="B2223" s="10"/>
      <c r="C2223" s="10"/>
      <c r="D2223" s="10">
        <v>138015748</v>
      </c>
      <c r="E2223" s="10">
        <v>539124</v>
      </c>
      <c r="F2223" s="10">
        <v>539124</v>
      </c>
      <c r="G2223" s="10" t="s">
        <v>8951</v>
      </c>
      <c r="H2223" s="10" t="str">
        <f>G2223</f>
        <v>SARVOTTAM</v>
      </c>
      <c r="I2223" s="10" t="s">
        <v>8952</v>
      </c>
      <c r="J2223" s="10" t="s">
        <v>8953</v>
      </c>
      <c r="K2223" s="13">
        <v>24.75</v>
      </c>
      <c r="L2223" s="19" t="s">
        <v>13176</v>
      </c>
      <c r="M2223" s="11" t="s">
        <v>55</v>
      </c>
      <c r="N2223" s="10" t="s">
        <v>56</v>
      </c>
      <c r="O2223" s="10" t="s">
        <v>158</v>
      </c>
      <c r="P2223" s="10" t="s">
        <v>159</v>
      </c>
      <c r="Q2223" s="12"/>
      <c r="R2223" s="12"/>
      <c r="S2223" s="18" t="s">
        <v>58</v>
      </c>
      <c r="T2223" s="10" t="s">
        <v>27</v>
      </c>
      <c r="U2223" s="10">
        <v>855</v>
      </c>
      <c r="V2223" s="10">
        <v>1258</v>
      </c>
      <c r="W2223" s="10">
        <v>1486</v>
      </c>
      <c r="X2223" s="10">
        <v>297</v>
      </c>
      <c r="Y2223" s="10">
        <f t="shared" si="47"/>
        <v>2903</v>
      </c>
      <c r="Z2223" s="10" t="str">
        <f>IFERROR(VLOOKUP(H2223,'[1]MW-NIFTY-50-12-Apr-2020'!$A:$A,1,FALSE),"No")</f>
        <v>No</v>
      </c>
      <c r="AA2223" s="10" t="str">
        <f>IFERROR(VLOOKUP(AB2223,'[2]ind_nifty500list 12th Apr20'!$F:$F,1,FALSE),"No")</f>
        <v>No</v>
      </c>
      <c r="AB2223" s="9">
        <v>2903</v>
      </c>
    </row>
    <row r="2224" spans="1:28" ht="15.75" customHeight="1" x14ac:dyDescent="0.3">
      <c r="A2224" s="9">
        <v>3749</v>
      </c>
      <c r="B2224" s="10"/>
      <c r="C2224" s="10"/>
      <c r="D2224" s="10">
        <v>136557316</v>
      </c>
      <c r="E2224" s="10">
        <v>533427</v>
      </c>
      <c r="F2224" s="10">
        <v>533427</v>
      </c>
      <c r="G2224" s="10" t="s">
        <v>11476</v>
      </c>
      <c r="H2224" s="10" t="str">
        <f>G2224</f>
        <v>VMS</v>
      </c>
      <c r="I2224" s="10" t="s">
        <v>11477</v>
      </c>
      <c r="J2224" s="10" t="s">
        <v>11478</v>
      </c>
      <c r="K2224" s="13">
        <v>24.75</v>
      </c>
      <c r="L2224" s="19" t="s">
        <v>13176</v>
      </c>
      <c r="M2224" s="11" t="s">
        <v>39</v>
      </c>
      <c r="N2224" s="10" t="s">
        <v>67</v>
      </c>
      <c r="O2224" s="10"/>
      <c r="P2224" s="10"/>
      <c r="Q2224" s="12"/>
      <c r="R2224" s="12"/>
      <c r="S2224" s="15" t="s">
        <v>69</v>
      </c>
      <c r="T2224" s="10" t="s">
        <v>27</v>
      </c>
      <c r="U2224" s="10">
        <v>2637</v>
      </c>
      <c r="V2224" s="10">
        <v>200</v>
      </c>
      <c r="W2224" s="10">
        <v>214</v>
      </c>
      <c r="X2224" s="10">
        <v>1984</v>
      </c>
      <c r="Y2224" s="10">
        <f t="shared" si="47"/>
        <v>3749</v>
      </c>
      <c r="Z2224" s="10" t="str">
        <f>IFERROR(VLOOKUP(H2224,'[1]MW-NIFTY-50-12-Apr-2020'!$A:$A,1,FALSE),"No")</f>
        <v>No</v>
      </c>
      <c r="AA2224" s="10" t="str">
        <f>IFERROR(VLOOKUP(AB2224,'[2]ind_nifty500list 12th Apr20'!$F:$F,1,FALSE),"No")</f>
        <v>No</v>
      </c>
      <c r="AB2224" s="9">
        <v>3749</v>
      </c>
    </row>
    <row r="2225" spans="1:28" ht="15.75" customHeight="1" x14ac:dyDescent="0.3">
      <c r="A2225" s="9">
        <v>2076</v>
      </c>
      <c r="B2225" s="10"/>
      <c r="C2225" s="10"/>
      <c r="D2225" s="10">
        <v>137495556</v>
      </c>
      <c r="E2225" s="10">
        <v>537092</v>
      </c>
      <c r="F2225" s="10">
        <v>537092</v>
      </c>
      <c r="G2225" s="10" t="s">
        <v>6469</v>
      </c>
      <c r="H2225" s="10" t="str">
        <f>G2225</f>
        <v>MODEX</v>
      </c>
      <c r="I2225" s="10" t="s">
        <v>6470</v>
      </c>
      <c r="J2225" s="10" t="s">
        <v>6471</v>
      </c>
      <c r="K2225" s="13">
        <v>24.7</v>
      </c>
      <c r="L2225" s="19" t="s">
        <v>13176</v>
      </c>
      <c r="M2225" s="11" t="s">
        <v>55</v>
      </c>
      <c r="N2225" s="10" t="s">
        <v>56</v>
      </c>
      <c r="O2225" s="10" t="s">
        <v>62</v>
      </c>
      <c r="P2225" s="10" t="s">
        <v>3021</v>
      </c>
      <c r="Q2225" s="12"/>
      <c r="R2225" s="12"/>
      <c r="S2225" s="18" t="s">
        <v>58</v>
      </c>
      <c r="T2225" s="10" t="s">
        <v>27</v>
      </c>
      <c r="U2225" s="10">
        <v>1524</v>
      </c>
      <c r="V2225" s="10">
        <v>1083</v>
      </c>
      <c r="W2225" s="10">
        <v>3500</v>
      </c>
      <c r="X2225" s="10">
        <v>2429</v>
      </c>
      <c r="Y2225" s="10">
        <f t="shared" si="47"/>
        <v>2076</v>
      </c>
      <c r="Z2225" s="10" t="str">
        <f>IFERROR(VLOOKUP(H2225,'[1]MW-NIFTY-50-12-Apr-2020'!$A:$A,1,FALSE),"No")</f>
        <v>No</v>
      </c>
      <c r="AA2225" s="10" t="str">
        <f>IFERROR(VLOOKUP(AB2225,'[2]ind_nifty500list 12th Apr20'!$F:$F,1,FALSE),"No")</f>
        <v>No</v>
      </c>
      <c r="AB2225" s="9">
        <v>2076</v>
      </c>
    </row>
    <row r="2226" spans="1:28" ht="15.75" customHeight="1" x14ac:dyDescent="0.3">
      <c r="A2226" s="9">
        <v>267</v>
      </c>
      <c r="B2226" s="10"/>
      <c r="C2226" s="10"/>
      <c r="D2226" s="10">
        <v>130015236</v>
      </c>
      <c r="E2226" s="10">
        <v>507872</v>
      </c>
      <c r="F2226" s="10">
        <v>507872</v>
      </c>
      <c r="G2226" s="10" t="s">
        <v>955</v>
      </c>
      <c r="H2226" s="10" t="str">
        <f>G2226</f>
        <v>ASHNOOR</v>
      </c>
      <c r="I2226" s="10" t="s">
        <v>956</v>
      </c>
      <c r="J2226" s="10" t="s">
        <v>957</v>
      </c>
      <c r="K2226" s="13">
        <v>24.69</v>
      </c>
      <c r="L2226" s="19" t="s">
        <v>13176</v>
      </c>
      <c r="M2226" s="10" t="s">
        <v>83</v>
      </c>
      <c r="N2226" s="10" t="s">
        <v>84</v>
      </c>
      <c r="O2226" s="10" t="s">
        <v>85</v>
      </c>
      <c r="P2226" s="10"/>
      <c r="Q2226" s="12"/>
      <c r="R2226" s="12"/>
      <c r="S2226" s="15" t="s">
        <v>86</v>
      </c>
      <c r="T2226" s="10" t="s">
        <v>27</v>
      </c>
      <c r="U2226" s="10">
        <v>1870</v>
      </c>
      <c r="V2226" s="10">
        <v>1571</v>
      </c>
      <c r="W2226" s="10">
        <v>3727</v>
      </c>
      <c r="X2226" s="10">
        <v>3017</v>
      </c>
      <c r="Y2226" s="10">
        <f t="shared" si="47"/>
        <v>267</v>
      </c>
      <c r="Z2226" s="10" t="str">
        <f>IFERROR(VLOOKUP(H2226,'[1]MW-NIFTY-50-12-Apr-2020'!$A:$A,1,FALSE),"No")</f>
        <v>No</v>
      </c>
      <c r="AA2226" s="10" t="str">
        <f>IFERROR(VLOOKUP(AB2226,'[2]ind_nifty500list 12th Apr20'!$F:$F,1,FALSE),"No")</f>
        <v>No</v>
      </c>
      <c r="AB2226" s="9">
        <v>267</v>
      </c>
    </row>
    <row r="2227" spans="1:28" ht="15.75" customHeight="1" x14ac:dyDescent="0.3">
      <c r="A2227" s="9">
        <v>1638</v>
      </c>
      <c r="B2227" s="10">
        <v>931073</v>
      </c>
      <c r="C2227" s="10">
        <v>3637</v>
      </c>
      <c r="D2227" s="10">
        <v>135684868</v>
      </c>
      <c r="E2227" s="10">
        <v>530019</v>
      </c>
      <c r="F2227" s="10">
        <v>530019</v>
      </c>
      <c r="G2227" s="10" t="s">
        <v>6934</v>
      </c>
      <c r="H2227" s="10" t="s">
        <v>6934</v>
      </c>
      <c r="I2227" s="10" t="s">
        <v>6935</v>
      </c>
      <c r="J2227" s="10" t="s">
        <v>6936</v>
      </c>
      <c r="K2227" s="13">
        <v>13186.4398</v>
      </c>
      <c r="L2227" s="16" t="s">
        <v>13177</v>
      </c>
      <c r="M2227" s="11" t="s">
        <v>95</v>
      </c>
      <c r="N2227" s="10" t="s">
        <v>96</v>
      </c>
      <c r="O2227" s="10" t="s">
        <v>97</v>
      </c>
      <c r="P2227" s="10"/>
      <c r="Q2227" s="12"/>
      <c r="R2227" s="12"/>
      <c r="S2227" s="10" t="s">
        <v>98</v>
      </c>
      <c r="T2227" s="10" t="s">
        <v>43</v>
      </c>
      <c r="U2227" s="10">
        <v>22</v>
      </c>
      <c r="V2227" s="10">
        <v>2884</v>
      </c>
      <c r="W2227" s="10">
        <v>101</v>
      </c>
      <c r="X2227" s="10">
        <v>2169</v>
      </c>
      <c r="Y2227" s="10">
        <f t="shared" si="47"/>
        <v>1638</v>
      </c>
      <c r="Z2227" s="10" t="str">
        <f>IFERROR(VLOOKUP(H2227,'[1]MW-NIFTY-50-12-Apr-2020'!$A:$A,1,FALSE),"No")</f>
        <v>No</v>
      </c>
      <c r="AA2227" s="10" t="s">
        <v>44</v>
      </c>
      <c r="AB2227" s="9">
        <v>1638</v>
      </c>
    </row>
    <row r="2228" spans="1:28" ht="15.75" customHeight="1" x14ac:dyDescent="0.3">
      <c r="A2228" s="9">
        <v>1132</v>
      </c>
      <c r="B2228" s="10"/>
      <c r="C2228" s="10"/>
      <c r="D2228" s="10">
        <v>135761156</v>
      </c>
      <c r="E2228" s="10">
        <v>530317</v>
      </c>
      <c r="F2228" s="10">
        <v>530317</v>
      </c>
      <c r="G2228" s="10" t="s">
        <v>3608</v>
      </c>
      <c r="H2228" s="10" t="str">
        <f>G2228</f>
        <v>GODAVARI</v>
      </c>
      <c r="I2228" s="10" t="s">
        <v>3609</v>
      </c>
      <c r="J2228" s="10" t="s">
        <v>3610</v>
      </c>
      <c r="K2228" s="13">
        <v>24.69</v>
      </c>
      <c r="L2228" s="19" t="s">
        <v>13176</v>
      </c>
      <c r="M2228" s="10" t="s">
        <v>95</v>
      </c>
      <c r="N2228" s="10" t="s">
        <v>96</v>
      </c>
      <c r="O2228" s="10" t="s">
        <v>97</v>
      </c>
      <c r="P2228" s="10"/>
      <c r="Q2228" s="12"/>
      <c r="R2228" s="12"/>
      <c r="S2228" s="10" t="s">
        <v>98</v>
      </c>
      <c r="T2228" s="10" t="s">
        <v>27</v>
      </c>
      <c r="U2228" s="10">
        <v>2859</v>
      </c>
      <c r="V2228" s="10">
        <v>672</v>
      </c>
      <c r="W2228" s="10">
        <v>469</v>
      </c>
      <c r="X2228" s="10">
        <v>2742</v>
      </c>
      <c r="Y2228" s="10">
        <f t="shared" si="47"/>
        <v>1132</v>
      </c>
      <c r="Z2228" s="10" t="str">
        <f>IFERROR(VLOOKUP(H2228,'[1]MW-NIFTY-50-12-Apr-2020'!$A:$A,1,FALSE),"No")</f>
        <v>No</v>
      </c>
      <c r="AA2228" s="10" t="str">
        <f>IFERROR(VLOOKUP(AB2228,'[2]ind_nifty500list 12th Apr20'!$F:$F,1,FALSE),"No")</f>
        <v>No</v>
      </c>
      <c r="AB2228" s="9">
        <v>1132</v>
      </c>
    </row>
    <row r="2229" spans="1:28" ht="15.75" customHeight="1" x14ac:dyDescent="0.3">
      <c r="A2229" s="9">
        <v>2489</v>
      </c>
      <c r="B2229" s="10"/>
      <c r="C2229" s="10"/>
      <c r="D2229" s="10">
        <v>136719364</v>
      </c>
      <c r="E2229" s="10">
        <v>534060</v>
      </c>
      <c r="F2229" s="10">
        <v>534060</v>
      </c>
      <c r="G2229" s="10" t="s">
        <v>7712</v>
      </c>
      <c r="H2229" s="10" t="str">
        <f>G2229</f>
        <v>PMCFIN</v>
      </c>
      <c r="I2229" s="10" t="s">
        <v>7713</v>
      </c>
      <c r="J2229" s="10" t="s">
        <v>7714</v>
      </c>
      <c r="K2229" s="13">
        <v>24.63</v>
      </c>
      <c r="L2229" s="19" t="s">
        <v>13176</v>
      </c>
      <c r="M2229" s="11" t="s">
        <v>55</v>
      </c>
      <c r="N2229" s="10" t="s">
        <v>56</v>
      </c>
      <c r="O2229" s="10" t="s">
        <v>57</v>
      </c>
      <c r="P2229" s="10"/>
      <c r="Q2229" s="12"/>
      <c r="R2229" s="12"/>
      <c r="S2229" s="18" t="s">
        <v>58</v>
      </c>
      <c r="T2229" s="10" t="s">
        <v>27</v>
      </c>
      <c r="U2229" s="10">
        <v>3455</v>
      </c>
      <c r="V2229" s="10">
        <v>211</v>
      </c>
      <c r="W2229" s="10">
        <v>262</v>
      </c>
      <c r="X2229" s="10">
        <v>123</v>
      </c>
      <c r="Y2229" s="10">
        <f t="shared" si="47"/>
        <v>2489</v>
      </c>
      <c r="Z2229" s="10" t="str">
        <f>IFERROR(VLOOKUP(H2229,'[1]MW-NIFTY-50-12-Apr-2020'!$A:$A,1,FALSE),"No")</f>
        <v>No</v>
      </c>
      <c r="AA2229" s="10" t="str">
        <f>IFERROR(VLOOKUP(AB2229,'[2]ind_nifty500list 12th Apr20'!$F:$F,1,FALSE),"No")</f>
        <v>No</v>
      </c>
      <c r="AB2229" s="9">
        <v>2489</v>
      </c>
    </row>
    <row r="2230" spans="1:28" ht="15.75" customHeight="1" x14ac:dyDescent="0.3">
      <c r="A2230" s="9">
        <v>3463</v>
      </c>
      <c r="B2230" s="10">
        <v>6523393</v>
      </c>
      <c r="C2230" s="10">
        <v>25482</v>
      </c>
      <c r="D2230" s="10">
        <v>136609028</v>
      </c>
      <c r="E2230" s="10">
        <v>533629</v>
      </c>
      <c r="F2230" s="10">
        <v>533629</v>
      </c>
      <c r="G2230" s="10" t="s">
        <v>10624</v>
      </c>
      <c r="H2230" s="10" t="s">
        <v>10624</v>
      </c>
      <c r="I2230" s="10" t="s">
        <v>10625</v>
      </c>
      <c r="J2230" s="10" t="s">
        <v>10626</v>
      </c>
      <c r="K2230" s="13">
        <v>24.556550000000001</v>
      </c>
      <c r="L2230" s="19" t="s">
        <v>13176</v>
      </c>
      <c r="M2230" s="11" t="s">
        <v>249</v>
      </c>
      <c r="N2230" s="10" t="s">
        <v>250</v>
      </c>
      <c r="O2230" s="10" t="s">
        <v>762</v>
      </c>
      <c r="P2230" s="10" t="s">
        <v>763</v>
      </c>
      <c r="Q2230" s="12"/>
      <c r="R2230" s="12"/>
      <c r="S2230" s="15" t="s">
        <v>26</v>
      </c>
      <c r="T2230" s="10" t="s">
        <v>27</v>
      </c>
      <c r="U2230" s="10">
        <v>3842</v>
      </c>
      <c r="V2230" s="10">
        <v>714</v>
      </c>
      <c r="W2230" s="10">
        <v>2576</v>
      </c>
      <c r="X2230" s="10">
        <v>3189</v>
      </c>
      <c r="Y2230" s="10">
        <f t="shared" si="47"/>
        <v>3463</v>
      </c>
      <c r="Z2230" s="10" t="str">
        <f>IFERROR(VLOOKUP(H2230,'[1]MW-NIFTY-50-12-Apr-2020'!$A:$A,1,FALSE),"No")</f>
        <v>No</v>
      </c>
      <c r="AA2230" s="10" t="str">
        <f>IFERROR(VLOOKUP(AB2230,'[2]ind_nifty500list 12th Apr20'!$F:$F,1,FALSE),"No")</f>
        <v>No</v>
      </c>
      <c r="AB2230" s="9">
        <v>3463</v>
      </c>
    </row>
    <row r="2231" spans="1:28" ht="15.75" customHeight="1" x14ac:dyDescent="0.3">
      <c r="A2231" s="9">
        <v>3162</v>
      </c>
      <c r="B2231" s="10"/>
      <c r="C2231" s="10"/>
      <c r="D2231" s="10">
        <v>136187396</v>
      </c>
      <c r="E2231" s="10">
        <v>531982</v>
      </c>
      <c r="F2231" s="10">
        <v>531982</v>
      </c>
      <c r="G2231" s="10" t="s">
        <v>9723</v>
      </c>
      <c r="H2231" s="10" t="str">
        <f>G2231</f>
        <v>SPECFOOD</v>
      </c>
      <c r="I2231" s="10" t="s">
        <v>9724</v>
      </c>
      <c r="J2231" s="10" t="s">
        <v>9725</v>
      </c>
      <c r="K2231" s="13">
        <v>24.52</v>
      </c>
      <c r="L2231" s="19" t="s">
        <v>13176</v>
      </c>
      <c r="M2231" s="11" t="s">
        <v>275</v>
      </c>
      <c r="N2231" s="10" t="s">
        <v>276</v>
      </c>
      <c r="O2231" s="10" t="s">
        <v>277</v>
      </c>
      <c r="P2231" s="10"/>
      <c r="Q2231" s="12"/>
      <c r="R2231" s="12"/>
      <c r="S2231" s="18" t="s">
        <v>279</v>
      </c>
      <c r="T2231" s="10" t="s">
        <v>27</v>
      </c>
      <c r="U2231" s="10">
        <v>623</v>
      </c>
      <c r="V2231" s="10">
        <v>3906</v>
      </c>
      <c r="W2231" s="10">
        <v>2824</v>
      </c>
      <c r="X2231" s="10">
        <v>2199</v>
      </c>
      <c r="Y2231" s="10">
        <f t="shared" si="47"/>
        <v>3162</v>
      </c>
      <c r="Z2231" s="10" t="str">
        <f>IFERROR(VLOOKUP(H2231,'[1]MW-NIFTY-50-12-Apr-2020'!$A:$A,1,FALSE),"No")</f>
        <v>No</v>
      </c>
      <c r="AA2231" s="10" t="str">
        <f>IFERROR(VLOOKUP(AB2231,'[2]ind_nifty500list 12th Apr20'!$F:$F,1,FALSE),"No")</f>
        <v>No</v>
      </c>
      <c r="AB2231" s="9">
        <v>3162</v>
      </c>
    </row>
    <row r="2232" spans="1:28" ht="15.75" customHeight="1" x14ac:dyDescent="0.3">
      <c r="A2232" s="9">
        <v>3094</v>
      </c>
      <c r="B2232" s="10"/>
      <c r="C2232" s="10"/>
      <c r="D2232" s="10">
        <v>136417028</v>
      </c>
      <c r="E2232" s="10">
        <v>532879</v>
      </c>
      <c r="F2232" s="10">
        <v>532879</v>
      </c>
      <c r="G2232" s="10" t="s">
        <v>9520</v>
      </c>
      <c r="H2232" s="10" t="str">
        <f>G2232</f>
        <v>SSLEL</v>
      </c>
      <c r="I2232" s="10" t="s">
        <v>9521</v>
      </c>
      <c r="J2232" s="10" t="s">
        <v>9522</v>
      </c>
      <c r="K2232" s="13">
        <v>24.51</v>
      </c>
      <c r="L2232" s="19" t="s">
        <v>13176</v>
      </c>
      <c r="M2232" s="11" t="s">
        <v>275</v>
      </c>
      <c r="N2232" s="10" t="s">
        <v>357</v>
      </c>
      <c r="O2232" s="10" t="s">
        <v>358</v>
      </c>
      <c r="P2232" s="10" t="s">
        <v>1254</v>
      </c>
      <c r="Q2232" s="12"/>
      <c r="R2232" s="12"/>
      <c r="S2232" s="18" t="s">
        <v>279</v>
      </c>
      <c r="T2232" s="10" t="s">
        <v>27</v>
      </c>
      <c r="U2232" s="10">
        <v>1728</v>
      </c>
      <c r="V2232" s="10">
        <v>2923</v>
      </c>
      <c r="W2232" s="10">
        <v>3457</v>
      </c>
      <c r="X2232" s="10">
        <v>1422</v>
      </c>
      <c r="Y2232" s="10">
        <f t="shared" si="47"/>
        <v>3094</v>
      </c>
      <c r="Z2232" s="10" t="str">
        <f>IFERROR(VLOOKUP(H2232,'[1]MW-NIFTY-50-12-Apr-2020'!$A:$A,1,FALSE),"No")</f>
        <v>No</v>
      </c>
      <c r="AA2232" s="10" t="str">
        <f>IFERROR(VLOOKUP(AB2232,'[2]ind_nifty500list 12th Apr20'!$F:$F,1,FALSE),"No")</f>
        <v>No</v>
      </c>
      <c r="AB2232" s="9">
        <v>3094</v>
      </c>
    </row>
    <row r="2233" spans="1:28" ht="15.75" customHeight="1" x14ac:dyDescent="0.3">
      <c r="A2233" s="9">
        <v>1229</v>
      </c>
      <c r="B2233" s="10"/>
      <c r="C2233" s="10"/>
      <c r="D2233" s="10">
        <v>134102020</v>
      </c>
      <c r="E2233" s="10">
        <v>523836</v>
      </c>
      <c r="F2233" s="10">
        <v>523836</v>
      </c>
      <c r="G2233" s="10" t="s">
        <v>3904</v>
      </c>
      <c r="H2233" s="10" t="str">
        <f>G2233</f>
        <v>GUJRAFFIA</v>
      </c>
      <c r="I2233" s="10" t="s">
        <v>3905</v>
      </c>
      <c r="J2233" s="10" t="s">
        <v>3906</v>
      </c>
      <c r="K2233" s="13">
        <v>24.481749999999998</v>
      </c>
      <c r="L2233" s="19" t="s">
        <v>13176</v>
      </c>
      <c r="M2233" s="10" t="s">
        <v>23</v>
      </c>
      <c r="N2233" s="10" t="s">
        <v>196</v>
      </c>
      <c r="O2233" s="10"/>
      <c r="P2233" s="10"/>
      <c r="Q2233" s="12"/>
      <c r="R2233" s="12"/>
      <c r="S2233" s="17" t="s">
        <v>26</v>
      </c>
      <c r="T2233" s="10" t="s">
        <v>27</v>
      </c>
      <c r="U2233" s="10">
        <v>2634</v>
      </c>
      <c r="V2233" s="10">
        <v>1210</v>
      </c>
      <c r="W2233" s="10">
        <v>2308</v>
      </c>
      <c r="X2233" s="10">
        <v>2448</v>
      </c>
      <c r="Y2233" s="10">
        <f t="shared" si="47"/>
        <v>1229</v>
      </c>
      <c r="Z2233" s="10" t="str">
        <f>IFERROR(VLOOKUP(H2233,'[1]MW-NIFTY-50-12-Apr-2020'!$A:$A,1,FALSE),"No")</f>
        <v>No</v>
      </c>
      <c r="AA2233" s="10" t="str">
        <f>IFERROR(VLOOKUP(AB2233,'[2]ind_nifty500list 12th Apr20'!$F:$F,1,FALSE),"No")</f>
        <v>No</v>
      </c>
      <c r="AB2233" s="9">
        <v>1229</v>
      </c>
    </row>
    <row r="2234" spans="1:28" ht="15.75" customHeight="1" x14ac:dyDescent="0.3">
      <c r="A2234" s="9">
        <v>2236</v>
      </c>
      <c r="B2234" s="10">
        <v>2955009</v>
      </c>
      <c r="C2234" s="10">
        <v>11543</v>
      </c>
      <c r="D2234" s="10">
        <v>136330500</v>
      </c>
      <c r="E2234" s="10">
        <v>532541</v>
      </c>
      <c r="F2234" s="10">
        <v>532541</v>
      </c>
      <c r="G2234" s="10" t="s">
        <v>6955</v>
      </c>
      <c r="H2234" s="10" t="s">
        <v>6955</v>
      </c>
      <c r="I2234" s="10" t="s">
        <v>6956</v>
      </c>
      <c r="J2234" s="10" t="s">
        <v>6957</v>
      </c>
      <c r="K2234" s="13">
        <v>5727.1968500000003</v>
      </c>
      <c r="L2234" s="19" t="s">
        <v>13179</v>
      </c>
      <c r="M2234" s="11" t="s">
        <v>32</v>
      </c>
      <c r="N2234" s="10" t="s">
        <v>33</v>
      </c>
      <c r="O2234" s="10" t="s">
        <v>34</v>
      </c>
      <c r="P2234" s="10"/>
      <c r="Q2234" s="12"/>
      <c r="R2234" s="12"/>
      <c r="S2234" s="10" t="s">
        <v>35</v>
      </c>
      <c r="T2234" s="10" t="s">
        <v>27</v>
      </c>
      <c r="U2234" s="10">
        <v>3849</v>
      </c>
      <c r="V2234" s="10">
        <v>1798</v>
      </c>
      <c r="W2234" s="10">
        <v>2450</v>
      </c>
      <c r="X2234" s="10">
        <v>728</v>
      </c>
      <c r="Y2234" s="10">
        <f t="shared" si="47"/>
        <v>2236</v>
      </c>
      <c r="Z2234" s="10" t="str">
        <f>IFERROR(VLOOKUP(H2234,'[1]MW-NIFTY-50-12-Apr-2020'!$A:$A,1,FALSE),"No")</f>
        <v>No</v>
      </c>
      <c r="AA2234" s="10" t="s">
        <v>44</v>
      </c>
      <c r="AB2234" s="9">
        <v>2236</v>
      </c>
    </row>
    <row r="2235" spans="1:28" ht="15.75" customHeight="1" x14ac:dyDescent="0.3">
      <c r="A2235" s="9">
        <v>2879</v>
      </c>
      <c r="B2235" s="10"/>
      <c r="C2235" s="10"/>
      <c r="D2235" s="10">
        <v>136165892</v>
      </c>
      <c r="E2235" s="10">
        <v>531898</v>
      </c>
      <c r="F2235" s="10">
        <v>531898</v>
      </c>
      <c r="G2235" s="10" t="s">
        <v>8879</v>
      </c>
      <c r="H2235" s="10" t="str">
        <f>G2235</f>
        <v>SANGUI</v>
      </c>
      <c r="I2235" s="10" t="s">
        <v>8880</v>
      </c>
      <c r="J2235" s="10" t="s">
        <v>8881</v>
      </c>
      <c r="K2235" s="13">
        <v>24.42</v>
      </c>
      <c r="L2235" s="19" t="s">
        <v>13176</v>
      </c>
      <c r="M2235" s="11" t="s">
        <v>83</v>
      </c>
      <c r="N2235" s="10" t="s">
        <v>181</v>
      </c>
      <c r="O2235" s="10" t="s">
        <v>311</v>
      </c>
      <c r="P2235" s="10"/>
      <c r="Q2235" s="12"/>
      <c r="R2235" s="12"/>
      <c r="S2235" s="15" t="s">
        <v>313</v>
      </c>
      <c r="T2235" s="10" t="s">
        <v>27</v>
      </c>
      <c r="U2235" s="10">
        <v>1042</v>
      </c>
      <c r="V2235" s="10">
        <v>875</v>
      </c>
      <c r="W2235" s="10">
        <v>938</v>
      </c>
      <c r="X2235" s="10">
        <v>915</v>
      </c>
      <c r="Y2235" s="10">
        <f t="shared" si="47"/>
        <v>2879</v>
      </c>
      <c r="Z2235" s="10" t="str">
        <f>IFERROR(VLOOKUP(H2235,'[1]MW-NIFTY-50-12-Apr-2020'!$A:$A,1,FALSE),"No")</f>
        <v>No</v>
      </c>
      <c r="AA2235" s="10" t="str">
        <f>IFERROR(VLOOKUP(AB2235,'[2]ind_nifty500list 12th Apr20'!$F:$F,1,FALSE),"No")</f>
        <v>No</v>
      </c>
      <c r="AB2235" s="9">
        <v>2879</v>
      </c>
    </row>
    <row r="2236" spans="1:28" ht="15.75" customHeight="1" x14ac:dyDescent="0.3">
      <c r="A2236" s="9">
        <v>3349</v>
      </c>
      <c r="B2236" s="10"/>
      <c r="C2236" s="10"/>
      <c r="D2236" s="10">
        <v>131137796</v>
      </c>
      <c r="E2236" s="10">
        <v>512257</v>
      </c>
      <c r="F2236" s="10">
        <v>512257</v>
      </c>
      <c r="G2236" s="10" t="s">
        <v>10282</v>
      </c>
      <c r="H2236" s="10" t="str">
        <f>G2236</f>
        <v>SVARTCORP</v>
      </c>
      <c r="I2236" s="10" t="s">
        <v>10283</v>
      </c>
      <c r="J2236" s="10" t="s">
        <v>10284</v>
      </c>
      <c r="K2236" s="13">
        <v>24.42</v>
      </c>
      <c r="L2236" s="19" t="s">
        <v>13176</v>
      </c>
      <c r="M2236" s="11" t="s">
        <v>39</v>
      </c>
      <c r="N2236" s="10" t="s">
        <v>40</v>
      </c>
      <c r="O2236" s="10" t="s">
        <v>41</v>
      </c>
      <c r="P2236" s="10"/>
      <c r="Q2236" s="12"/>
      <c r="R2236" s="12"/>
      <c r="S2236" s="17" t="s">
        <v>42</v>
      </c>
      <c r="T2236" s="10" t="s">
        <v>27</v>
      </c>
      <c r="U2236" s="10">
        <v>912</v>
      </c>
      <c r="V2236" s="10">
        <v>182</v>
      </c>
      <c r="W2236" s="10">
        <v>3363</v>
      </c>
      <c r="X2236" s="10">
        <v>693</v>
      </c>
      <c r="Y2236" s="10">
        <f t="shared" si="47"/>
        <v>3349</v>
      </c>
      <c r="Z2236" s="10" t="str">
        <f>IFERROR(VLOOKUP(H2236,'[1]MW-NIFTY-50-12-Apr-2020'!$A:$A,1,FALSE),"No")</f>
        <v>No</v>
      </c>
      <c r="AA2236" s="10" t="str">
        <f>IFERROR(VLOOKUP(AB2236,'[2]ind_nifty500list 12th Apr20'!$F:$F,1,FALSE),"No")</f>
        <v>No</v>
      </c>
      <c r="AB2236" s="9">
        <v>3349</v>
      </c>
    </row>
    <row r="2237" spans="1:28" ht="15.75" customHeight="1" x14ac:dyDescent="0.3">
      <c r="A2237" s="9">
        <v>3541</v>
      </c>
      <c r="B2237" s="10"/>
      <c r="C2237" s="10"/>
      <c r="D2237" s="10">
        <v>135958532</v>
      </c>
      <c r="E2237" s="10">
        <v>531088</v>
      </c>
      <c r="F2237" s="10">
        <v>531088</v>
      </c>
      <c r="G2237" s="10" t="s">
        <v>10858</v>
      </c>
      <c r="H2237" s="10" t="str">
        <f>G2237</f>
        <v>TULIPSTA</v>
      </c>
      <c r="I2237" s="10" t="s">
        <v>10859</v>
      </c>
      <c r="J2237" s="10" t="s">
        <v>10860</v>
      </c>
      <c r="K2237" s="13">
        <v>24.42</v>
      </c>
      <c r="L2237" s="19" t="s">
        <v>13176</v>
      </c>
      <c r="M2237" s="11" t="s">
        <v>83</v>
      </c>
      <c r="N2237" s="10" t="s">
        <v>181</v>
      </c>
      <c r="O2237" s="10" t="s">
        <v>210</v>
      </c>
      <c r="P2237" s="10" t="s">
        <v>354</v>
      </c>
      <c r="Q2237" s="12"/>
      <c r="R2237" s="12"/>
      <c r="S2237" s="17" t="s">
        <v>86</v>
      </c>
      <c r="T2237" s="10" t="s">
        <v>27</v>
      </c>
      <c r="U2237" s="10">
        <v>1565</v>
      </c>
      <c r="V2237" s="10">
        <v>2785</v>
      </c>
      <c r="W2237" s="10">
        <v>2722</v>
      </c>
      <c r="X2237" s="10">
        <v>1714</v>
      </c>
      <c r="Y2237" s="10">
        <f t="shared" si="47"/>
        <v>3541</v>
      </c>
      <c r="Z2237" s="10" t="str">
        <f>IFERROR(VLOOKUP(H2237,'[1]MW-NIFTY-50-12-Apr-2020'!$A:$A,1,FALSE),"No")</f>
        <v>No</v>
      </c>
      <c r="AA2237" s="10" t="str">
        <f>IFERROR(VLOOKUP(AB2237,'[2]ind_nifty500list 12th Apr20'!$F:$F,1,FALSE),"No")</f>
        <v>No</v>
      </c>
      <c r="AB2237" s="9">
        <v>3541</v>
      </c>
    </row>
    <row r="2238" spans="1:28" ht="15.75" customHeight="1" x14ac:dyDescent="0.3">
      <c r="A2238" s="9">
        <v>1232</v>
      </c>
      <c r="B2238" s="10"/>
      <c r="C2238" s="10"/>
      <c r="D2238" s="10">
        <v>136232964</v>
      </c>
      <c r="E2238" s="10">
        <v>136232964</v>
      </c>
      <c r="F2238" s="10">
        <v>532160</v>
      </c>
      <c r="G2238" s="10" t="s">
        <v>3913</v>
      </c>
      <c r="H2238" s="10" t="str">
        <f>G2238</f>
        <v>GUJSTATFIN</v>
      </c>
      <c r="I2238" s="10" t="s">
        <v>3914</v>
      </c>
      <c r="J2238" s="10" t="s">
        <v>3915</v>
      </c>
      <c r="K2238" s="13">
        <v>24.35</v>
      </c>
      <c r="L2238" s="19" t="s">
        <v>13176</v>
      </c>
      <c r="M2238" s="11" t="s">
        <v>55</v>
      </c>
      <c r="N2238" s="10" t="s">
        <v>56</v>
      </c>
      <c r="O2238" s="10" t="s">
        <v>158</v>
      </c>
      <c r="P2238" s="10" t="s">
        <v>159</v>
      </c>
      <c r="Q2238" s="12"/>
      <c r="R2238" s="12"/>
      <c r="S2238" s="18" t="s">
        <v>58</v>
      </c>
      <c r="T2238" s="10" t="s">
        <v>27</v>
      </c>
      <c r="U2238" s="10">
        <v>885</v>
      </c>
      <c r="V2238" s="10">
        <v>2928</v>
      </c>
      <c r="W2238" s="10">
        <v>1957</v>
      </c>
      <c r="X2238" s="10">
        <v>710</v>
      </c>
      <c r="Y2238" s="10">
        <f t="shared" si="47"/>
        <v>1232</v>
      </c>
      <c r="Z2238" s="10" t="str">
        <f>IFERROR(VLOOKUP(H2238,'[1]MW-NIFTY-50-12-Apr-2020'!$A:$A,1,FALSE),"No")</f>
        <v>No</v>
      </c>
      <c r="AA2238" s="10" t="str">
        <f>IFERROR(VLOOKUP(AB2238,'[2]ind_nifty500list 12th Apr20'!$F:$F,1,FALSE),"No")</f>
        <v>No</v>
      </c>
      <c r="AB2238" s="9">
        <v>1232</v>
      </c>
    </row>
    <row r="2239" spans="1:28" ht="15.75" customHeight="1" x14ac:dyDescent="0.3">
      <c r="A2239" s="9">
        <v>2241</v>
      </c>
      <c r="B2239" s="10">
        <v>619777</v>
      </c>
      <c r="C2239" s="10">
        <v>2421</v>
      </c>
      <c r="D2239" s="10">
        <v>133986564</v>
      </c>
      <c r="E2239" s="10">
        <v>523385</v>
      </c>
      <c r="F2239" s="10">
        <v>523385</v>
      </c>
      <c r="G2239" s="10" t="s">
        <v>6970</v>
      </c>
      <c r="H2239" s="10" t="s">
        <v>6970</v>
      </c>
      <c r="I2239" s="10" t="s">
        <v>6971</v>
      </c>
      <c r="J2239" s="10" t="s">
        <v>6972</v>
      </c>
      <c r="K2239" s="13">
        <v>2573.0322500000002</v>
      </c>
      <c r="L2239" s="19" t="s">
        <v>13179</v>
      </c>
      <c r="M2239" s="11" t="s">
        <v>23</v>
      </c>
      <c r="N2239" s="10" t="s">
        <v>24</v>
      </c>
      <c r="O2239" s="10" t="s">
        <v>1622</v>
      </c>
      <c r="P2239" s="10"/>
      <c r="Q2239" s="12"/>
      <c r="R2239" s="12"/>
      <c r="S2239" s="15" t="s">
        <v>26</v>
      </c>
      <c r="T2239" s="10" t="s">
        <v>27</v>
      </c>
      <c r="U2239" s="10">
        <v>3798</v>
      </c>
      <c r="V2239" s="10">
        <v>3092</v>
      </c>
      <c r="W2239" s="10">
        <v>647</v>
      </c>
      <c r="X2239" s="10">
        <v>1556</v>
      </c>
      <c r="Y2239" s="10">
        <f t="shared" si="47"/>
        <v>2241</v>
      </c>
      <c r="Z2239" s="10" t="str">
        <f>IFERROR(VLOOKUP(H2239,'[1]MW-NIFTY-50-12-Apr-2020'!$A:$A,1,FALSE),"No")</f>
        <v>No</v>
      </c>
      <c r="AA2239" s="10" t="s">
        <v>44</v>
      </c>
      <c r="AB2239" s="9">
        <v>2241</v>
      </c>
    </row>
    <row r="2240" spans="1:28" ht="15.75" customHeight="1" x14ac:dyDescent="0.3">
      <c r="A2240" s="9">
        <v>122</v>
      </c>
      <c r="B2240" s="10"/>
      <c r="C2240" s="10"/>
      <c r="D2240" s="10">
        <v>132491780</v>
      </c>
      <c r="E2240" s="10">
        <v>517546</v>
      </c>
      <c r="F2240" s="10">
        <v>517546</v>
      </c>
      <c r="G2240" s="10" t="s">
        <v>493</v>
      </c>
      <c r="H2240" s="10" t="str">
        <f t="shared" ref="H2240:H2256" si="50">G2240</f>
        <v>ALFATRAN</v>
      </c>
      <c r="I2240" s="10" t="s">
        <v>494</v>
      </c>
      <c r="J2240" s="10" t="s">
        <v>495</v>
      </c>
      <c r="K2240" s="13">
        <v>24.32</v>
      </c>
      <c r="L2240" s="19" t="s">
        <v>13176</v>
      </c>
      <c r="M2240" s="11" t="s">
        <v>39</v>
      </c>
      <c r="N2240" s="10" t="s">
        <v>40</v>
      </c>
      <c r="O2240" s="10" t="s">
        <v>128</v>
      </c>
      <c r="P2240" s="10"/>
      <c r="Q2240" s="12"/>
      <c r="R2240" s="12"/>
      <c r="S2240" s="17" t="s">
        <v>42</v>
      </c>
      <c r="T2240" s="10" t="s">
        <v>27</v>
      </c>
      <c r="U2240" s="10">
        <v>1982</v>
      </c>
      <c r="V2240" s="10">
        <v>1631</v>
      </c>
      <c r="W2240" s="10">
        <v>3355</v>
      </c>
      <c r="X2240" s="10">
        <v>768</v>
      </c>
      <c r="Y2240" s="10">
        <f t="shared" si="47"/>
        <v>122</v>
      </c>
      <c r="Z2240" s="10" t="str">
        <f>IFERROR(VLOOKUP(H2240,'[1]MW-NIFTY-50-12-Apr-2020'!$A:$A,1,FALSE),"No")</f>
        <v>No</v>
      </c>
      <c r="AA2240" s="10" t="str">
        <f>IFERROR(VLOOKUP(AB2240,'[2]ind_nifty500list 12th Apr20'!$F:$F,1,FALSE),"No")</f>
        <v>No</v>
      </c>
      <c r="AB2240" s="9">
        <v>122</v>
      </c>
    </row>
    <row r="2241" spans="1:28" ht="15.75" customHeight="1" x14ac:dyDescent="0.3">
      <c r="A2241" s="9">
        <v>2180</v>
      </c>
      <c r="B2241" s="10"/>
      <c r="C2241" s="10"/>
      <c r="D2241" s="10">
        <v>136009476</v>
      </c>
      <c r="E2241" s="10">
        <v>531287</v>
      </c>
      <c r="F2241" s="10">
        <v>531287</v>
      </c>
      <c r="G2241" s="10" t="s">
        <v>6788</v>
      </c>
      <c r="H2241" s="10" t="str">
        <f t="shared" si="50"/>
        <v>NATPLASTI</v>
      </c>
      <c r="I2241" s="10" t="s">
        <v>6789</v>
      </c>
      <c r="J2241" s="10" t="s">
        <v>6790</v>
      </c>
      <c r="K2241" s="13">
        <v>24.28</v>
      </c>
      <c r="L2241" s="19" t="s">
        <v>13176</v>
      </c>
      <c r="M2241" s="11" t="s">
        <v>23</v>
      </c>
      <c r="N2241" s="10" t="s">
        <v>24</v>
      </c>
      <c r="O2241" s="10"/>
      <c r="P2241" s="10"/>
      <c r="Q2241" s="12"/>
      <c r="R2241" s="12"/>
      <c r="S2241" s="15" t="s">
        <v>26</v>
      </c>
      <c r="T2241" s="10" t="s">
        <v>27</v>
      </c>
      <c r="U2241" s="10">
        <v>1649</v>
      </c>
      <c r="V2241" s="10">
        <v>2801</v>
      </c>
      <c r="W2241" s="10">
        <v>508</v>
      </c>
      <c r="X2241" s="10">
        <v>121</v>
      </c>
      <c r="Y2241" s="10">
        <f t="shared" si="47"/>
        <v>2180</v>
      </c>
      <c r="Z2241" s="10" t="str">
        <f>IFERROR(VLOOKUP(H2241,'[1]MW-NIFTY-50-12-Apr-2020'!$A:$A,1,FALSE),"No")</f>
        <v>No</v>
      </c>
      <c r="AA2241" s="10" t="str">
        <f>IFERROR(VLOOKUP(AB2241,'[2]ind_nifty500list 12th Apr20'!$F:$F,1,FALSE),"No")</f>
        <v>No</v>
      </c>
      <c r="AB2241" s="9">
        <v>2180</v>
      </c>
    </row>
    <row r="2242" spans="1:28" ht="15.75" customHeight="1" x14ac:dyDescent="0.3">
      <c r="A2242" s="9">
        <v>261</v>
      </c>
      <c r="B2242" s="10"/>
      <c r="C2242" s="10"/>
      <c r="D2242" s="10">
        <v>131430660</v>
      </c>
      <c r="E2242" s="10">
        <v>513401</v>
      </c>
      <c r="F2242" s="10">
        <v>513401</v>
      </c>
      <c r="G2242" s="10" t="s">
        <v>937</v>
      </c>
      <c r="H2242" s="10" t="str">
        <f t="shared" si="50"/>
        <v>ASHIS</v>
      </c>
      <c r="I2242" s="10" t="s">
        <v>938</v>
      </c>
      <c r="J2242" s="10" t="s">
        <v>939</v>
      </c>
      <c r="K2242" s="13">
        <v>24.22</v>
      </c>
      <c r="L2242" s="19" t="s">
        <v>13176</v>
      </c>
      <c r="M2242" s="11" t="s">
        <v>23</v>
      </c>
      <c r="N2242" s="10" t="s">
        <v>90</v>
      </c>
      <c r="O2242" s="10"/>
      <c r="P2242" s="10"/>
      <c r="Q2242" s="12"/>
      <c r="R2242" s="12"/>
      <c r="S2242" s="10" t="s">
        <v>91</v>
      </c>
      <c r="T2242" s="10" t="s">
        <v>27</v>
      </c>
      <c r="U2242" s="10">
        <v>456</v>
      </c>
      <c r="V2242" s="10">
        <v>3038</v>
      </c>
      <c r="W2242" s="10">
        <v>3391</v>
      </c>
      <c r="X2242" s="10">
        <v>3667</v>
      </c>
      <c r="Y2242" s="10">
        <f t="shared" ref="Y2242:Y2305" si="51">A2242</f>
        <v>261</v>
      </c>
      <c r="Z2242" s="10" t="str">
        <f>IFERROR(VLOOKUP(H2242,'[1]MW-NIFTY-50-12-Apr-2020'!$A:$A,1,FALSE),"No")</f>
        <v>No</v>
      </c>
      <c r="AA2242" s="10" t="str">
        <f>IFERROR(VLOOKUP(AB2242,'[2]ind_nifty500list 12th Apr20'!$F:$F,1,FALSE),"No")</f>
        <v>No</v>
      </c>
      <c r="AB2242" s="9">
        <v>261</v>
      </c>
    </row>
    <row r="2243" spans="1:28" ht="15.75" customHeight="1" x14ac:dyDescent="0.3">
      <c r="A2243" s="9">
        <v>1258</v>
      </c>
      <c r="B2243" s="10"/>
      <c r="C2243" s="10"/>
      <c r="D2243" s="10">
        <v>136410884</v>
      </c>
      <c r="E2243" s="10">
        <v>532855</v>
      </c>
      <c r="F2243" s="10">
        <v>532855</v>
      </c>
      <c r="G2243" s="10" t="s">
        <v>3996</v>
      </c>
      <c r="H2243" s="10" t="str">
        <f t="shared" si="50"/>
        <v>HARYNACAP</v>
      </c>
      <c r="I2243" s="10" t="s">
        <v>3997</v>
      </c>
      <c r="J2243" s="10" t="s">
        <v>3998</v>
      </c>
      <c r="K2243" s="13">
        <v>24.14</v>
      </c>
      <c r="L2243" s="19" t="s">
        <v>13176</v>
      </c>
      <c r="M2243" s="11" t="s">
        <v>55</v>
      </c>
      <c r="N2243" s="10" t="s">
        <v>56</v>
      </c>
      <c r="O2243" s="10" t="s">
        <v>158</v>
      </c>
      <c r="P2243" s="10" t="s">
        <v>159</v>
      </c>
      <c r="Q2243" s="12"/>
      <c r="R2243" s="12"/>
      <c r="S2243" s="18" t="s">
        <v>58</v>
      </c>
      <c r="T2243" s="10" t="s">
        <v>27</v>
      </c>
      <c r="U2243" s="10">
        <v>1695</v>
      </c>
      <c r="V2243" s="10">
        <v>3444</v>
      </c>
      <c r="W2243" s="10">
        <v>855</v>
      </c>
      <c r="X2243" s="10">
        <v>2903</v>
      </c>
      <c r="Y2243" s="10">
        <f t="shared" si="51"/>
        <v>1258</v>
      </c>
      <c r="Z2243" s="10" t="str">
        <f>IFERROR(VLOOKUP(H2243,'[1]MW-NIFTY-50-12-Apr-2020'!$A:$A,1,FALSE),"No")</f>
        <v>No</v>
      </c>
      <c r="AA2243" s="10" t="str">
        <f>IFERROR(VLOOKUP(AB2243,'[2]ind_nifty500list 12th Apr20'!$F:$F,1,FALSE),"No")</f>
        <v>No</v>
      </c>
      <c r="AB2243" s="9">
        <v>1258</v>
      </c>
    </row>
    <row r="2244" spans="1:28" ht="15.75" customHeight="1" x14ac:dyDescent="0.3">
      <c r="A2244" s="9">
        <v>246</v>
      </c>
      <c r="B2244" s="10"/>
      <c r="C2244" s="10"/>
      <c r="D2244" s="10">
        <v>136012036</v>
      </c>
      <c r="E2244" s="10">
        <v>531297</v>
      </c>
      <c r="F2244" s="10">
        <v>531297</v>
      </c>
      <c r="G2244" s="10" t="s">
        <v>890</v>
      </c>
      <c r="H2244" s="10" t="str">
        <f t="shared" si="50"/>
        <v>ARTEFACT</v>
      </c>
      <c r="I2244" s="10" t="s">
        <v>891</v>
      </c>
      <c r="J2244" s="10" t="s">
        <v>892</v>
      </c>
      <c r="K2244" s="13">
        <v>24.12</v>
      </c>
      <c r="L2244" s="19" t="s">
        <v>13176</v>
      </c>
      <c r="M2244" s="11" t="s">
        <v>39</v>
      </c>
      <c r="N2244" s="10" t="s">
        <v>145</v>
      </c>
      <c r="O2244" s="10"/>
      <c r="P2244" s="10"/>
      <c r="Q2244" s="12"/>
      <c r="R2244" s="12"/>
      <c r="S2244" s="17" t="s">
        <v>42</v>
      </c>
      <c r="T2244" s="10" t="s">
        <v>27</v>
      </c>
      <c r="U2244" s="10">
        <v>515</v>
      </c>
      <c r="V2244" s="10">
        <v>1575</v>
      </c>
      <c r="W2244" s="10">
        <v>1091</v>
      </c>
      <c r="X2244" s="10">
        <v>3903</v>
      </c>
      <c r="Y2244" s="10">
        <f t="shared" si="51"/>
        <v>246</v>
      </c>
      <c r="Z2244" s="10" t="str">
        <f>IFERROR(VLOOKUP(H2244,'[1]MW-NIFTY-50-12-Apr-2020'!$A:$A,1,FALSE),"No")</f>
        <v>No</v>
      </c>
      <c r="AA2244" s="10" t="str">
        <f>IFERROR(VLOOKUP(AB2244,'[2]ind_nifty500list 12th Apr20'!$F:$F,1,FALSE),"No")</f>
        <v>No</v>
      </c>
      <c r="AB2244" s="9">
        <v>246</v>
      </c>
    </row>
    <row r="2245" spans="1:28" ht="15.75" customHeight="1" x14ac:dyDescent="0.3">
      <c r="A2245" s="9">
        <v>70</v>
      </c>
      <c r="B2245" s="10"/>
      <c r="C2245" s="10"/>
      <c r="D2245" s="10">
        <v>130907908</v>
      </c>
      <c r="E2245" s="10">
        <v>130907908</v>
      </c>
      <c r="F2245" s="10">
        <v>511359</v>
      </c>
      <c r="G2245" s="10" t="s">
        <v>314</v>
      </c>
      <c r="H2245" s="10" t="str">
        <f t="shared" si="50"/>
        <v>ADMANUM</v>
      </c>
      <c r="I2245" s="10" t="s">
        <v>315</v>
      </c>
      <c r="J2245" s="10" t="s">
        <v>316</v>
      </c>
      <c r="K2245" s="13">
        <v>23.83</v>
      </c>
      <c r="L2245" s="19" t="s">
        <v>13176</v>
      </c>
      <c r="M2245" s="11" t="s">
        <v>55</v>
      </c>
      <c r="N2245" s="10" t="s">
        <v>56</v>
      </c>
      <c r="O2245" s="10" t="s">
        <v>57</v>
      </c>
      <c r="P2245" s="10"/>
      <c r="Q2245" s="12"/>
      <c r="R2245" s="12"/>
      <c r="S2245" s="18" t="s">
        <v>58</v>
      </c>
      <c r="T2245" s="10" t="s">
        <v>27</v>
      </c>
      <c r="U2245" s="10">
        <v>287</v>
      </c>
      <c r="V2245" s="10">
        <v>3508</v>
      </c>
      <c r="W2245" s="10">
        <v>3420</v>
      </c>
      <c r="X2245" s="10">
        <v>3367</v>
      </c>
      <c r="Y2245" s="10">
        <f t="shared" si="51"/>
        <v>70</v>
      </c>
      <c r="Z2245" s="10" t="str">
        <f>IFERROR(VLOOKUP(H2245,'[1]MW-NIFTY-50-12-Apr-2020'!$A:$A,1,FALSE),"No")</f>
        <v>No</v>
      </c>
      <c r="AA2245" s="10" t="str">
        <f>IFERROR(VLOOKUP(AB2245,'[2]ind_nifty500list 12th Apr20'!$F:$F,1,FALSE),"No")</f>
        <v>No</v>
      </c>
      <c r="AB2245" s="9">
        <v>70</v>
      </c>
    </row>
    <row r="2246" spans="1:28" ht="15.75" customHeight="1" x14ac:dyDescent="0.3">
      <c r="A2246" s="9">
        <v>2801</v>
      </c>
      <c r="B2246" s="10"/>
      <c r="C2246" s="10"/>
      <c r="D2246" s="10">
        <v>135794948</v>
      </c>
      <c r="E2246" s="10">
        <v>530449</v>
      </c>
      <c r="F2246" s="10">
        <v>530449</v>
      </c>
      <c r="G2246" s="10" t="s">
        <v>8645</v>
      </c>
      <c r="H2246" s="10" t="str">
        <f t="shared" si="50"/>
        <v>RUNGTAIR</v>
      </c>
      <c r="I2246" s="10" t="s">
        <v>8646</v>
      </c>
      <c r="J2246" s="10" t="s">
        <v>8647</v>
      </c>
      <c r="K2246" s="13">
        <v>23.78</v>
      </c>
      <c r="L2246" s="19" t="s">
        <v>13176</v>
      </c>
      <c r="M2246" s="10" t="s">
        <v>23</v>
      </c>
      <c r="N2246" s="10" t="s">
        <v>24</v>
      </c>
      <c r="O2246" s="10"/>
      <c r="P2246" s="10"/>
      <c r="Q2246" s="12"/>
      <c r="R2246" s="12"/>
      <c r="S2246" s="15" t="s">
        <v>26</v>
      </c>
      <c r="T2246" s="10" t="s">
        <v>27</v>
      </c>
      <c r="U2246" s="10">
        <v>3177</v>
      </c>
      <c r="V2246" s="10">
        <v>982</v>
      </c>
      <c r="W2246" s="10">
        <v>1649</v>
      </c>
      <c r="X2246" s="10">
        <v>2180</v>
      </c>
      <c r="Y2246" s="10">
        <f t="shared" si="51"/>
        <v>2801</v>
      </c>
      <c r="Z2246" s="10" t="str">
        <f>IFERROR(VLOOKUP(H2246,'[1]MW-NIFTY-50-12-Apr-2020'!$A:$A,1,FALSE),"No")</f>
        <v>No</v>
      </c>
      <c r="AA2246" s="10" t="str">
        <f>IFERROR(VLOOKUP(AB2246,'[2]ind_nifty500list 12th Apr20'!$F:$F,1,FALSE),"No")</f>
        <v>No</v>
      </c>
      <c r="AB2246" s="9">
        <v>2801</v>
      </c>
    </row>
    <row r="2247" spans="1:28" ht="15.75" customHeight="1" x14ac:dyDescent="0.3">
      <c r="A2247" s="9">
        <v>2778</v>
      </c>
      <c r="B2247" s="10"/>
      <c r="C2247" s="10"/>
      <c r="D2247" s="10">
        <v>136018948</v>
      </c>
      <c r="E2247" s="10">
        <v>531324</v>
      </c>
      <c r="F2247" s="10">
        <v>531324</v>
      </c>
      <c r="G2247" s="10" t="s">
        <v>8575</v>
      </c>
      <c r="H2247" s="10" t="str">
        <f t="shared" si="50"/>
        <v>ROSELABS</v>
      </c>
      <c r="I2247" s="10" t="s">
        <v>8576</v>
      </c>
      <c r="J2247" s="10" t="s">
        <v>8577</v>
      </c>
      <c r="K2247" s="13">
        <v>23.74</v>
      </c>
      <c r="L2247" s="19" t="s">
        <v>13176</v>
      </c>
      <c r="M2247" s="11" t="s">
        <v>55</v>
      </c>
      <c r="N2247" s="10" t="s">
        <v>56</v>
      </c>
      <c r="O2247" s="10" t="s">
        <v>62</v>
      </c>
      <c r="P2247" s="10" t="s">
        <v>2602</v>
      </c>
      <c r="Q2247" s="12"/>
      <c r="R2247" s="12"/>
      <c r="S2247" s="18" t="s">
        <v>58</v>
      </c>
      <c r="T2247" s="10" t="s">
        <v>27</v>
      </c>
      <c r="U2247" s="10">
        <v>801</v>
      </c>
      <c r="V2247" s="10">
        <v>3351</v>
      </c>
      <c r="W2247" s="10">
        <v>3916</v>
      </c>
      <c r="X2247" s="10">
        <v>0</v>
      </c>
      <c r="Y2247" s="10">
        <f t="shared" si="51"/>
        <v>2778</v>
      </c>
      <c r="Z2247" s="10" t="str">
        <f>IFERROR(VLOOKUP(H2247,'[1]MW-NIFTY-50-12-Apr-2020'!$A:$A,1,FALSE),"No")</f>
        <v>No</v>
      </c>
      <c r="AA2247" s="10" t="str">
        <f>IFERROR(VLOOKUP(AB2247,'[2]ind_nifty500list 12th Apr20'!$F:$F,1,FALSE),"No")</f>
        <v>No</v>
      </c>
      <c r="AB2247" s="9">
        <v>2778</v>
      </c>
    </row>
    <row r="2248" spans="1:28" ht="15.75" customHeight="1" x14ac:dyDescent="0.3">
      <c r="A2248" s="9">
        <v>576</v>
      </c>
      <c r="B2248" s="10"/>
      <c r="C2248" s="10"/>
      <c r="D2248" s="10">
        <v>133696260</v>
      </c>
      <c r="E2248" s="10">
        <v>522251</v>
      </c>
      <c r="F2248" s="10">
        <v>522251</v>
      </c>
      <c r="G2248" s="10" t="s">
        <v>1915</v>
      </c>
      <c r="H2248" s="10" t="str">
        <f t="shared" si="50"/>
        <v>CENLUB</v>
      </c>
      <c r="I2248" s="10" t="s">
        <v>1916</v>
      </c>
      <c r="J2248" s="10" t="s">
        <v>1917</v>
      </c>
      <c r="K2248" s="13">
        <v>23.73</v>
      </c>
      <c r="L2248" s="19" t="s">
        <v>13176</v>
      </c>
      <c r="M2248" s="11" t="s">
        <v>39</v>
      </c>
      <c r="N2248" s="10" t="s">
        <v>40</v>
      </c>
      <c r="O2248" s="10"/>
      <c r="P2248" s="10"/>
      <c r="Q2248" s="12"/>
      <c r="R2248" s="12"/>
      <c r="S2248" s="15" t="s">
        <v>42</v>
      </c>
      <c r="T2248" s="10" t="s">
        <v>27</v>
      </c>
      <c r="U2248" s="10">
        <v>2075</v>
      </c>
      <c r="V2248" s="10">
        <v>731</v>
      </c>
      <c r="W2248" s="10">
        <v>3672</v>
      </c>
      <c r="X2248" s="10">
        <v>2809</v>
      </c>
      <c r="Y2248" s="10">
        <f t="shared" si="51"/>
        <v>576</v>
      </c>
      <c r="Z2248" s="10" t="str">
        <f>IFERROR(VLOOKUP(H2248,'[1]MW-NIFTY-50-12-Apr-2020'!$A:$A,1,FALSE),"No")</f>
        <v>No</v>
      </c>
      <c r="AA2248" s="10" t="str">
        <f>IFERROR(VLOOKUP(AB2248,'[2]ind_nifty500list 12th Apr20'!$F:$F,1,FALSE),"No")</f>
        <v>No</v>
      </c>
      <c r="AB2248" s="9">
        <v>576</v>
      </c>
    </row>
    <row r="2249" spans="1:28" ht="15.75" customHeight="1" x14ac:dyDescent="0.3">
      <c r="A2249" s="9">
        <v>1819</v>
      </c>
      <c r="B2249" s="10"/>
      <c r="C2249" s="10"/>
      <c r="D2249" s="10">
        <v>134040068</v>
      </c>
      <c r="E2249" s="10">
        <v>523594</v>
      </c>
      <c r="F2249" s="10">
        <v>523594</v>
      </c>
      <c r="G2249" s="10" t="s">
        <v>5696</v>
      </c>
      <c r="H2249" s="10" t="str">
        <f t="shared" si="50"/>
        <v>KUNSTOFF</v>
      </c>
      <c r="I2249" s="10" t="s">
        <v>5697</v>
      </c>
      <c r="J2249" s="10" t="s">
        <v>5698</v>
      </c>
      <c r="K2249" s="13">
        <v>23.65</v>
      </c>
      <c r="L2249" s="19" t="s">
        <v>13176</v>
      </c>
      <c r="M2249" s="11" t="s">
        <v>23</v>
      </c>
      <c r="N2249" s="10" t="s">
        <v>24</v>
      </c>
      <c r="O2249" s="10"/>
      <c r="P2249" s="10"/>
      <c r="Q2249" s="12"/>
      <c r="R2249" s="12"/>
      <c r="S2249" s="17" t="s">
        <v>26</v>
      </c>
      <c r="T2249" s="10" t="s">
        <v>27</v>
      </c>
      <c r="U2249" s="10">
        <v>1860</v>
      </c>
      <c r="V2249" s="10">
        <v>2504</v>
      </c>
      <c r="W2249" s="10">
        <v>158</v>
      </c>
      <c r="X2249" s="10">
        <v>2500</v>
      </c>
      <c r="Y2249" s="10">
        <f t="shared" si="51"/>
        <v>1819</v>
      </c>
      <c r="Z2249" s="10" t="str">
        <f>IFERROR(VLOOKUP(H2249,'[1]MW-NIFTY-50-12-Apr-2020'!$A:$A,1,FALSE),"No")</f>
        <v>No</v>
      </c>
      <c r="AA2249" s="10" t="str">
        <f>IFERROR(VLOOKUP(AB2249,'[2]ind_nifty500list 12th Apr20'!$F:$F,1,FALSE),"No")</f>
        <v>No</v>
      </c>
      <c r="AB2249" s="9">
        <v>1819</v>
      </c>
    </row>
    <row r="2250" spans="1:28" ht="15.75" customHeight="1" x14ac:dyDescent="0.3">
      <c r="A2250" s="9">
        <v>948</v>
      </c>
      <c r="B2250" s="10"/>
      <c r="C2250" s="10"/>
      <c r="D2250" s="10">
        <v>137652996</v>
      </c>
      <c r="E2250" s="10">
        <v>537707</v>
      </c>
      <c r="F2250" s="10">
        <v>537707</v>
      </c>
      <c r="G2250" s="10" t="s">
        <v>3043</v>
      </c>
      <c r="H2250" s="10" t="str">
        <f t="shared" si="50"/>
        <v>ETT</v>
      </c>
      <c r="I2250" s="10" t="s">
        <v>3044</v>
      </c>
      <c r="J2250" s="10" t="s">
        <v>3045</v>
      </c>
      <c r="K2250" s="13">
        <v>23.61</v>
      </c>
      <c r="L2250" s="19" t="s">
        <v>13176</v>
      </c>
      <c r="M2250" s="11" t="s">
        <v>249</v>
      </c>
      <c r="N2250" s="10" t="s">
        <v>383</v>
      </c>
      <c r="O2250" s="10"/>
      <c r="P2250" s="10"/>
      <c r="Q2250" s="12"/>
      <c r="R2250" s="12"/>
      <c r="S2250" s="18" t="s">
        <v>384</v>
      </c>
      <c r="T2250" s="10" t="s">
        <v>27</v>
      </c>
      <c r="U2250" s="10">
        <v>3766</v>
      </c>
      <c r="V2250" s="10">
        <v>637</v>
      </c>
      <c r="W2250" s="10">
        <v>1760</v>
      </c>
      <c r="X2250" s="10">
        <v>697</v>
      </c>
      <c r="Y2250" s="10">
        <f t="shared" si="51"/>
        <v>948</v>
      </c>
      <c r="Z2250" s="10" t="str">
        <f>IFERROR(VLOOKUP(H2250,'[1]MW-NIFTY-50-12-Apr-2020'!$A:$A,1,FALSE),"No")</f>
        <v>No</v>
      </c>
      <c r="AA2250" s="10" t="str">
        <f>IFERROR(VLOOKUP(AB2250,'[2]ind_nifty500list 12th Apr20'!$F:$F,1,FALSE),"No")</f>
        <v>No</v>
      </c>
      <c r="AB2250" s="9">
        <v>948</v>
      </c>
    </row>
    <row r="2251" spans="1:28" ht="15.75" customHeight="1" x14ac:dyDescent="0.3">
      <c r="A2251" s="9">
        <v>2376</v>
      </c>
      <c r="B2251" s="10"/>
      <c r="C2251" s="10"/>
      <c r="D2251" s="10">
        <v>137974532</v>
      </c>
      <c r="E2251" s="10">
        <v>538963</v>
      </c>
      <c r="F2251" s="10">
        <v>538963</v>
      </c>
      <c r="G2251" s="10" t="s">
        <v>7378</v>
      </c>
      <c r="H2251" s="10" t="str">
        <f t="shared" si="50"/>
        <v>PACT</v>
      </c>
      <c r="I2251" s="10" t="s">
        <v>7379</v>
      </c>
      <c r="J2251" s="10" t="s">
        <v>7380</v>
      </c>
      <c r="K2251" s="13">
        <v>23.568795741935485</v>
      </c>
      <c r="L2251" s="19" t="s">
        <v>13176</v>
      </c>
      <c r="M2251" s="11" t="s">
        <v>23</v>
      </c>
      <c r="N2251" s="10" t="s">
        <v>90</v>
      </c>
      <c r="O2251" s="10"/>
      <c r="P2251" s="10"/>
      <c r="Q2251" s="12"/>
      <c r="R2251" s="12"/>
      <c r="S2251" s="18" t="s">
        <v>91</v>
      </c>
      <c r="T2251" s="10" t="s">
        <v>27</v>
      </c>
      <c r="U2251" s="10">
        <v>3620</v>
      </c>
      <c r="V2251" s="10">
        <v>12</v>
      </c>
      <c r="W2251" s="10">
        <v>1684</v>
      </c>
      <c r="X2251" s="10">
        <v>767</v>
      </c>
      <c r="Y2251" s="10">
        <f t="shared" si="51"/>
        <v>2376</v>
      </c>
      <c r="Z2251" s="10" t="str">
        <f>IFERROR(VLOOKUP(H2251,'[1]MW-NIFTY-50-12-Apr-2020'!$A:$A,1,FALSE),"No")</f>
        <v>No</v>
      </c>
      <c r="AA2251" s="10" t="str">
        <f>IFERROR(VLOOKUP(AB2251,'[2]ind_nifty500list 12th Apr20'!$F:$F,1,FALSE),"No")</f>
        <v>No</v>
      </c>
      <c r="AB2251" s="9">
        <v>2376</v>
      </c>
    </row>
    <row r="2252" spans="1:28" ht="15.75" customHeight="1" x14ac:dyDescent="0.3">
      <c r="A2252" s="9">
        <v>2444</v>
      </c>
      <c r="B2252" s="10"/>
      <c r="C2252" s="10"/>
      <c r="D2252" s="10">
        <v>128084228</v>
      </c>
      <c r="E2252" s="10">
        <v>500329</v>
      </c>
      <c r="F2252" s="10">
        <v>500329</v>
      </c>
      <c r="G2252" s="10" t="s">
        <v>7580</v>
      </c>
      <c r="H2252" s="10" t="str">
        <f t="shared" si="50"/>
        <v>PENTSFWARE</v>
      </c>
      <c r="I2252" s="10" t="s">
        <v>7581</v>
      </c>
      <c r="J2252" s="10" t="s">
        <v>7582</v>
      </c>
      <c r="K2252" s="13">
        <v>23.35</v>
      </c>
      <c r="L2252" s="19" t="s">
        <v>13176</v>
      </c>
      <c r="M2252" s="11" t="s">
        <v>32</v>
      </c>
      <c r="N2252" s="10" t="s">
        <v>33</v>
      </c>
      <c r="O2252" s="10" t="s">
        <v>48</v>
      </c>
      <c r="P2252" s="10"/>
      <c r="Q2252" s="12"/>
      <c r="R2252" s="12"/>
      <c r="S2252" s="18" t="s">
        <v>35</v>
      </c>
      <c r="T2252" s="10" t="s">
        <v>27</v>
      </c>
      <c r="U2252" s="10">
        <v>2475</v>
      </c>
      <c r="V2252" s="10">
        <v>2564</v>
      </c>
      <c r="W2252" s="10">
        <v>2332</v>
      </c>
      <c r="X2252" s="10">
        <v>1487</v>
      </c>
      <c r="Y2252" s="10">
        <f t="shared" si="51"/>
        <v>2444</v>
      </c>
      <c r="Z2252" s="10" t="str">
        <f>IFERROR(VLOOKUP(H2252,'[1]MW-NIFTY-50-12-Apr-2020'!$A:$A,1,FALSE),"No")</f>
        <v>No</v>
      </c>
      <c r="AA2252" s="10" t="str">
        <f>IFERROR(VLOOKUP(AB2252,'[2]ind_nifty500list 12th Apr20'!$F:$F,1,FALSE),"No")</f>
        <v>No</v>
      </c>
      <c r="AB2252" s="9">
        <v>2444</v>
      </c>
    </row>
    <row r="2253" spans="1:28" ht="15.75" customHeight="1" x14ac:dyDescent="0.3">
      <c r="A2253" s="9">
        <v>1169</v>
      </c>
      <c r="B2253" s="10"/>
      <c r="C2253" s="10"/>
      <c r="D2253" s="10">
        <v>135849732</v>
      </c>
      <c r="E2253" s="10">
        <v>530663</v>
      </c>
      <c r="F2253" s="10">
        <v>530663</v>
      </c>
      <c r="G2253" s="10" t="s">
        <v>3723</v>
      </c>
      <c r="H2253" s="10" t="str">
        <f t="shared" si="50"/>
        <v>GOYALASS</v>
      </c>
      <c r="I2253" s="10" t="s">
        <v>3724</v>
      </c>
      <c r="J2253" s="10" t="s">
        <v>3725</v>
      </c>
      <c r="K2253" s="13">
        <v>23.33</v>
      </c>
      <c r="L2253" s="19" t="s">
        <v>13176</v>
      </c>
      <c r="M2253" s="11" t="s">
        <v>55</v>
      </c>
      <c r="N2253" s="10" t="s">
        <v>56</v>
      </c>
      <c r="O2253" s="10" t="s">
        <v>62</v>
      </c>
      <c r="P2253" s="10" t="s">
        <v>293</v>
      </c>
      <c r="Q2253" s="12"/>
      <c r="R2253" s="12"/>
      <c r="S2253" s="18" t="s">
        <v>58</v>
      </c>
      <c r="T2253" s="10" t="s">
        <v>27</v>
      </c>
      <c r="U2253" s="10">
        <v>1382</v>
      </c>
      <c r="V2253" s="10">
        <v>2017</v>
      </c>
      <c r="W2253" s="10">
        <v>3058</v>
      </c>
      <c r="X2253" s="10">
        <v>5050</v>
      </c>
      <c r="Y2253" s="10">
        <f t="shared" si="51"/>
        <v>1169</v>
      </c>
      <c r="Z2253" s="10" t="str">
        <f>IFERROR(VLOOKUP(H2253,'[1]MW-NIFTY-50-12-Apr-2020'!$A:$A,1,FALSE),"No")</f>
        <v>No</v>
      </c>
      <c r="AA2253" s="10" t="str">
        <f>IFERROR(VLOOKUP(AB2253,'[2]ind_nifty500list 12th Apr20'!$F:$F,1,FALSE),"No")</f>
        <v>No</v>
      </c>
      <c r="AB2253" s="9">
        <v>1169</v>
      </c>
    </row>
    <row r="2254" spans="1:28" ht="15.75" customHeight="1" x14ac:dyDescent="0.3">
      <c r="A2254" s="9">
        <v>2423</v>
      </c>
      <c r="B2254" s="10"/>
      <c r="C2254" s="10"/>
      <c r="D2254" s="10">
        <v>128791556</v>
      </c>
      <c r="E2254" s="10">
        <v>503092</v>
      </c>
      <c r="F2254" s="10">
        <v>503092</v>
      </c>
      <c r="G2254" s="10" t="s">
        <v>7517</v>
      </c>
      <c r="H2254" s="10" t="str">
        <f t="shared" si="50"/>
        <v>PASUPATSPG</v>
      </c>
      <c r="I2254" s="10" t="s">
        <v>7518</v>
      </c>
      <c r="J2254" s="10" t="s">
        <v>7519</v>
      </c>
      <c r="K2254" s="13">
        <v>23.32</v>
      </c>
      <c r="L2254" s="19" t="s">
        <v>13176</v>
      </c>
      <c r="M2254" s="11" t="s">
        <v>83</v>
      </c>
      <c r="N2254" s="10" t="s">
        <v>84</v>
      </c>
      <c r="O2254" s="10" t="s">
        <v>85</v>
      </c>
      <c r="P2254" s="10"/>
      <c r="Q2254" s="12"/>
      <c r="R2254" s="12"/>
      <c r="S2254" s="17" t="s">
        <v>86</v>
      </c>
      <c r="T2254" s="10" t="s">
        <v>27</v>
      </c>
      <c r="U2254" s="10">
        <v>3321</v>
      </c>
      <c r="V2254" s="10">
        <v>145</v>
      </c>
      <c r="W2254" s="10">
        <v>253</v>
      </c>
      <c r="X2254" s="10">
        <v>1776</v>
      </c>
      <c r="Y2254" s="10">
        <f t="shared" si="51"/>
        <v>2423</v>
      </c>
      <c r="Z2254" s="10" t="str">
        <f>IFERROR(VLOOKUP(H2254,'[1]MW-NIFTY-50-12-Apr-2020'!$A:$A,1,FALSE),"No")</f>
        <v>No</v>
      </c>
      <c r="AA2254" s="10" t="str">
        <f>IFERROR(VLOOKUP(AB2254,'[2]ind_nifty500list 12th Apr20'!$F:$F,1,FALSE),"No")</f>
        <v>No</v>
      </c>
      <c r="AB2254" s="9">
        <v>2423</v>
      </c>
    </row>
    <row r="2255" spans="1:28" ht="15.75" customHeight="1" x14ac:dyDescent="0.3">
      <c r="A2255" s="9">
        <v>2546</v>
      </c>
      <c r="B2255" s="10"/>
      <c r="C2255" s="10"/>
      <c r="D2255" s="10">
        <v>136141316</v>
      </c>
      <c r="E2255" s="10">
        <v>531802</v>
      </c>
      <c r="F2255" s="10">
        <v>531802</v>
      </c>
      <c r="G2255" s="10" t="s">
        <v>7881</v>
      </c>
      <c r="H2255" s="10" t="str">
        <f t="shared" si="50"/>
        <v>PRERINFRA</v>
      </c>
      <c r="I2255" s="10" t="s">
        <v>7882</v>
      </c>
      <c r="J2255" s="10" t="s">
        <v>7883</v>
      </c>
      <c r="K2255" s="13">
        <v>23.28</v>
      </c>
      <c r="L2255" s="19" t="s">
        <v>13176</v>
      </c>
      <c r="M2255" s="11" t="s">
        <v>249</v>
      </c>
      <c r="N2255" s="10" t="s">
        <v>383</v>
      </c>
      <c r="O2255" s="10"/>
      <c r="P2255" s="10"/>
      <c r="Q2255" s="12"/>
      <c r="R2255" s="12"/>
      <c r="S2255" s="18" t="s">
        <v>384</v>
      </c>
      <c r="T2255" s="10" t="s">
        <v>27</v>
      </c>
      <c r="U2255" s="10">
        <v>530</v>
      </c>
      <c r="V2255" s="10">
        <v>2190</v>
      </c>
      <c r="W2255" s="10">
        <v>2618</v>
      </c>
      <c r="X2255" s="10">
        <v>1268</v>
      </c>
      <c r="Y2255" s="10">
        <f t="shared" si="51"/>
        <v>2546</v>
      </c>
      <c r="Z2255" s="10" t="str">
        <f>IFERROR(VLOOKUP(H2255,'[1]MW-NIFTY-50-12-Apr-2020'!$A:$A,1,FALSE),"No")</f>
        <v>No</v>
      </c>
      <c r="AA2255" s="10" t="str">
        <f>IFERROR(VLOOKUP(AB2255,'[2]ind_nifty500list 12th Apr20'!$F:$F,1,FALSE),"No")</f>
        <v>No</v>
      </c>
      <c r="AB2255" s="9">
        <v>2546</v>
      </c>
    </row>
    <row r="2256" spans="1:28" ht="15.75" customHeight="1" x14ac:dyDescent="0.3">
      <c r="A2256" s="9">
        <v>3422</v>
      </c>
      <c r="B2256" s="10"/>
      <c r="C2256" s="10"/>
      <c r="D2256" s="10">
        <v>134183940</v>
      </c>
      <c r="E2256" s="10">
        <v>524156</v>
      </c>
      <c r="F2256" s="10">
        <v>524156</v>
      </c>
      <c r="G2256" s="10" t="s">
        <v>10502</v>
      </c>
      <c r="H2256" s="10" t="str">
        <f t="shared" si="50"/>
        <v>TCMLMTD</v>
      </c>
      <c r="I2256" s="10" t="s">
        <v>10503</v>
      </c>
      <c r="J2256" s="10" t="s">
        <v>10504</v>
      </c>
      <c r="K2256" s="13">
        <v>23.28</v>
      </c>
      <c r="L2256" s="19" t="s">
        <v>13176</v>
      </c>
      <c r="M2256" s="11" t="s">
        <v>23</v>
      </c>
      <c r="N2256" s="10" t="s">
        <v>24</v>
      </c>
      <c r="O2256" s="10"/>
      <c r="P2256" s="10"/>
      <c r="Q2256" s="12"/>
      <c r="R2256" s="12"/>
      <c r="S2256" s="15" t="s">
        <v>26</v>
      </c>
      <c r="T2256" s="10" t="s">
        <v>27</v>
      </c>
      <c r="U2256" s="10">
        <v>3679</v>
      </c>
      <c r="V2256" s="10">
        <v>1321</v>
      </c>
      <c r="W2256" s="10">
        <v>2177</v>
      </c>
      <c r="X2256" s="10">
        <v>2671</v>
      </c>
      <c r="Y2256" s="10">
        <f t="shared" si="51"/>
        <v>3422</v>
      </c>
      <c r="Z2256" s="10" t="str">
        <f>IFERROR(VLOOKUP(H2256,'[1]MW-NIFTY-50-12-Apr-2020'!$A:$A,1,FALSE),"No")</f>
        <v>No</v>
      </c>
      <c r="AA2256" s="10" t="str">
        <f>IFERROR(VLOOKUP(AB2256,'[2]ind_nifty500list 12th Apr20'!$F:$F,1,FALSE),"No")</f>
        <v>No</v>
      </c>
      <c r="AB2256" s="9">
        <v>3422</v>
      </c>
    </row>
    <row r="2257" spans="1:28" ht="15.75" customHeight="1" x14ac:dyDescent="0.3">
      <c r="A2257" s="9">
        <v>3853</v>
      </c>
      <c r="B2257" s="10">
        <v>978945</v>
      </c>
      <c r="C2257" s="10">
        <v>3824</v>
      </c>
      <c r="D2257" s="10"/>
      <c r="E2257" s="10"/>
      <c r="F2257" s="10">
        <v>512587</v>
      </c>
      <c r="G2257" s="10" t="s">
        <v>11833</v>
      </c>
      <c r="H2257" s="10" t="s">
        <v>11833</v>
      </c>
      <c r="I2257" s="10" t="s">
        <v>11834</v>
      </c>
      <c r="J2257" s="10" t="s">
        <v>11835</v>
      </c>
      <c r="K2257" s="13">
        <v>23.27975</v>
      </c>
      <c r="L2257" s="19" t="s">
        <v>13176</v>
      </c>
      <c r="M2257" s="11" t="s">
        <v>83</v>
      </c>
      <c r="N2257" s="10" t="s">
        <v>84</v>
      </c>
      <c r="O2257" s="10" t="s">
        <v>508</v>
      </c>
      <c r="P2257" s="10"/>
      <c r="Q2257" s="12"/>
      <c r="R2257" s="12"/>
      <c r="S2257" s="15" t="s">
        <v>86</v>
      </c>
      <c r="T2257" s="10" t="s">
        <v>27</v>
      </c>
      <c r="U2257" s="10">
        <v>4615</v>
      </c>
      <c r="V2257" s="10">
        <v>3033</v>
      </c>
      <c r="W2257" s="10">
        <v>3754</v>
      </c>
      <c r="X2257" s="10">
        <v>3637</v>
      </c>
      <c r="Y2257" s="10">
        <f t="shared" si="51"/>
        <v>3853</v>
      </c>
      <c r="Z2257" s="10" t="str">
        <f>IFERROR(VLOOKUP(H2257,'[1]MW-NIFTY-50-12-Apr-2020'!$A:$A,1,FALSE),"No")</f>
        <v>No</v>
      </c>
      <c r="AA2257" s="10" t="str">
        <f>IFERROR(VLOOKUP(AB2257,'[2]ind_nifty500list 12th Apr20'!$F:$F,1,FALSE),"No")</f>
        <v>No</v>
      </c>
      <c r="AB2257" s="9">
        <v>3853</v>
      </c>
    </row>
    <row r="2258" spans="1:28" ht="15.75" customHeight="1" x14ac:dyDescent="0.3">
      <c r="A2258" s="9">
        <v>10</v>
      </c>
      <c r="B2258" s="10"/>
      <c r="C2258" s="10"/>
      <c r="D2258" s="10">
        <v>136157700</v>
      </c>
      <c r="E2258" s="10">
        <v>531866</v>
      </c>
      <c r="F2258" s="10">
        <v>531866</v>
      </c>
      <c r="G2258" s="10" t="s">
        <v>77</v>
      </c>
      <c r="H2258" s="10" t="str">
        <f>G2258</f>
        <v>AAGAMCAP</v>
      </c>
      <c r="I2258" s="10" t="s">
        <v>78</v>
      </c>
      <c r="J2258" s="10" t="s">
        <v>79</v>
      </c>
      <c r="K2258" s="13">
        <v>23.25</v>
      </c>
      <c r="L2258" s="19" t="s">
        <v>13176</v>
      </c>
      <c r="M2258" s="11" t="s">
        <v>55</v>
      </c>
      <c r="N2258" s="11" t="s">
        <v>56</v>
      </c>
      <c r="O2258" s="10" t="s">
        <v>57</v>
      </c>
      <c r="P2258" s="10"/>
      <c r="Q2258" s="10"/>
      <c r="R2258" s="12"/>
      <c r="S2258" s="10" t="s">
        <v>58</v>
      </c>
      <c r="T2258" s="10" t="s">
        <v>27</v>
      </c>
      <c r="U2258" s="10">
        <v>323</v>
      </c>
      <c r="V2258" s="10">
        <v>358</v>
      </c>
      <c r="W2258" s="10">
        <v>8</v>
      </c>
      <c r="X2258" s="10">
        <v>3075</v>
      </c>
      <c r="Y2258" s="10">
        <f t="shared" si="51"/>
        <v>10</v>
      </c>
      <c r="Z2258" s="10" t="str">
        <f>IFERROR(VLOOKUP(H2258,'[1]MW-NIFTY-50-12-Apr-2020'!$A:$A,1,FALSE),"No")</f>
        <v>No</v>
      </c>
      <c r="AA2258" s="10" t="str">
        <f>IFERROR(VLOOKUP(AB2258,'[2]ind_nifty500list 12th Apr20'!$F:$F,1,FALSE),"No")</f>
        <v>No</v>
      </c>
      <c r="AB2258" s="9">
        <v>10</v>
      </c>
    </row>
    <row r="2259" spans="1:28" ht="15.75" customHeight="1" x14ac:dyDescent="0.3">
      <c r="A2259" s="9">
        <v>2853</v>
      </c>
      <c r="B2259" s="10"/>
      <c r="C2259" s="10"/>
      <c r="D2259" s="10">
        <v>136193284</v>
      </c>
      <c r="E2259" s="10">
        <v>532005</v>
      </c>
      <c r="F2259" s="10">
        <v>532005</v>
      </c>
      <c r="G2259" s="10" t="s">
        <v>8800</v>
      </c>
      <c r="H2259" s="10" t="str">
        <f>G2259</f>
        <v>SAMINDUS</v>
      </c>
      <c r="I2259" s="10" t="s">
        <v>8801</v>
      </c>
      <c r="J2259" s="10" t="s">
        <v>8802</v>
      </c>
      <c r="K2259" s="13">
        <v>23.11</v>
      </c>
      <c r="L2259" s="19" t="s">
        <v>13176</v>
      </c>
      <c r="M2259" s="11" t="s">
        <v>275</v>
      </c>
      <c r="N2259" s="10" t="s">
        <v>276</v>
      </c>
      <c r="O2259" s="10" t="s">
        <v>277</v>
      </c>
      <c r="P2259" s="10"/>
      <c r="Q2259" s="12"/>
      <c r="R2259" s="12"/>
      <c r="S2259" s="10" t="s">
        <v>279</v>
      </c>
      <c r="T2259" s="10" t="s">
        <v>27</v>
      </c>
      <c r="U2259" s="10">
        <v>2858</v>
      </c>
      <c r="V2259" s="10">
        <v>2228</v>
      </c>
      <c r="W2259" s="10">
        <v>3282</v>
      </c>
      <c r="X2259" s="10">
        <v>2347</v>
      </c>
      <c r="Y2259" s="10">
        <f t="shared" si="51"/>
        <v>2853</v>
      </c>
      <c r="Z2259" s="10" t="str">
        <f>IFERROR(VLOOKUP(H2259,'[1]MW-NIFTY-50-12-Apr-2020'!$A:$A,1,FALSE),"No")</f>
        <v>No</v>
      </c>
      <c r="AA2259" s="10" t="str">
        <f>IFERROR(VLOOKUP(AB2259,'[2]ind_nifty500list 12th Apr20'!$F:$F,1,FALSE),"No")</f>
        <v>No</v>
      </c>
      <c r="AB2259" s="9">
        <v>2853</v>
      </c>
    </row>
    <row r="2260" spans="1:28" ht="15.75" customHeight="1" x14ac:dyDescent="0.3">
      <c r="A2260" s="9">
        <v>871</v>
      </c>
      <c r="B2260" s="10"/>
      <c r="C2260" s="10"/>
      <c r="D2260" s="10">
        <v>137909252</v>
      </c>
      <c r="E2260" s="10">
        <v>538708</v>
      </c>
      <c r="F2260" s="10">
        <v>538708</v>
      </c>
      <c r="G2260" s="10" t="s">
        <v>2810</v>
      </c>
      <c r="H2260" s="10" t="str">
        <f>G2260</f>
        <v>ETIL</v>
      </c>
      <c r="I2260" s="10" t="s">
        <v>2811</v>
      </c>
      <c r="J2260" s="10" t="s">
        <v>2812</v>
      </c>
      <c r="K2260" s="13">
        <v>23.04</v>
      </c>
      <c r="L2260" s="19" t="s">
        <v>13176</v>
      </c>
      <c r="M2260" s="11" t="s">
        <v>55</v>
      </c>
      <c r="N2260" s="10" t="s">
        <v>56</v>
      </c>
      <c r="O2260" s="10" t="s">
        <v>158</v>
      </c>
      <c r="P2260" s="10" t="s">
        <v>797</v>
      </c>
      <c r="Q2260" s="10"/>
      <c r="R2260" s="12"/>
      <c r="S2260" s="18" t="s">
        <v>58</v>
      </c>
      <c r="T2260" s="10" t="s">
        <v>27</v>
      </c>
      <c r="U2260" s="10">
        <v>2561</v>
      </c>
      <c r="V2260" s="10">
        <v>1114</v>
      </c>
      <c r="W2260" s="10">
        <v>791</v>
      </c>
      <c r="X2260" s="10">
        <v>675</v>
      </c>
      <c r="Y2260" s="10">
        <f t="shared" si="51"/>
        <v>871</v>
      </c>
      <c r="Z2260" s="10" t="str">
        <f>IFERROR(VLOOKUP(H2260,'[1]MW-NIFTY-50-12-Apr-2020'!$A:$A,1,FALSE),"No")</f>
        <v>No</v>
      </c>
      <c r="AA2260" s="10" t="str">
        <f>IFERROR(VLOOKUP(AB2260,'[2]ind_nifty500list 12th Apr20'!$F:$F,1,FALSE),"No")</f>
        <v>No</v>
      </c>
      <c r="AB2260" s="9">
        <v>871</v>
      </c>
    </row>
    <row r="2261" spans="1:28" ht="15.75" customHeight="1" x14ac:dyDescent="0.3">
      <c r="A2261" s="9">
        <v>2206</v>
      </c>
      <c r="B2261" s="10"/>
      <c r="C2261" s="10"/>
      <c r="D2261" s="10">
        <v>131668996</v>
      </c>
      <c r="E2261" s="10">
        <v>514332</v>
      </c>
      <c r="F2261" s="10">
        <v>514332</v>
      </c>
      <c r="G2261" s="10" t="s">
        <v>6865</v>
      </c>
      <c r="H2261" s="10" t="str">
        <f>G2261</f>
        <v>NEOINFRA</v>
      </c>
      <c r="I2261" s="10" t="s">
        <v>6866</v>
      </c>
      <c r="J2261" s="10" t="s">
        <v>6867</v>
      </c>
      <c r="K2261" s="13">
        <v>23.04</v>
      </c>
      <c r="L2261" s="19" t="s">
        <v>13176</v>
      </c>
      <c r="M2261" s="11" t="s">
        <v>249</v>
      </c>
      <c r="N2261" s="10" t="s">
        <v>383</v>
      </c>
      <c r="O2261" s="10"/>
      <c r="P2261" s="10"/>
      <c r="Q2261" s="12"/>
      <c r="R2261" s="12"/>
      <c r="S2261" s="18" t="s">
        <v>384</v>
      </c>
      <c r="T2261" s="10" t="s">
        <v>27</v>
      </c>
      <c r="U2261" s="10">
        <v>1675</v>
      </c>
      <c r="V2261" s="10">
        <v>3781</v>
      </c>
      <c r="W2261" s="10">
        <v>637</v>
      </c>
      <c r="X2261" s="10">
        <v>3766</v>
      </c>
      <c r="Y2261" s="10">
        <f t="shared" si="51"/>
        <v>2206</v>
      </c>
      <c r="Z2261" s="10" t="str">
        <f>IFERROR(VLOOKUP(H2261,'[1]MW-NIFTY-50-12-Apr-2020'!$A:$A,1,FALSE),"No")</f>
        <v>No</v>
      </c>
      <c r="AA2261" s="10" t="str">
        <f>IFERROR(VLOOKUP(AB2261,'[2]ind_nifty500list 12th Apr20'!$F:$F,1,FALSE),"No")</f>
        <v>No</v>
      </c>
      <c r="AB2261" s="9">
        <v>2206</v>
      </c>
    </row>
    <row r="2262" spans="1:28" ht="15.75" customHeight="1" x14ac:dyDescent="0.3">
      <c r="A2262" s="9">
        <v>4617</v>
      </c>
      <c r="B2262" s="10">
        <v>775681</v>
      </c>
      <c r="C2262" s="10">
        <v>3030</v>
      </c>
      <c r="D2262" s="10">
        <v>128097028</v>
      </c>
      <c r="E2262" s="10">
        <v>500379</v>
      </c>
      <c r="F2262" s="10">
        <v>500379</v>
      </c>
      <c r="G2262" s="10" t="s">
        <v>12539</v>
      </c>
      <c r="H2262" s="10" t="s">
        <v>12539</v>
      </c>
      <c r="I2262" s="10" t="s">
        <v>12540</v>
      </c>
      <c r="J2262" s="10" t="s">
        <v>12541</v>
      </c>
      <c r="K2262" s="13">
        <v>23.03</v>
      </c>
      <c r="L2262" s="19" t="s">
        <v>13176</v>
      </c>
      <c r="M2262" s="11" t="s">
        <v>55</v>
      </c>
      <c r="N2262" s="10" t="s">
        <v>56</v>
      </c>
      <c r="O2262" s="10" t="s">
        <v>215</v>
      </c>
      <c r="P2262" s="10" t="s">
        <v>454</v>
      </c>
      <c r="Q2262" s="12"/>
      <c r="R2262" s="12"/>
      <c r="S2262" s="18" t="s">
        <v>58</v>
      </c>
      <c r="T2262" s="10" t="s">
        <v>27</v>
      </c>
      <c r="U2262" s="10">
        <v>4830</v>
      </c>
      <c r="V2262" s="10">
        <v>4902</v>
      </c>
      <c r="W2262" s="10">
        <v>3438</v>
      </c>
      <c r="X2262" s="10">
        <v>3047</v>
      </c>
      <c r="Y2262" s="10">
        <f t="shared" si="51"/>
        <v>4617</v>
      </c>
      <c r="Z2262" s="10" t="str">
        <f>IFERROR(VLOOKUP(H2262,'[1]MW-NIFTY-50-12-Apr-2020'!$A:$A,1,FALSE),"No")</f>
        <v>No</v>
      </c>
      <c r="AA2262" s="10" t="str">
        <f>IFERROR(VLOOKUP(AB2262,'[2]ind_nifty500list 12th Apr20'!$F:$F,1,FALSE),"No")</f>
        <v>No</v>
      </c>
      <c r="AB2262" s="9">
        <v>4617</v>
      </c>
    </row>
    <row r="2263" spans="1:28" ht="15.75" customHeight="1" x14ac:dyDescent="0.3">
      <c r="A2263" s="9">
        <v>2717</v>
      </c>
      <c r="B2263" s="10">
        <v>4345345</v>
      </c>
      <c r="C2263" s="10">
        <v>16974</v>
      </c>
      <c r="D2263" s="10">
        <v>136219140</v>
      </c>
      <c r="E2263" s="10">
        <v>532106</v>
      </c>
      <c r="F2263" s="10">
        <v>532106</v>
      </c>
      <c r="G2263" s="10" t="s">
        <v>8393</v>
      </c>
      <c r="H2263" s="10" t="s">
        <v>8393</v>
      </c>
      <c r="I2263" s="10" t="s">
        <v>8394</v>
      </c>
      <c r="J2263" s="10" t="s">
        <v>8395</v>
      </c>
      <c r="K2263" s="13">
        <v>22.99</v>
      </c>
      <c r="L2263" s="19" t="s">
        <v>13176</v>
      </c>
      <c r="M2263" s="11" t="s">
        <v>275</v>
      </c>
      <c r="N2263" s="10" t="s">
        <v>357</v>
      </c>
      <c r="O2263" s="10" t="s">
        <v>358</v>
      </c>
      <c r="P2263" s="10" t="s">
        <v>1975</v>
      </c>
      <c r="Q2263" s="11" t="s">
        <v>1975</v>
      </c>
      <c r="R2263" s="12"/>
      <c r="S2263" s="18" t="s">
        <v>279</v>
      </c>
      <c r="T2263" s="10" t="s">
        <v>27</v>
      </c>
      <c r="U2263" s="10">
        <v>4159</v>
      </c>
      <c r="V2263" s="10">
        <v>2077</v>
      </c>
      <c r="W2263" s="10">
        <v>3098</v>
      </c>
      <c r="X2263" s="10">
        <v>1190</v>
      </c>
      <c r="Y2263" s="10">
        <f t="shared" si="51"/>
        <v>2717</v>
      </c>
      <c r="Z2263" s="10" t="str">
        <f>IFERROR(VLOOKUP(H2263,'[1]MW-NIFTY-50-12-Apr-2020'!$A:$A,1,FALSE),"No")</f>
        <v>No</v>
      </c>
      <c r="AA2263" s="10" t="str">
        <f>IFERROR(VLOOKUP(AB2263,'[2]ind_nifty500list 12th Apr20'!$F:$F,1,FALSE),"No")</f>
        <v>No</v>
      </c>
      <c r="AB2263" s="9">
        <v>2717</v>
      </c>
    </row>
    <row r="2264" spans="1:28" ht="15.75" customHeight="1" x14ac:dyDescent="0.3">
      <c r="A2264" s="9">
        <v>2341</v>
      </c>
      <c r="B2264" s="10">
        <v>3716097</v>
      </c>
      <c r="C2264" s="10">
        <v>14516</v>
      </c>
      <c r="D2264" s="10">
        <v>136406276</v>
      </c>
      <c r="E2264" s="10">
        <v>532837</v>
      </c>
      <c r="F2264" s="10">
        <v>532837</v>
      </c>
      <c r="G2264" s="10" t="s">
        <v>7273</v>
      </c>
      <c r="H2264" s="10" t="s">
        <v>7273</v>
      </c>
      <c r="I2264" s="10" t="s">
        <v>7274</v>
      </c>
      <c r="J2264" s="10" t="s">
        <v>7275</v>
      </c>
      <c r="K2264" s="13">
        <v>22.95</v>
      </c>
      <c r="L2264" s="19" t="s">
        <v>13176</v>
      </c>
      <c r="M2264" s="11" t="s">
        <v>249</v>
      </c>
      <c r="N2264" s="10" t="s">
        <v>383</v>
      </c>
      <c r="O2264" s="10"/>
      <c r="P2264" s="10"/>
      <c r="Q2264" s="12"/>
      <c r="R2264" s="12"/>
      <c r="S2264" s="18" t="s">
        <v>384</v>
      </c>
      <c r="T2264" s="10" t="s">
        <v>27</v>
      </c>
      <c r="U2264" s="10">
        <v>2675</v>
      </c>
      <c r="V2264" s="10">
        <v>3108</v>
      </c>
      <c r="W2264" s="10">
        <v>1983</v>
      </c>
      <c r="X2264" s="10">
        <v>2513</v>
      </c>
      <c r="Y2264" s="10">
        <f t="shared" si="51"/>
        <v>2341</v>
      </c>
      <c r="Z2264" s="10" t="str">
        <f>IFERROR(VLOOKUP(H2264,'[1]MW-NIFTY-50-12-Apr-2020'!$A:$A,1,FALSE),"No")</f>
        <v>No</v>
      </c>
      <c r="AA2264" s="10" t="str">
        <f>IFERROR(VLOOKUP(AB2264,'[2]ind_nifty500list 12th Apr20'!$F:$F,1,FALSE),"No")</f>
        <v>No</v>
      </c>
      <c r="AB2264" s="9">
        <v>2341</v>
      </c>
    </row>
    <row r="2265" spans="1:28" ht="15.75" customHeight="1" x14ac:dyDescent="0.3">
      <c r="A2265" s="9">
        <v>1486</v>
      </c>
      <c r="B2265" s="10"/>
      <c r="C2265" s="10"/>
      <c r="D2265" s="10">
        <v>128054276</v>
      </c>
      <c r="E2265" s="10">
        <v>500212</v>
      </c>
      <c r="F2265" s="10">
        <v>500212</v>
      </c>
      <c r="G2265" s="10" t="s">
        <v>4693</v>
      </c>
      <c r="H2265" s="10" t="str">
        <f>G2265</f>
        <v>IFSL</v>
      </c>
      <c r="I2265" s="10" t="s">
        <v>4694</v>
      </c>
      <c r="J2265" s="10" t="s">
        <v>4695</v>
      </c>
      <c r="K2265" s="13">
        <v>22.89</v>
      </c>
      <c r="L2265" s="19" t="s">
        <v>13176</v>
      </c>
      <c r="M2265" s="11" t="s">
        <v>55</v>
      </c>
      <c r="N2265" s="10" t="s">
        <v>56</v>
      </c>
      <c r="O2265" s="10" t="s">
        <v>158</v>
      </c>
      <c r="P2265" s="10" t="s">
        <v>159</v>
      </c>
      <c r="Q2265" s="12"/>
      <c r="R2265" s="12"/>
      <c r="S2265" s="10" t="s">
        <v>58</v>
      </c>
      <c r="T2265" s="10" t="s">
        <v>27</v>
      </c>
      <c r="U2265" s="10">
        <v>2903</v>
      </c>
      <c r="V2265" s="10">
        <v>855</v>
      </c>
      <c r="W2265" s="10">
        <v>297</v>
      </c>
      <c r="X2265" s="10">
        <v>177</v>
      </c>
      <c r="Y2265" s="10">
        <f t="shared" si="51"/>
        <v>1486</v>
      </c>
      <c r="Z2265" s="10" t="str">
        <f>IFERROR(VLOOKUP(H2265,'[1]MW-NIFTY-50-12-Apr-2020'!$A:$A,1,FALSE),"No")</f>
        <v>No</v>
      </c>
      <c r="AA2265" s="10" t="str">
        <f>IFERROR(VLOOKUP(AB2265,'[2]ind_nifty500list 12th Apr20'!$F:$F,1,FALSE),"No")</f>
        <v>No</v>
      </c>
      <c r="AB2265" s="9">
        <v>1486</v>
      </c>
    </row>
    <row r="2266" spans="1:28" ht="15.75" customHeight="1" x14ac:dyDescent="0.3">
      <c r="A2266" s="9">
        <v>2805</v>
      </c>
      <c r="B2266" s="10"/>
      <c r="C2266" s="10"/>
      <c r="D2266" s="10">
        <v>129109764</v>
      </c>
      <c r="E2266" s="10">
        <v>504335</v>
      </c>
      <c r="F2266" s="10">
        <v>504335</v>
      </c>
      <c r="G2266" s="10" t="s">
        <v>8657</v>
      </c>
      <c r="H2266" s="10" t="str">
        <f>G2266</f>
        <v>RUTRINT</v>
      </c>
      <c r="I2266" s="10" t="s">
        <v>8658</v>
      </c>
      <c r="J2266" s="10" t="s">
        <v>8659</v>
      </c>
      <c r="K2266" s="13">
        <v>22.89</v>
      </c>
      <c r="L2266" s="19" t="s">
        <v>13176</v>
      </c>
      <c r="M2266" s="11" t="s">
        <v>39</v>
      </c>
      <c r="N2266" s="10" t="s">
        <v>145</v>
      </c>
      <c r="O2266" s="10"/>
      <c r="P2266" s="10"/>
      <c r="Q2266" s="12"/>
      <c r="R2266" s="12"/>
      <c r="S2266" s="15" t="s">
        <v>42</v>
      </c>
      <c r="T2266" s="10" t="s">
        <v>27</v>
      </c>
      <c r="U2266" s="10">
        <v>2887</v>
      </c>
      <c r="V2266" s="10">
        <v>2907</v>
      </c>
      <c r="W2266" s="10">
        <v>2779</v>
      </c>
      <c r="X2266" s="10">
        <v>2771</v>
      </c>
      <c r="Y2266" s="10">
        <f t="shared" si="51"/>
        <v>2805</v>
      </c>
      <c r="Z2266" s="10" t="str">
        <f>IFERROR(VLOOKUP(H2266,'[1]MW-NIFTY-50-12-Apr-2020'!$A:$A,1,FALSE),"No")</f>
        <v>No</v>
      </c>
      <c r="AA2266" s="10" t="str">
        <f>IFERROR(VLOOKUP(AB2266,'[2]ind_nifty500list 12th Apr20'!$F:$F,1,FALSE),"No")</f>
        <v>No</v>
      </c>
      <c r="AB2266" s="9">
        <v>2805</v>
      </c>
    </row>
    <row r="2267" spans="1:28" ht="15.75" customHeight="1" x14ac:dyDescent="0.3">
      <c r="A2267" s="9">
        <v>3432</v>
      </c>
      <c r="B2267" s="10">
        <v>5162497</v>
      </c>
      <c r="C2267" s="10">
        <v>20166</v>
      </c>
      <c r="D2267" s="10">
        <v>136516100</v>
      </c>
      <c r="E2267" s="10">
        <v>533266</v>
      </c>
      <c r="F2267" s="10">
        <v>533266</v>
      </c>
      <c r="G2267" s="10" t="s">
        <v>10532</v>
      </c>
      <c r="H2267" s="10" t="s">
        <v>10532</v>
      </c>
      <c r="I2267" s="10" t="s">
        <v>10533</v>
      </c>
      <c r="J2267" s="10" t="s">
        <v>10534</v>
      </c>
      <c r="K2267" s="13">
        <v>22.86</v>
      </c>
      <c r="L2267" s="19" t="s">
        <v>13176</v>
      </c>
      <c r="M2267" s="11" t="s">
        <v>39</v>
      </c>
      <c r="N2267" s="10" t="s">
        <v>40</v>
      </c>
      <c r="O2267" s="10"/>
      <c r="P2267" s="10"/>
      <c r="Q2267" s="12"/>
      <c r="R2267" s="12"/>
      <c r="S2267" s="15" t="s">
        <v>42</v>
      </c>
      <c r="T2267" s="10" t="s">
        <v>27</v>
      </c>
      <c r="U2267" s="10">
        <v>3661</v>
      </c>
      <c r="V2267" s="10">
        <v>4029</v>
      </c>
      <c r="W2267" s="10">
        <v>2735</v>
      </c>
      <c r="X2267" s="10">
        <v>1723</v>
      </c>
      <c r="Y2267" s="10">
        <f t="shared" si="51"/>
        <v>3432</v>
      </c>
      <c r="Z2267" s="10" t="str">
        <f>IFERROR(VLOOKUP(H2267,'[1]MW-NIFTY-50-12-Apr-2020'!$A:$A,1,FALSE),"No")</f>
        <v>No</v>
      </c>
      <c r="AA2267" s="10" t="str">
        <f>IFERROR(VLOOKUP(AB2267,'[2]ind_nifty500list 12th Apr20'!$F:$F,1,FALSE),"No")</f>
        <v>No</v>
      </c>
      <c r="AB2267" s="9">
        <v>3432</v>
      </c>
    </row>
    <row r="2268" spans="1:28" ht="15.75" customHeight="1" x14ac:dyDescent="0.3">
      <c r="A2268" s="9">
        <v>725</v>
      </c>
      <c r="B2268" s="10"/>
      <c r="C2268" s="10"/>
      <c r="D2268" s="10">
        <v>136261380</v>
      </c>
      <c r="E2268" s="10">
        <v>532271</v>
      </c>
      <c r="F2268" s="10">
        <v>532271</v>
      </c>
      <c r="G2268" s="10" t="s">
        <v>2371</v>
      </c>
      <c r="H2268" s="10" t="str">
        <f>G2268</f>
        <v>CYBERMAT</v>
      </c>
      <c r="I2268" s="10" t="s">
        <v>2372</v>
      </c>
      <c r="J2268" s="10" t="s">
        <v>2373</v>
      </c>
      <c r="K2268" s="13">
        <v>22.82</v>
      </c>
      <c r="L2268" s="19" t="s">
        <v>13176</v>
      </c>
      <c r="M2268" s="11" t="s">
        <v>32</v>
      </c>
      <c r="N2268" s="10" t="s">
        <v>33</v>
      </c>
      <c r="O2268" s="10" t="s">
        <v>48</v>
      </c>
      <c r="P2268" s="10"/>
      <c r="Q2268" s="12"/>
      <c r="R2268" s="12"/>
      <c r="S2268" s="18" t="s">
        <v>35</v>
      </c>
      <c r="T2268" s="10" t="s">
        <v>27</v>
      </c>
      <c r="U2268" s="10">
        <v>2605</v>
      </c>
      <c r="V2268" s="10">
        <v>36</v>
      </c>
      <c r="W2268" s="10">
        <v>82</v>
      </c>
      <c r="X2268" s="10">
        <v>1465</v>
      </c>
      <c r="Y2268" s="10">
        <f t="shared" si="51"/>
        <v>725</v>
      </c>
      <c r="Z2268" s="10" t="str">
        <f>IFERROR(VLOOKUP(H2268,'[1]MW-NIFTY-50-12-Apr-2020'!$A:$A,1,FALSE),"No")</f>
        <v>No</v>
      </c>
      <c r="AA2268" s="10" t="str">
        <f>IFERROR(VLOOKUP(AB2268,'[2]ind_nifty500list 12th Apr20'!$F:$F,1,FALSE),"No")</f>
        <v>No</v>
      </c>
      <c r="AB2268" s="9">
        <v>725</v>
      </c>
    </row>
    <row r="2269" spans="1:28" ht="15.75" customHeight="1" x14ac:dyDescent="0.3">
      <c r="A2269" s="9">
        <v>2472</v>
      </c>
      <c r="B2269" s="10"/>
      <c r="C2269" s="10"/>
      <c r="D2269" s="10">
        <v>136282884</v>
      </c>
      <c r="E2269" s="10">
        <v>532355</v>
      </c>
      <c r="F2269" s="10">
        <v>532355</v>
      </c>
      <c r="G2269" s="10" t="s">
        <v>7661</v>
      </c>
      <c r="H2269" s="10" t="str">
        <f>G2269</f>
        <v>PICTUREHS</v>
      </c>
      <c r="I2269" s="10" t="s">
        <v>7662</v>
      </c>
      <c r="J2269" s="10" t="s">
        <v>7663</v>
      </c>
      <c r="K2269" s="13">
        <v>22.73</v>
      </c>
      <c r="L2269" s="19" t="s">
        <v>13176</v>
      </c>
      <c r="M2269" s="11" t="s">
        <v>83</v>
      </c>
      <c r="N2269" s="10" t="s">
        <v>181</v>
      </c>
      <c r="O2269" s="10" t="s">
        <v>311</v>
      </c>
      <c r="P2269" s="10"/>
      <c r="Q2269" s="12"/>
      <c r="R2269" s="12"/>
      <c r="S2269" s="15" t="s">
        <v>313</v>
      </c>
      <c r="T2269" s="10" t="s">
        <v>27</v>
      </c>
      <c r="U2269" s="10">
        <v>2565</v>
      </c>
      <c r="V2269" s="10">
        <v>348</v>
      </c>
      <c r="W2269" s="10">
        <v>1814</v>
      </c>
      <c r="X2269" s="10">
        <v>2963</v>
      </c>
      <c r="Y2269" s="10">
        <f t="shared" si="51"/>
        <v>2472</v>
      </c>
      <c r="Z2269" s="10" t="str">
        <f>IFERROR(VLOOKUP(H2269,'[1]MW-NIFTY-50-12-Apr-2020'!$A:$A,1,FALSE),"No")</f>
        <v>No</v>
      </c>
      <c r="AA2269" s="10" t="str">
        <f>IFERROR(VLOOKUP(AB2269,'[2]ind_nifty500list 12th Apr20'!$F:$F,1,FALSE),"No")</f>
        <v>No</v>
      </c>
      <c r="AB2269" s="9">
        <v>2472</v>
      </c>
    </row>
    <row r="2270" spans="1:28" ht="15.75" customHeight="1" x14ac:dyDescent="0.3">
      <c r="A2270" s="9">
        <v>1469</v>
      </c>
      <c r="B2270" s="10"/>
      <c r="C2270" s="10"/>
      <c r="D2270" s="10">
        <v>136528644</v>
      </c>
      <c r="E2270" s="10">
        <v>533315</v>
      </c>
      <c r="F2270" s="10">
        <v>533315</v>
      </c>
      <c r="G2270" s="10" t="s">
        <v>4642</v>
      </c>
      <c r="H2270" s="10" t="str">
        <f>G2270</f>
        <v>INOVSYNTH</v>
      </c>
      <c r="I2270" s="10" t="s">
        <v>4643</v>
      </c>
      <c r="J2270" s="10" t="s">
        <v>4644</v>
      </c>
      <c r="K2270" s="13">
        <v>22.62</v>
      </c>
      <c r="L2270" s="19" t="s">
        <v>13176</v>
      </c>
      <c r="M2270" s="11" t="s">
        <v>55</v>
      </c>
      <c r="N2270" s="10" t="s">
        <v>56</v>
      </c>
      <c r="O2270" s="10" t="s">
        <v>62</v>
      </c>
      <c r="P2270" s="10" t="s">
        <v>63</v>
      </c>
      <c r="Q2270" s="12"/>
      <c r="R2270" s="12"/>
      <c r="S2270" s="10" t="s">
        <v>58</v>
      </c>
      <c r="T2270" s="10" t="s">
        <v>27</v>
      </c>
      <c r="U2270" s="10">
        <v>3843</v>
      </c>
      <c r="V2270" s="10">
        <v>936</v>
      </c>
      <c r="W2270" s="10">
        <v>3553</v>
      </c>
      <c r="X2270" s="10">
        <v>3112</v>
      </c>
      <c r="Y2270" s="10">
        <f t="shared" si="51"/>
        <v>1469</v>
      </c>
      <c r="Z2270" s="10" t="str">
        <f>IFERROR(VLOOKUP(H2270,'[1]MW-NIFTY-50-12-Apr-2020'!$A:$A,1,FALSE),"No")</f>
        <v>No</v>
      </c>
      <c r="AA2270" s="10" t="str">
        <f>IFERROR(VLOOKUP(AB2270,'[2]ind_nifty500list 12th Apr20'!$F:$F,1,FALSE),"No")</f>
        <v>No</v>
      </c>
      <c r="AB2270" s="9">
        <v>1469</v>
      </c>
    </row>
    <row r="2271" spans="1:28" ht="15.75" customHeight="1" x14ac:dyDescent="0.3">
      <c r="A2271" s="9">
        <v>3508</v>
      </c>
      <c r="B2271" s="10">
        <v>3665665</v>
      </c>
      <c r="C2271" s="10">
        <v>14319</v>
      </c>
      <c r="D2271" s="10">
        <v>136399876</v>
      </c>
      <c r="E2271" s="10">
        <v>532812</v>
      </c>
      <c r="F2271" s="10">
        <v>532812</v>
      </c>
      <c r="G2271" s="10" t="s">
        <v>10761</v>
      </c>
      <c r="H2271" s="10" t="s">
        <v>10761</v>
      </c>
      <c r="I2271" s="10" t="s">
        <v>10762</v>
      </c>
      <c r="J2271" s="10" t="s">
        <v>10763</v>
      </c>
      <c r="K2271" s="13">
        <v>22.569499999999998</v>
      </c>
      <c r="L2271" s="19" t="s">
        <v>13176</v>
      </c>
      <c r="M2271" s="11" t="s">
        <v>55</v>
      </c>
      <c r="N2271" s="10" t="s">
        <v>56</v>
      </c>
      <c r="O2271" s="10" t="s">
        <v>57</v>
      </c>
      <c r="P2271" s="10"/>
      <c r="Q2271" s="12"/>
      <c r="R2271" s="12"/>
      <c r="S2271" s="10" t="s">
        <v>58</v>
      </c>
      <c r="T2271" s="10" t="s">
        <v>27</v>
      </c>
      <c r="U2271" s="10">
        <v>1829</v>
      </c>
      <c r="V2271" s="10">
        <v>2014</v>
      </c>
      <c r="W2271" s="10">
        <v>287</v>
      </c>
      <c r="X2271" s="10">
        <v>70</v>
      </c>
      <c r="Y2271" s="10">
        <f t="shared" si="51"/>
        <v>3508</v>
      </c>
      <c r="Z2271" s="10" t="str">
        <f>IFERROR(VLOOKUP(H2271,'[1]MW-NIFTY-50-12-Apr-2020'!$A:$A,1,FALSE),"No")</f>
        <v>No</v>
      </c>
      <c r="AA2271" s="10" t="str">
        <f>IFERROR(VLOOKUP(AB2271,'[2]ind_nifty500list 12th Apr20'!$F:$F,1,FALSE),"No")</f>
        <v>No</v>
      </c>
      <c r="AB2271" s="9">
        <v>3508</v>
      </c>
    </row>
    <row r="2272" spans="1:28" ht="15.75" customHeight="1" x14ac:dyDescent="0.3">
      <c r="A2272" s="9">
        <v>553</v>
      </c>
      <c r="B2272" s="10"/>
      <c r="C2272" s="10"/>
      <c r="D2272" s="10">
        <v>137849860</v>
      </c>
      <c r="E2272" s="10">
        <v>538476</v>
      </c>
      <c r="F2272" s="10">
        <v>538476</v>
      </c>
      <c r="G2272" s="10" t="s">
        <v>1845</v>
      </c>
      <c r="H2272" s="10" t="str">
        <f>G2272</f>
        <v>CTL</v>
      </c>
      <c r="I2272" s="10" t="s">
        <v>1846</v>
      </c>
      <c r="J2272" s="10" t="s">
        <v>1847</v>
      </c>
      <c r="K2272" s="13">
        <v>22.52</v>
      </c>
      <c r="L2272" s="19" t="s">
        <v>13176</v>
      </c>
      <c r="M2272" s="11" t="s">
        <v>55</v>
      </c>
      <c r="N2272" s="10" t="s">
        <v>56</v>
      </c>
      <c r="O2272" s="10" t="s">
        <v>62</v>
      </c>
      <c r="P2272" s="10" t="s">
        <v>293</v>
      </c>
      <c r="Q2272" s="12"/>
      <c r="R2272" s="12"/>
      <c r="S2272" s="18" t="s">
        <v>58</v>
      </c>
      <c r="T2272" s="10" t="s">
        <v>27</v>
      </c>
      <c r="U2272" s="10">
        <v>5050</v>
      </c>
      <c r="V2272" s="10">
        <v>3058</v>
      </c>
      <c r="W2272" s="10">
        <v>166</v>
      </c>
      <c r="X2272" s="10">
        <v>2840</v>
      </c>
      <c r="Y2272" s="10">
        <f t="shared" si="51"/>
        <v>553</v>
      </c>
      <c r="Z2272" s="10" t="str">
        <f>IFERROR(VLOOKUP(H2272,'[1]MW-NIFTY-50-12-Apr-2020'!$A:$A,1,FALSE),"No")</f>
        <v>No</v>
      </c>
      <c r="AA2272" s="10" t="str">
        <f>IFERROR(VLOOKUP(AB2272,'[2]ind_nifty500list 12th Apr20'!$F:$F,1,FALSE),"No")</f>
        <v>No</v>
      </c>
      <c r="AB2272" s="9">
        <v>553</v>
      </c>
    </row>
    <row r="2273" spans="1:28" ht="15.75" customHeight="1" x14ac:dyDescent="0.3">
      <c r="A2273" s="9">
        <v>2275</v>
      </c>
      <c r="B2273" s="10">
        <v>5143553</v>
      </c>
      <c r="C2273" s="10">
        <v>20092</v>
      </c>
      <c r="D2273" s="10">
        <v>132887300</v>
      </c>
      <c r="E2273" s="10">
        <v>519091</v>
      </c>
      <c r="F2273" s="10">
        <v>519091</v>
      </c>
      <c r="G2273" s="10" t="s">
        <v>7075</v>
      </c>
      <c r="H2273" s="10" t="s">
        <v>7075</v>
      </c>
      <c r="I2273" s="10" t="s">
        <v>7076</v>
      </c>
      <c r="J2273" s="10" t="s">
        <v>7077</v>
      </c>
      <c r="K2273" s="13">
        <v>2113.7742499999999</v>
      </c>
      <c r="L2273" s="19" t="s">
        <v>13179</v>
      </c>
      <c r="M2273" s="11" t="s">
        <v>275</v>
      </c>
      <c r="N2273" s="10" t="s">
        <v>276</v>
      </c>
      <c r="O2273" s="10" t="s">
        <v>277</v>
      </c>
      <c r="P2273" s="10" t="s">
        <v>278</v>
      </c>
      <c r="Q2273" s="12"/>
      <c r="R2273" s="12"/>
      <c r="S2273" s="18" t="s">
        <v>279</v>
      </c>
      <c r="T2273" s="10" t="s">
        <v>27</v>
      </c>
      <c r="U2273" s="10">
        <v>59</v>
      </c>
      <c r="V2273" s="10">
        <v>3570</v>
      </c>
      <c r="W2273" s="10">
        <v>780</v>
      </c>
      <c r="X2273" s="10">
        <v>3857</v>
      </c>
      <c r="Y2273" s="10">
        <f t="shared" si="51"/>
        <v>2275</v>
      </c>
      <c r="Z2273" s="10" t="str">
        <f>IFERROR(VLOOKUP(H2273,'[1]MW-NIFTY-50-12-Apr-2020'!$A:$A,1,FALSE),"No")</f>
        <v>No</v>
      </c>
      <c r="AA2273" s="10" t="s">
        <v>44</v>
      </c>
      <c r="AB2273" s="9">
        <v>2275</v>
      </c>
    </row>
    <row r="2274" spans="1:28" ht="15.75" customHeight="1" x14ac:dyDescent="0.3">
      <c r="A2274" s="9">
        <v>2870</v>
      </c>
      <c r="B2274" s="10"/>
      <c r="C2274" s="10"/>
      <c r="D2274" s="10">
        <v>134323972</v>
      </c>
      <c r="E2274" s="10">
        <v>524703</v>
      </c>
      <c r="F2274" s="10">
        <v>524703</v>
      </c>
      <c r="G2274" s="10" t="s">
        <v>8852</v>
      </c>
      <c r="H2274" s="10" t="str">
        <f>G2274</f>
        <v>SANDUPHQ</v>
      </c>
      <c r="I2274" s="10" t="s">
        <v>8853</v>
      </c>
      <c r="J2274" s="10" t="s">
        <v>8854</v>
      </c>
      <c r="K2274" s="13">
        <v>22.3</v>
      </c>
      <c r="L2274" s="19" t="s">
        <v>13176</v>
      </c>
      <c r="M2274" s="11" t="s">
        <v>4773</v>
      </c>
      <c r="N2274" s="10" t="s">
        <v>96</v>
      </c>
      <c r="O2274" s="10"/>
      <c r="P2274" s="10"/>
      <c r="Q2274" s="12"/>
      <c r="R2274" s="12"/>
      <c r="S2274" s="10" t="s">
        <v>98</v>
      </c>
      <c r="T2274" s="10" t="s">
        <v>27</v>
      </c>
      <c r="U2274" s="10">
        <v>520</v>
      </c>
      <c r="V2274" s="10">
        <v>2563</v>
      </c>
      <c r="W2274" s="10">
        <v>3499</v>
      </c>
      <c r="X2274" s="10">
        <v>1999</v>
      </c>
      <c r="Y2274" s="10">
        <f t="shared" si="51"/>
        <v>2870</v>
      </c>
      <c r="Z2274" s="10" t="str">
        <f>IFERROR(VLOOKUP(H2274,'[1]MW-NIFTY-50-12-Apr-2020'!$A:$A,1,FALSE),"No")</f>
        <v>No</v>
      </c>
      <c r="AA2274" s="10" t="str">
        <f>IFERROR(VLOOKUP(AB2274,'[2]ind_nifty500list 12th Apr20'!$F:$F,1,FALSE),"No")</f>
        <v>No</v>
      </c>
      <c r="AB2274" s="9">
        <v>2870</v>
      </c>
    </row>
    <row r="2275" spans="1:28" ht="15.75" customHeight="1" x14ac:dyDescent="0.3">
      <c r="A2275" s="9">
        <v>2075</v>
      </c>
      <c r="B2275" s="10"/>
      <c r="C2275" s="10"/>
      <c r="D2275" s="10">
        <v>131405572</v>
      </c>
      <c r="E2275" s="10">
        <v>513303</v>
      </c>
      <c r="F2275" s="10">
        <v>513303</v>
      </c>
      <c r="G2275" s="10" t="s">
        <v>6466</v>
      </c>
      <c r="H2275" s="10" t="str">
        <f>G2275</f>
        <v>MDRNSTL</v>
      </c>
      <c r="I2275" s="10" t="s">
        <v>6467</v>
      </c>
      <c r="J2275" s="10" t="s">
        <v>6468</v>
      </c>
      <c r="K2275" s="13">
        <v>22.28</v>
      </c>
      <c r="L2275" s="19" t="s">
        <v>13176</v>
      </c>
      <c r="M2275" s="11" t="s">
        <v>39</v>
      </c>
      <c r="N2275" s="10" t="s">
        <v>40</v>
      </c>
      <c r="O2275" s="10"/>
      <c r="P2275" s="10"/>
      <c r="Q2275" s="12"/>
      <c r="R2275" s="12"/>
      <c r="S2275" s="15" t="s">
        <v>42</v>
      </c>
      <c r="T2275" s="10" t="s">
        <v>27</v>
      </c>
      <c r="U2275" s="10">
        <v>731</v>
      </c>
      <c r="V2275" s="10">
        <v>1535</v>
      </c>
      <c r="W2275" s="10">
        <v>576</v>
      </c>
      <c r="X2275" s="10">
        <v>3672</v>
      </c>
      <c r="Y2275" s="10">
        <f t="shared" si="51"/>
        <v>2075</v>
      </c>
      <c r="Z2275" s="10" t="str">
        <f>IFERROR(VLOOKUP(H2275,'[1]MW-NIFTY-50-12-Apr-2020'!$A:$A,1,FALSE),"No")</f>
        <v>No</v>
      </c>
      <c r="AA2275" s="10" t="str">
        <f>IFERROR(VLOOKUP(AB2275,'[2]ind_nifty500list 12th Apr20'!$F:$F,1,FALSE),"No")</f>
        <v>No</v>
      </c>
      <c r="AB2275" s="9">
        <v>2075</v>
      </c>
    </row>
    <row r="2276" spans="1:28" ht="15.75" customHeight="1" x14ac:dyDescent="0.3">
      <c r="A2276" s="9">
        <v>1870</v>
      </c>
      <c r="B2276" s="10"/>
      <c r="C2276" s="10"/>
      <c r="D2276" s="10">
        <v>135870724</v>
      </c>
      <c r="E2276" s="10">
        <v>530745</v>
      </c>
      <c r="F2276" s="10">
        <v>530745</v>
      </c>
      <c r="G2276" s="10" t="s">
        <v>5852</v>
      </c>
      <c r="H2276" s="10" t="str">
        <f>G2276</f>
        <v>LNIND</v>
      </c>
      <c r="I2276" s="10" t="s">
        <v>5853</v>
      </c>
      <c r="J2276" s="10" t="s">
        <v>5854</v>
      </c>
      <c r="K2276" s="13">
        <v>22.27</v>
      </c>
      <c r="L2276" s="19" t="s">
        <v>13176</v>
      </c>
      <c r="M2276" s="11" t="s">
        <v>83</v>
      </c>
      <c r="N2276" s="10" t="s">
        <v>84</v>
      </c>
      <c r="O2276" s="10" t="s">
        <v>85</v>
      </c>
      <c r="P2276" s="10"/>
      <c r="Q2276" s="12"/>
      <c r="R2276" s="12"/>
      <c r="S2276" s="15" t="s">
        <v>86</v>
      </c>
      <c r="T2276" s="10" t="s">
        <v>27</v>
      </c>
      <c r="U2276" s="10">
        <v>1571</v>
      </c>
      <c r="V2276" s="10">
        <v>1776</v>
      </c>
      <c r="W2276" s="10">
        <v>267</v>
      </c>
      <c r="X2276" s="10">
        <v>3727</v>
      </c>
      <c r="Y2276" s="10">
        <f t="shared" si="51"/>
        <v>1870</v>
      </c>
      <c r="Z2276" s="10" t="str">
        <f>IFERROR(VLOOKUP(H2276,'[1]MW-NIFTY-50-12-Apr-2020'!$A:$A,1,FALSE),"No")</f>
        <v>No</v>
      </c>
      <c r="AA2276" s="10" t="str">
        <f>IFERROR(VLOOKUP(AB2276,'[2]ind_nifty500list 12th Apr20'!$F:$F,1,FALSE),"No")</f>
        <v>No</v>
      </c>
      <c r="AB2276" s="9">
        <v>1870</v>
      </c>
    </row>
    <row r="2277" spans="1:28" ht="15.75" customHeight="1" x14ac:dyDescent="0.3">
      <c r="A2277" s="9">
        <v>2279</v>
      </c>
      <c r="B2277" s="10">
        <v>3924993</v>
      </c>
      <c r="C2277" s="10">
        <v>15332</v>
      </c>
      <c r="D2277" s="10">
        <v>134750980</v>
      </c>
      <c r="E2277" s="10">
        <v>526371</v>
      </c>
      <c r="F2277" s="10">
        <v>526371</v>
      </c>
      <c r="G2277" s="10" t="s">
        <v>7086</v>
      </c>
      <c r="H2277" s="10" t="s">
        <v>7086</v>
      </c>
      <c r="I2277" s="10" t="s">
        <v>7087</v>
      </c>
      <c r="J2277" s="10" t="s">
        <v>7088</v>
      </c>
      <c r="K2277" s="13">
        <v>39854.047099999996</v>
      </c>
      <c r="L2277" s="16" t="s">
        <v>13178</v>
      </c>
      <c r="M2277" s="11" t="s">
        <v>23</v>
      </c>
      <c r="N2277" s="10" t="s">
        <v>90</v>
      </c>
      <c r="O2277" s="10" t="s">
        <v>283</v>
      </c>
      <c r="P2277" s="10" t="s">
        <v>7089</v>
      </c>
      <c r="Q2277" s="12"/>
      <c r="R2277" s="12"/>
      <c r="S2277" s="18" t="s">
        <v>91</v>
      </c>
      <c r="T2277" s="10" t="s">
        <v>130</v>
      </c>
      <c r="U2277" s="10">
        <v>3221</v>
      </c>
      <c r="V2277" s="10">
        <v>1613</v>
      </c>
      <c r="W2277" s="10">
        <v>1634</v>
      </c>
      <c r="X2277" s="10">
        <v>3413</v>
      </c>
      <c r="Y2277" s="10">
        <f t="shared" si="51"/>
        <v>2279</v>
      </c>
      <c r="Z2277" s="10" t="str">
        <f>IFERROR(VLOOKUP(H2277,'[1]MW-NIFTY-50-12-Apr-2020'!$A:$A,1,FALSE),"No")</f>
        <v>No</v>
      </c>
      <c r="AA2277" s="10" t="s">
        <v>44</v>
      </c>
      <c r="AB2277" s="9">
        <v>2279</v>
      </c>
    </row>
    <row r="2278" spans="1:28" ht="15.75" customHeight="1" x14ac:dyDescent="0.3">
      <c r="A2278" s="9">
        <v>3273</v>
      </c>
      <c r="B2278" s="10"/>
      <c r="C2278" s="10"/>
      <c r="D2278" s="10">
        <v>135875332</v>
      </c>
      <c r="E2278" s="10">
        <v>530763</v>
      </c>
      <c r="F2278" s="10">
        <v>530763</v>
      </c>
      <c r="G2278" s="10" t="s">
        <v>10053</v>
      </c>
      <c r="H2278" s="10" t="str">
        <f>G2278</f>
        <v>SUNBRIGHT</v>
      </c>
      <c r="I2278" s="10" t="s">
        <v>10054</v>
      </c>
      <c r="J2278" s="10" t="s">
        <v>10055</v>
      </c>
      <c r="K2278" s="13">
        <v>22.24</v>
      </c>
      <c r="L2278" s="19" t="s">
        <v>13176</v>
      </c>
      <c r="M2278" s="11" t="s">
        <v>55</v>
      </c>
      <c r="N2278" s="10" t="s">
        <v>56</v>
      </c>
      <c r="O2278" s="10" t="s">
        <v>62</v>
      </c>
      <c r="P2278" s="10" t="s">
        <v>293</v>
      </c>
      <c r="Q2278" s="12"/>
      <c r="R2278" s="12"/>
      <c r="S2278" s="18" t="s">
        <v>58</v>
      </c>
      <c r="T2278" s="10" t="s">
        <v>27</v>
      </c>
      <c r="U2278" s="10">
        <v>3329</v>
      </c>
      <c r="V2278" s="10">
        <v>3608</v>
      </c>
      <c r="W2278" s="10">
        <v>3085</v>
      </c>
      <c r="X2278" s="10">
        <v>3031</v>
      </c>
      <c r="Y2278" s="10">
        <f t="shared" si="51"/>
        <v>3273</v>
      </c>
      <c r="Z2278" s="10" t="str">
        <f>IFERROR(VLOOKUP(H2278,'[1]MW-NIFTY-50-12-Apr-2020'!$A:$A,1,FALSE),"No")</f>
        <v>No</v>
      </c>
      <c r="AA2278" s="10" t="str">
        <f>IFERROR(VLOOKUP(AB2278,'[2]ind_nifty500list 12th Apr20'!$F:$F,1,FALSE),"No")</f>
        <v>No</v>
      </c>
      <c r="AB2278" s="9">
        <v>3273</v>
      </c>
    </row>
    <row r="2279" spans="1:28" ht="15.75" customHeight="1" x14ac:dyDescent="0.3">
      <c r="A2279" s="9">
        <v>3645</v>
      </c>
      <c r="B2279" s="10">
        <v>936449</v>
      </c>
      <c r="C2279" s="10">
        <v>3658</v>
      </c>
      <c r="D2279" s="10">
        <v>128241924</v>
      </c>
      <c r="E2279" s="10">
        <v>500945</v>
      </c>
      <c r="F2279" s="10">
        <v>500945</v>
      </c>
      <c r="G2279" s="10" t="s">
        <v>11169</v>
      </c>
      <c r="H2279" s="10" t="s">
        <v>11169</v>
      </c>
      <c r="I2279" s="10" t="s">
        <v>11170</v>
      </c>
      <c r="J2279" s="10" t="s">
        <v>11171</v>
      </c>
      <c r="K2279" s="13">
        <v>22.16</v>
      </c>
      <c r="L2279" s="19" t="s">
        <v>13176</v>
      </c>
      <c r="M2279" s="11" t="s">
        <v>83</v>
      </c>
      <c r="N2279" s="10" t="s">
        <v>1069</v>
      </c>
      <c r="O2279" s="11" t="s">
        <v>1241</v>
      </c>
      <c r="P2279" s="10"/>
      <c r="Q2279" s="12"/>
      <c r="R2279" s="12"/>
      <c r="S2279" s="15" t="s">
        <v>1071</v>
      </c>
      <c r="T2279" s="10" t="s">
        <v>27</v>
      </c>
      <c r="U2279" s="10">
        <v>1742</v>
      </c>
      <c r="V2279" s="10">
        <v>3511</v>
      </c>
      <c r="W2279" s="10">
        <v>1290</v>
      </c>
      <c r="X2279" s="10">
        <v>1993</v>
      </c>
      <c r="Y2279" s="10">
        <f t="shared" si="51"/>
        <v>3645</v>
      </c>
      <c r="Z2279" s="10" t="str">
        <f>IFERROR(VLOOKUP(H2279,'[1]MW-NIFTY-50-12-Apr-2020'!$A:$A,1,FALSE),"No")</f>
        <v>No</v>
      </c>
      <c r="AA2279" s="10" t="str">
        <f>IFERROR(VLOOKUP(AB2279,'[2]ind_nifty500list 12th Apr20'!$F:$F,1,FALSE),"No")</f>
        <v>No</v>
      </c>
      <c r="AB2279" s="9">
        <v>3645</v>
      </c>
    </row>
    <row r="2280" spans="1:28" ht="15.75" customHeight="1" x14ac:dyDescent="0.3">
      <c r="A2280" s="9">
        <v>3177</v>
      </c>
      <c r="B2280" s="10"/>
      <c r="C2280" s="10"/>
      <c r="D2280" s="10">
        <v>134792196</v>
      </c>
      <c r="E2280" s="10">
        <v>526532</v>
      </c>
      <c r="F2280" s="10">
        <v>526532</v>
      </c>
      <c r="G2280" s="10" t="s">
        <v>9767</v>
      </c>
      <c r="H2280" s="10" t="str">
        <f>G2280</f>
        <v>SFPIL</v>
      </c>
      <c r="I2280" s="10" t="s">
        <v>9768</v>
      </c>
      <c r="J2280" s="10" t="s">
        <v>9769</v>
      </c>
      <c r="K2280" s="13">
        <v>22.08</v>
      </c>
      <c r="L2280" s="19" t="s">
        <v>13176</v>
      </c>
      <c r="M2280" s="11" t="s">
        <v>23</v>
      </c>
      <c r="N2280" s="10" t="s">
        <v>24</v>
      </c>
      <c r="O2280" s="10"/>
      <c r="P2280" s="10"/>
      <c r="Q2280" s="12"/>
      <c r="R2280" s="12"/>
      <c r="S2280" s="15" t="s">
        <v>26</v>
      </c>
      <c r="T2280" s="10" t="s">
        <v>27</v>
      </c>
      <c r="U2280" s="10">
        <v>982</v>
      </c>
      <c r="V2280" s="10">
        <v>3009</v>
      </c>
      <c r="W2280" s="10">
        <v>2801</v>
      </c>
      <c r="X2280" s="10">
        <v>1649</v>
      </c>
      <c r="Y2280" s="10">
        <f t="shared" si="51"/>
        <v>3177</v>
      </c>
      <c r="Z2280" s="10" t="str">
        <f>IFERROR(VLOOKUP(H2280,'[1]MW-NIFTY-50-12-Apr-2020'!$A:$A,1,FALSE),"No")</f>
        <v>No</v>
      </c>
      <c r="AA2280" s="10" t="str">
        <f>IFERROR(VLOOKUP(AB2280,'[2]ind_nifty500list 12th Apr20'!$F:$F,1,FALSE),"No")</f>
        <v>No</v>
      </c>
      <c r="AB2280" s="9">
        <v>3177</v>
      </c>
    </row>
    <row r="2281" spans="1:28" ht="15.75" customHeight="1" x14ac:dyDescent="0.3">
      <c r="A2281" s="9">
        <v>3140</v>
      </c>
      <c r="B2281" s="10"/>
      <c r="C2281" s="10"/>
      <c r="D2281" s="10">
        <v>137969412</v>
      </c>
      <c r="E2281" s="10">
        <v>538943</v>
      </c>
      <c r="F2281" s="10">
        <v>538943</v>
      </c>
      <c r="G2281" s="10" t="s">
        <v>9655</v>
      </c>
      <c r="H2281" s="10" t="str">
        <f>G2281</f>
        <v>SONAL</v>
      </c>
      <c r="I2281" s="10" t="s">
        <v>9656</v>
      </c>
      <c r="J2281" s="10" t="s">
        <v>9657</v>
      </c>
      <c r="K2281" s="13">
        <v>22.04</v>
      </c>
      <c r="L2281" s="19" t="s">
        <v>13176</v>
      </c>
      <c r="M2281" s="10" t="s">
        <v>55</v>
      </c>
      <c r="N2281" s="10" t="s">
        <v>56</v>
      </c>
      <c r="O2281" s="10" t="s">
        <v>158</v>
      </c>
      <c r="P2281" s="10" t="s">
        <v>159</v>
      </c>
      <c r="Q2281" s="12"/>
      <c r="R2281" s="12"/>
      <c r="S2281" s="18" t="s">
        <v>58</v>
      </c>
      <c r="T2281" s="10" t="s">
        <v>27</v>
      </c>
      <c r="U2281" s="10">
        <v>413</v>
      </c>
      <c r="V2281" s="10">
        <v>2390</v>
      </c>
      <c r="W2281" s="10">
        <v>1734</v>
      </c>
      <c r="X2281" s="10">
        <v>663</v>
      </c>
      <c r="Y2281" s="10">
        <f t="shared" si="51"/>
        <v>3140</v>
      </c>
      <c r="Z2281" s="10" t="str">
        <f>IFERROR(VLOOKUP(H2281,'[1]MW-NIFTY-50-12-Apr-2020'!$A:$A,1,FALSE),"No")</f>
        <v>No</v>
      </c>
      <c r="AA2281" s="10" t="str">
        <f>IFERROR(VLOOKUP(AB2281,'[2]ind_nifty500list 12th Apr20'!$F:$F,1,FALSE),"No")</f>
        <v>No</v>
      </c>
      <c r="AB2281" s="9">
        <v>3140</v>
      </c>
    </row>
    <row r="2282" spans="1:28" ht="15.75" customHeight="1" x14ac:dyDescent="0.3">
      <c r="A2282" s="9">
        <v>934</v>
      </c>
      <c r="B2282" s="10"/>
      <c r="C2282" s="10"/>
      <c r="D2282" s="10">
        <v>136064516</v>
      </c>
      <c r="E2282" s="10">
        <v>531502</v>
      </c>
      <c r="F2282" s="10">
        <v>531502</v>
      </c>
      <c r="G2282" s="10" t="s">
        <v>3001</v>
      </c>
      <c r="H2282" s="10" t="str">
        <f>G2282</f>
        <v>ESARIND</v>
      </c>
      <c r="I2282" s="10" t="s">
        <v>3002</v>
      </c>
      <c r="J2282" s="10" t="s">
        <v>3003</v>
      </c>
      <c r="K2282" s="13">
        <v>21.95</v>
      </c>
      <c r="L2282" s="19" t="s">
        <v>13176</v>
      </c>
      <c r="M2282" s="11" t="s">
        <v>55</v>
      </c>
      <c r="N2282" s="10" t="s">
        <v>56</v>
      </c>
      <c r="O2282" s="10" t="s">
        <v>62</v>
      </c>
      <c r="P2282" s="10" t="s">
        <v>63</v>
      </c>
      <c r="Q2282" s="12"/>
      <c r="R2282" s="12"/>
      <c r="S2282" s="18" t="s">
        <v>58</v>
      </c>
      <c r="T2282" s="10" t="s">
        <v>27</v>
      </c>
      <c r="U2282" s="10">
        <v>1140</v>
      </c>
      <c r="V2282" s="10">
        <v>747</v>
      </c>
      <c r="W2282" s="10">
        <v>264</v>
      </c>
      <c r="X2282" s="10">
        <v>108</v>
      </c>
      <c r="Y2282" s="10">
        <f t="shared" si="51"/>
        <v>934</v>
      </c>
      <c r="Z2282" s="10" t="str">
        <f>IFERROR(VLOOKUP(H2282,'[1]MW-NIFTY-50-12-Apr-2020'!$A:$A,1,FALSE),"No")</f>
        <v>No</v>
      </c>
      <c r="AA2282" s="10" t="str">
        <f>IFERROR(VLOOKUP(AB2282,'[2]ind_nifty500list 12th Apr20'!$F:$F,1,FALSE),"No")</f>
        <v>No</v>
      </c>
      <c r="AB2282" s="9">
        <v>934</v>
      </c>
    </row>
    <row r="2283" spans="1:28" ht="15.75" customHeight="1" x14ac:dyDescent="0.3">
      <c r="A2283" s="9">
        <v>1740</v>
      </c>
      <c r="B2283" s="10">
        <v>1001473</v>
      </c>
      <c r="C2283" s="10">
        <v>3912</v>
      </c>
      <c r="D2283" s="10">
        <v>151057412</v>
      </c>
      <c r="E2283" s="10">
        <v>590068</v>
      </c>
      <c r="F2283" s="10">
        <v>590068</v>
      </c>
      <c r="G2283" s="10" t="s">
        <v>5457</v>
      </c>
      <c r="H2283" s="10" t="s">
        <v>5457</v>
      </c>
      <c r="I2283" s="10" t="s">
        <v>5458</v>
      </c>
      <c r="J2283" s="10" t="s">
        <v>5459</v>
      </c>
      <c r="K2283" s="13">
        <v>21.89705</v>
      </c>
      <c r="L2283" s="19" t="s">
        <v>13176</v>
      </c>
      <c r="M2283" s="11" t="s">
        <v>39</v>
      </c>
      <c r="N2283" s="10" t="s">
        <v>40</v>
      </c>
      <c r="O2283" s="10" t="s">
        <v>76</v>
      </c>
      <c r="P2283" s="10"/>
      <c r="Q2283" s="12"/>
      <c r="R2283" s="12"/>
      <c r="S2283" s="15" t="s">
        <v>42</v>
      </c>
      <c r="T2283" s="10" t="s">
        <v>27</v>
      </c>
      <c r="U2283" s="10">
        <v>3374</v>
      </c>
      <c r="V2283" s="10">
        <v>3004</v>
      </c>
      <c r="W2283" s="10">
        <v>2303</v>
      </c>
      <c r="X2283" s="10">
        <v>3825</v>
      </c>
      <c r="Y2283" s="10">
        <f t="shared" si="51"/>
        <v>1740</v>
      </c>
      <c r="Z2283" s="10" t="str">
        <f>IFERROR(VLOOKUP(H2283,'[1]MW-NIFTY-50-12-Apr-2020'!$A:$A,1,FALSE),"No")</f>
        <v>No</v>
      </c>
      <c r="AA2283" s="10" t="str">
        <f>IFERROR(VLOOKUP(AB2283,'[2]ind_nifty500list 12th Apr20'!$F:$F,1,FALSE),"No")</f>
        <v>No</v>
      </c>
      <c r="AB2283" s="9">
        <v>1740</v>
      </c>
    </row>
    <row r="2284" spans="1:28" ht="15.75" customHeight="1" x14ac:dyDescent="0.3">
      <c r="A2284" s="9">
        <v>241</v>
      </c>
      <c r="B2284" s="10"/>
      <c r="C2284" s="10"/>
      <c r="D2284" s="10">
        <v>136079364</v>
      </c>
      <c r="E2284" s="10">
        <v>531560</v>
      </c>
      <c r="F2284" s="10">
        <v>531560</v>
      </c>
      <c r="G2284" s="10" t="s">
        <v>876</v>
      </c>
      <c r="H2284" s="10" t="str">
        <f t="shared" ref="H2284:H2293" si="52">G2284</f>
        <v>AROMAENT</v>
      </c>
      <c r="I2284" s="10" t="s">
        <v>877</v>
      </c>
      <c r="J2284" s="10" t="s">
        <v>878</v>
      </c>
      <c r="K2284" s="13">
        <v>21.85</v>
      </c>
      <c r="L2284" s="19" t="s">
        <v>13176</v>
      </c>
      <c r="M2284" s="11" t="s">
        <v>39</v>
      </c>
      <c r="N2284" s="10" t="s">
        <v>145</v>
      </c>
      <c r="O2284" s="10"/>
      <c r="P2284" s="10"/>
      <c r="Q2284" s="10"/>
      <c r="R2284" s="12"/>
      <c r="S2284" s="17" t="s">
        <v>42</v>
      </c>
      <c r="T2284" s="10" t="s">
        <v>27</v>
      </c>
      <c r="U2284" s="10">
        <v>1799</v>
      </c>
      <c r="V2284" s="10">
        <v>471</v>
      </c>
      <c r="W2284" s="10">
        <v>1975</v>
      </c>
      <c r="X2284" s="10">
        <v>3396</v>
      </c>
      <c r="Y2284" s="10">
        <f t="shared" si="51"/>
        <v>241</v>
      </c>
      <c r="Z2284" s="10" t="str">
        <f>IFERROR(VLOOKUP(H2284,'[1]MW-NIFTY-50-12-Apr-2020'!$A:$A,1,FALSE),"No")</f>
        <v>No</v>
      </c>
      <c r="AA2284" s="10" t="str">
        <f>IFERROR(VLOOKUP(AB2284,'[2]ind_nifty500list 12th Apr20'!$F:$F,1,FALSE),"No")</f>
        <v>No</v>
      </c>
      <c r="AB2284" s="9">
        <v>241</v>
      </c>
    </row>
    <row r="2285" spans="1:28" ht="15.75" customHeight="1" x14ac:dyDescent="0.3">
      <c r="A2285" s="9">
        <v>1260</v>
      </c>
      <c r="B2285" s="10"/>
      <c r="C2285" s="10"/>
      <c r="D2285" s="10">
        <v>134164484</v>
      </c>
      <c r="E2285" s="10">
        <v>524080</v>
      </c>
      <c r="F2285" s="10">
        <v>524080</v>
      </c>
      <c r="G2285" s="10" t="s">
        <v>4001</v>
      </c>
      <c r="H2285" s="10" t="str">
        <f t="shared" si="52"/>
        <v>HARLETH</v>
      </c>
      <c r="I2285" s="10" t="s">
        <v>4002</v>
      </c>
      <c r="J2285" s="10" t="s">
        <v>4003</v>
      </c>
      <c r="K2285" s="13">
        <v>21.85</v>
      </c>
      <c r="L2285" s="19" t="s">
        <v>13176</v>
      </c>
      <c r="M2285" s="11" t="s">
        <v>23</v>
      </c>
      <c r="N2285" s="10" t="s">
        <v>24</v>
      </c>
      <c r="O2285" s="10"/>
      <c r="P2285" s="10"/>
      <c r="Q2285" s="12"/>
      <c r="R2285" s="12"/>
      <c r="S2285" s="15" t="s">
        <v>26</v>
      </c>
      <c r="T2285" s="10" t="s">
        <v>27</v>
      </c>
      <c r="U2285" s="10">
        <v>2469</v>
      </c>
      <c r="V2285" s="10">
        <v>3534</v>
      </c>
      <c r="W2285" s="10">
        <v>185</v>
      </c>
      <c r="X2285" s="10">
        <v>545</v>
      </c>
      <c r="Y2285" s="10">
        <f t="shared" si="51"/>
        <v>1260</v>
      </c>
      <c r="Z2285" s="10" t="str">
        <f>IFERROR(VLOOKUP(H2285,'[1]MW-NIFTY-50-12-Apr-2020'!$A:$A,1,FALSE),"No")</f>
        <v>No</v>
      </c>
      <c r="AA2285" s="10" t="str">
        <f>IFERROR(VLOOKUP(AB2285,'[2]ind_nifty500list 12th Apr20'!$F:$F,1,FALSE),"No")</f>
        <v>No</v>
      </c>
      <c r="AB2285" s="9">
        <v>1260</v>
      </c>
    </row>
    <row r="2286" spans="1:28" ht="15.75" customHeight="1" x14ac:dyDescent="0.3">
      <c r="A2286" s="9">
        <v>2013</v>
      </c>
      <c r="B2286" s="10"/>
      <c r="C2286" s="10"/>
      <c r="D2286" s="10">
        <v>134733060</v>
      </c>
      <c r="E2286" s="10">
        <v>526301</v>
      </c>
      <c r="F2286" s="10">
        <v>526301</v>
      </c>
      <c r="G2286" s="10" t="s">
        <v>6280</v>
      </c>
      <c r="H2286" s="10" t="str">
        <f t="shared" si="52"/>
        <v>MEDINOV</v>
      </c>
      <c r="I2286" s="10" t="s">
        <v>6281</v>
      </c>
      <c r="J2286" s="10" t="s">
        <v>6282</v>
      </c>
      <c r="K2286" s="13">
        <v>21.8</v>
      </c>
      <c r="L2286" s="19" t="s">
        <v>13176</v>
      </c>
      <c r="M2286" s="10" t="s">
        <v>4773</v>
      </c>
      <c r="N2286" s="10" t="s">
        <v>172</v>
      </c>
      <c r="O2286" s="10"/>
      <c r="P2286" s="10"/>
      <c r="Q2286" s="12"/>
      <c r="R2286" s="12"/>
      <c r="S2286" s="15" t="s">
        <v>174</v>
      </c>
      <c r="T2286" s="10" t="s">
        <v>27</v>
      </c>
      <c r="U2286" s="10">
        <v>1874</v>
      </c>
      <c r="V2286" s="10">
        <v>792</v>
      </c>
      <c r="W2286" s="10">
        <v>2146</v>
      </c>
      <c r="X2286" s="10">
        <v>3956</v>
      </c>
      <c r="Y2286" s="10">
        <f t="shared" si="51"/>
        <v>2013</v>
      </c>
      <c r="Z2286" s="10" t="str">
        <f>IFERROR(VLOOKUP(H2286,'[1]MW-NIFTY-50-12-Apr-2020'!$A:$A,1,FALSE),"No")</f>
        <v>No</v>
      </c>
      <c r="AA2286" s="10" t="str">
        <f>IFERROR(VLOOKUP(AB2286,'[2]ind_nifty500list 12th Apr20'!$F:$F,1,FALSE),"No")</f>
        <v>No</v>
      </c>
      <c r="AB2286" s="9">
        <v>2013</v>
      </c>
    </row>
    <row r="2287" spans="1:28" ht="15.75" customHeight="1" x14ac:dyDescent="0.3">
      <c r="A2287" s="9">
        <v>2595</v>
      </c>
      <c r="B2287" s="10"/>
      <c r="C2287" s="10"/>
      <c r="D2287" s="10">
        <v>137893636</v>
      </c>
      <c r="E2287" s="10">
        <v>538647</v>
      </c>
      <c r="F2287" s="10">
        <v>538647</v>
      </c>
      <c r="G2287" s="10" t="s">
        <v>8025</v>
      </c>
      <c r="H2287" s="10" t="str">
        <f t="shared" si="52"/>
        <v>PURSHOTTAM</v>
      </c>
      <c r="I2287" s="10" t="s">
        <v>8026</v>
      </c>
      <c r="J2287" s="10" t="s">
        <v>8027</v>
      </c>
      <c r="K2287" s="13">
        <v>21.8</v>
      </c>
      <c r="L2287" s="19" t="s">
        <v>13176</v>
      </c>
      <c r="M2287" s="11" t="s">
        <v>55</v>
      </c>
      <c r="N2287" s="10" t="s">
        <v>56</v>
      </c>
      <c r="O2287" s="10" t="s">
        <v>57</v>
      </c>
      <c r="P2287" s="10"/>
      <c r="Q2287" s="12"/>
      <c r="R2287" s="12"/>
      <c r="S2287" s="18" t="s">
        <v>58</v>
      </c>
      <c r="T2287" s="10" t="s">
        <v>27</v>
      </c>
      <c r="U2287" s="10">
        <v>3066</v>
      </c>
      <c r="V2287" s="10">
        <v>628</v>
      </c>
      <c r="W2287" s="10">
        <v>2097</v>
      </c>
      <c r="X2287" s="10">
        <v>211</v>
      </c>
      <c r="Y2287" s="10">
        <f t="shared" si="51"/>
        <v>2595</v>
      </c>
      <c r="Z2287" s="10" t="str">
        <f>IFERROR(VLOOKUP(H2287,'[1]MW-NIFTY-50-12-Apr-2020'!$A:$A,1,FALSE),"No")</f>
        <v>No</v>
      </c>
      <c r="AA2287" s="10" t="str">
        <f>IFERROR(VLOOKUP(AB2287,'[2]ind_nifty500list 12th Apr20'!$F:$F,1,FALSE),"No")</f>
        <v>No</v>
      </c>
      <c r="AB2287" s="9">
        <v>2595</v>
      </c>
    </row>
    <row r="2288" spans="1:28" ht="15.75" customHeight="1" x14ac:dyDescent="0.3">
      <c r="A2288" s="9">
        <v>1816</v>
      </c>
      <c r="B2288" s="10"/>
      <c r="C2288" s="10"/>
      <c r="D2288" s="10">
        <v>129356548</v>
      </c>
      <c r="E2288" s="10">
        <v>505299</v>
      </c>
      <c r="F2288" s="10">
        <v>505299</v>
      </c>
      <c r="G2288" s="10" t="s">
        <v>5687</v>
      </c>
      <c r="H2288" s="10" t="str">
        <f t="shared" si="52"/>
        <v>KULKPOWT</v>
      </c>
      <c r="I2288" s="10" t="s">
        <v>5688</v>
      </c>
      <c r="J2288" s="10" t="s">
        <v>5689</v>
      </c>
      <c r="K2288" s="13">
        <v>21.79</v>
      </c>
      <c r="L2288" s="19" t="s">
        <v>13176</v>
      </c>
      <c r="M2288" s="11" t="s">
        <v>39</v>
      </c>
      <c r="N2288" s="10" t="s">
        <v>40</v>
      </c>
      <c r="O2288" s="11" t="s">
        <v>137</v>
      </c>
      <c r="P2288" s="10" t="s">
        <v>138</v>
      </c>
      <c r="Q2288" s="12"/>
      <c r="R2288" s="12"/>
      <c r="S2288" s="17" t="s">
        <v>42</v>
      </c>
      <c r="T2288" s="10" t="s">
        <v>27</v>
      </c>
      <c r="U2288" s="10">
        <v>1049</v>
      </c>
      <c r="V2288" s="10">
        <v>459</v>
      </c>
      <c r="W2288" s="10">
        <v>1866</v>
      </c>
      <c r="X2288" s="10">
        <v>3764</v>
      </c>
      <c r="Y2288" s="10">
        <f t="shared" si="51"/>
        <v>1816</v>
      </c>
      <c r="Z2288" s="10" t="str">
        <f>IFERROR(VLOOKUP(H2288,'[1]MW-NIFTY-50-12-Apr-2020'!$A:$A,1,FALSE),"No")</f>
        <v>No</v>
      </c>
      <c r="AA2288" s="10" t="str">
        <f>IFERROR(VLOOKUP(AB2288,'[2]ind_nifty500list 12th Apr20'!$F:$F,1,FALSE),"No")</f>
        <v>No</v>
      </c>
      <c r="AB2288" s="9">
        <v>1816</v>
      </c>
    </row>
    <row r="2289" spans="1:28" ht="15.75" customHeight="1" x14ac:dyDescent="0.3">
      <c r="A2289" s="9">
        <v>1210</v>
      </c>
      <c r="B2289" s="10"/>
      <c r="C2289" s="10"/>
      <c r="D2289" s="10">
        <v>134903044</v>
      </c>
      <c r="E2289" s="10">
        <v>526965</v>
      </c>
      <c r="F2289" s="10">
        <v>526965</v>
      </c>
      <c r="G2289" s="10" t="s">
        <v>3848</v>
      </c>
      <c r="H2289" s="10" t="str">
        <f t="shared" si="52"/>
        <v>GUJCRAFT</v>
      </c>
      <c r="I2289" s="10" t="s">
        <v>3849</v>
      </c>
      <c r="J2289" s="10" t="s">
        <v>3850</v>
      </c>
      <c r="K2289" s="13">
        <v>21.76</v>
      </c>
      <c r="L2289" s="19" t="s">
        <v>13176</v>
      </c>
      <c r="M2289" s="11" t="s">
        <v>23</v>
      </c>
      <c r="N2289" s="10" t="s">
        <v>196</v>
      </c>
      <c r="O2289" s="10"/>
      <c r="P2289" s="12"/>
      <c r="Q2289" s="12"/>
      <c r="R2289" s="12"/>
      <c r="S2289" s="15" t="s">
        <v>26</v>
      </c>
      <c r="T2289" s="10" t="s">
        <v>27</v>
      </c>
      <c r="U2289" s="10">
        <v>2320</v>
      </c>
      <c r="V2289" s="10">
        <v>2639</v>
      </c>
      <c r="W2289" s="10">
        <v>2634</v>
      </c>
      <c r="X2289" s="10">
        <v>1229</v>
      </c>
      <c r="Y2289" s="10">
        <f t="shared" si="51"/>
        <v>1210</v>
      </c>
      <c r="Z2289" s="10" t="str">
        <f>IFERROR(VLOOKUP(H2289,'[1]MW-NIFTY-50-12-Apr-2020'!$A:$A,1,FALSE),"No")</f>
        <v>No</v>
      </c>
      <c r="AA2289" s="10" t="str">
        <f>IFERROR(VLOOKUP(AB2289,'[2]ind_nifty500list 12th Apr20'!$F:$F,1,FALSE),"No")</f>
        <v>No</v>
      </c>
      <c r="AB2289" s="9">
        <v>1210</v>
      </c>
    </row>
    <row r="2290" spans="1:28" ht="15.75" customHeight="1" x14ac:dyDescent="0.3">
      <c r="A2290" s="9">
        <v>2606</v>
      </c>
      <c r="B2290" s="10"/>
      <c r="C2290" s="10"/>
      <c r="D2290" s="10">
        <v>137332740</v>
      </c>
      <c r="E2290" s="10">
        <v>137332740</v>
      </c>
      <c r="F2290" s="10">
        <v>536456</v>
      </c>
      <c r="G2290" s="10" t="s">
        <v>8057</v>
      </c>
      <c r="H2290" s="10" t="str">
        <f t="shared" si="52"/>
        <v>RJBIOTECH</v>
      </c>
      <c r="I2290" s="10" t="s">
        <v>8058</v>
      </c>
      <c r="J2290" s="10" t="s">
        <v>8059</v>
      </c>
      <c r="K2290" s="13">
        <v>21.75</v>
      </c>
      <c r="L2290" s="19" t="s">
        <v>13176</v>
      </c>
      <c r="M2290" s="11" t="s">
        <v>275</v>
      </c>
      <c r="N2290" s="10" t="s">
        <v>357</v>
      </c>
      <c r="O2290" s="10" t="s">
        <v>358</v>
      </c>
      <c r="P2290" s="10" t="s">
        <v>5084</v>
      </c>
      <c r="Q2290" s="12"/>
      <c r="R2290" s="12"/>
      <c r="S2290" s="10" t="s">
        <v>279</v>
      </c>
      <c r="T2290" s="10" t="s">
        <v>27</v>
      </c>
      <c r="U2290" s="10">
        <v>2170</v>
      </c>
      <c r="V2290" s="10">
        <v>1704</v>
      </c>
      <c r="W2290" s="10">
        <v>3949</v>
      </c>
      <c r="X2290" s="10">
        <v>1615</v>
      </c>
      <c r="Y2290" s="10">
        <f t="shared" si="51"/>
        <v>2606</v>
      </c>
      <c r="Z2290" s="10" t="str">
        <f>IFERROR(VLOOKUP(H2290,'[1]MW-NIFTY-50-12-Apr-2020'!$A:$A,1,FALSE),"No")</f>
        <v>No</v>
      </c>
      <c r="AA2290" s="10" t="str">
        <f>IFERROR(VLOOKUP(AB2290,'[2]ind_nifty500list 12th Apr20'!$F:$F,1,FALSE),"No")</f>
        <v>No</v>
      </c>
      <c r="AB2290" s="9">
        <v>2606</v>
      </c>
    </row>
    <row r="2291" spans="1:28" ht="15.75" customHeight="1" x14ac:dyDescent="0.3">
      <c r="A2291" s="9">
        <v>194</v>
      </c>
      <c r="B2291" s="10"/>
      <c r="C2291" s="10"/>
      <c r="D2291" s="10">
        <v>136039940</v>
      </c>
      <c r="E2291" s="10">
        <v>531406</v>
      </c>
      <c r="F2291" s="10">
        <v>531406</v>
      </c>
      <c r="G2291" s="10" t="s">
        <v>726</v>
      </c>
      <c r="H2291" s="10" t="str">
        <f t="shared" si="52"/>
        <v>ANSINDUS</v>
      </c>
      <c r="I2291" s="10" t="s">
        <v>727</v>
      </c>
      <c r="J2291" s="10" t="s">
        <v>728</v>
      </c>
      <c r="K2291" s="13">
        <v>21.71</v>
      </c>
      <c r="L2291" s="19" t="s">
        <v>13176</v>
      </c>
      <c r="M2291" s="11" t="s">
        <v>275</v>
      </c>
      <c r="N2291" s="10" t="s">
        <v>276</v>
      </c>
      <c r="O2291" s="10"/>
      <c r="P2291" s="10"/>
      <c r="Q2291" s="12"/>
      <c r="R2291" s="12"/>
      <c r="S2291" s="18" t="s">
        <v>279</v>
      </c>
      <c r="T2291" s="10" t="s">
        <v>27</v>
      </c>
      <c r="U2291" s="10">
        <v>1781</v>
      </c>
      <c r="V2291" s="10">
        <v>2406</v>
      </c>
      <c r="W2291" s="10">
        <v>1877</v>
      </c>
      <c r="X2291" s="10">
        <v>2439</v>
      </c>
      <c r="Y2291" s="10">
        <f t="shared" si="51"/>
        <v>194</v>
      </c>
      <c r="Z2291" s="10" t="str">
        <f>IFERROR(VLOOKUP(H2291,'[1]MW-NIFTY-50-12-Apr-2020'!$A:$A,1,FALSE),"No")</f>
        <v>No</v>
      </c>
      <c r="AA2291" s="10" t="str">
        <f>IFERROR(VLOOKUP(AB2291,'[2]ind_nifty500list 12th Apr20'!$F:$F,1,FALSE),"No")</f>
        <v>No</v>
      </c>
      <c r="AB2291" s="9">
        <v>194</v>
      </c>
    </row>
    <row r="2292" spans="1:28" ht="15.75" customHeight="1" x14ac:dyDescent="0.3">
      <c r="A2292" s="9">
        <v>3679</v>
      </c>
      <c r="B2292" s="10"/>
      <c r="C2292" s="10"/>
      <c r="D2292" s="10">
        <v>134153732</v>
      </c>
      <c r="E2292" s="10">
        <v>524038</v>
      </c>
      <c r="F2292" s="10">
        <v>524038</v>
      </c>
      <c r="G2292" s="10" t="s">
        <v>11269</v>
      </c>
      <c r="H2292" s="10" t="str">
        <f t="shared" si="52"/>
        <v>VENLONPOLY</v>
      </c>
      <c r="I2292" s="10" t="s">
        <v>11270</v>
      </c>
      <c r="J2292" s="10" t="s">
        <v>11271</v>
      </c>
      <c r="K2292" s="13">
        <v>21.68</v>
      </c>
      <c r="L2292" s="19" t="s">
        <v>13176</v>
      </c>
      <c r="M2292" s="11" t="s">
        <v>23</v>
      </c>
      <c r="N2292" s="10" t="s">
        <v>24</v>
      </c>
      <c r="O2292" s="10"/>
      <c r="P2292" s="10"/>
      <c r="Q2292" s="12"/>
      <c r="R2292" s="12"/>
      <c r="S2292" s="15" t="s">
        <v>26</v>
      </c>
      <c r="T2292" s="10" t="s">
        <v>27</v>
      </c>
      <c r="U2292" s="10">
        <v>1321</v>
      </c>
      <c r="V2292" s="10">
        <v>3366</v>
      </c>
      <c r="W2292" s="10">
        <v>3422</v>
      </c>
      <c r="X2292" s="10">
        <v>2177</v>
      </c>
      <c r="Y2292" s="10">
        <f t="shared" si="51"/>
        <v>3679</v>
      </c>
      <c r="Z2292" s="10" t="str">
        <f>IFERROR(VLOOKUP(H2292,'[1]MW-NIFTY-50-12-Apr-2020'!$A:$A,1,FALSE),"No")</f>
        <v>No</v>
      </c>
      <c r="AA2292" s="10" t="str">
        <f>IFERROR(VLOOKUP(AB2292,'[2]ind_nifty500list 12th Apr20'!$F:$F,1,FALSE),"No")</f>
        <v>No</v>
      </c>
      <c r="AB2292" s="9">
        <v>3679</v>
      </c>
    </row>
    <row r="2293" spans="1:28" ht="15.75" customHeight="1" x14ac:dyDescent="0.3">
      <c r="A2293" s="9">
        <v>2466</v>
      </c>
      <c r="B2293" s="10"/>
      <c r="C2293" s="10"/>
      <c r="D2293" s="10">
        <v>137686788</v>
      </c>
      <c r="E2293" s="10">
        <v>537839</v>
      </c>
      <c r="F2293" s="10">
        <v>537839</v>
      </c>
      <c r="G2293" s="10" t="s">
        <v>7643</v>
      </c>
      <c r="H2293" s="10" t="str">
        <f t="shared" si="52"/>
        <v>PHOENIXTN</v>
      </c>
      <c r="I2293" s="10" t="s">
        <v>7644</v>
      </c>
      <c r="J2293" s="10" t="s">
        <v>7645</v>
      </c>
      <c r="K2293" s="13">
        <v>21.63</v>
      </c>
      <c r="L2293" s="19" t="s">
        <v>13176</v>
      </c>
      <c r="M2293" s="10" t="s">
        <v>83</v>
      </c>
      <c r="N2293" s="10" t="s">
        <v>181</v>
      </c>
      <c r="O2293" s="10" t="s">
        <v>210</v>
      </c>
      <c r="P2293" s="10" t="s">
        <v>354</v>
      </c>
      <c r="Q2293" s="12"/>
      <c r="R2293" s="12"/>
      <c r="S2293" s="17" t="s">
        <v>86</v>
      </c>
      <c r="T2293" s="10" t="s">
        <v>27</v>
      </c>
      <c r="U2293" s="10">
        <v>2497</v>
      </c>
      <c r="V2293" s="10">
        <v>3676</v>
      </c>
      <c r="W2293" s="10">
        <v>784</v>
      </c>
      <c r="X2293" s="10">
        <v>2785</v>
      </c>
      <c r="Y2293" s="10">
        <f t="shared" si="51"/>
        <v>2466</v>
      </c>
      <c r="Z2293" s="10" t="str">
        <f>IFERROR(VLOOKUP(H2293,'[1]MW-NIFTY-50-12-Apr-2020'!$A:$A,1,FALSE),"No")</f>
        <v>No</v>
      </c>
      <c r="AA2293" s="10" t="str">
        <f>IFERROR(VLOOKUP(AB2293,'[2]ind_nifty500list 12th Apr20'!$F:$F,1,FALSE),"No")</f>
        <v>No</v>
      </c>
      <c r="AB2293" s="9">
        <v>2466</v>
      </c>
    </row>
    <row r="2294" spans="1:28" ht="15.75" customHeight="1" x14ac:dyDescent="0.3">
      <c r="A2294" s="9">
        <v>2296</v>
      </c>
      <c r="B2294" s="10">
        <v>2977281</v>
      </c>
      <c r="C2294" s="10">
        <v>11630</v>
      </c>
      <c r="D2294" s="10">
        <v>136334084</v>
      </c>
      <c r="E2294" s="10">
        <v>532555</v>
      </c>
      <c r="F2294" s="10">
        <v>532555</v>
      </c>
      <c r="G2294" s="10" t="s">
        <v>7138</v>
      </c>
      <c r="H2294" s="10" t="s">
        <v>7138</v>
      </c>
      <c r="I2294" s="10" t="s">
        <v>7139</v>
      </c>
      <c r="J2294" s="10" t="s">
        <v>7140</v>
      </c>
      <c r="K2294" s="13">
        <v>138076.61609999998</v>
      </c>
      <c r="L2294" s="16" t="s">
        <v>13178</v>
      </c>
      <c r="M2294" s="11" t="s">
        <v>335</v>
      </c>
      <c r="N2294" s="10" t="s">
        <v>336</v>
      </c>
      <c r="O2294" s="10" t="s">
        <v>415</v>
      </c>
      <c r="P2294" s="10" t="s">
        <v>416</v>
      </c>
      <c r="Q2294" s="12"/>
      <c r="R2294" s="12"/>
      <c r="S2294" s="15" t="s">
        <v>339</v>
      </c>
      <c r="T2294" s="10" t="s">
        <v>130</v>
      </c>
      <c r="U2294" s="10">
        <v>1632</v>
      </c>
      <c r="V2294" s="10">
        <v>3491</v>
      </c>
      <c r="W2294" s="10">
        <v>592</v>
      </c>
      <c r="X2294" s="10">
        <v>3411</v>
      </c>
      <c r="Y2294" s="10">
        <f t="shared" si="51"/>
        <v>2296</v>
      </c>
      <c r="Z2294" s="10" t="s">
        <v>44</v>
      </c>
      <c r="AA2294" s="10" t="s">
        <v>44</v>
      </c>
      <c r="AB2294" s="9">
        <v>2296</v>
      </c>
    </row>
    <row r="2295" spans="1:28" ht="15.75" customHeight="1" x14ac:dyDescent="0.3">
      <c r="A2295" s="9">
        <v>298</v>
      </c>
      <c r="B2295" s="10"/>
      <c r="C2295" s="10"/>
      <c r="D2295" s="10">
        <v>138009348</v>
      </c>
      <c r="E2295" s="10">
        <v>138009348</v>
      </c>
      <c r="F2295" s="10">
        <v>539099</v>
      </c>
      <c r="G2295" s="10" t="s">
        <v>1054</v>
      </c>
      <c r="H2295" s="10" t="str">
        <f>G2295</f>
        <v>ATHCON</v>
      </c>
      <c r="I2295" s="10" t="s">
        <v>1055</v>
      </c>
      <c r="J2295" s="10" t="s">
        <v>1056</v>
      </c>
      <c r="K2295" s="13">
        <v>21.62</v>
      </c>
      <c r="L2295" s="19" t="s">
        <v>13176</v>
      </c>
      <c r="M2295" s="11" t="s">
        <v>249</v>
      </c>
      <c r="N2295" s="10" t="s">
        <v>383</v>
      </c>
      <c r="O2295" s="10"/>
      <c r="P2295" s="10"/>
      <c r="Q2295" s="12"/>
      <c r="R2295" s="12"/>
      <c r="S2295" s="10" t="s">
        <v>384</v>
      </c>
      <c r="T2295" s="10" t="s">
        <v>27</v>
      </c>
      <c r="U2295" s="10">
        <v>505</v>
      </c>
      <c r="V2295" s="10">
        <v>2140</v>
      </c>
      <c r="W2295" s="10">
        <v>144</v>
      </c>
      <c r="X2295" s="10">
        <v>230</v>
      </c>
      <c r="Y2295" s="10">
        <f t="shared" si="51"/>
        <v>298</v>
      </c>
      <c r="Z2295" s="10" t="str">
        <f>IFERROR(VLOOKUP(H2295,'[1]MW-NIFTY-50-12-Apr-2020'!$A:$A,1,FALSE),"No")</f>
        <v>No</v>
      </c>
      <c r="AA2295" s="10" t="str">
        <f>IFERROR(VLOOKUP(AB2295,'[2]ind_nifty500list 12th Apr20'!$F:$F,1,FALSE),"No")</f>
        <v>No</v>
      </c>
      <c r="AB2295" s="9">
        <v>298</v>
      </c>
    </row>
    <row r="2296" spans="1:28" ht="15.75" customHeight="1" x14ac:dyDescent="0.3">
      <c r="A2296" s="9">
        <v>3321</v>
      </c>
      <c r="B2296" s="10"/>
      <c r="C2296" s="10"/>
      <c r="D2296" s="10">
        <v>136473860</v>
      </c>
      <c r="E2296" s="10">
        <v>533101</v>
      </c>
      <c r="F2296" s="10">
        <v>533101</v>
      </c>
      <c r="G2296" s="10" t="s">
        <v>10198</v>
      </c>
      <c r="H2296" s="10" t="str">
        <f>G2296</f>
        <v>SURYAAMBA</v>
      </c>
      <c r="I2296" s="10" t="s">
        <v>10199</v>
      </c>
      <c r="J2296" s="10" t="s">
        <v>10200</v>
      </c>
      <c r="K2296" s="13">
        <v>21.62</v>
      </c>
      <c r="L2296" s="19" t="s">
        <v>13176</v>
      </c>
      <c r="M2296" s="11" t="s">
        <v>83</v>
      </c>
      <c r="N2296" s="10" t="s">
        <v>84</v>
      </c>
      <c r="O2296" s="10" t="s">
        <v>85</v>
      </c>
      <c r="P2296" s="10"/>
      <c r="Q2296" s="12"/>
      <c r="R2296" s="12"/>
      <c r="S2296" s="15" t="s">
        <v>86</v>
      </c>
      <c r="T2296" s="10" t="s">
        <v>27</v>
      </c>
      <c r="U2296" s="10">
        <v>145</v>
      </c>
      <c r="V2296" s="10">
        <v>3107</v>
      </c>
      <c r="W2296" s="10">
        <v>2423</v>
      </c>
      <c r="X2296" s="10">
        <v>253</v>
      </c>
      <c r="Y2296" s="10">
        <f t="shared" si="51"/>
        <v>3321</v>
      </c>
      <c r="Z2296" s="10" t="str">
        <f>IFERROR(VLOOKUP(H2296,'[1]MW-NIFTY-50-12-Apr-2020'!$A:$A,1,FALSE),"No")</f>
        <v>No</v>
      </c>
      <c r="AA2296" s="10" t="str">
        <f>IFERROR(VLOOKUP(AB2296,'[2]ind_nifty500list 12th Apr20'!$F:$F,1,FALSE),"No")</f>
        <v>No</v>
      </c>
      <c r="AB2296" s="9">
        <v>3321</v>
      </c>
    </row>
    <row r="2297" spans="1:28" ht="15.75" customHeight="1" x14ac:dyDescent="0.3">
      <c r="A2297" s="9">
        <v>3361</v>
      </c>
      <c r="B2297" s="10">
        <v>4634625</v>
      </c>
      <c r="C2297" s="10">
        <v>18104</v>
      </c>
      <c r="D2297" s="10">
        <v>136488196</v>
      </c>
      <c r="E2297" s="10">
        <v>533157</v>
      </c>
      <c r="F2297" s="10">
        <v>533157</v>
      </c>
      <c r="G2297" s="10" t="s">
        <v>10318</v>
      </c>
      <c r="H2297" s="10" t="s">
        <v>10318</v>
      </c>
      <c r="I2297" s="10" t="s">
        <v>10319</v>
      </c>
      <c r="J2297" s="10" t="s">
        <v>10320</v>
      </c>
      <c r="K2297" s="13">
        <v>21.61355</v>
      </c>
      <c r="L2297" s="19" t="s">
        <v>13176</v>
      </c>
      <c r="M2297" s="11" t="s">
        <v>95</v>
      </c>
      <c r="N2297" s="10" t="s">
        <v>96</v>
      </c>
      <c r="O2297" s="10" t="s">
        <v>97</v>
      </c>
      <c r="P2297" s="10"/>
      <c r="Q2297" s="12"/>
      <c r="R2297" s="12"/>
      <c r="S2297" s="10" t="s">
        <v>98</v>
      </c>
      <c r="T2297" s="10" t="s">
        <v>27</v>
      </c>
      <c r="U2297" s="10">
        <v>2461</v>
      </c>
      <c r="V2297" s="10">
        <v>661</v>
      </c>
      <c r="W2297" s="10">
        <v>3737</v>
      </c>
      <c r="X2297" s="10">
        <v>672</v>
      </c>
      <c r="Y2297" s="10">
        <f t="shared" si="51"/>
        <v>3361</v>
      </c>
      <c r="Z2297" s="10" t="str">
        <f>IFERROR(VLOOKUP(H2297,'[1]MW-NIFTY-50-12-Apr-2020'!$A:$A,1,FALSE),"No")</f>
        <v>No</v>
      </c>
      <c r="AA2297" s="10" t="str">
        <f>IFERROR(VLOOKUP(AB2297,'[2]ind_nifty500list 12th Apr20'!$F:$F,1,FALSE),"No")</f>
        <v>No</v>
      </c>
      <c r="AB2297" s="9">
        <v>3361</v>
      </c>
    </row>
    <row r="2298" spans="1:28" ht="15.75" customHeight="1" x14ac:dyDescent="0.3">
      <c r="A2298" s="9">
        <v>3584</v>
      </c>
      <c r="B2298" s="10"/>
      <c r="C2298" s="10"/>
      <c r="D2298" s="10">
        <v>137620996</v>
      </c>
      <c r="E2298" s="10">
        <v>137620996</v>
      </c>
      <c r="F2298" s="10">
        <v>537582</v>
      </c>
      <c r="G2298" s="10" t="s">
        <v>10985</v>
      </c>
      <c r="H2298" s="10" t="str">
        <f>G2298</f>
        <v>UNISHIRE</v>
      </c>
      <c r="I2298" s="10" t="s">
        <v>10986</v>
      </c>
      <c r="J2298" s="10" t="s">
        <v>10987</v>
      </c>
      <c r="K2298" s="13">
        <v>21.58</v>
      </c>
      <c r="L2298" s="19" t="s">
        <v>13176</v>
      </c>
      <c r="M2298" s="11" t="s">
        <v>55</v>
      </c>
      <c r="N2298" s="10" t="s">
        <v>56</v>
      </c>
      <c r="O2298" s="10" t="s">
        <v>57</v>
      </c>
      <c r="P2298" s="10"/>
      <c r="Q2298" s="12"/>
      <c r="R2298" s="12"/>
      <c r="S2298" s="18" t="s">
        <v>58</v>
      </c>
      <c r="T2298" s="10" t="s">
        <v>27</v>
      </c>
      <c r="U2298" s="10">
        <v>2099</v>
      </c>
      <c r="V2298" s="10">
        <v>2164</v>
      </c>
      <c r="W2298" s="10">
        <v>2130</v>
      </c>
      <c r="X2298" s="10">
        <v>904</v>
      </c>
      <c r="Y2298" s="10">
        <f t="shared" si="51"/>
        <v>3584</v>
      </c>
      <c r="Z2298" s="10" t="str">
        <f>IFERROR(VLOOKUP(H2298,'[1]MW-NIFTY-50-12-Apr-2020'!$A:$A,1,FALSE),"No")</f>
        <v>No</v>
      </c>
      <c r="AA2298" s="10" t="str">
        <f>IFERROR(VLOOKUP(AB2298,'[2]ind_nifty500list 12th Apr20'!$F:$F,1,FALSE),"No")</f>
        <v>No</v>
      </c>
      <c r="AB2298" s="9">
        <v>3584</v>
      </c>
    </row>
    <row r="2299" spans="1:28" ht="15.75" customHeight="1" x14ac:dyDescent="0.3">
      <c r="A2299" s="9">
        <v>1707</v>
      </c>
      <c r="B2299" s="10">
        <v>3902465</v>
      </c>
      <c r="C2299" s="10">
        <v>15244</v>
      </c>
      <c r="D2299" s="10">
        <v>151050500</v>
      </c>
      <c r="E2299" s="10">
        <v>590041</v>
      </c>
      <c r="F2299" s="10">
        <v>590041</v>
      </c>
      <c r="G2299" s="10" t="s">
        <v>5357</v>
      </c>
      <c r="H2299" s="10" t="s">
        <v>5357</v>
      </c>
      <c r="I2299" s="10" t="s">
        <v>5358</v>
      </c>
      <c r="J2299" s="10" t="s">
        <v>5359</v>
      </c>
      <c r="K2299" s="13">
        <v>21.552099999999999</v>
      </c>
      <c r="L2299" s="19" t="s">
        <v>13176</v>
      </c>
      <c r="M2299" s="11" t="s">
        <v>32</v>
      </c>
      <c r="N2299" s="10" t="s">
        <v>220</v>
      </c>
      <c r="O2299" s="10" t="s">
        <v>458</v>
      </c>
      <c r="P2299" s="10" t="s">
        <v>459</v>
      </c>
      <c r="Q2299" s="12"/>
      <c r="R2299" s="12"/>
      <c r="S2299" s="15" t="s">
        <v>222</v>
      </c>
      <c r="T2299" s="10" t="s">
        <v>27</v>
      </c>
      <c r="U2299" s="10">
        <v>1910</v>
      </c>
      <c r="V2299" s="10">
        <v>2534</v>
      </c>
      <c r="W2299" s="10">
        <v>2070</v>
      </c>
      <c r="X2299" s="10">
        <v>2589</v>
      </c>
      <c r="Y2299" s="10">
        <f t="shared" si="51"/>
        <v>1707</v>
      </c>
      <c r="Z2299" s="10" t="str">
        <f>IFERROR(VLOOKUP(H2299,'[1]MW-NIFTY-50-12-Apr-2020'!$A:$A,1,FALSE),"No")</f>
        <v>No</v>
      </c>
      <c r="AA2299" s="10" t="str">
        <f>IFERROR(VLOOKUP(AB2299,'[2]ind_nifty500list 12th Apr20'!$F:$F,1,FALSE),"No")</f>
        <v>No</v>
      </c>
      <c r="AB2299" s="9">
        <v>1707</v>
      </c>
    </row>
    <row r="2300" spans="1:28" ht="15.75" customHeight="1" x14ac:dyDescent="0.3">
      <c r="A2300" s="9">
        <v>3766</v>
      </c>
      <c r="B2300" s="10"/>
      <c r="C2300" s="10"/>
      <c r="D2300" s="10">
        <v>128940804</v>
      </c>
      <c r="E2300" s="10">
        <v>503675</v>
      </c>
      <c r="F2300" s="10">
        <v>503675</v>
      </c>
      <c r="G2300" s="10" t="s">
        <v>11527</v>
      </c>
      <c r="H2300" s="10" t="str">
        <f>G2300</f>
        <v>WAGEND</v>
      </c>
      <c r="I2300" s="10" t="s">
        <v>11528</v>
      </c>
      <c r="J2300" s="10" t="s">
        <v>11529</v>
      </c>
      <c r="K2300" s="13">
        <v>21.49</v>
      </c>
      <c r="L2300" s="19" t="s">
        <v>13176</v>
      </c>
      <c r="M2300" s="11" t="s">
        <v>249</v>
      </c>
      <c r="N2300" s="10" t="s">
        <v>383</v>
      </c>
      <c r="O2300" s="12"/>
      <c r="P2300" s="10"/>
      <c r="Q2300" s="12"/>
      <c r="R2300" s="12"/>
      <c r="S2300" s="18" t="s">
        <v>384</v>
      </c>
      <c r="T2300" s="10" t="s">
        <v>27</v>
      </c>
      <c r="U2300" s="10">
        <v>637</v>
      </c>
      <c r="V2300" s="10">
        <v>2206</v>
      </c>
      <c r="W2300" s="10">
        <v>948</v>
      </c>
      <c r="X2300" s="10">
        <v>1760</v>
      </c>
      <c r="Y2300" s="10">
        <f t="shared" si="51"/>
        <v>3766</v>
      </c>
      <c r="Z2300" s="10" t="str">
        <f>IFERROR(VLOOKUP(H2300,'[1]MW-NIFTY-50-12-Apr-2020'!$A:$A,1,FALSE),"No")</f>
        <v>No</v>
      </c>
      <c r="AA2300" s="10" t="str">
        <f>IFERROR(VLOOKUP(AB2300,'[2]ind_nifty500list 12th Apr20'!$F:$F,1,FALSE),"No")</f>
        <v>No</v>
      </c>
      <c r="AB2300" s="9">
        <v>3766</v>
      </c>
    </row>
    <row r="2301" spans="1:28" ht="15.75" customHeight="1" x14ac:dyDescent="0.3">
      <c r="A2301" s="9">
        <v>345</v>
      </c>
      <c r="B2301" s="10"/>
      <c r="C2301" s="10"/>
      <c r="D2301" s="10">
        <v>133892868</v>
      </c>
      <c r="E2301" s="10">
        <v>523019</v>
      </c>
      <c r="F2301" s="10">
        <v>523019</v>
      </c>
      <c r="G2301" s="10" t="s">
        <v>1206</v>
      </c>
      <c r="H2301" s="10" t="str">
        <f>G2301</f>
        <v>BNRSEC</v>
      </c>
      <c r="I2301" s="10" t="s">
        <v>1207</v>
      </c>
      <c r="J2301" s="10" t="s">
        <v>1208</v>
      </c>
      <c r="K2301" s="13">
        <v>21.44</v>
      </c>
      <c r="L2301" s="19" t="s">
        <v>13176</v>
      </c>
      <c r="M2301" s="11" t="s">
        <v>55</v>
      </c>
      <c r="N2301" s="10" t="s">
        <v>56</v>
      </c>
      <c r="O2301" s="10" t="s">
        <v>62</v>
      </c>
      <c r="P2301" s="10" t="s">
        <v>293</v>
      </c>
      <c r="Q2301" s="10"/>
      <c r="R2301" s="12"/>
      <c r="S2301" s="10" t="s">
        <v>58</v>
      </c>
      <c r="T2301" s="10" t="s">
        <v>27</v>
      </c>
      <c r="U2301" s="10">
        <v>3686</v>
      </c>
      <c r="V2301" s="10">
        <v>619</v>
      </c>
      <c r="W2301" s="10">
        <v>112</v>
      </c>
      <c r="X2301" s="10">
        <v>2017</v>
      </c>
      <c r="Y2301" s="10">
        <f t="shared" si="51"/>
        <v>345</v>
      </c>
      <c r="Z2301" s="10" t="str">
        <f>IFERROR(VLOOKUP(H2301,'[1]MW-NIFTY-50-12-Apr-2020'!$A:$A,1,FALSE),"No")</f>
        <v>No</v>
      </c>
      <c r="AA2301" s="10" t="str">
        <f>IFERROR(VLOOKUP(AB2301,'[2]ind_nifty500list 12th Apr20'!$F:$F,1,FALSE),"No")</f>
        <v>No</v>
      </c>
      <c r="AB2301" s="9">
        <v>345</v>
      </c>
    </row>
    <row r="2302" spans="1:28" ht="15.75" customHeight="1" x14ac:dyDescent="0.3">
      <c r="A2302" s="9">
        <v>474</v>
      </c>
      <c r="B2302" s="10"/>
      <c r="C2302" s="10"/>
      <c r="D2302" s="10">
        <v>136449540</v>
      </c>
      <c r="E2302" s="10">
        <v>533006</v>
      </c>
      <c r="F2302" s="10">
        <v>533006</v>
      </c>
      <c r="G2302" s="10" t="s">
        <v>1607</v>
      </c>
      <c r="H2302" s="10" t="str">
        <f>G2302</f>
        <v>BIRLACOT</v>
      </c>
      <c r="I2302" s="10" t="s">
        <v>1608</v>
      </c>
      <c r="J2302" s="10" t="s">
        <v>1609</v>
      </c>
      <c r="K2302" s="13">
        <v>21.44</v>
      </c>
      <c r="L2302" s="19" t="s">
        <v>13176</v>
      </c>
      <c r="M2302" s="11" t="s">
        <v>83</v>
      </c>
      <c r="N2302" s="10" t="s">
        <v>84</v>
      </c>
      <c r="O2302" s="10" t="s">
        <v>85</v>
      </c>
      <c r="P2302" s="10"/>
      <c r="Q2302" s="12"/>
      <c r="R2302" s="12"/>
      <c r="S2302" s="15" t="s">
        <v>86</v>
      </c>
      <c r="T2302" s="10" t="s">
        <v>27</v>
      </c>
      <c r="U2302" s="10">
        <v>512</v>
      </c>
      <c r="V2302" s="10">
        <v>537</v>
      </c>
      <c r="W2302" s="10">
        <v>365</v>
      </c>
      <c r="X2302" s="10">
        <v>5054</v>
      </c>
      <c r="Y2302" s="10">
        <f t="shared" si="51"/>
        <v>474</v>
      </c>
      <c r="Z2302" s="10" t="str">
        <f>IFERROR(VLOOKUP(H2302,'[1]MW-NIFTY-50-12-Apr-2020'!$A:$A,1,FALSE),"No")</f>
        <v>No</v>
      </c>
      <c r="AA2302" s="10" t="str">
        <f>IFERROR(VLOOKUP(AB2302,'[2]ind_nifty500list 12th Apr20'!$F:$F,1,FALSE),"No")</f>
        <v>No</v>
      </c>
      <c r="AB2302" s="9">
        <v>474</v>
      </c>
    </row>
    <row r="2303" spans="1:28" ht="15.75" customHeight="1" x14ac:dyDescent="0.3">
      <c r="A2303" s="9">
        <v>2217</v>
      </c>
      <c r="B2303" s="10"/>
      <c r="C2303" s="10"/>
      <c r="D2303" s="10">
        <v>134030852</v>
      </c>
      <c r="E2303" s="10">
        <v>523558</v>
      </c>
      <c r="F2303" s="10">
        <v>523558</v>
      </c>
      <c r="G2303" s="10" t="s">
        <v>6899</v>
      </c>
      <c r="H2303" s="10" t="str">
        <f>G2303</f>
        <v>NETWORK</v>
      </c>
      <c r="I2303" s="10" t="s">
        <v>6900</v>
      </c>
      <c r="J2303" s="10" t="s">
        <v>6901</v>
      </c>
      <c r="K2303" s="13">
        <v>21.4</v>
      </c>
      <c r="L2303" s="19" t="s">
        <v>13176</v>
      </c>
      <c r="M2303" s="10" t="s">
        <v>39</v>
      </c>
      <c r="N2303" s="10" t="s">
        <v>40</v>
      </c>
      <c r="O2303" s="10" t="s">
        <v>76</v>
      </c>
      <c r="P2303" s="10"/>
      <c r="Q2303" s="12"/>
      <c r="R2303" s="12"/>
      <c r="S2303" s="15" t="s">
        <v>42</v>
      </c>
      <c r="T2303" s="10" t="s">
        <v>27</v>
      </c>
      <c r="U2303" s="10">
        <v>2050</v>
      </c>
      <c r="V2303" s="10">
        <v>3790</v>
      </c>
      <c r="W2303" s="10">
        <v>232</v>
      </c>
      <c r="X2303" s="10">
        <v>117</v>
      </c>
      <c r="Y2303" s="10">
        <f t="shared" si="51"/>
        <v>2217</v>
      </c>
      <c r="Z2303" s="10" t="str">
        <f>IFERROR(VLOOKUP(H2303,'[1]MW-NIFTY-50-12-Apr-2020'!$A:$A,1,FALSE),"No")</f>
        <v>No</v>
      </c>
      <c r="AA2303" s="10" t="str">
        <f>IFERROR(VLOOKUP(AB2303,'[2]ind_nifty500list 12th Apr20'!$F:$F,1,FALSE),"No")</f>
        <v>No</v>
      </c>
      <c r="AB2303" s="9">
        <v>2217</v>
      </c>
    </row>
    <row r="2304" spans="1:28" ht="15.75" customHeight="1" x14ac:dyDescent="0.3">
      <c r="A2304" s="9">
        <v>1636</v>
      </c>
      <c r="B2304" s="10">
        <v>4632577</v>
      </c>
      <c r="C2304" s="10">
        <v>18096</v>
      </c>
      <c r="D2304" s="10">
        <v>136487684</v>
      </c>
      <c r="E2304" s="10">
        <v>533155</v>
      </c>
      <c r="F2304" s="10">
        <v>533155</v>
      </c>
      <c r="G2304" s="10" t="s">
        <v>7168</v>
      </c>
      <c r="H2304" s="10" t="s">
        <v>7168</v>
      </c>
      <c r="I2304" s="10" t="s">
        <v>7169</v>
      </c>
      <c r="J2304" s="10" t="s">
        <v>7170</v>
      </c>
      <c r="K2304" s="13">
        <v>15250.96125</v>
      </c>
      <c r="L2304" s="16" t="s">
        <v>13177</v>
      </c>
      <c r="M2304" s="11" t="s">
        <v>83</v>
      </c>
      <c r="N2304" s="10" t="s">
        <v>181</v>
      </c>
      <c r="O2304" s="10" t="s">
        <v>210</v>
      </c>
      <c r="P2304" s="10" t="s">
        <v>4269</v>
      </c>
      <c r="Q2304" s="12"/>
      <c r="R2304" s="12"/>
      <c r="S2304" s="15" t="s">
        <v>86</v>
      </c>
      <c r="T2304" s="10" t="s">
        <v>43</v>
      </c>
      <c r="U2304" s="10">
        <v>3874</v>
      </c>
      <c r="V2304" s="10">
        <v>3792</v>
      </c>
      <c r="W2304" s="10">
        <v>3380</v>
      </c>
      <c r="X2304" s="10">
        <v>3159</v>
      </c>
      <c r="Y2304" s="10">
        <f t="shared" si="51"/>
        <v>1636</v>
      </c>
      <c r="Z2304" s="10" t="str">
        <f>IFERROR(VLOOKUP(H2304,'[1]MW-NIFTY-50-12-Apr-2020'!$A:$A,1,FALSE),"No")</f>
        <v>No</v>
      </c>
      <c r="AA2304" s="10" t="s">
        <v>44</v>
      </c>
      <c r="AB2304" s="9">
        <v>1636</v>
      </c>
    </row>
    <row r="2305" spans="1:28" ht="15.75" customHeight="1" x14ac:dyDescent="0.3">
      <c r="A2305" s="9">
        <v>3670</v>
      </c>
      <c r="B2305" s="10"/>
      <c r="C2305" s="10"/>
      <c r="D2305" s="10">
        <v>137388036</v>
      </c>
      <c r="E2305" s="10">
        <v>536672</v>
      </c>
      <c r="F2305" s="10">
        <v>536672</v>
      </c>
      <c r="G2305" s="10" t="s">
        <v>11242</v>
      </c>
      <c r="H2305" s="10" t="str">
        <f>G2305</f>
        <v>VCU</v>
      </c>
      <c r="I2305" s="10" t="s">
        <v>11243</v>
      </c>
      <c r="J2305" s="10" t="s">
        <v>11244</v>
      </c>
      <c r="K2305" s="13">
        <v>21.38</v>
      </c>
      <c r="L2305" s="19" t="s">
        <v>13176</v>
      </c>
      <c r="M2305" s="11" t="s">
        <v>32</v>
      </c>
      <c r="N2305" s="10" t="s">
        <v>220</v>
      </c>
      <c r="O2305" s="10" t="s">
        <v>458</v>
      </c>
      <c r="P2305" s="10" t="s">
        <v>1495</v>
      </c>
      <c r="Q2305" s="12"/>
      <c r="R2305" s="12"/>
      <c r="S2305" s="15" t="s">
        <v>222</v>
      </c>
      <c r="T2305" s="10" t="s">
        <v>27</v>
      </c>
      <c r="U2305" s="10">
        <v>1511</v>
      </c>
      <c r="V2305" s="10">
        <v>2861</v>
      </c>
      <c r="W2305" s="10">
        <v>3850</v>
      </c>
      <c r="X2305" s="10">
        <v>1727</v>
      </c>
      <c r="Y2305" s="10">
        <f t="shared" si="51"/>
        <v>3670</v>
      </c>
      <c r="Z2305" s="10" t="str">
        <f>IFERROR(VLOOKUP(H2305,'[1]MW-NIFTY-50-12-Apr-2020'!$A:$A,1,FALSE),"No")</f>
        <v>No</v>
      </c>
      <c r="AA2305" s="10" t="str">
        <f>IFERROR(VLOOKUP(AB2305,'[2]ind_nifty500list 12th Apr20'!$F:$F,1,FALSE),"No")</f>
        <v>No</v>
      </c>
      <c r="AB2305" s="9">
        <v>3670</v>
      </c>
    </row>
    <row r="2306" spans="1:28" ht="15.75" customHeight="1" x14ac:dyDescent="0.3">
      <c r="A2306" s="9">
        <v>1672</v>
      </c>
      <c r="B2306" s="10"/>
      <c r="C2306" s="10"/>
      <c r="D2306" s="10">
        <v>128550404</v>
      </c>
      <c r="E2306" s="10">
        <v>128550404</v>
      </c>
      <c r="F2306" s="10">
        <v>502150</v>
      </c>
      <c r="G2306" s="10" t="s">
        <v>5251</v>
      </c>
      <c r="H2306" s="10" t="str">
        <f>G2306</f>
        <v>KLYNCEM</v>
      </c>
      <c r="I2306" s="10" t="s">
        <v>5252</v>
      </c>
      <c r="J2306" s="10" t="s">
        <v>5253</v>
      </c>
      <c r="K2306" s="13">
        <v>21.35</v>
      </c>
      <c r="L2306" s="19" t="s">
        <v>13176</v>
      </c>
      <c r="M2306" s="11" t="s">
        <v>249</v>
      </c>
      <c r="N2306" s="10" t="s">
        <v>250</v>
      </c>
      <c r="O2306" s="10" t="s">
        <v>251</v>
      </c>
      <c r="P2306" s="10"/>
      <c r="Q2306" s="12"/>
      <c r="R2306" s="12"/>
      <c r="S2306" s="15" t="s">
        <v>26</v>
      </c>
      <c r="T2306" s="10" t="s">
        <v>27</v>
      </c>
      <c r="U2306" s="10">
        <v>573</v>
      </c>
      <c r="V2306" s="10">
        <v>2701</v>
      </c>
      <c r="W2306" s="10">
        <v>2356</v>
      </c>
      <c r="X2306" s="10">
        <v>389</v>
      </c>
      <c r="Y2306" s="10">
        <f t="shared" ref="Y2306:Y2369" si="53">A2306</f>
        <v>1672</v>
      </c>
      <c r="Z2306" s="10" t="str">
        <f>IFERROR(VLOOKUP(H2306,'[1]MW-NIFTY-50-12-Apr-2020'!$A:$A,1,FALSE),"No")</f>
        <v>No</v>
      </c>
      <c r="AA2306" s="10" t="str">
        <f>IFERROR(VLOOKUP(AB2306,'[2]ind_nifty500list 12th Apr20'!$F:$F,1,FALSE),"No")</f>
        <v>No</v>
      </c>
      <c r="AB2306" s="9">
        <v>1672</v>
      </c>
    </row>
    <row r="2307" spans="1:28" ht="15.75" customHeight="1" x14ac:dyDescent="0.3">
      <c r="A2307" s="9">
        <v>1799</v>
      </c>
      <c r="B2307" s="10"/>
      <c r="C2307" s="10"/>
      <c r="D2307" s="10">
        <v>128322820</v>
      </c>
      <c r="E2307" s="10">
        <v>128322820</v>
      </c>
      <c r="F2307" s="10">
        <v>501261</v>
      </c>
      <c r="G2307" s="10" t="s">
        <v>5637</v>
      </c>
      <c r="H2307" s="10" t="str">
        <f>G2307</f>
        <v>KRATOSENER</v>
      </c>
      <c r="I2307" s="10" t="s">
        <v>5638</v>
      </c>
      <c r="J2307" s="10" t="s">
        <v>5639</v>
      </c>
      <c r="K2307" s="13">
        <v>21.35</v>
      </c>
      <c r="L2307" s="19" t="s">
        <v>13176</v>
      </c>
      <c r="M2307" s="11" t="s">
        <v>39</v>
      </c>
      <c r="N2307" s="10" t="s">
        <v>145</v>
      </c>
      <c r="O2307" s="10"/>
      <c r="P2307" s="10"/>
      <c r="Q2307" s="12"/>
      <c r="R2307" s="12"/>
      <c r="S2307" s="15" t="s">
        <v>42</v>
      </c>
      <c r="T2307" s="10" t="s">
        <v>27</v>
      </c>
      <c r="U2307" s="10">
        <v>471</v>
      </c>
      <c r="V2307" s="10">
        <v>518</v>
      </c>
      <c r="W2307" s="10">
        <v>241</v>
      </c>
      <c r="X2307" s="10">
        <v>1975</v>
      </c>
      <c r="Y2307" s="10">
        <f t="shared" si="53"/>
        <v>1799</v>
      </c>
      <c r="Z2307" s="10" t="str">
        <f>IFERROR(VLOOKUP(H2307,'[1]MW-NIFTY-50-12-Apr-2020'!$A:$A,1,FALSE),"No")</f>
        <v>No</v>
      </c>
      <c r="AA2307" s="10" t="str">
        <f>IFERROR(VLOOKUP(AB2307,'[2]ind_nifty500list 12th Apr20'!$F:$F,1,FALSE),"No")</f>
        <v>No</v>
      </c>
      <c r="AB2307" s="9">
        <v>1799</v>
      </c>
    </row>
    <row r="2308" spans="1:28" ht="15.75" customHeight="1" x14ac:dyDescent="0.3">
      <c r="A2308" s="9">
        <v>2347</v>
      </c>
      <c r="B2308" s="10"/>
      <c r="C2308" s="10"/>
      <c r="D2308" s="10">
        <v>129968644</v>
      </c>
      <c r="E2308" s="10">
        <v>507690</v>
      </c>
      <c r="F2308" s="10">
        <v>507690</v>
      </c>
      <c r="G2308" s="10" t="s">
        <v>7291</v>
      </c>
      <c r="H2308" s="10" t="str">
        <f>G2308</f>
        <v>ORIBEVER</v>
      </c>
      <c r="I2308" s="10" t="s">
        <v>7292</v>
      </c>
      <c r="J2308" s="10" t="s">
        <v>7293</v>
      </c>
      <c r="K2308" s="13">
        <v>21.3</v>
      </c>
      <c r="L2308" s="19" t="s">
        <v>13176</v>
      </c>
      <c r="M2308" s="11" t="s">
        <v>275</v>
      </c>
      <c r="N2308" s="10" t="s">
        <v>276</v>
      </c>
      <c r="O2308" s="10" t="s">
        <v>277</v>
      </c>
      <c r="P2308" s="10" t="s">
        <v>7294</v>
      </c>
      <c r="Q2308" s="12"/>
      <c r="R2308" s="12"/>
      <c r="S2308" s="18" t="s">
        <v>279</v>
      </c>
      <c r="T2308" s="10" t="s">
        <v>27</v>
      </c>
      <c r="U2308" s="10">
        <v>3282</v>
      </c>
      <c r="V2308" s="10">
        <v>2853</v>
      </c>
      <c r="W2308" s="10">
        <v>3906</v>
      </c>
      <c r="X2308" s="10">
        <v>623</v>
      </c>
      <c r="Y2308" s="10">
        <f t="shared" si="53"/>
        <v>2347</v>
      </c>
      <c r="Z2308" s="10" t="str">
        <f>IFERROR(VLOOKUP(H2308,'[1]MW-NIFTY-50-12-Apr-2020'!$A:$A,1,FALSE),"No")</f>
        <v>No</v>
      </c>
      <c r="AA2308" s="10" t="str">
        <f>IFERROR(VLOOKUP(AB2308,'[2]ind_nifty500list 12th Apr20'!$F:$F,1,FALSE),"No")</f>
        <v>No</v>
      </c>
      <c r="AB2308" s="9">
        <v>2347</v>
      </c>
    </row>
    <row r="2309" spans="1:28" ht="15.75" customHeight="1" x14ac:dyDescent="0.3">
      <c r="A2309" s="9">
        <v>2038</v>
      </c>
      <c r="B2309" s="10">
        <v>4291329</v>
      </c>
      <c r="C2309" s="10">
        <v>16763</v>
      </c>
      <c r="D2309" s="10">
        <v>136445444</v>
      </c>
      <c r="E2309" s="10">
        <v>532990</v>
      </c>
      <c r="F2309" s="10">
        <v>532990</v>
      </c>
      <c r="G2309" s="10" t="s">
        <v>6355</v>
      </c>
      <c r="H2309" s="10" t="s">
        <v>6355</v>
      </c>
      <c r="I2309" s="10" t="s">
        <v>6356</v>
      </c>
      <c r="J2309" s="10" t="s">
        <v>6357</v>
      </c>
      <c r="K2309" s="13">
        <v>21.20955</v>
      </c>
      <c r="L2309" s="19" t="s">
        <v>13176</v>
      </c>
      <c r="M2309" s="11" t="s">
        <v>23</v>
      </c>
      <c r="N2309" s="10" t="s">
        <v>90</v>
      </c>
      <c r="O2309" s="10" t="s">
        <v>283</v>
      </c>
      <c r="P2309" s="10" t="e">
        <v>#REF!</v>
      </c>
      <c r="Q2309" s="12"/>
      <c r="R2309" s="12"/>
      <c r="S2309" s="18" t="s">
        <v>91</v>
      </c>
      <c r="T2309" s="10" t="s">
        <v>27</v>
      </c>
      <c r="U2309" s="10">
        <v>191</v>
      </c>
      <c r="V2309" s="10">
        <v>3261</v>
      </c>
      <c r="W2309" s="10">
        <v>2955</v>
      </c>
      <c r="X2309" s="10">
        <v>3665</v>
      </c>
      <c r="Y2309" s="10">
        <f t="shared" si="53"/>
        <v>2038</v>
      </c>
      <c r="Z2309" s="10" t="str">
        <f>IFERROR(VLOOKUP(H2309,'[1]MW-NIFTY-50-12-Apr-2020'!$A:$A,1,FALSE),"No")</f>
        <v>No</v>
      </c>
      <c r="AA2309" s="10" t="str">
        <f>IFERROR(VLOOKUP(AB2309,'[2]ind_nifty500list 12th Apr20'!$F:$F,1,FALSE),"No")</f>
        <v>No</v>
      </c>
      <c r="AB2309" s="9">
        <v>2038</v>
      </c>
    </row>
    <row r="2310" spans="1:28" ht="15.75" customHeight="1" x14ac:dyDescent="0.3">
      <c r="A2310" s="9">
        <v>232</v>
      </c>
      <c r="B2310" s="10"/>
      <c r="C2310" s="10"/>
      <c r="D2310" s="10">
        <v>134688004</v>
      </c>
      <c r="E2310" s="10">
        <v>134688004</v>
      </c>
      <c r="F2310" s="10">
        <v>526125</v>
      </c>
      <c r="G2310" s="10" t="s">
        <v>848</v>
      </c>
      <c r="H2310" s="10" t="str">
        <f>G2310</f>
        <v>ARHNTTO</v>
      </c>
      <c r="I2310" s="10"/>
      <c r="J2310" s="10" t="s">
        <v>849</v>
      </c>
      <c r="K2310" s="13">
        <v>21.18</v>
      </c>
      <c r="L2310" s="19" t="s">
        <v>13176</v>
      </c>
      <c r="M2310" s="11" t="s">
        <v>39</v>
      </c>
      <c r="N2310" s="10" t="s">
        <v>40</v>
      </c>
      <c r="O2310" s="10" t="s">
        <v>76</v>
      </c>
      <c r="P2310" s="10"/>
      <c r="Q2310" s="12"/>
      <c r="R2310" s="12"/>
      <c r="S2310" s="17" t="s">
        <v>42</v>
      </c>
      <c r="T2310" s="10" t="s">
        <v>27</v>
      </c>
      <c r="U2310" s="10">
        <v>2217</v>
      </c>
      <c r="V2310" s="10">
        <v>2050</v>
      </c>
      <c r="W2310" s="10">
        <v>117</v>
      </c>
      <c r="X2310" s="10">
        <v>2759</v>
      </c>
      <c r="Y2310" s="10">
        <f t="shared" si="53"/>
        <v>232</v>
      </c>
      <c r="Z2310" s="10" t="str">
        <f>IFERROR(VLOOKUP(H2310,'[1]MW-NIFTY-50-12-Apr-2020'!$A:$A,1,FALSE),"No")</f>
        <v>No</v>
      </c>
      <c r="AA2310" s="10" t="str">
        <f>IFERROR(VLOOKUP(AB2310,'[2]ind_nifty500list 12th Apr20'!$F:$F,1,FALSE),"No")</f>
        <v>No</v>
      </c>
      <c r="AB2310" s="9">
        <v>232</v>
      </c>
    </row>
    <row r="2311" spans="1:28" ht="15.75" customHeight="1" x14ac:dyDescent="0.3">
      <c r="A2311" s="9">
        <v>610</v>
      </c>
      <c r="B2311" s="10"/>
      <c r="C2311" s="10"/>
      <c r="D2311" s="10">
        <v>137555460</v>
      </c>
      <c r="E2311" s="10">
        <v>137555460</v>
      </c>
      <c r="F2311" s="10">
        <v>537326</v>
      </c>
      <c r="G2311" s="10" t="s">
        <v>2019</v>
      </c>
      <c r="H2311" s="10" t="str">
        <f>G2311</f>
        <v>CHEMTECH</v>
      </c>
      <c r="I2311" s="10" t="s">
        <v>2020</v>
      </c>
      <c r="J2311" s="10" t="s">
        <v>2021</v>
      </c>
      <c r="K2311" s="13">
        <v>21.17</v>
      </c>
      <c r="L2311" s="19" t="s">
        <v>13176</v>
      </c>
      <c r="M2311" s="11" t="s">
        <v>39</v>
      </c>
      <c r="N2311" s="10" t="s">
        <v>40</v>
      </c>
      <c r="O2311" s="10" t="s">
        <v>137</v>
      </c>
      <c r="P2311" s="10" t="s">
        <v>138</v>
      </c>
      <c r="Q2311" s="12"/>
      <c r="R2311" s="12"/>
      <c r="S2311" s="17" t="s">
        <v>42</v>
      </c>
      <c r="T2311" s="10" t="s">
        <v>27</v>
      </c>
      <c r="U2311" s="10">
        <v>3764</v>
      </c>
      <c r="V2311" s="10">
        <v>1866</v>
      </c>
      <c r="W2311" s="10">
        <v>2505</v>
      </c>
      <c r="X2311" s="10">
        <v>316</v>
      </c>
      <c r="Y2311" s="10">
        <f t="shared" si="53"/>
        <v>610</v>
      </c>
      <c r="Z2311" s="10" t="str">
        <f>IFERROR(VLOOKUP(H2311,'[1]MW-NIFTY-50-12-Apr-2020'!$A:$A,1,FALSE),"No")</f>
        <v>No</v>
      </c>
      <c r="AA2311" s="10" t="str">
        <f>IFERROR(VLOOKUP(AB2311,'[2]ind_nifty500list 12th Apr20'!$F:$F,1,FALSE),"No")</f>
        <v>No</v>
      </c>
      <c r="AB2311" s="9">
        <v>610</v>
      </c>
    </row>
    <row r="2312" spans="1:28" ht="15.75" customHeight="1" x14ac:dyDescent="0.3">
      <c r="A2312" s="9">
        <v>3534</v>
      </c>
      <c r="B2312" s="10"/>
      <c r="C2312" s="10"/>
      <c r="D2312" s="10">
        <v>128583940</v>
      </c>
      <c r="E2312" s="10">
        <v>502281</v>
      </c>
      <c r="F2312" s="10">
        <v>502281</v>
      </c>
      <c r="G2312" s="10" t="s">
        <v>10837</v>
      </c>
      <c r="H2312" s="10" t="str">
        <f>G2312</f>
        <v>TRIVENSHET</v>
      </c>
      <c r="I2312" s="10" t="s">
        <v>10838</v>
      </c>
      <c r="J2312" s="10" t="s">
        <v>10839</v>
      </c>
      <c r="K2312" s="13">
        <v>21.13</v>
      </c>
      <c r="L2312" s="19" t="s">
        <v>13176</v>
      </c>
      <c r="M2312" s="11" t="s">
        <v>23</v>
      </c>
      <c r="N2312" s="10" t="s">
        <v>24</v>
      </c>
      <c r="O2312" s="10"/>
      <c r="P2312" s="10"/>
      <c r="Q2312" s="12"/>
      <c r="R2312" s="12"/>
      <c r="S2312" s="15" t="s">
        <v>26</v>
      </c>
      <c r="T2312" s="10" t="s">
        <v>27</v>
      </c>
      <c r="U2312" s="10">
        <v>121</v>
      </c>
      <c r="V2312" s="10">
        <v>508</v>
      </c>
      <c r="W2312" s="10">
        <v>2469</v>
      </c>
      <c r="X2312" s="10">
        <v>1260</v>
      </c>
      <c r="Y2312" s="10">
        <f t="shared" si="53"/>
        <v>3534</v>
      </c>
      <c r="Z2312" s="10" t="str">
        <f>IFERROR(VLOOKUP(H2312,'[1]MW-NIFTY-50-12-Apr-2020'!$A:$A,1,FALSE),"No")</f>
        <v>No</v>
      </c>
      <c r="AA2312" s="10" t="str">
        <f>IFERROR(VLOOKUP(AB2312,'[2]ind_nifty500list 12th Apr20'!$F:$F,1,FALSE),"No")</f>
        <v>No</v>
      </c>
      <c r="AB2312" s="9">
        <v>3534</v>
      </c>
    </row>
    <row r="2313" spans="1:28" ht="15.75" customHeight="1" x14ac:dyDescent="0.3">
      <c r="A2313" s="9">
        <v>2315</v>
      </c>
      <c r="B2313" s="10">
        <v>633601</v>
      </c>
      <c r="C2313" s="10">
        <v>2475</v>
      </c>
      <c r="D2313" s="10">
        <v>128079876</v>
      </c>
      <c r="E2313" s="10">
        <v>500312</v>
      </c>
      <c r="F2313" s="10">
        <v>500312</v>
      </c>
      <c r="G2313" s="10" t="s">
        <v>7195</v>
      </c>
      <c r="H2313" s="10" t="s">
        <v>7195</v>
      </c>
      <c r="I2313" s="10" t="s">
        <v>7196</v>
      </c>
      <c r="J2313" s="10" t="s">
        <v>7197</v>
      </c>
      <c r="K2313" s="13">
        <v>234474.33025</v>
      </c>
      <c r="L2313" s="16" t="s">
        <v>13178</v>
      </c>
      <c r="M2313" s="10" t="s">
        <v>121</v>
      </c>
      <c r="N2313" s="10" t="s">
        <v>122</v>
      </c>
      <c r="O2313" s="10" t="s">
        <v>1808</v>
      </c>
      <c r="P2313" s="10"/>
      <c r="Q2313" s="12"/>
      <c r="R2313" s="12"/>
      <c r="S2313" s="15" t="s">
        <v>124</v>
      </c>
      <c r="T2313" s="10" t="s">
        <v>130</v>
      </c>
      <c r="U2313" s="10">
        <v>2317</v>
      </c>
      <c r="V2313" s="10">
        <v>1327</v>
      </c>
      <c r="W2313" s="10">
        <v>2938</v>
      </c>
      <c r="X2313" s="10">
        <v>3234</v>
      </c>
      <c r="Y2313" s="10">
        <f t="shared" si="53"/>
        <v>2315</v>
      </c>
      <c r="Z2313" s="10" t="s">
        <v>44</v>
      </c>
      <c r="AA2313" s="10" t="s">
        <v>44</v>
      </c>
      <c r="AB2313" s="9">
        <v>2315</v>
      </c>
    </row>
    <row r="2314" spans="1:28" ht="15.75" customHeight="1" x14ac:dyDescent="0.3">
      <c r="A2314" s="9">
        <v>4286</v>
      </c>
      <c r="B2314" s="10">
        <v>392705</v>
      </c>
      <c r="C2314" s="10">
        <v>1534</v>
      </c>
      <c r="D2314" s="10">
        <v>128184324</v>
      </c>
      <c r="E2314" s="10">
        <v>500720</v>
      </c>
      <c r="F2314" s="10">
        <v>500720</v>
      </c>
      <c r="G2314" s="10" t="s">
        <v>12368</v>
      </c>
      <c r="H2314" s="10" t="s">
        <v>12368</v>
      </c>
      <c r="I2314" s="10" t="s">
        <v>12369</v>
      </c>
      <c r="J2314" s="10" t="s">
        <v>12370</v>
      </c>
      <c r="K2314" s="13">
        <v>21.13</v>
      </c>
      <c r="L2314" s="19" t="s">
        <v>13176</v>
      </c>
      <c r="M2314" s="11" t="s">
        <v>23</v>
      </c>
      <c r="N2314" s="10" t="s">
        <v>24</v>
      </c>
      <c r="O2314" s="12"/>
      <c r="P2314" s="10"/>
      <c r="Q2314" s="12"/>
      <c r="R2314" s="12"/>
      <c r="S2314" s="15" t="s">
        <v>26</v>
      </c>
      <c r="T2314" s="10" t="s">
        <v>27</v>
      </c>
      <c r="U2314" s="10">
        <v>4292</v>
      </c>
      <c r="V2314" s="10">
        <v>4323</v>
      </c>
      <c r="W2314" s="10">
        <v>4230</v>
      </c>
      <c r="X2314" s="10">
        <v>4222</v>
      </c>
      <c r="Y2314" s="10">
        <f t="shared" si="53"/>
        <v>4286</v>
      </c>
      <c r="Z2314" s="10" t="str">
        <f>IFERROR(VLOOKUP(H2314,'[1]MW-NIFTY-50-12-Apr-2020'!$A:$A,1,FALSE),"No")</f>
        <v>No</v>
      </c>
      <c r="AA2314" s="10" t="str">
        <f>IFERROR(VLOOKUP(AB2314,'[2]ind_nifty500list 12th Apr20'!$F:$F,1,FALSE),"No")</f>
        <v>No</v>
      </c>
      <c r="AB2314" s="9">
        <v>4286</v>
      </c>
    </row>
    <row r="2315" spans="1:28" ht="15.75" customHeight="1" x14ac:dyDescent="0.3">
      <c r="A2315" s="9">
        <v>1687</v>
      </c>
      <c r="B2315" s="10">
        <v>306177</v>
      </c>
      <c r="C2315" s="10">
        <v>1196</v>
      </c>
      <c r="D2315" s="10">
        <v>128042244</v>
      </c>
      <c r="E2315" s="10">
        <v>500165</v>
      </c>
      <c r="F2315" s="10">
        <v>500165</v>
      </c>
      <c r="G2315" s="10" t="s">
        <v>7201</v>
      </c>
      <c r="H2315" s="10" t="s">
        <v>7201</v>
      </c>
      <c r="I2315" s="10" t="s">
        <v>7202</v>
      </c>
      <c r="J2315" s="10" t="s">
        <v>7203</v>
      </c>
      <c r="K2315" s="13">
        <v>26866.616549999999</v>
      </c>
      <c r="L2315" s="16" t="s">
        <v>13177</v>
      </c>
      <c r="M2315" s="11" t="s">
        <v>23</v>
      </c>
      <c r="N2315" s="10" t="s">
        <v>24</v>
      </c>
      <c r="O2315" s="10" t="s">
        <v>1005</v>
      </c>
      <c r="P2315" s="10"/>
      <c r="Q2315" s="12"/>
      <c r="R2315" s="12"/>
      <c r="S2315" s="15" t="s">
        <v>26</v>
      </c>
      <c r="T2315" s="10" t="s">
        <v>130</v>
      </c>
      <c r="U2315" s="10">
        <v>412</v>
      </c>
      <c r="V2315" s="10">
        <v>2691</v>
      </c>
      <c r="W2315" s="10">
        <v>282</v>
      </c>
      <c r="X2315" s="10">
        <v>1913</v>
      </c>
      <c r="Y2315" s="10">
        <f t="shared" si="53"/>
        <v>1687</v>
      </c>
      <c r="Z2315" s="10" t="str">
        <f>IFERROR(VLOOKUP(H2315,'[1]MW-NIFTY-50-12-Apr-2020'!$A:$A,1,FALSE),"No")</f>
        <v>No</v>
      </c>
      <c r="AA2315" s="10" t="s">
        <v>44</v>
      </c>
      <c r="AB2315" s="9">
        <v>1687</v>
      </c>
    </row>
    <row r="2316" spans="1:28" ht="15.75" customHeight="1" x14ac:dyDescent="0.3">
      <c r="A2316" s="9">
        <v>3676</v>
      </c>
      <c r="B2316" s="10"/>
      <c r="C2316" s="10"/>
      <c r="D2316" s="10">
        <v>134849284</v>
      </c>
      <c r="E2316" s="10">
        <v>526755</v>
      </c>
      <c r="F2316" s="10">
        <v>526755</v>
      </c>
      <c r="G2316" s="10" t="s">
        <v>11260</v>
      </c>
      <c r="H2316" s="10" t="str">
        <f>G2316</f>
        <v>VELHO</v>
      </c>
      <c r="I2316" s="10" t="s">
        <v>11261</v>
      </c>
      <c r="J2316" s="10" t="s">
        <v>11262</v>
      </c>
      <c r="K2316" s="13">
        <v>21.11</v>
      </c>
      <c r="L2316" s="19" t="s">
        <v>13176</v>
      </c>
      <c r="M2316" s="11" t="s">
        <v>83</v>
      </c>
      <c r="N2316" s="10" t="s">
        <v>181</v>
      </c>
      <c r="O2316" s="10" t="s">
        <v>210</v>
      </c>
      <c r="P2316" s="23" t="s">
        <v>354</v>
      </c>
      <c r="Q2316" s="12"/>
      <c r="R2316" s="12"/>
      <c r="S2316" s="17" t="s">
        <v>86</v>
      </c>
      <c r="T2316" s="10" t="s">
        <v>27</v>
      </c>
      <c r="U2316" s="10">
        <v>1247</v>
      </c>
      <c r="V2316" s="10">
        <v>2684</v>
      </c>
      <c r="W2316" s="10">
        <v>2497</v>
      </c>
      <c r="X2316" s="10">
        <v>2466</v>
      </c>
      <c r="Y2316" s="10">
        <f t="shared" si="53"/>
        <v>3676</v>
      </c>
      <c r="Z2316" s="10" t="str">
        <f>IFERROR(VLOOKUP(H2316,'[1]MW-NIFTY-50-12-Apr-2020'!$A:$A,1,FALSE),"No")</f>
        <v>No</v>
      </c>
      <c r="AA2316" s="10" t="str">
        <f>IFERROR(VLOOKUP(AB2316,'[2]ind_nifty500list 12th Apr20'!$F:$F,1,FALSE),"No")</f>
        <v>No</v>
      </c>
      <c r="AB2316" s="9">
        <v>3676</v>
      </c>
    </row>
    <row r="2317" spans="1:28" ht="15.75" customHeight="1" x14ac:dyDescent="0.3">
      <c r="A2317" s="9">
        <v>1956</v>
      </c>
      <c r="B2317" s="10">
        <v>4832513</v>
      </c>
      <c r="C2317" s="10">
        <v>18877</v>
      </c>
      <c r="D2317" s="10">
        <v>136500228</v>
      </c>
      <c r="E2317" s="10">
        <v>533204</v>
      </c>
      <c r="F2317" s="10">
        <v>533204</v>
      </c>
      <c r="G2317" s="10" t="s">
        <v>6112</v>
      </c>
      <c r="H2317" s="10" t="s">
        <v>6112</v>
      </c>
      <c r="I2317" s="10" t="s">
        <v>6113</v>
      </c>
      <c r="J2317" s="10" t="s">
        <v>6114</v>
      </c>
      <c r="K2317" s="13">
        <v>21.096550000000001</v>
      </c>
      <c r="L2317" s="19" t="s">
        <v>13176</v>
      </c>
      <c r="M2317" s="10" t="s">
        <v>83</v>
      </c>
      <c r="N2317" s="10" t="s">
        <v>84</v>
      </c>
      <c r="O2317" s="10" t="s">
        <v>85</v>
      </c>
      <c r="P2317" s="10"/>
      <c r="Q2317" s="12"/>
      <c r="R2317" s="12"/>
      <c r="S2317" s="15" t="s">
        <v>86</v>
      </c>
      <c r="T2317" s="10" t="s">
        <v>27</v>
      </c>
      <c r="U2317" s="10">
        <v>971</v>
      </c>
      <c r="V2317" s="10">
        <v>788</v>
      </c>
      <c r="W2317" s="10">
        <v>3644</v>
      </c>
      <c r="X2317" s="10">
        <v>3718</v>
      </c>
      <c r="Y2317" s="10">
        <f t="shared" si="53"/>
        <v>1956</v>
      </c>
      <c r="Z2317" s="10" t="str">
        <f>IFERROR(VLOOKUP(H2317,'[1]MW-NIFTY-50-12-Apr-2020'!$A:$A,1,FALSE),"No")</f>
        <v>No</v>
      </c>
      <c r="AA2317" s="10" t="str">
        <f>IFERROR(VLOOKUP(AB2317,'[2]ind_nifty500list 12th Apr20'!$F:$F,1,FALSE),"No")</f>
        <v>No</v>
      </c>
      <c r="AB2317" s="9">
        <v>1956</v>
      </c>
    </row>
    <row r="2318" spans="1:28" ht="15.75" customHeight="1" x14ac:dyDescent="0.3">
      <c r="A2318" s="9">
        <v>1462</v>
      </c>
      <c r="B2318" s="10"/>
      <c r="C2318" s="10"/>
      <c r="D2318" s="10">
        <v>129231364</v>
      </c>
      <c r="E2318" s="10">
        <v>504810</v>
      </c>
      <c r="F2318" s="10">
        <v>504810</v>
      </c>
      <c r="G2318" s="10" t="s">
        <v>4620</v>
      </c>
      <c r="H2318" s="10" t="str">
        <f>G2318</f>
        <v>INFORTEC</v>
      </c>
      <c r="I2318" s="10" t="s">
        <v>4621</v>
      </c>
      <c r="J2318" s="10" t="s">
        <v>4622</v>
      </c>
      <c r="K2318" s="13">
        <v>21.02</v>
      </c>
      <c r="L2318" s="19" t="s">
        <v>13176</v>
      </c>
      <c r="M2318" s="11" t="s">
        <v>32</v>
      </c>
      <c r="N2318" s="10" t="s">
        <v>33</v>
      </c>
      <c r="O2318" s="10" t="s">
        <v>48</v>
      </c>
      <c r="P2318" s="10"/>
      <c r="Q2318" s="12"/>
      <c r="R2318" s="12"/>
      <c r="S2318" s="18" t="s">
        <v>35</v>
      </c>
      <c r="T2318" s="10" t="s">
        <v>27</v>
      </c>
      <c r="U2318" s="10">
        <v>347</v>
      </c>
      <c r="V2318" s="10">
        <v>314</v>
      </c>
      <c r="W2318" s="10">
        <v>1002</v>
      </c>
      <c r="X2318" s="10">
        <v>703</v>
      </c>
      <c r="Y2318" s="10">
        <f t="shared" si="53"/>
        <v>1462</v>
      </c>
      <c r="Z2318" s="10" t="str">
        <f>IFERROR(VLOOKUP(H2318,'[1]MW-NIFTY-50-12-Apr-2020'!$A:$A,1,FALSE),"No")</f>
        <v>No</v>
      </c>
      <c r="AA2318" s="10" t="str">
        <f>IFERROR(VLOOKUP(AB2318,'[2]ind_nifty500list 12th Apr20'!$F:$F,1,FALSE),"No")</f>
        <v>No</v>
      </c>
      <c r="AB2318" s="9">
        <v>1462</v>
      </c>
    </row>
    <row r="2319" spans="1:28" ht="15.75" customHeight="1" x14ac:dyDescent="0.3">
      <c r="A2319" s="9">
        <v>3059</v>
      </c>
      <c r="B2319" s="10"/>
      <c r="C2319" s="10"/>
      <c r="D2319" s="10">
        <v>133156100</v>
      </c>
      <c r="E2319" s="10">
        <v>520141</v>
      </c>
      <c r="F2319" s="10">
        <v>520141</v>
      </c>
      <c r="G2319" s="10" t="s">
        <v>9416</v>
      </c>
      <c r="H2319" s="10" t="str">
        <f>G2319</f>
        <v>SIBARAUT</v>
      </c>
      <c r="I2319" s="10" t="s">
        <v>9417</v>
      </c>
      <c r="J2319" s="10" t="s">
        <v>9418</v>
      </c>
      <c r="K2319" s="13">
        <v>21.01</v>
      </c>
      <c r="L2319" s="19" t="s">
        <v>13176</v>
      </c>
      <c r="M2319" s="11" t="s">
        <v>83</v>
      </c>
      <c r="N2319" s="10" t="s">
        <v>621</v>
      </c>
      <c r="O2319" s="10" t="s">
        <v>622</v>
      </c>
      <c r="P2319" s="10"/>
      <c r="Q2319" s="12"/>
      <c r="R2319" s="12"/>
      <c r="S2319" s="18" t="s">
        <v>623</v>
      </c>
      <c r="T2319" s="10" t="s">
        <v>27</v>
      </c>
      <c r="U2319" s="10">
        <v>1544</v>
      </c>
      <c r="V2319" s="10">
        <v>183</v>
      </c>
      <c r="W2319" s="10">
        <v>3161</v>
      </c>
      <c r="X2319" s="10">
        <v>3648</v>
      </c>
      <c r="Y2319" s="10">
        <f t="shared" si="53"/>
        <v>3059</v>
      </c>
      <c r="Z2319" s="10" t="str">
        <f>IFERROR(VLOOKUP(H2319,'[1]MW-NIFTY-50-12-Apr-2020'!$A:$A,1,FALSE),"No")</f>
        <v>No</v>
      </c>
      <c r="AA2319" s="10" t="str">
        <f>IFERROR(VLOOKUP(AB2319,'[2]ind_nifty500list 12th Apr20'!$F:$F,1,FALSE),"No")</f>
        <v>No</v>
      </c>
      <c r="AB2319" s="9">
        <v>3059</v>
      </c>
    </row>
    <row r="2320" spans="1:28" ht="15.75" customHeight="1" x14ac:dyDescent="0.3">
      <c r="A2320" s="9">
        <v>768</v>
      </c>
      <c r="B2320" s="10"/>
      <c r="C2320" s="10"/>
      <c r="D2320" s="10">
        <v>129085444</v>
      </c>
      <c r="E2320" s="10">
        <v>504240</v>
      </c>
      <c r="F2320" s="10">
        <v>504240</v>
      </c>
      <c r="G2320" s="10" t="s">
        <v>2500</v>
      </c>
      <c r="H2320" s="10" t="str">
        <f>G2320</f>
        <v>DLTNCBL</v>
      </c>
      <c r="I2320" s="10" t="s">
        <v>2501</v>
      </c>
      <c r="J2320" s="10" t="s">
        <v>2502</v>
      </c>
      <c r="K2320" s="13">
        <v>20.96</v>
      </c>
      <c r="L2320" s="19" t="s">
        <v>13176</v>
      </c>
      <c r="M2320" s="11" t="s">
        <v>39</v>
      </c>
      <c r="N2320" s="10" t="s">
        <v>40</v>
      </c>
      <c r="O2320" s="10" t="s">
        <v>128</v>
      </c>
      <c r="P2320" s="10"/>
      <c r="Q2320" s="12"/>
      <c r="R2320" s="12"/>
      <c r="S2320" s="17" t="s">
        <v>42</v>
      </c>
      <c r="T2320" s="10" t="s">
        <v>27</v>
      </c>
      <c r="U2320" s="10">
        <v>3355</v>
      </c>
      <c r="V2320" s="10">
        <v>122</v>
      </c>
      <c r="W2320" s="10">
        <v>1388</v>
      </c>
      <c r="X2320" s="10">
        <v>1709</v>
      </c>
      <c r="Y2320" s="10">
        <f t="shared" si="53"/>
        <v>768</v>
      </c>
      <c r="Z2320" s="10" t="str">
        <f>IFERROR(VLOOKUP(H2320,'[1]MW-NIFTY-50-12-Apr-2020'!$A:$A,1,FALSE),"No")</f>
        <v>No</v>
      </c>
      <c r="AA2320" s="10" t="str">
        <f>IFERROR(VLOOKUP(AB2320,'[2]ind_nifty500list 12th Apr20'!$F:$F,1,FALSE),"No")</f>
        <v>No</v>
      </c>
      <c r="AB2320" s="9">
        <v>768</v>
      </c>
    </row>
    <row r="2321" spans="1:28" ht="15.75" customHeight="1" x14ac:dyDescent="0.3">
      <c r="A2321" s="9">
        <v>1830</v>
      </c>
      <c r="B2321" s="10"/>
      <c r="C2321" s="10"/>
      <c r="D2321" s="10">
        <v>134277636</v>
      </c>
      <c r="E2321" s="10">
        <v>524522</v>
      </c>
      <c r="F2321" s="10">
        <v>524522</v>
      </c>
      <c r="G2321" s="10" t="s">
        <v>5731</v>
      </c>
      <c r="H2321" s="10" t="str">
        <f>G2321</f>
        <v>LAFFANSQ</v>
      </c>
      <c r="I2321" s="10" t="s">
        <v>5732</v>
      </c>
      <c r="J2321" s="10" t="s">
        <v>5733</v>
      </c>
      <c r="K2321" s="13">
        <v>20.95</v>
      </c>
      <c r="L2321" s="19" t="s">
        <v>13176</v>
      </c>
      <c r="M2321" s="11" t="s">
        <v>23</v>
      </c>
      <c r="N2321" s="10" t="s">
        <v>24</v>
      </c>
      <c r="O2321" s="10"/>
      <c r="P2321" s="10"/>
      <c r="Q2321" s="12"/>
      <c r="R2321" s="12"/>
      <c r="S2321" s="15" t="s">
        <v>26</v>
      </c>
      <c r="T2321" s="10" t="s">
        <v>27</v>
      </c>
      <c r="U2321" s="10">
        <v>2671</v>
      </c>
      <c r="V2321" s="10">
        <v>2177</v>
      </c>
      <c r="W2321" s="10">
        <v>1250</v>
      </c>
      <c r="X2321" s="10">
        <v>561</v>
      </c>
      <c r="Y2321" s="10">
        <f t="shared" si="53"/>
        <v>1830</v>
      </c>
      <c r="Z2321" s="10" t="str">
        <f>IFERROR(VLOOKUP(H2321,'[1]MW-NIFTY-50-12-Apr-2020'!$A:$A,1,FALSE),"No")</f>
        <v>No</v>
      </c>
      <c r="AA2321" s="10" t="str">
        <f>IFERROR(VLOOKUP(AB2321,'[2]ind_nifty500list 12th Apr20'!$F:$F,1,FALSE),"No")</f>
        <v>No</v>
      </c>
      <c r="AB2321" s="9">
        <v>1830</v>
      </c>
    </row>
    <row r="2322" spans="1:28" ht="15.75" customHeight="1" x14ac:dyDescent="0.3">
      <c r="A2322" s="9">
        <v>2974</v>
      </c>
      <c r="B2322" s="10"/>
      <c r="C2322" s="10"/>
      <c r="D2322" s="10">
        <v>137782276</v>
      </c>
      <c r="E2322" s="10">
        <v>538212</v>
      </c>
      <c r="F2322" s="10">
        <v>538212</v>
      </c>
      <c r="G2322" s="10" t="s">
        <v>9161</v>
      </c>
      <c r="H2322" s="10" t="str">
        <f>G2322</f>
        <v>SHARPINV</v>
      </c>
      <c r="I2322" s="10" t="s">
        <v>9162</v>
      </c>
      <c r="J2322" s="10" t="s">
        <v>9163</v>
      </c>
      <c r="K2322" s="13">
        <v>20.9</v>
      </c>
      <c r="L2322" s="19" t="s">
        <v>13176</v>
      </c>
      <c r="M2322" s="11" t="s">
        <v>55</v>
      </c>
      <c r="N2322" s="10" t="s">
        <v>56</v>
      </c>
      <c r="O2322" s="10" t="s">
        <v>62</v>
      </c>
      <c r="P2322" s="10" t="s">
        <v>293</v>
      </c>
      <c r="Q2322" s="12"/>
      <c r="R2322" s="12"/>
      <c r="S2322" s="10" t="s">
        <v>58</v>
      </c>
      <c r="T2322" s="10" t="s">
        <v>27</v>
      </c>
      <c r="U2322" s="10">
        <v>745</v>
      </c>
      <c r="V2322" s="10">
        <v>2840</v>
      </c>
      <c r="W2322" s="10">
        <v>2334</v>
      </c>
      <c r="X2322" s="10">
        <v>3105</v>
      </c>
      <c r="Y2322" s="10">
        <f t="shared" si="53"/>
        <v>2974</v>
      </c>
      <c r="Z2322" s="10" t="str">
        <f>IFERROR(VLOOKUP(H2322,'[1]MW-NIFTY-50-12-Apr-2020'!$A:$A,1,FALSE),"No")</f>
        <v>No</v>
      </c>
      <c r="AA2322" s="10" t="str">
        <f>IFERROR(VLOOKUP(AB2322,'[2]ind_nifty500list 12th Apr20'!$F:$F,1,FALSE),"No")</f>
        <v>No</v>
      </c>
      <c r="AB2322" s="9">
        <v>2974</v>
      </c>
    </row>
    <row r="2323" spans="1:28" ht="15.75" customHeight="1" x14ac:dyDescent="0.3">
      <c r="A2323" s="9">
        <v>2325</v>
      </c>
      <c r="B2323" s="10">
        <v>3802369</v>
      </c>
      <c r="C2323" s="10">
        <v>14853</v>
      </c>
      <c r="D2323" s="10">
        <v>136417284</v>
      </c>
      <c r="E2323" s="10">
        <v>532880</v>
      </c>
      <c r="F2323" s="10">
        <v>532880</v>
      </c>
      <c r="G2323" s="10" t="s">
        <v>7225</v>
      </c>
      <c r="H2323" s="10" t="s">
        <v>7225</v>
      </c>
      <c r="I2323" s="10" t="s">
        <v>7226</v>
      </c>
      <c r="J2323" s="10" t="s">
        <v>7227</v>
      </c>
      <c r="K2323" s="13">
        <v>4100.1422000000002</v>
      </c>
      <c r="L2323" s="19" t="s">
        <v>13179</v>
      </c>
      <c r="M2323" s="11" t="s">
        <v>249</v>
      </c>
      <c r="N2323" s="10" t="s">
        <v>383</v>
      </c>
      <c r="O2323" s="10"/>
      <c r="P2323" s="10"/>
      <c r="Q2323" s="12"/>
      <c r="R2323" s="12"/>
      <c r="S2323" s="18" t="s">
        <v>384</v>
      </c>
      <c r="T2323" s="10" t="s">
        <v>27</v>
      </c>
      <c r="U2323" s="10">
        <v>522</v>
      </c>
      <c r="V2323" s="10">
        <v>1348</v>
      </c>
      <c r="W2323" s="10">
        <v>3120</v>
      </c>
      <c r="X2323" s="10">
        <v>3451</v>
      </c>
      <c r="Y2323" s="10">
        <f t="shared" si="53"/>
        <v>2325</v>
      </c>
      <c r="Z2323" s="10" t="str">
        <f>IFERROR(VLOOKUP(H2323,'[1]MW-NIFTY-50-12-Apr-2020'!$A:$A,1,FALSE),"No")</f>
        <v>No</v>
      </c>
      <c r="AA2323" s="10" t="s">
        <v>44</v>
      </c>
      <c r="AB2323" s="9">
        <v>2325</v>
      </c>
    </row>
    <row r="2324" spans="1:28" ht="15.75" customHeight="1" x14ac:dyDescent="0.3">
      <c r="A2324" s="9">
        <v>3608</v>
      </c>
      <c r="B2324" s="10"/>
      <c r="C2324" s="10"/>
      <c r="D2324" s="10">
        <v>132933892</v>
      </c>
      <c r="E2324" s="10">
        <v>519273</v>
      </c>
      <c r="F2324" s="10">
        <v>519273</v>
      </c>
      <c r="G2324" s="10" t="s">
        <v>11057</v>
      </c>
      <c r="H2324" s="10" t="str">
        <f>G2324</f>
        <v>UNOINDL</v>
      </c>
      <c r="I2324" s="10" t="s">
        <v>11058</v>
      </c>
      <c r="J2324" s="10" t="s">
        <v>11059</v>
      </c>
      <c r="K2324" s="13">
        <v>20.9</v>
      </c>
      <c r="L2324" s="19" t="s">
        <v>13176</v>
      </c>
      <c r="M2324" s="11" t="s">
        <v>55</v>
      </c>
      <c r="N2324" s="10" t="s">
        <v>56</v>
      </c>
      <c r="O2324" s="10" t="s">
        <v>62</v>
      </c>
      <c r="P2324" s="10" t="s">
        <v>293</v>
      </c>
      <c r="Q2324" s="12"/>
      <c r="R2324" s="12"/>
      <c r="S2324" s="18" t="s">
        <v>58</v>
      </c>
      <c r="T2324" s="10" t="s">
        <v>27</v>
      </c>
      <c r="U2324" s="10">
        <v>4388</v>
      </c>
      <c r="V2324" s="10">
        <v>4423</v>
      </c>
      <c r="W2324" s="10">
        <v>3329</v>
      </c>
      <c r="X2324" s="10">
        <v>3273</v>
      </c>
      <c r="Y2324" s="10">
        <f t="shared" si="53"/>
        <v>3608</v>
      </c>
      <c r="Z2324" s="10" t="str">
        <f>IFERROR(VLOOKUP(H2324,'[1]MW-NIFTY-50-12-Apr-2020'!$A:$A,1,FALSE),"No")</f>
        <v>No</v>
      </c>
      <c r="AA2324" s="10" t="str">
        <f>IFERROR(VLOOKUP(AB2324,'[2]ind_nifty500list 12th Apr20'!$F:$F,1,FALSE),"No")</f>
        <v>No</v>
      </c>
      <c r="AB2324" s="9">
        <v>3608</v>
      </c>
    </row>
    <row r="2325" spans="1:28" ht="15.75" customHeight="1" x14ac:dyDescent="0.3">
      <c r="A2325" s="9">
        <v>3107</v>
      </c>
      <c r="B2325" s="10"/>
      <c r="C2325" s="10"/>
      <c r="D2325" s="10">
        <v>134778628</v>
      </c>
      <c r="E2325" s="10">
        <v>526479</v>
      </c>
      <c r="F2325" s="10">
        <v>526479</v>
      </c>
      <c r="G2325" s="10" t="s">
        <v>9559</v>
      </c>
      <c r="H2325" s="10" t="str">
        <f>G2325</f>
        <v>SKYIND</v>
      </c>
      <c r="I2325" s="10" t="s">
        <v>9560</v>
      </c>
      <c r="J2325" s="10" t="s">
        <v>9561</v>
      </c>
      <c r="K2325" s="13">
        <v>20.84</v>
      </c>
      <c r="L2325" s="19" t="s">
        <v>13176</v>
      </c>
      <c r="M2325" s="11" t="s">
        <v>83</v>
      </c>
      <c r="N2325" s="10" t="s">
        <v>84</v>
      </c>
      <c r="O2325" s="10" t="s">
        <v>85</v>
      </c>
      <c r="P2325" s="10"/>
      <c r="Q2325" s="12"/>
      <c r="R2325" s="12"/>
      <c r="S2325" s="15" t="s">
        <v>86</v>
      </c>
      <c r="T2325" s="10" t="s">
        <v>27</v>
      </c>
      <c r="U2325" s="10">
        <v>3248</v>
      </c>
      <c r="V2325" s="10">
        <v>3357</v>
      </c>
      <c r="W2325" s="10">
        <v>145</v>
      </c>
      <c r="X2325" s="10">
        <v>3321</v>
      </c>
      <c r="Y2325" s="10">
        <f t="shared" si="53"/>
        <v>3107</v>
      </c>
      <c r="Z2325" s="10" t="str">
        <f>IFERROR(VLOOKUP(H2325,'[1]MW-NIFTY-50-12-Apr-2020'!$A:$A,1,FALSE),"No")</f>
        <v>No</v>
      </c>
      <c r="AA2325" s="10" t="str">
        <f>IFERROR(VLOOKUP(AB2325,'[2]ind_nifty500list 12th Apr20'!$F:$F,1,FALSE),"No")</f>
        <v>No</v>
      </c>
      <c r="AB2325" s="9">
        <v>3107</v>
      </c>
    </row>
    <row r="2326" spans="1:28" ht="15.75" customHeight="1" x14ac:dyDescent="0.3">
      <c r="A2326" s="9">
        <v>3648</v>
      </c>
      <c r="B2326" s="10"/>
      <c r="C2326" s="10"/>
      <c r="D2326" s="10">
        <v>135774468</v>
      </c>
      <c r="E2326" s="10">
        <v>530369</v>
      </c>
      <c r="F2326" s="10">
        <v>530369</v>
      </c>
      <c r="G2326" s="10" t="s">
        <v>11178</v>
      </c>
      <c r="H2326" s="10" t="str">
        <f>G2326</f>
        <v>VAMSHIRU</v>
      </c>
      <c r="I2326" s="10" t="s">
        <v>11179</v>
      </c>
      <c r="J2326" s="10" t="s">
        <v>11180</v>
      </c>
      <c r="K2326" s="13">
        <v>20.84</v>
      </c>
      <c r="L2326" s="19" t="s">
        <v>13176</v>
      </c>
      <c r="M2326" s="11" t="s">
        <v>83</v>
      </c>
      <c r="N2326" s="10" t="s">
        <v>621</v>
      </c>
      <c r="O2326" s="11" t="s">
        <v>622</v>
      </c>
      <c r="P2326" s="10" t="s">
        <v>3719</v>
      </c>
      <c r="Q2326" s="12"/>
      <c r="R2326" s="12"/>
      <c r="S2326" s="18" t="s">
        <v>623</v>
      </c>
      <c r="T2326" s="10" t="s">
        <v>27</v>
      </c>
      <c r="U2326" s="10">
        <v>3161</v>
      </c>
      <c r="V2326" s="10">
        <v>3059</v>
      </c>
      <c r="W2326" s="10">
        <v>2068</v>
      </c>
      <c r="X2326" s="10">
        <v>426</v>
      </c>
      <c r="Y2326" s="10">
        <f t="shared" si="53"/>
        <v>3648</v>
      </c>
      <c r="Z2326" s="10" t="str">
        <f>IFERROR(VLOOKUP(H2326,'[1]MW-NIFTY-50-12-Apr-2020'!$A:$A,1,FALSE),"No")</f>
        <v>No</v>
      </c>
      <c r="AA2326" s="10" t="str">
        <f>IFERROR(VLOOKUP(AB2326,'[2]ind_nifty500list 12th Apr20'!$F:$F,1,FALSE),"No")</f>
        <v>No</v>
      </c>
      <c r="AB2326" s="9">
        <v>3648</v>
      </c>
    </row>
    <row r="2327" spans="1:28" ht="15.75" customHeight="1" x14ac:dyDescent="0.3">
      <c r="A2327" s="9">
        <v>3017</v>
      </c>
      <c r="B2327" s="10"/>
      <c r="C2327" s="10"/>
      <c r="D2327" s="10">
        <v>128982276</v>
      </c>
      <c r="E2327" s="10">
        <v>503837</v>
      </c>
      <c r="F2327" s="10">
        <v>503837</v>
      </c>
      <c r="G2327" s="10" t="s">
        <v>9291</v>
      </c>
      <c r="H2327" s="10" t="str">
        <f>G2327</f>
        <v>SHRERAJSYN</v>
      </c>
      <c r="I2327" s="10" t="s">
        <v>9292</v>
      </c>
      <c r="J2327" s="10" t="s">
        <v>9293</v>
      </c>
      <c r="K2327" s="13">
        <v>20.83</v>
      </c>
      <c r="L2327" s="19" t="s">
        <v>13176</v>
      </c>
      <c r="M2327" s="11" t="s">
        <v>83</v>
      </c>
      <c r="N2327" s="10" t="s">
        <v>84</v>
      </c>
      <c r="O2327" s="10" t="s">
        <v>85</v>
      </c>
      <c r="P2327" s="10"/>
      <c r="Q2327" s="12"/>
      <c r="R2327" s="12"/>
      <c r="S2327" s="15" t="s">
        <v>86</v>
      </c>
      <c r="T2327" s="10" t="s">
        <v>27</v>
      </c>
      <c r="U2327" s="10">
        <v>3727</v>
      </c>
      <c r="V2327" s="10">
        <v>267</v>
      </c>
      <c r="W2327" s="10">
        <v>788</v>
      </c>
      <c r="X2327" s="10">
        <v>971</v>
      </c>
      <c r="Y2327" s="10">
        <f t="shared" si="53"/>
        <v>3017</v>
      </c>
      <c r="Z2327" s="10" t="str">
        <f>IFERROR(VLOOKUP(H2327,'[1]MW-NIFTY-50-12-Apr-2020'!$A:$A,1,FALSE),"No")</f>
        <v>No</v>
      </c>
      <c r="AA2327" s="10" t="str">
        <f>IFERROR(VLOOKUP(AB2327,'[2]ind_nifty500list 12th Apr20'!$F:$F,1,FALSE),"No")</f>
        <v>No</v>
      </c>
      <c r="AB2327" s="9">
        <v>3017</v>
      </c>
    </row>
    <row r="2328" spans="1:28" ht="15.75" customHeight="1" x14ac:dyDescent="0.3">
      <c r="A2328" s="9">
        <v>1200</v>
      </c>
      <c r="B2328" s="10">
        <v>3449089</v>
      </c>
      <c r="C2328" s="10">
        <v>13473</v>
      </c>
      <c r="D2328" s="10">
        <v>136382468</v>
      </c>
      <c r="E2328" s="10">
        <v>532744</v>
      </c>
      <c r="F2328" s="10">
        <v>532744</v>
      </c>
      <c r="G2328" s="10" t="s">
        <v>3817</v>
      </c>
      <c r="H2328" s="10" t="s">
        <v>3817</v>
      </c>
      <c r="I2328" s="10" t="s">
        <v>3818</v>
      </c>
      <c r="J2328" s="10" t="s">
        <v>3819</v>
      </c>
      <c r="K2328" s="13">
        <v>20.712150000000001</v>
      </c>
      <c r="L2328" s="19" t="s">
        <v>13176</v>
      </c>
      <c r="M2328" s="11" t="s">
        <v>83</v>
      </c>
      <c r="N2328" s="10" t="s">
        <v>84</v>
      </c>
      <c r="O2328" s="10" t="s">
        <v>85</v>
      </c>
      <c r="P2328" s="10"/>
      <c r="Q2328" s="12"/>
      <c r="R2328" s="12"/>
      <c r="S2328" s="17" t="s">
        <v>86</v>
      </c>
      <c r="T2328" s="10" t="s">
        <v>27</v>
      </c>
      <c r="U2328" s="10">
        <v>1585</v>
      </c>
      <c r="V2328" s="10">
        <v>2544</v>
      </c>
      <c r="W2328" s="10">
        <v>2819</v>
      </c>
      <c r="X2328" s="10">
        <v>953</v>
      </c>
      <c r="Y2328" s="10">
        <f t="shared" si="53"/>
        <v>1200</v>
      </c>
      <c r="Z2328" s="10" t="str">
        <f>IFERROR(VLOOKUP(H2328,'[1]MW-NIFTY-50-12-Apr-2020'!$A:$A,1,FALSE),"No")</f>
        <v>No</v>
      </c>
      <c r="AA2328" s="10" t="str">
        <f>IFERROR(VLOOKUP(AB2328,'[2]ind_nifty500list 12th Apr20'!$F:$F,1,FALSE),"No")</f>
        <v>No</v>
      </c>
      <c r="AB2328" s="9">
        <v>1200</v>
      </c>
    </row>
    <row r="2329" spans="1:28" ht="15.75" customHeight="1" x14ac:dyDescent="0.3">
      <c r="A2329" s="9">
        <v>103</v>
      </c>
      <c r="B2329" s="10"/>
      <c r="C2329" s="10"/>
      <c r="D2329" s="10">
        <v>130993156</v>
      </c>
      <c r="E2329" s="10">
        <v>511692</v>
      </c>
      <c r="F2329" s="10">
        <v>511692</v>
      </c>
      <c r="G2329" s="10" t="s">
        <v>433</v>
      </c>
      <c r="H2329" s="10" t="str">
        <f>G2329</f>
        <v>AJCON</v>
      </c>
      <c r="I2329" s="10" t="s">
        <v>434</v>
      </c>
      <c r="J2329" s="10" t="s">
        <v>435</v>
      </c>
      <c r="K2329" s="13">
        <v>20.71</v>
      </c>
      <c r="L2329" s="19" t="s">
        <v>13176</v>
      </c>
      <c r="M2329" s="11" t="s">
        <v>55</v>
      </c>
      <c r="N2329" s="10" t="s">
        <v>56</v>
      </c>
      <c r="O2329" s="10" t="s">
        <v>62</v>
      </c>
      <c r="P2329" s="10" t="s">
        <v>293</v>
      </c>
      <c r="Q2329" s="12"/>
      <c r="R2329" s="12"/>
      <c r="S2329" s="18" t="s">
        <v>58</v>
      </c>
      <c r="T2329" s="10" t="s">
        <v>27</v>
      </c>
      <c r="U2329" s="10">
        <v>1744</v>
      </c>
      <c r="V2329" s="10">
        <v>3046</v>
      </c>
      <c r="W2329" s="10">
        <v>2047</v>
      </c>
      <c r="X2329" s="10">
        <v>619</v>
      </c>
      <c r="Y2329" s="10">
        <f t="shared" si="53"/>
        <v>103</v>
      </c>
      <c r="Z2329" s="10" t="str">
        <f>IFERROR(VLOOKUP(H2329,'[1]MW-NIFTY-50-12-Apr-2020'!$A:$A,1,FALSE),"No")</f>
        <v>No</v>
      </c>
      <c r="AA2329" s="10" t="str">
        <f>IFERROR(VLOOKUP(AB2329,'[2]ind_nifty500list 12th Apr20'!$F:$F,1,FALSE),"No")</f>
        <v>No</v>
      </c>
      <c r="AB2329" s="9">
        <v>103</v>
      </c>
    </row>
    <row r="2330" spans="1:28" ht="15.75" customHeight="1" x14ac:dyDescent="0.3">
      <c r="A2330" s="9">
        <v>3478</v>
      </c>
      <c r="B2330" s="10"/>
      <c r="C2330" s="10"/>
      <c r="D2330" s="10">
        <v>134292996</v>
      </c>
      <c r="E2330" s="10">
        <v>524582</v>
      </c>
      <c r="F2330" s="10">
        <v>524582</v>
      </c>
      <c r="G2330" s="10" t="s">
        <v>10669</v>
      </c>
      <c r="H2330" s="10" t="str">
        <f>G2330</f>
        <v>TIRUSTA</v>
      </c>
      <c r="I2330" s="10" t="s">
        <v>10670</v>
      </c>
      <c r="J2330" s="10" t="s">
        <v>10671</v>
      </c>
      <c r="K2330" s="13">
        <v>20.7</v>
      </c>
      <c r="L2330" s="19" t="s">
        <v>13176</v>
      </c>
      <c r="M2330" s="11" t="s">
        <v>275</v>
      </c>
      <c r="N2330" s="10" t="s">
        <v>357</v>
      </c>
      <c r="O2330" s="10" t="s">
        <v>358</v>
      </c>
      <c r="P2330" s="10" t="s">
        <v>10672</v>
      </c>
      <c r="Q2330" s="12"/>
      <c r="R2330" s="12"/>
      <c r="S2330" s="18" t="s">
        <v>279</v>
      </c>
      <c r="T2330" s="10" t="s">
        <v>27</v>
      </c>
      <c r="U2330" s="10">
        <v>3393</v>
      </c>
      <c r="V2330" s="10">
        <v>3704</v>
      </c>
      <c r="W2330" s="10">
        <v>2201</v>
      </c>
      <c r="X2330" s="10">
        <v>3675</v>
      </c>
      <c r="Y2330" s="10">
        <f t="shared" si="53"/>
        <v>3478</v>
      </c>
      <c r="Z2330" s="10" t="str">
        <f>IFERROR(VLOOKUP(H2330,'[1]MW-NIFTY-50-12-Apr-2020'!$A:$A,1,FALSE),"No")</f>
        <v>No</v>
      </c>
      <c r="AA2330" s="10" t="str">
        <f>IFERROR(VLOOKUP(AB2330,'[2]ind_nifty500list 12th Apr20'!$F:$F,1,FALSE),"No")</f>
        <v>No</v>
      </c>
      <c r="AB2330" s="9">
        <v>3478</v>
      </c>
    </row>
    <row r="2331" spans="1:28" ht="15.75" customHeight="1" x14ac:dyDescent="0.3">
      <c r="A2331" s="9">
        <v>1110</v>
      </c>
      <c r="B2331" s="10"/>
      <c r="C2331" s="10"/>
      <c r="D2331" s="10">
        <v>129921540</v>
      </c>
      <c r="E2331" s="10">
        <v>129921540</v>
      </c>
      <c r="F2331" s="10">
        <v>507506</v>
      </c>
      <c r="G2331" s="10" t="s">
        <v>3540</v>
      </c>
      <c r="H2331" s="10" t="str">
        <f>G2331</f>
        <v>NARMADASUG</v>
      </c>
      <c r="I2331" s="10" t="s">
        <v>3541</v>
      </c>
      <c r="J2331" s="10" t="s">
        <v>3542</v>
      </c>
      <c r="K2331" s="13">
        <v>20.6</v>
      </c>
      <c r="L2331" s="19" t="s">
        <v>13176</v>
      </c>
      <c r="M2331" s="11" t="s">
        <v>275</v>
      </c>
      <c r="N2331" s="10" t="s">
        <v>357</v>
      </c>
      <c r="O2331" s="10" t="s">
        <v>358</v>
      </c>
      <c r="P2331" s="10" t="s">
        <v>1254</v>
      </c>
      <c r="Q2331" s="12"/>
      <c r="R2331" s="12"/>
      <c r="S2331" s="18" t="s">
        <v>279</v>
      </c>
      <c r="T2331" s="10" t="s">
        <v>27</v>
      </c>
      <c r="U2331" s="10">
        <v>2697</v>
      </c>
      <c r="V2331" s="10">
        <v>2758</v>
      </c>
      <c r="W2331" s="10">
        <v>1080</v>
      </c>
      <c r="X2331" s="10">
        <v>2923</v>
      </c>
      <c r="Y2331" s="10">
        <f t="shared" si="53"/>
        <v>1110</v>
      </c>
      <c r="Z2331" s="10" t="str">
        <f>IFERROR(VLOOKUP(H2331,'[1]MW-NIFTY-50-12-Apr-2020'!$A:$A,1,FALSE),"No")</f>
        <v>No</v>
      </c>
      <c r="AA2331" s="10" t="str">
        <f>IFERROR(VLOOKUP(AB2331,'[2]ind_nifty500list 12th Apr20'!$F:$F,1,FALSE),"No")</f>
        <v>No</v>
      </c>
      <c r="AB2331" s="9">
        <v>1110</v>
      </c>
    </row>
    <row r="2332" spans="1:28" ht="15.75" customHeight="1" x14ac:dyDescent="0.3">
      <c r="A2332" s="9">
        <v>2901</v>
      </c>
      <c r="B2332" s="10"/>
      <c r="C2332" s="10"/>
      <c r="D2332" s="10">
        <v>131689476</v>
      </c>
      <c r="E2332" s="10">
        <v>514412</v>
      </c>
      <c r="F2332" s="10">
        <v>514412</v>
      </c>
      <c r="G2332" s="10" t="s">
        <v>8945</v>
      </c>
      <c r="H2332" s="10" t="str">
        <f>G2332</f>
        <v>SARUPINDUS</v>
      </c>
      <c r="I2332" s="10" t="s">
        <v>8946</v>
      </c>
      <c r="J2332" s="10" t="s">
        <v>8947</v>
      </c>
      <c r="K2332" s="13">
        <v>20.57</v>
      </c>
      <c r="L2332" s="19" t="s">
        <v>13176</v>
      </c>
      <c r="M2332" s="11" t="s">
        <v>83</v>
      </c>
      <c r="N2332" s="10" t="s">
        <v>84</v>
      </c>
      <c r="O2332" s="10" t="s">
        <v>716</v>
      </c>
      <c r="P2332" s="10"/>
      <c r="Q2332" s="12"/>
      <c r="R2332" s="12"/>
      <c r="S2332" s="17" t="s">
        <v>86</v>
      </c>
      <c r="T2332" s="10" t="s">
        <v>27</v>
      </c>
      <c r="U2332" s="10">
        <v>2001</v>
      </c>
      <c r="V2332" s="10">
        <v>2193</v>
      </c>
      <c r="W2332" s="10">
        <v>3299</v>
      </c>
      <c r="X2332" s="10">
        <v>1847</v>
      </c>
      <c r="Y2332" s="10">
        <f t="shared" si="53"/>
        <v>2901</v>
      </c>
      <c r="Z2332" s="10" t="str">
        <f>IFERROR(VLOOKUP(H2332,'[1]MW-NIFTY-50-12-Apr-2020'!$A:$A,1,FALSE),"No")</f>
        <v>No</v>
      </c>
      <c r="AA2332" s="10" t="str">
        <f>IFERROR(VLOOKUP(AB2332,'[2]ind_nifty500list 12th Apr20'!$F:$F,1,FALSE),"No")</f>
        <v>No</v>
      </c>
      <c r="AB2332" s="9">
        <v>2901</v>
      </c>
    </row>
    <row r="2333" spans="1:28" ht="15.75" customHeight="1" x14ac:dyDescent="0.3">
      <c r="A2333" s="9">
        <v>1591</v>
      </c>
      <c r="B2333" s="10">
        <v>3856129</v>
      </c>
      <c r="C2333" s="10">
        <v>15063</v>
      </c>
      <c r="D2333" s="10">
        <v>128056836</v>
      </c>
      <c r="E2333" s="10">
        <v>500222</v>
      </c>
      <c r="F2333" s="10">
        <v>500222</v>
      </c>
      <c r="G2333" s="10" t="s">
        <v>5009</v>
      </c>
      <c r="H2333" s="10" t="s">
        <v>5009</v>
      </c>
      <c r="I2333" s="10" t="s">
        <v>5010</v>
      </c>
      <c r="J2333" s="10" t="s">
        <v>5011</v>
      </c>
      <c r="K2333" s="13">
        <v>20.49</v>
      </c>
      <c r="L2333" s="19" t="s">
        <v>13176</v>
      </c>
      <c r="M2333" s="11" t="s">
        <v>83</v>
      </c>
      <c r="N2333" s="10" t="s">
        <v>1069</v>
      </c>
      <c r="O2333" s="12"/>
      <c r="P2333" s="10"/>
      <c r="Q2333" s="12"/>
      <c r="R2333" s="12"/>
      <c r="S2333" s="15" t="s">
        <v>1071</v>
      </c>
      <c r="T2333" s="10" t="s">
        <v>27</v>
      </c>
      <c r="U2333" s="10">
        <v>2261</v>
      </c>
      <c r="V2333" s="10">
        <v>4042</v>
      </c>
      <c r="W2333" s="10">
        <v>1553</v>
      </c>
      <c r="X2333" s="10">
        <v>1603</v>
      </c>
      <c r="Y2333" s="10">
        <f t="shared" si="53"/>
        <v>1591</v>
      </c>
      <c r="Z2333" s="10" t="str">
        <f>IFERROR(VLOOKUP(H2333,'[1]MW-NIFTY-50-12-Apr-2020'!$A:$A,1,FALSE),"No")</f>
        <v>No</v>
      </c>
      <c r="AA2333" s="10" t="str">
        <f>IFERROR(VLOOKUP(AB2333,'[2]ind_nifty500list 12th Apr20'!$F:$F,1,FALSE),"No")</f>
        <v>No</v>
      </c>
      <c r="AB2333" s="9">
        <v>1591</v>
      </c>
    </row>
    <row r="2334" spans="1:28" ht="15.75" customHeight="1" x14ac:dyDescent="0.3">
      <c r="A2334" s="9">
        <v>2785</v>
      </c>
      <c r="B2334" s="10"/>
      <c r="C2334" s="10"/>
      <c r="D2334" s="10">
        <v>134819844</v>
      </c>
      <c r="E2334" s="10">
        <v>526640</v>
      </c>
      <c r="F2334" s="10">
        <v>526640</v>
      </c>
      <c r="G2334" s="10" t="s">
        <v>8597</v>
      </c>
      <c r="H2334" s="10" t="str">
        <f>G2334</f>
        <v>RAYALEMA</v>
      </c>
      <c r="I2334" s="10" t="s">
        <v>8598</v>
      </c>
      <c r="J2334" s="10" t="s">
        <v>8599</v>
      </c>
      <c r="K2334" s="13">
        <v>20.45</v>
      </c>
      <c r="L2334" s="19" t="s">
        <v>13176</v>
      </c>
      <c r="M2334" s="10" t="s">
        <v>83</v>
      </c>
      <c r="N2334" s="10" t="s">
        <v>181</v>
      </c>
      <c r="O2334" s="10" t="s">
        <v>210</v>
      </c>
      <c r="P2334" s="23" t="s">
        <v>354</v>
      </c>
      <c r="Q2334" s="12"/>
      <c r="R2334" s="12"/>
      <c r="S2334" s="17" t="s">
        <v>86</v>
      </c>
      <c r="T2334" s="10" t="s">
        <v>27</v>
      </c>
      <c r="U2334" s="10">
        <v>784</v>
      </c>
      <c r="V2334" s="10">
        <v>2466</v>
      </c>
      <c r="W2334" s="10">
        <v>1565</v>
      </c>
      <c r="X2334" s="10">
        <v>3541</v>
      </c>
      <c r="Y2334" s="10">
        <f t="shared" si="53"/>
        <v>2785</v>
      </c>
      <c r="Z2334" s="10" t="str">
        <f>IFERROR(VLOOKUP(H2334,'[1]MW-NIFTY-50-12-Apr-2020'!$A:$A,1,FALSE),"No")</f>
        <v>No</v>
      </c>
      <c r="AA2334" s="10" t="str">
        <f>IFERROR(VLOOKUP(AB2334,'[2]ind_nifty500list 12th Apr20'!$F:$F,1,FALSE),"No")</f>
        <v>No</v>
      </c>
      <c r="AB2334" s="9">
        <v>2785</v>
      </c>
    </row>
    <row r="2335" spans="1:28" ht="15.75" customHeight="1" x14ac:dyDescent="0.3">
      <c r="A2335" s="9">
        <v>3009</v>
      </c>
      <c r="B2335" s="10"/>
      <c r="C2335" s="10"/>
      <c r="D2335" s="10">
        <v>134230020</v>
      </c>
      <c r="E2335" s="10">
        <v>524336</v>
      </c>
      <c r="F2335" s="10">
        <v>524336</v>
      </c>
      <c r="G2335" s="10" t="s">
        <v>9267</v>
      </c>
      <c r="H2335" s="10" t="str">
        <f>G2335</f>
        <v>SHHARICH</v>
      </c>
      <c r="I2335" s="10" t="s">
        <v>9268</v>
      </c>
      <c r="J2335" s="10" t="s">
        <v>9269</v>
      </c>
      <c r="K2335" s="13">
        <v>20.440000000000001</v>
      </c>
      <c r="L2335" s="19" t="s">
        <v>13176</v>
      </c>
      <c r="M2335" s="11" t="s">
        <v>23</v>
      </c>
      <c r="N2335" s="10" t="s">
        <v>24</v>
      </c>
      <c r="O2335" s="10"/>
      <c r="P2335" s="10"/>
      <c r="Q2335" s="12"/>
      <c r="R2335" s="12"/>
      <c r="S2335" s="15" t="s">
        <v>26</v>
      </c>
      <c r="T2335" s="10" t="s">
        <v>27</v>
      </c>
      <c r="U2335" s="10">
        <v>561</v>
      </c>
      <c r="V2335" s="10">
        <v>1250</v>
      </c>
      <c r="W2335" s="10">
        <v>982</v>
      </c>
      <c r="X2335" s="10">
        <v>3177</v>
      </c>
      <c r="Y2335" s="10">
        <f t="shared" si="53"/>
        <v>3009</v>
      </c>
      <c r="Z2335" s="10" t="str">
        <f>IFERROR(VLOOKUP(H2335,'[1]MW-NIFTY-50-12-Apr-2020'!$A:$A,1,FALSE),"No")</f>
        <v>No</v>
      </c>
      <c r="AA2335" s="10" t="str">
        <f>IFERROR(VLOOKUP(AB2335,'[2]ind_nifty500list 12th Apr20'!$F:$F,1,FALSE),"No")</f>
        <v>No</v>
      </c>
      <c r="AB2335" s="9">
        <v>3009</v>
      </c>
    </row>
    <row r="2336" spans="1:28" ht="15.75" customHeight="1" x14ac:dyDescent="0.3">
      <c r="A2336" s="9">
        <v>3312</v>
      </c>
      <c r="B2336" s="10"/>
      <c r="C2336" s="10"/>
      <c r="D2336" s="10">
        <v>132627204</v>
      </c>
      <c r="E2336" s="10">
        <v>518075</v>
      </c>
      <c r="F2336" s="10">
        <v>518075</v>
      </c>
      <c r="G2336" s="10" t="s">
        <v>10171</v>
      </c>
      <c r="H2336" s="10" t="str">
        <f>G2336</f>
        <v>SURAJ</v>
      </c>
      <c r="I2336" s="10" t="s">
        <v>10172</v>
      </c>
      <c r="J2336" s="10" t="s">
        <v>10173</v>
      </c>
      <c r="K2336" s="13">
        <v>20.32</v>
      </c>
      <c r="L2336" s="19" t="s">
        <v>13176</v>
      </c>
      <c r="M2336" s="11" t="s">
        <v>23</v>
      </c>
      <c r="N2336" s="10" t="s">
        <v>90</v>
      </c>
      <c r="O2336" s="10"/>
      <c r="P2336" s="10"/>
      <c r="Q2336" s="12"/>
      <c r="R2336" s="12"/>
      <c r="S2336" s="18" t="s">
        <v>91</v>
      </c>
      <c r="T2336" s="10" t="s">
        <v>27</v>
      </c>
      <c r="U2336" s="10">
        <v>2123</v>
      </c>
      <c r="V2336" s="10">
        <v>3385</v>
      </c>
      <c r="W2336" s="10">
        <v>2761</v>
      </c>
      <c r="X2336" s="10">
        <v>265</v>
      </c>
      <c r="Y2336" s="10">
        <f t="shared" si="53"/>
        <v>3312</v>
      </c>
      <c r="Z2336" s="10" t="str">
        <f>IFERROR(VLOOKUP(H2336,'[1]MW-NIFTY-50-12-Apr-2020'!$A:$A,1,FALSE),"No")</f>
        <v>No</v>
      </c>
      <c r="AA2336" s="10" t="str">
        <f>IFERROR(VLOOKUP(AB2336,'[2]ind_nifty500list 12th Apr20'!$F:$F,1,FALSE),"No")</f>
        <v>No</v>
      </c>
      <c r="AB2336" s="9">
        <v>3312</v>
      </c>
    </row>
    <row r="2337" spans="1:28" ht="15.75" customHeight="1" x14ac:dyDescent="0.3">
      <c r="A2337" s="9">
        <v>686</v>
      </c>
      <c r="B2337" s="10">
        <v>3746305</v>
      </c>
      <c r="C2337" s="10">
        <v>14634</v>
      </c>
      <c r="D2337" s="10">
        <v>131122948</v>
      </c>
      <c r="E2337" s="10">
        <v>512199</v>
      </c>
      <c r="F2337" s="10">
        <v>512199</v>
      </c>
      <c r="G2337" s="10" t="s">
        <v>2250</v>
      </c>
      <c r="H2337" s="10" t="s">
        <v>2250</v>
      </c>
      <c r="I2337" s="10" t="s">
        <v>2251</v>
      </c>
      <c r="J2337" s="10" t="s">
        <v>2252</v>
      </c>
      <c r="K2337" s="13">
        <v>20.260000000000002</v>
      </c>
      <c r="L2337" s="19" t="s">
        <v>13176</v>
      </c>
      <c r="M2337" s="11" t="s">
        <v>83</v>
      </c>
      <c r="N2337" s="10" t="s">
        <v>181</v>
      </c>
      <c r="O2337" s="10" t="s">
        <v>203</v>
      </c>
      <c r="P2337" s="10"/>
      <c r="Q2337" s="12"/>
      <c r="R2337" s="12"/>
      <c r="S2337" s="15" t="s">
        <v>86</v>
      </c>
      <c r="T2337" s="10" t="s">
        <v>27</v>
      </c>
      <c r="U2337" s="10">
        <v>959</v>
      </c>
      <c r="V2337" s="10">
        <v>2270</v>
      </c>
      <c r="W2337" s="10">
        <v>40</v>
      </c>
      <c r="X2337" s="10">
        <v>1367</v>
      </c>
      <c r="Y2337" s="10">
        <f t="shared" si="53"/>
        <v>686</v>
      </c>
      <c r="Z2337" s="10" t="str">
        <f>IFERROR(VLOOKUP(H2337,'[1]MW-NIFTY-50-12-Apr-2020'!$A:$A,1,FALSE),"No")</f>
        <v>No</v>
      </c>
      <c r="AA2337" s="10" t="str">
        <f>IFERROR(VLOOKUP(AB2337,'[2]ind_nifty500list 12th Apr20'!$F:$F,1,FALSE),"No")</f>
        <v>No</v>
      </c>
      <c r="AB2337" s="9">
        <v>686</v>
      </c>
    </row>
    <row r="2338" spans="1:28" ht="15.75" customHeight="1" x14ac:dyDescent="0.3">
      <c r="A2338" s="9">
        <v>2340</v>
      </c>
      <c r="B2338" s="10">
        <v>2748929</v>
      </c>
      <c r="C2338" s="10">
        <v>10738</v>
      </c>
      <c r="D2338" s="10">
        <v>136311300</v>
      </c>
      <c r="E2338" s="10">
        <v>532466</v>
      </c>
      <c r="F2338" s="10">
        <v>532466</v>
      </c>
      <c r="G2338" s="10" t="s">
        <v>7270</v>
      </c>
      <c r="H2338" s="10" t="s">
        <v>7270</v>
      </c>
      <c r="I2338" s="10" t="s">
        <v>7271</v>
      </c>
      <c r="J2338" s="10" t="s">
        <v>7272</v>
      </c>
      <c r="K2338" s="13">
        <v>34339.949200000003</v>
      </c>
      <c r="L2338" s="16" t="s">
        <v>13178</v>
      </c>
      <c r="M2338" s="11" t="s">
        <v>32</v>
      </c>
      <c r="N2338" s="10" t="s">
        <v>33</v>
      </c>
      <c r="O2338" s="10" t="s">
        <v>34</v>
      </c>
      <c r="P2338" s="10"/>
      <c r="Q2338" s="12"/>
      <c r="R2338" s="12"/>
      <c r="S2338" s="18" t="s">
        <v>35</v>
      </c>
      <c r="T2338" s="10" t="s">
        <v>130</v>
      </c>
      <c r="U2338" s="10">
        <v>3900</v>
      </c>
      <c r="V2338" s="10">
        <v>2107</v>
      </c>
      <c r="W2338" s="10">
        <v>3424</v>
      </c>
      <c r="X2338" s="10">
        <v>1274</v>
      </c>
      <c r="Y2338" s="10">
        <f t="shared" si="53"/>
        <v>2340</v>
      </c>
      <c r="Z2338" s="10" t="str">
        <f>IFERROR(VLOOKUP(H2338,'[1]MW-NIFTY-50-12-Apr-2020'!$A:$A,1,FALSE),"No")</f>
        <v>No</v>
      </c>
      <c r="AA2338" s="10" t="s">
        <v>44</v>
      </c>
      <c r="AB2338" s="9">
        <v>2340</v>
      </c>
    </row>
    <row r="2339" spans="1:28" ht="15.75" customHeight="1" x14ac:dyDescent="0.3">
      <c r="A2339" s="9">
        <v>2813</v>
      </c>
      <c r="B2339" s="10"/>
      <c r="C2339" s="10"/>
      <c r="D2339" s="10">
        <v>131634436</v>
      </c>
      <c r="E2339" s="10">
        <v>514197</v>
      </c>
      <c r="F2339" s="10">
        <v>514197</v>
      </c>
      <c r="G2339" s="10" t="s">
        <v>8681</v>
      </c>
      <c r="H2339" s="10" t="str">
        <f>G2339</f>
        <v>STCORP</v>
      </c>
      <c r="I2339" s="10" t="s">
        <v>8682</v>
      </c>
      <c r="J2339" s="10" t="s">
        <v>8683</v>
      </c>
      <c r="K2339" s="13">
        <v>20.21</v>
      </c>
      <c r="L2339" s="19" t="s">
        <v>13176</v>
      </c>
      <c r="M2339" s="11" t="s">
        <v>55</v>
      </c>
      <c r="N2339" s="10" t="s">
        <v>56</v>
      </c>
      <c r="O2339" s="10" t="s">
        <v>57</v>
      </c>
      <c r="P2339" s="10"/>
      <c r="Q2339" s="12"/>
      <c r="R2339" s="12"/>
      <c r="S2339" s="10" t="s">
        <v>58</v>
      </c>
      <c r="T2339" s="10" t="s">
        <v>27</v>
      </c>
      <c r="U2339" s="10">
        <v>3174</v>
      </c>
      <c r="V2339" s="10">
        <v>1270</v>
      </c>
      <c r="W2339" s="10">
        <v>2122</v>
      </c>
      <c r="X2339" s="10">
        <v>3209</v>
      </c>
      <c r="Y2339" s="10">
        <f t="shared" si="53"/>
        <v>2813</v>
      </c>
      <c r="Z2339" s="10" t="str">
        <f>IFERROR(VLOOKUP(H2339,'[1]MW-NIFTY-50-12-Apr-2020'!$A:$A,1,FALSE),"No")</f>
        <v>No</v>
      </c>
      <c r="AA2339" s="10" t="str">
        <f>IFERROR(VLOOKUP(AB2339,'[2]ind_nifty500list 12th Apr20'!$F:$F,1,FALSE),"No")</f>
        <v>No</v>
      </c>
      <c r="AB2339" s="9">
        <v>2813</v>
      </c>
    </row>
    <row r="2340" spans="1:28" ht="15.75" customHeight="1" x14ac:dyDescent="0.3">
      <c r="A2340" s="9">
        <v>1654</v>
      </c>
      <c r="B2340" s="10">
        <v>3705601</v>
      </c>
      <c r="C2340" s="10">
        <v>14475</v>
      </c>
      <c r="D2340" s="10">
        <v>134709508</v>
      </c>
      <c r="E2340" s="10">
        <v>526209</v>
      </c>
      <c r="F2340" s="10">
        <v>526209</v>
      </c>
      <c r="G2340" s="10" t="s">
        <v>5198</v>
      </c>
      <c r="H2340" s="10" t="s">
        <v>5198</v>
      </c>
      <c r="I2340" s="10" t="s">
        <v>5199</v>
      </c>
      <c r="J2340" s="10" t="s">
        <v>5200</v>
      </c>
      <c r="K2340" s="13">
        <v>20.2</v>
      </c>
      <c r="L2340" s="19" t="s">
        <v>13176</v>
      </c>
      <c r="M2340" s="11" t="s">
        <v>39</v>
      </c>
      <c r="N2340" s="10" t="s">
        <v>40</v>
      </c>
      <c r="O2340" s="10"/>
      <c r="P2340" s="10"/>
      <c r="Q2340" s="12"/>
      <c r="R2340" s="12"/>
      <c r="S2340" s="17" t="s">
        <v>42</v>
      </c>
      <c r="T2340" s="10" t="s">
        <v>27</v>
      </c>
      <c r="U2340" s="10">
        <v>1723</v>
      </c>
      <c r="V2340" s="10">
        <v>2735</v>
      </c>
      <c r="W2340" s="10">
        <v>1472</v>
      </c>
      <c r="X2340" s="10">
        <v>1320</v>
      </c>
      <c r="Y2340" s="10">
        <f t="shared" si="53"/>
        <v>1654</v>
      </c>
      <c r="Z2340" s="10" t="str">
        <f>IFERROR(VLOOKUP(H2340,'[1]MW-NIFTY-50-12-Apr-2020'!$A:$A,1,FALSE),"No")</f>
        <v>No</v>
      </c>
      <c r="AA2340" s="10" t="str">
        <f>IFERROR(VLOOKUP(AB2340,'[2]ind_nifty500list 12th Apr20'!$F:$F,1,FALSE),"No")</f>
        <v>No</v>
      </c>
      <c r="AB2340" s="9">
        <v>1654</v>
      </c>
    </row>
    <row r="2341" spans="1:28" ht="15.75" customHeight="1" x14ac:dyDescent="0.3">
      <c r="A2341" s="9">
        <v>936</v>
      </c>
      <c r="B2341" s="10">
        <v>246017</v>
      </c>
      <c r="C2341" s="10">
        <v>961</v>
      </c>
      <c r="D2341" s="10">
        <v>130999300</v>
      </c>
      <c r="E2341" s="10">
        <v>511716</v>
      </c>
      <c r="F2341" s="10">
        <v>511716</v>
      </c>
      <c r="G2341" s="10" t="s">
        <v>3007</v>
      </c>
      <c r="H2341" s="10" t="s">
        <v>3007</v>
      </c>
      <c r="I2341" s="10" t="s">
        <v>3008</v>
      </c>
      <c r="J2341" s="10" t="s">
        <v>3009</v>
      </c>
      <c r="K2341" s="13">
        <v>20.05</v>
      </c>
      <c r="L2341" s="19" t="s">
        <v>13176</v>
      </c>
      <c r="M2341" s="11" t="s">
        <v>55</v>
      </c>
      <c r="N2341" s="10" t="s">
        <v>56</v>
      </c>
      <c r="O2341" s="10" t="s">
        <v>62</v>
      </c>
      <c r="P2341" s="10" t="s">
        <v>63</v>
      </c>
      <c r="Q2341" s="12"/>
      <c r="R2341" s="12"/>
      <c r="S2341" s="10" t="s">
        <v>58</v>
      </c>
      <c r="T2341" s="10" t="s">
        <v>27</v>
      </c>
      <c r="U2341" s="10">
        <v>1495</v>
      </c>
      <c r="V2341" s="10">
        <v>1485</v>
      </c>
      <c r="W2341" s="10">
        <v>3843</v>
      </c>
      <c r="X2341" s="10">
        <v>1469</v>
      </c>
      <c r="Y2341" s="10">
        <f t="shared" si="53"/>
        <v>936</v>
      </c>
      <c r="Z2341" s="10" t="str">
        <f>IFERROR(VLOOKUP(H2341,'[1]MW-NIFTY-50-12-Apr-2020'!$A:$A,1,FALSE),"No")</f>
        <v>No</v>
      </c>
      <c r="AA2341" s="10" t="str">
        <f>IFERROR(VLOOKUP(AB2341,'[2]ind_nifty500list 12th Apr20'!$F:$F,1,FALSE),"No")</f>
        <v>No</v>
      </c>
      <c r="AB2341" s="9">
        <v>936</v>
      </c>
    </row>
    <row r="2342" spans="1:28" ht="15.75" customHeight="1" x14ac:dyDescent="0.3">
      <c r="A2342" s="9">
        <v>5057</v>
      </c>
      <c r="B2342" s="10">
        <v>7820801</v>
      </c>
      <c r="C2342" s="10">
        <v>30550</v>
      </c>
      <c r="D2342" s="10">
        <v>136419076</v>
      </c>
      <c r="E2342" s="10">
        <v>532887</v>
      </c>
      <c r="F2342" s="10">
        <v>532887</v>
      </c>
      <c r="G2342" s="10" t="s">
        <v>12877</v>
      </c>
      <c r="H2342" s="10" t="s">
        <v>12877</v>
      </c>
      <c r="I2342" s="10" t="s">
        <v>12878</v>
      </c>
      <c r="J2342" s="10" t="s">
        <v>12879</v>
      </c>
      <c r="K2342" s="13">
        <v>20.000599999999999</v>
      </c>
      <c r="L2342" s="19" t="s">
        <v>13176</v>
      </c>
      <c r="M2342" s="11" t="s">
        <v>39</v>
      </c>
      <c r="N2342" s="11" t="s">
        <v>40</v>
      </c>
      <c r="O2342" s="11" t="s">
        <v>128</v>
      </c>
      <c r="P2342" s="11" t="s">
        <v>129</v>
      </c>
      <c r="Q2342" s="12"/>
      <c r="R2342" s="12"/>
      <c r="S2342" s="17" t="s">
        <v>42</v>
      </c>
      <c r="T2342" s="10" t="s">
        <v>27</v>
      </c>
      <c r="U2342" s="10">
        <v>1363</v>
      </c>
      <c r="V2342" s="10">
        <v>3395</v>
      </c>
      <c r="W2342" s="10">
        <v>3501</v>
      </c>
      <c r="X2342" s="10">
        <v>1647</v>
      </c>
      <c r="Y2342" s="10">
        <f t="shared" si="53"/>
        <v>5057</v>
      </c>
      <c r="Z2342" s="10" t="str">
        <f>IFERROR(VLOOKUP(H2342,'[1]MW-NIFTY-50-12-Apr-2020'!$A:$A,1,FALSE),"No")</f>
        <v>No</v>
      </c>
      <c r="AA2342" s="10" t="str">
        <f>IFERROR(VLOOKUP(AB2342,'[2]ind_nifty500list 12th Apr20'!$F:$F,1,FALSE),"No")</f>
        <v>No</v>
      </c>
      <c r="AB2342" s="9">
        <v>5057</v>
      </c>
    </row>
    <row r="2343" spans="1:28" ht="15.75" customHeight="1" x14ac:dyDescent="0.3">
      <c r="A2343" s="9">
        <v>1776</v>
      </c>
      <c r="B2343" s="10">
        <v>796417</v>
      </c>
      <c r="C2343" s="10">
        <v>3111</v>
      </c>
      <c r="D2343" s="10">
        <v>131640580</v>
      </c>
      <c r="E2343" s="10">
        <v>514221</v>
      </c>
      <c r="F2343" s="10">
        <v>514221</v>
      </c>
      <c r="G2343" s="10" t="s">
        <v>5566</v>
      </c>
      <c r="H2343" s="10" t="s">
        <v>5566</v>
      </c>
      <c r="I2343" s="10" t="s">
        <v>5567</v>
      </c>
      <c r="J2343" s="10" t="s">
        <v>5568</v>
      </c>
      <c r="K2343" s="13">
        <v>19.88</v>
      </c>
      <c r="L2343" s="19" t="s">
        <v>13176</v>
      </c>
      <c r="M2343" s="11" t="s">
        <v>83</v>
      </c>
      <c r="N2343" s="10" t="s">
        <v>84</v>
      </c>
      <c r="O2343" s="10" t="s">
        <v>85</v>
      </c>
      <c r="P2343" s="10"/>
      <c r="Q2343" s="12"/>
      <c r="R2343" s="12"/>
      <c r="S2343" s="17" t="s">
        <v>86</v>
      </c>
      <c r="T2343" s="10" t="s">
        <v>27</v>
      </c>
      <c r="U2343" s="10">
        <v>253</v>
      </c>
      <c r="V2343" s="10">
        <v>2423</v>
      </c>
      <c r="W2343" s="10">
        <v>1571</v>
      </c>
      <c r="X2343" s="10">
        <v>1870</v>
      </c>
      <c r="Y2343" s="10">
        <f t="shared" si="53"/>
        <v>1776</v>
      </c>
      <c r="Z2343" s="10" t="str">
        <f>IFERROR(VLOOKUP(H2343,'[1]MW-NIFTY-50-12-Apr-2020'!$A:$A,1,FALSE),"No")</f>
        <v>No</v>
      </c>
      <c r="AA2343" s="10" t="str">
        <f>IFERROR(VLOOKUP(AB2343,'[2]ind_nifty500list 12th Apr20'!$F:$F,1,FALSE),"No")</f>
        <v>No</v>
      </c>
      <c r="AB2343" s="9">
        <v>1776</v>
      </c>
    </row>
    <row r="2344" spans="1:28" ht="15.75" customHeight="1" x14ac:dyDescent="0.3">
      <c r="A2344" s="9">
        <v>253</v>
      </c>
      <c r="B2344" s="10"/>
      <c r="C2344" s="10"/>
      <c r="D2344" s="10">
        <v>131707396</v>
      </c>
      <c r="E2344" s="10">
        <v>131707396</v>
      </c>
      <c r="F2344" s="10">
        <v>514482</v>
      </c>
      <c r="G2344" s="10" t="s">
        <v>913</v>
      </c>
      <c r="H2344" s="10" t="str">
        <f>G2344</f>
        <v>ASAHIIND</v>
      </c>
      <c r="I2344" s="10" t="s">
        <v>914</v>
      </c>
      <c r="J2344" s="10" t="s">
        <v>915</v>
      </c>
      <c r="K2344" s="13">
        <v>19.84</v>
      </c>
      <c r="L2344" s="19" t="s">
        <v>13176</v>
      </c>
      <c r="M2344" s="11" t="s">
        <v>83</v>
      </c>
      <c r="N2344" s="10" t="s">
        <v>84</v>
      </c>
      <c r="O2344" s="10" t="s">
        <v>85</v>
      </c>
      <c r="P2344" s="10"/>
      <c r="Q2344" s="10"/>
      <c r="R2344" s="12"/>
      <c r="S2344" s="15" t="s">
        <v>86</v>
      </c>
      <c r="T2344" s="10" t="s">
        <v>27</v>
      </c>
      <c r="U2344" s="10">
        <v>2423</v>
      </c>
      <c r="V2344" s="10">
        <v>3321</v>
      </c>
      <c r="W2344" s="10">
        <v>1776</v>
      </c>
      <c r="X2344" s="10">
        <v>1571</v>
      </c>
      <c r="Y2344" s="10">
        <f t="shared" si="53"/>
        <v>253</v>
      </c>
      <c r="Z2344" s="10" t="str">
        <f>IFERROR(VLOOKUP(H2344,'[1]MW-NIFTY-50-12-Apr-2020'!$A:$A,1,FALSE),"No")</f>
        <v>No</v>
      </c>
      <c r="AA2344" s="10" t="str">
        <f>IFERROR(VLOOKUP(AB2344,'[2]ind_nifty500list 12th Apr20'!$F:$F,1,FALSE),"No")</f>
        <v>No</v>
      </c>
      <c r="AB2344" s="9">
        <v>253</v>
      </c>
    </row>
    <row r="2345" spans="1:28" ht="15.75" customHeight="1" x14ac:dyDescent="0.3">
      <c r="A2345" s="9">
        <v>2050</v>
      </c>
      <c r="B2345" s="10"/>
      <c r="C2345" s="10"/>
      <c r="D2345" s="10">
        <v>137957124</v>
      </c>
      <c r="E2345" s="10">
        <v>538895</v>
      </c>
      <c r="F2345" s="10">
        <v>538895</v>
      </c>
      <c r="G2345" s="10" t="s">
        <v>6391</v>
      </c>
      <c r="H2345" s="10" t="str">
        <f>G2345</f>
        <v>MIHIKA</v>
      </c>
      <c r="I2345" s="10" t="s">
        <v>6392</v>
      </c>
      <c r="J2345" s="10" t="s">
        <v>6393</v>
      </c>
      <c r="K2345" s="13">
        <v>19.8</v>
      </c>
      <c r="L2345" s="19" t="s">
        <v>13176</v>
      </c>
      <c r="M2345" s="11" t="s">
        <v>39</v>
      </c>
      <c r="N2345" s="10" t="s">
        <v>40</v>
      </c>
      <c r="O2345" s="10" t="s">
        <v>76</v>
      </c>
      <c r="P2345" s="10"/>
      <c r="Q2345" s="12"/>
      <c r="R2345" s="12"/>
      <c r="S2345" s="15" t="s">
        <v>42</v>
      </c>
      <c r="T2345" s="10" t="s">
        <v>27</v>
      </c>
      <c r="U2345" s="10">
        <v>3790</v>
      </c>
      <c r="V2345" s="10">
        <v>285</v>
      </c>
      <c r="W2345" s="10">
        <v>2217</v>
      </c>
      <c r="X2345" s="10">
        <v>232</v>
      </c>
      <c r="Y2345" s="10">
        <f t="shared" si="53"/>
        <v>2050</v>
      </c>
      <c r="Z2345" s="10" t="str">
        <f>IFERROR(VLOOKUP(H2345,'[1]MW-NIFTY-50-12-Apr-2020'!$A:$A,1,FALSE),"No")</f>
        <v>No</v>
      </c>
      <c r="AA2345" s="10" t="str">
        <f>IFERROR(VLOOKUP(AB2345,'[2]ind_nifty500list 12th Apr20'!$F:$F,1,FALSE),"No")</f>
        <v>No</v>
      </c>
      <c r="AB2345" s="9">
        <v>2050</v>
      </c>
    </row>
    <row r="2346" spans="1:28" ht="15.75" customHeight="1" x14ac:dyDescent="0.3">
      <c r="A2346" s="9">
        <v>2348</v>
      </c>
      <c r="B2346" s="10">
        <v>7702785</v>
      </c>
      <c r="C2346" s="10">
        <v>30089</v>
      </c>
      <c r="D2346" s="10">
        <v>137153028</v>
      </c>
      <c r="E2346" s="10">
        <v>535754</v>
      </c>
      <c r="F2346" s="10">
        <v>535754</v>
      </c>
      <c r="G2346" s="10" t="s">
        <v>7295</v>
      </c>
      <c r="H2346" s="10" t="s">
        <v>7295</v>
      </c>
      <c r="I2346" s="10" t="s">
        <v>7296</v>
      </c>
      <c r="J2346" s="10" t="s">
        <v>7297</v>
      </c>
      <c r="K2346" s="13">
        <v>2888.1565000000001</v>
      </c>
      <c r="L2346" s="19" t="s">
        <v>13179</v>
      </c>
      <c r="M2346" s="11" t="s">
        <v>249</v>
      </c>
      <c r="N2346" s="10" t="s">
        <v>250</v>
      </c>
      <c r="O2346" s="10" t="s">
        <v>251</v>
      </c>
      <c r="P2346" s="10"/>
      <c r="Q2346" s="12"/>
      <c r="R2346" s="12"/>
      <c r="S2346" s="17" t="s">
        <v>26</v>
      </c>
      <c r="T2346" s="10" t="s">
        <v>27</v>
      </c>
      <c r="U2346" s="10">
        <v>2876</v>
      </c>
      <c r="V2346" s="10">
        <v>2666</v>
      </c>
      <c r="W2346" s="10">
        <v>1280</v>
      </c>
      <c r="X2346" s="10">
        <v>1616</v>
      </c>
      <c r="Y2346" s="10">
        <f t="shared" si="53"/>
        <v>2348</v>
      </c>
      <c r="Z2346" s="10" t="str">
        <f>IFERROR(VLOOKUP(H2346,'[1]MW-NIFTY-50-12-Apr-2020'!$A:$A,1,FALSE),"No")</f>
        <v>No</v>
      </c>
      <c r="AA2346" s="10" t="s">
        <v>44</v>
      </c>
      <c r="AB2346" s="9">
        <v>2348</v>
      </c>
    </row>
    <row r="2347" spans="1:28" ht="15.75" customHeight="1" x14ac:dyDescent="0.3">
      <c r="A2347" s="9">
        <v>3790</v>
      </c>
      <c r="B2347" s="10"/>
      <c r="C2347" s="10"/>
      <c r="D2347" s="10">
        <v>137825796</v>
      </c>
      <c r="E2347" s="10">
        <v>538382</v>
      </c>
      <c r="F2347" s="10">
        <v>538382</v>
      </c>
      <c r="G2347" s="10" t="s">
        <v>11616</v>
      </c>
      <c r="H2347" s="10" t="str">
        <f>G2347</f>
        <v>WESTLEIRES</v>
      </c>
      <c r="I2347" s="10" t="s">
        <v>11617</v>
      </c>
      <c r="J2347" s="10" t="s">
        <v>11618</v>
      </c>
      <c r="K2347" s="13">
        <v>19.79</v>
      </c>
      <c r="L2347" s="19" t="s">
        <v>13176</v>
      </c>
      <c r="M2347" s="11" t="s">
        <v>39</v>
      </c>
      <c r="N2347" s="10" t="s">
        <v>40</v>
      </c>
      <c r="O2347" s="10" t="s">
        <v>76</v>
      </c>
      <c r="P2347" s="10"/>
      <c r="Q2347" s="12"/>
      <c r="R2347" s="12"/>
      <c r="S2347" s="15" t="s">
        <v>42</v>
      </c>
      <c r="T2347" s="10" t="s">
        <v>27</v>
      </c>
      <c r="U2347" s="10">
        <v>285</v>
      </c>
      <c r="V2347" s="10">
        <v>1018</v>
      </c>
      <c r="W2347" s="10">
        <v>2050</v>
      </c>
      <c r="X2347" s="10">
        <v>2217</v>
      </c>
      <c r="Y2347" s="10">
        <f t="shared" si="53"/>
        <v>3790</v>
      </c>
      <c r="Z2347" s="10" t="str">
        <f>IFERROR(VLOOKUP(H2347,'[1]MW-NIFTY-50-12-Apr-2020'!$A:$A,1,FALSE),"No")</f>
        <v>No</v>
      </c>
      <c r="AA2347" s="10" t="str">
        <f>IFERROR(VLOOKUP(AB2347,'[2]ind_nifty500list 12th Apr20'!$F:$F,1,FALSE),"No")</f>
        <v>No</v>
      </c>
      <c r="AB2347" s="9">
        <v>3790</v>
      </c>
    </row>
    <row r="2348" spans="1:28" ht="15.75" customHeight="1" x14ac:dyDescent="0.3">
      <c r="A2348" s="9">
        <v>2664</v>
      </c>
      <c r="B2348" s="10"/>
      <c r="C2348" s="10"/>
      <c r="D2348" s="10">
        <v>133961988</v>
      </c>
      <c r="E2348" s="10">
        <v>523289</v>
      </c>
      <c r="F2348" s="10">
        <v>523289</v>
      </c>
      <c r="G2348" s="10" t="s">
        <v>8231</v>
      </c>
      <c r="H2348" s="10" t="str">
        <f>G2348</f>
        <v>RAMAVISION</v>
      </c>
      <c r="I2348" s="10" t="s">
        <v>8232</v>
      </c>
      <c r="J2348" s="10" t="s">
        <v>8233</v>
      </c>
      <c r="K2348" s="13">
        <v>19.739999999999998</v>
      </c>
      <c r="L2348" s="19" t="s">
        <v>13176</v>
      </c>
      <c r="M2348" s="11" t="s">
        <v>39</v>
      </c>
      <c r="N2348" s="10" t="s">
        <v>40</v>
      </c>
      <c r="O2348" s="10" t="s">
        <v>76</v>
      </c>
      <c r="P2348" s="10"/>
      <c r="Q2348" s="12"/>
      <c r="R2348" s="12"/>
      <c r="S2348" s="17" t="s">
        <v>42</v>
      </c>
      <c r="T2348" s="10" t="s">
        <v>27</v>
      </c>
      <c r="U2348" s="10">
        <v>2777</v>
      </c>
      <c r="V2348" s="10">
        <v>3043</v>
      </c>
      <c r="W2348" s="10">
        <v>2568</v>
      </c>
      <c r="X2348" s="10">
        <v>2460</v>
      </c>
      <c r="Y2348" s="10">
        <f t="shared" si="53"/>
        <v>2664</v>
      </c>
      <c r="Z2348" s="10" t="str">
        <f>IFERROR(VLOOKUP(H2348,'[1]MW-NIFTY-50-12-Apr-2020'!$A:$A,1,FALSE),"No")</f>
        <v>No</v>
      </c>
      <c r="AA2348" s="10" t="str">
        <f>IFERROR(VLOOKUP(AB2348,'[2]ind_nifty500list 12th Apr20'!$F:$F,1,FALSE),"No")</f>
        <v>No</v>
      </c>
      <c r="AB2348" s="9">
        <v>2664</v>
      </c>
    </row>
    <row r="2349" spans="1:28" ht="15.75" customHeight="1" x14ac:dyDescent="0.3">
      <c r="A2349" s="9">
        <v>2671</v>
      </c>
      <c r="B2349" s="10"/>
      <c r="C2349" s="10"/>
      <c r="D2349" s="10">
        <v>131872516</v>
      </c>
      <c r="E2349" s="10">
        <v>131872516</v>
      </c>
      <c r="F2349" s="10">
        <v>515127</v>
      </c>
      <c r="G2349" s="10" t="s">
        <v>8252</v>
      </c>
      <c r="H2349" s="10" t="str">
        <f>G2349</f>
        <v>RAMMA</v>
      </c>
      <c r="I2349" s="10" t="s">
        <v>8253</v>
      </c>
      <c r="J2349" s="10" t="s">
        <v>8254</v>
      </c>
      <c r="K2349" s="13">
        <v>19.739999999999998</v>
      </c>
      <c r="L2349" s="19" t="s">
        <v>13176</v>
      </c>
      <c r="M2349" s="11" t="s">
        <v>23</v>
      </c>
      <c r="N2349" s="10" t="s">
        <v>24</v>
      </c>
      <c r="O2349" s="10"/>
      <c r="P2349" s="10"/>
      <c r="Q2349" s="12"/>
      <c r="R2349" s="12"/>
      <c r="S2349" s="15" t="s">
        <v>26</v>
      </c>
      <c r="T2349" s="10" t="s">
        <v>27</v>
      </c>
      <c r="U2349" s="10">
        <v>2177</v>
      </c>
      <c r="V2349" s="10">
        <v>3422</v>
      </c>
      <c r="W2349" s="10">
        <v>1830</v>
      </c>
      <c r="X2349" s="10">
        <v>1250</v>
      </c>
      <c r="Y2349" s="10">
        <f t="shared" si="53"/>
        <v>2671</v>
      </c>
      <c r="Z2349" s="10" t="str">
        <f>IFERROR(VLOOKUP(H2349,'[1]MW-NIFTY-50-12-Apr-2020'!$A:$A,1,FALSE),"No")</f>
        <v>No</v>
      </c>
      <c r="AA2349" s="10" t="str">
        <f>IFERROR(VLOOKUP(AB2349,'[2]ind_nifty500list 12th Apr20'!$F:$F,1,FALSE),"No")</f>
        <v>No</v>
      </c>
      <c r="AB2349" s="9">
        <v>2671</v>
      </c>
    </row>
    <row r="2350" spans="1:28" ht="15.75" customHeight="1" x14ac:dyDescent="0.3">
      <c r="A2350" s="9">
        <v>2352</v>
      </c>
      <c r="B2350" s="10">
        <v>7977729</v>
      </c>
      <c r="C2350" s="10">
        <v>31163</v>
      </c>
      <c r="D2350" s="10">
        <v>136723460</v>
      </c>
      <c r="E2350" s="10">
        <v>534076</v>
      </c>
      <c r="F2350" s="10">
        <v>534076</v>
      </c>
      <c r="G2350" s="10" t="s">
        <v>7307</v>
      </c>
      <c r="H2350" s="10" t="s">
        <v>7307</v>
      </c>
      <c r="I2350" s="10" t="s">
        <v>7308</v>
      </c>
      <c r="J2350" s="10" t="s">
        <v>7309</v>
      </c>
      <c r="K2350" s="13">
        <v>2020.0326500000001</v>
      </c>
      <c r="L2350" s="19" t="s">
        <v>13179</v>
      </c>
      <c r="M2350" s="11" t="s">
        <v>249</v>
      </c>
      <c r="N2350" s="10" t="s">
        <v>250</v>
      </c>
      <c r="O2350" s="23" t="s">
        <v>251</v>
      </c>
      <c r="P2350" s="10" t="s">
        <v>4342</v>
      </c>
      <c r="Q2350" s="12"/>
      <c r="R2350" s="12"/>
      <c r="S2350" s="15" t="s">
        <v>26</v>
      </c>
      <c r="T2350" s="10" t="s">
        <v>27</v>
      </c>
      <c r="U2350" s="10">
        <v>2832</v>
      </c>
      <c r="V2350" s="10">
        <v>1651</v>
      </c>
      <c r="W2350" s="10">
        <v>2666</v>
      </c>
      <c r="X2350" s="10">
        <v>2876</v>
      </c>
      <c r="Y2350" s="10">
        <f t="shared" si="53"/>
        <v>2352</v>
      </c>
      <c r="Z2350" s="10" t="str">
        <f>IFERROR(VLOOKUP(H2350,'[1]MW-NIFTY-50-12-Apr-2020'!$A:$A,1,FALSE),"No")</f>
        <v>No</v>
      </c>
      <c r="AA2350" s="10" t="s">
        <v>44</v>
      </c>
      <c r="AB2350" s="9">
        <v>2352</v>
      </c>
    </row>
    <row r="2351" spans="1:28" ht="15.75" customHeight="1" x14ac:dyDescent="0.3">
      <c r="A2351" s="9">
        <v>200</v>
      </c>
      <c r="B2351" s="10"/>
      <c r="C2351" s="10"/>
      <c r="D2351" s="10">
        <v>137941252</v>
      </c>
      <c r="E2351" s="10">
        <v>538833</v>
      </c>
      <c r="F2351" s="10">
        <v>538833</v>
      </c>
      <c r="G2351" s="10" t="s">
        <v>744</v>
      </c>
      <c r="H2351" s="10" t="str">
        <f t="shared" ref="H2351:H2358" si="54">G2351</f>
        <v>ANUBHAV</v>
      </c>
      <c r="I2351" s="10" t="s">
        <v>745</v>
      </c>
      <c r="J2351" s="10" t="s">
        <v>746</v>
      </c>
      <c r="K2351" s="13">
        <v>19.73</v>
      </c>
      <c r="L2351" s="19" t="s">
        <v>13176</v>
      </c>
      <c r="M2351" s="11" t="s">
        <v>39</v>
      </c>
      <c r="N2351" s="10" t="s">
        <v>67</v>
      </c>
      <c r="O2351" s="10"/>
      <c r="P2351" s="10"/>
      <c r="Q2351" s="12"/>
      <c r="R2351" s="12"/>
      <c r="S2351" s="15" t="s">
        <v>69</v>
      </c>
      <c r="T2351" s="10" t="s">
        <v>27</v>
      </c>
      <c r="U2351" s="10">
        <v>776</v>
      </c>
      <c r="V2351" s="10">
        <v>671</v>
      </c>
      <c r="W2351" s="10">
        <v>2637</v>
      </c>
      <c r="X2351" s="10">
        <v>3749</v>
      </c>
      <c r="Y2351" s="10">
        <f t="shared" si="53"/>
        <v>200</v>
      </c>
      <c r="Z2351" s="10" t="str">
        <f>IFERROR(VLOOKUP(H2351,'[1]MW-NIFTY-50-12-Apr-2020'!$A:$A,1,FALSE),"No")</f>
        <v>No</v>
      </c>
      <c r="AA2351" s="10" t="str">
        <f>IFERROR(VLOOKUP(AB2351,'[2]ind_nifty500list 12th Apr20'!$F:$F,1,FALSE),"No")</f>
        <v>No</v>
      </c>
      <c r="AB2351" s="9">
        <v>200</v>
      </c>
    </row>
    <row r="2352" spans="1:28" ht="15.75" customHeight="1" x14ac:dyDescent="0.3">
      <c r="A2352" s="9">
        <v>2808</v>
      </c>
      <c r="B2352" s="10"/>
      <c r="C2352" s="10"/>
      <c r="D2352" s="10">
        <v>137397764</v>
      </c>
      <c r="E2352" s="10">
        <v>137397764</v>
      </c>
      <c r="F2352" s="10">
        <v>536710</v>
      </c>
      <c r="G2352" s="10" t="s">
        <v>8666</v>
      </c>
      <c r="H2352" s="10" t="str">
        <f t="shared" si="54"/>
        <v>SRGSFL</v>
      </c>
      <c r="I2352" s="10" t="s">
        <v>8667</v>
      </c>
      <c r="J2352" s="10" t="s">
        <v>8668</v>
      </c>
      <c r="K2352" s="13">
        <v>19.72</v>
      </c>
      <c r="L2352" s="19" t="s">
        <v>13176</v>
      </c>
      <c r="M2352" s="11" t="s">
        <v>55</v>
      </c>
      <c r="N2352" s="10" t="s">
        <v>56</v>
      </c>
      <c r="O2352" s="10" t="s">
        <v>57</v>
      </c>
      <c r="P2352" s="10"/>
      <c r="Q2352" s="12"/>
      <c r="R2352" s="12"/>
      <c r="S2352" s="18" t="s">
        <v>58</v>
      </c>
      <c r="T2352" s="10" t="s">
        <v>27</v>
      </c>
      <c r="U2352" s="10">
        <v>31</v>
      </c>
      <c r="V2352" s="10">
        <v>673</v>
      </c>
      <c r="W2352" s="10">
        <v>2508</v>
      </c>
      <c r="X2352" s="10">
        <v>1773</v>
      </c>
      <c r="Y2352" s="10">
        <f t="shared" si="53"/>
        <v>2808</v>
      </c>
      <c r="Z2352" s="10" t="str">
        <f>IFERROR(VLOOKUP(H2352,'[1]MW-NIFTY-50-12-Apr-2020'!$A:$A,1,FALSE),"No")</f>
        <v>No</v>
      </c>
      <c r="AA2352" s="10" t="str">
        <f>IFERROR(VLOOKUP(AB2352,'[2]ind_nifty500list 12th Apr20'!$F:$F,1,FALSE),"No")</f>
        <v>No</v>
      </c>
      <c r="AB2352" s="9">
        <v>2808</v>
      </c>
    </row>
    <row r="2353" spans="1:28" ht="15.75" customHeight="1" x14ac:dyDescent="0.3">
      <c r="A2353" s="9">
        <v>3366</v>
      </c>
      <c r="B2353" s="10"/>
      <c r="C2353" s="10"/>
      <c r="D2353" s="10">
        <v>135980292</v>
      </c>
      <c r="E2353" s="10">
        <v>531173</v>
      </c>
      <c r="F2353" s="10">
        <v>531173</v>
      </c>
      <c r="G2353" s="10" t="s">
        <v>10333</v>
      </c>
      <c r="H2353" s="10" t="str">
        <f t="shared" si="54"/>
        <v>SYSCHEM</v>
      </c>
      <c r="I2353" s="10" t="s">
        <v>10334</v>
      </c>
      <c r="J2353" s="10" t="s">
        <v>10335</v>
      </c>
      <c r="K2353" s="13">
        <v>19.690000000000001</v>
      </c>
      <c r="L2353" s="19" t="s">
        <v>13176</v>
      </c>
      <c r="M2353" s="11" t="s">
        <v>23</v>
      </c>
      <c r="N2353" s="10" t="s">
        <v>24</v>
      </c>
      <c r="O2353" s="10"/>
      <c r="P2353" s="10"/>
      <c r="Q2353" s="12"/>
      <c r="R2353" s="12"/>
      <c r="S2353" s="15" t="s">
        <v>26</v>
      </c>
      <c r="T2353" s="10" t="s">
        <v>27</v>
      </c>
      <c r="U2353" s="10">
        <v>3547</v>
      </c>
      <c r="V2353" s="10">
        <v>2500</v>
      </c>
      <c r="W2353" s="10">
        <v>1321</v>
      </c>
      <c r="X2353" s="10">
        <v>3679</v>
      </c>
      <c r="Y2353" s="10">
        <f t="shared" si="53"/>
        <v>3366</v>
      </c>
      <c r="Z2353" s="10" t="str">
        <f>IFERROR(VLOOKUP(H2353,'[1]MW-NIFTY-50-12-Apr-2020'!$A:$A,1,FALSE),"No")</f>
        <v>No</v>
      </c>
      <c r="AA2353" s="10" t="str">
        <f>IFERROR(VLOOKUP(AB2353,'[2]ind_nifty500list 12th Apr20'!$F:$F,1,FALSE),"No")</f>
        <v>No</v>
      </c>
      <c r="AB2353" s="9">
        <v>3366</v>
      </c>
    </row>
    <row r="2354" spans="1:28" ht="15.75" customHeight="1" x14ac:dyDescent="0.3">
      <c r="A2354" s="9">
        <v>2292</v>
      </c>
      <c r="B2354" s="10"/>
      <c r="C2354" s="10"/>
      <c r="D2354" s="10">
        <v>135712516</v>
      </c>
      <c r="E2354" s="10">
        <v>530127</v>
      </c>
      <c r="F2354" s="10">
        <v>530127</v>
      </c>
      <c r="G2354" s="10" t="s">
        <v>7126</v>
      </c>
      <c r="H2354" s="10" t="str">
        <f t="shared" si="54"/>
        <v>NPRFIN</v>
      </c>
      <c r="I2354" s="10" t="s">
        <v>7127</v>
      </c>
      <c r="J2354" s="10" t="s">
        <v>7128</v>
      </c>
      <c r="K2354" s="13">
        <v>19.66</v>
      </c>
      <c r="L2354" s="19" t="s">
        <v>13176</v>
      </c>
      <c r="M2354" s="11" t="s">
        <v>55</v>
      </c>
      <c r="N2354" s="10" t="s">
        <v>56</v>
      </c>
      <c r="O2354" s="10" t="s">
        <v>57</v>
      </c>
      <c r="P2354" s="10"/>
      <c r="Q2354" s="12"/>
      <c r="R2354" s="12"/>
      <c r="S2354" s="10" t="s">
        <v>58</v>
      </c>
      <c r="T2354" s="10" t="s">
        <v>27</v>
      </c>
      <c r="U2354" s="10">
        <v>3527</v>
      </c>
      <c r="V2354" s="10">
        <v>1856</v>
      </c>
      <c r="W2354" s="10">
        <v>1992</v>
      </c>
      <c r="X2354" s="10">
        <v>1089</v>
      </c>
      <c r="Y2354" s="10">
        <f t="shared" si="53"/>
        <v>2292</v>
      </c>
      <c r="Z2354" s="10" t="str">
        <f>IFERROR(VLOOKUP(H2354,'[1]MW-NIFTY-50-12-Apr-2020'!$A:$A,1,FALSE),"No")</f>
        <v>No</v>
      </c>
      <c r="AA2354" s="10" t="str">
        <f>IFERROR(VLOOKUP(AB2354,'[2]ind_nifty500list 12th Apr20'!$F:$F,1,FALSE),"No")</f>
        <v>No</v>
      </c>
      <c r="AB2354" s="9">
        <v>2292</v>
      </c>
    </row>
    <row r="2355" spans="1:28" ht="15.75" customHeight="1" x14ac:dyDescent="0.3">
      <c r="A2355" s="9">
        <v>2704</v>
      </c>
      <c r="B2355" s="10"/>
      <c r="C2355" s="10"/>
      <c r="D2355" s="10">
        <v>136885252</v>
      </c>
      <c r="E2355" s="10">
        <v>136885252</v>
      </c>
      <c r="F2355" s="10">
        <v>534708</v>
      </c>
      <c r="G2355" s="10" t="s">
        <v>8354</v>
      </c>
      <c r="H2355" s="10" t="str">
        <f t="shared" si="54"/>
        <v>RCRL</v>
      </c>
      <c r="I2355" s="10" t="s">
        <v>8355</v>
      </c>
      <c r="J2355" s="10" t="s">
        <v>8356</v>
      </c>
      <c r="K2355" s="13">
        <v>19.63</v>
      </c>
      <c r="L2355" s="19" t="s">
        <v>13176</v>
      </c>
      <c r="M2355" s="11" t="s">
        <v>83</v>
      </c>
      <c r="N2355" s="10" t="s">
        <v>181</v>
      </c>
      <c r="O2355" s="10" t="s">
        <v>182</v>
      </c>
      <c r="P2355" s="10" t="s">
        <v>3919</v>
      </c>
      <c r="Q2355" s="12"/>
      <c r="R2355" s="12"/>
      <c r="S2355" s="17" t="s">
        <v>86</v>
      </c>
      <c r="T2355" s="10" t="s">
        <v>27</v>
      </c>
      <c r="U2355" s="10">
        <v>5046</v>
      </c>
      <c r="V2355" s="10">
        <v>3512</v>
      </c>
      <c r="W2355" s="10">
        <v>2999</v>
      </c>
      <c r="X2355" s="10">
        <v>3917</v>
      </c>
      <c r="Y2355" s="10">
        <f t="shared" si="53"/>
        <v>2704</v>
      </c>
      <c r="Z2355" s="10" t="str">
        <f>IFERROR(VLOOKUP(H2355,'[1]MW-NIFTY-50-12-Apr-2020'!$A:$A,1,FALSE),"No")</f>
        <v>No</v>
      </c>
      <c r="AA2355" s="10" t="str">
        <f>IFERROR(VLOOKUP(AB2355,'[2]ind_nifty500list 12th Apr20'!$F:$F,1,FALSE),"No")</f>
        <v>No</v>
      </c>
      <c r="AB2355" s="9">
        <v>2704</v>
      </c>
    </row>
    <row r="2356" spans="1:28" ht="15.75" customHeight="1" x14ac:dyDescent="0.3">
      <c r="A2356" s="9">
        <v>2201</v>
      </c>
      <c r="B2356" s="10"/>
      <c r="C2356" s="10"/>
      <c r="D2356" s="10">
        <v>133007364</v>
      </c>
      <c r="E2356" s="10">
        <v>519560</v>
      </c>
      <c r="F2356" s="10">
        <v>519560</v>
      </c>
      <c r="G2356" s="10" t="s">
        <v>6850</v>
      </c>
      <c r="H2356" s="10" t="str">
        <f t="shared" si="54"/>
        <v>NEHAINT</v>
      </c>
      <c r="I2356" s="10" t="s">
        <v>6851</v>
      </c>
      <c r="J2356" s="10" t="s">
        <v>6852</v>
      </c>
      <c r="K2356" s="13">
        <v>19.579999999999998</v>
      </c>
      <c r="L2356" s="19" t="s">
        <v>13176</v>
      </c>
      <c r="M2356" s="11" t="s">
        <v>275</v>
      </c>
      <c r="N2356" s="10" t="s">
        <v>357</v>
      </c>
      <c r="O2356" s="10" t="s">
        <v>358</v>
      </c>
      <c r="P2356" s="10" t="s">
        <v>5754</v>
      </c>
      <c r="Q2356" s="12"/>
      <c r="R2356" s="12"/>
      <c r="S2356" s="18" t="s">
        <v>279</v>
      </c>
      <c r="T2356" s="10" t="s">
        <v>27</v>
      </c>
      <c r="U2356" s="10">
        <v>3478</v>
      </c>
      <c r="V2356" s="10">
        <v>3393</v>
      </c>
      <c r="W2356" s="10">
        <v>3675</v>
      </c>
      <c r="X2356" s="10">
        <v>2321</v>
      </c>
      <c r="Y2356" s="10">
        <f t="shared" si="53"/>
        <v>2201</v>
      </c>
      <c r="Z2356" s="10" t="str">
        <f>IFERROR(VLOOKUP(H2356,'[1]MW-NIFTY-50-12-Apr-2020'!$A:$A,1,FALSE),"No")</f>
        <v>No</v>
      </c>
      <c r="AA2356" s="10" t="str">
        <f>IFERROR(VLOOKUP(AB2356,'[2]ind_nifty500list 12th Apr20'!$F:$F,1,FALSE),"No")</f>
        <v>No</v>
      </c>
      <c r="AB2356" s="9">
        <v>2201</v>
      </c>
    </row>
    <row r="2357" spans="1:28" ht="15.75" customHeight="1" x14ac:dyDescent="0.3">
      <c r="A2357" s="9">
        <v>1039</v>
      </c>
      <c r="B2357" s="10"/>
      <c r="C2357" s="10"/>
      <c r="D2357" s="10">
        <v>131343108</v>
      </c>
      <c r="E2357" s="10">
        <v>513059</v>
      </c>
      <c r="F2357" s="10">
        <v>513059</v>
      </c>
      <c r="G2357" s="10" t="s">
        <v>3323</v>
      </c>
      <c r="H2357" s="10" t="str">
        <f t="shared" si="54"/>
        <v>GSAUTO</v>
      </c>
      <c r="I2357" s="10" t="s">
        <v>3324</v>
      </c>
      <c r="J2357" s="10" t="s">
        <v>3325</v>
      </c>
      <c r="K2357" s="13">
        <v>19.57</v>
      </c>
      <c r="L2357" s="19" t="s">
        <v>13176</v>
      </c>
      <c r="M2357" s="11" t="s">
        <v>39</v>
      </c>
      <c r="N2357" s="10" t="s">
        <v>40</v>
      </c>
      <c r="O2357" s="10"/>
      <c r="P2357" s="10"/>
      <c r="Q2357" s="12"/>
      <c r="R2357" s="12"/>
      <c r="S2357" s="17" t="s">
        <v>42</v>
      </c>
      <c r="T2357" s="10" t="s">
        <v>27</v>
      </c>
      <c r="U2357" s="10">
        <v>1158</v>
      </c>
      <c r="V2357" s="10">
        <v>3055</v>
      </c>
      <c r="W2357" s="10">
        <v>967</v>
      </c>
      <c r="X2357" s="10">
        <v>3519</v>
      </c>
      <c r="Y2357" s="10">
        <f t="shared" si="53"/>
        <v>1039</v>
      </c>
      <c r="Z2357" s="10" t="str">
        <f>IFERROR(VLOOKUP(H2357,'[1]MW-NIFTY-50-12-Apr-2020'!$A:$A,1,FALSE),"No")</f>
        <v>No</v>
      </c>
      <c r="AA2357" s="10" t="str">
        <f>IFERROR(VLOOKUP(AB2357,'[2]ind_nifty500list 12th Apr20'!$F:$F,1,FALSE),"No")</f>
        <v>No</v>
      </c>
      <c r="AB2357" s="9">
        <v>1039</v>
      </c>
    </row>
    <row r="2358" spans="1:28" ht="15.75" customHeight="1" x14ac:dyDescent="0.3">
      <c r="A2358" s="9">
        <v>2691</v>
      </c>
      <c r="B2358" s="10"/>
      <c r="C2358" s="10"/>
      <c r="D2358" s="10">
        <v>134300164</v>
      </c>
      <c r="E2358" s="10">
        <v>524610</v>
      </c>
      <c r="F2358" s="10">
        <v>524610</v>
      </c>
      <c r="G2358" s="10" t="s">
        <v>8314</v>
      </c>
      <c r="H2358" s="10" t="str">
        <f t="shared" si="54"/>
        <v>RATHIGRA</v>
      </c>
      <c r="I2358" s="10" t="s">
        <v>8315</v>
      </c>
      <c r="J2358" s="10" t="s">
        <v>8316</v>
      </c>
      <c r="K2358" s="13">
        <v>19.52</v>
      </c>
      <c r="L2358" s="19" t="s">
        <v>13176</v>
      </c>
      <c r="M2358" s="11" t="s">
        <v>23</v>
      </c>
      <c r="N2358" s="10" t="s">
        <v>24</v>
      </c>
      <c r="O2358" s="10" t="s">
        <v>1005</v>
      </c>
      <c r="P2358" s="10" t="s">
        <v>8317</v>
      </c>
      <c r="Q2358" s="12"/>
      <c r="R2358" s="12"/>
      <c r="S2358" s="15" t="s">
        <v>26</v>
      </c>
      <c r="T2358" s="10" t="s">
        <v>27</v>
      </c>
      <c r="U2358" s="10">
        <v>1913</v>
      </c>
      <c r="V2358" s="10">
        <v>282</v>
      </c>
      <c r="W2358" s="10">
        <v>412</v>
      </c>
      <c r="X2358" s="10">
        <v>1687</v>
      </c>
      <c r="Y2358" s="10">
        <f t="shared" si="53"/>
        <v>2691</v>
      </c>
      <c r="Z2358" s="10" t="str">
        <f>IFERROR(VLOOKUP(H2358,'[1]MW-NIFTY-50-12-Apr-2020'!$A:$A,1,FALSE),"No")</f>
        <v>No</v>
      </c>
      <c r="AA2358" s="10" t="str">
        <f>IFERROR(VLOOKUP(AB2358,'[2]ind_nifty500list 12th Apr20'!$F:$F,1,FALSE),"No")</f>
        <v>No</v>
      </c>
      <c r="AB2358" s="9">
        <v>2691</v>
      </c>
    </row>
    <row r="2359" spans="1:28" ht="15.75" customHeight="1" x14ac:dyDescent="0.3">
      <c r="A2359" s="9">
        <v>459</v>
      </c>
      <c r="B2359" s="10">
        <v>5522177</v>
      </c>
      <c r="C2359" s="10">
        <v>21571</v>
      </c>
      <c r="D2359" s="10">
        <v>136530180</v>
      </c>
      <c r="E2359" s="10">
        <v>533321</v>
      </c>
      <c r="F2359" s="10">
        <v>533321</v>
      </c>
      <c r="G2359" s="10" t="s">
        <v>1561</v>
      </c>
      <c r="H2359" s="10" t="s">
        <v>1561</v>
      </c>
      <c r="I2359" s="10" t="s">
        <v>1562</v>
      </c>
      <c r="J2359" s="10" t="s">
        <v>1563</v>
      </c>
      <c r="K2359" s="13">
        <v>19.510449999999999</v>
      </c>
      <c r="L2359" s="19" t="s">
        <v>13176</v>
      </c>
      <c r="M2359" s="11" t="s">
        <v>39</v>
      </c>
      <c r="N2359" s="10" t="s">
        <v>40</v>
      </c>
      <c r="O2359" s="10" t="s">
        <v>137</v>
      </c>
      <c r="P2359" s="10" t="s">
        <v>138</v>
      </c>
      <c r="Q2359" s="12"/>
      <c r="R2359" s="12"/>
      <c r="S2359" s="17" t="s">
        <v>42</v>
      </c>
      <c r="T2359" s="10" t="s">
        <v>27</v>
      </c>
      <c r="U2359" s="10">
        <v>925</v>
      </c>
      <c r="V2359" s="10">
        <v>1389</v>
      </c>
      <c r="W2359" s="10">
        <v>1049</v>
      </c>
      <c r="X2359" s="10">
        <v>1816</v>
      </c>
      <c r="Y2359" s="10">
        <f t="shared" si="53"/>
        <v>459</v>
      </c>
      <c r="Z2359" s="10" t="str">
        <f>IFERROR(VLOOKUP(H2359,'[1]MW-NIFTY-50-12-Apr-2020'!$A:$A,1,FALSE),"No")</f>
        <v>No</v>
      </c>
      <c r="AA2359" s="10" t="str">
        <f>IFERROR(VLOOKUP(AB2359,'[2]ind_nifty500list 12th Apr20'!$F:$F,1,FALSE),"No")</f>
        <v>No</v>
      </c>
      <c r="AB2359" s="9">
        <v>459</v>
      </c>
    </row>
    <row r="2360" spans="1:28" ht="15.75" customHeight="1" x14ac:dyDescent="0.3">
      <c r="A2360" s="9">
        <v>672</v>
      </c>
      <c r="B2360" s="10"/>
      <c r="C2360" s="10"/>
      <c r="D2360" s="10">
        <v>137975044</v>
      </c>
      <c r="E2360" s="10">
        <v>538965</v>
      </c>
      <c r="F2360" s="10">
        <v>538965</v>
      </c>
      <c r="G2360" s="10" t="s">
        <v>2209</v>
      </c>
      <c r="H2360" s="10" t="str">
        <f>G2360</f>
        <v>CONCORD</v>
      </c>
      <c r="I2360" s="10" t="s">
        <v>2210</v>
      </c>
      <c r="J2360" s="10" t="s">
        <v>2211</v>
      </c>
      <c r="K2360" s="13">
        <v>19.489999999999998</v>
      </c>
      <c r="L2360" s="19" t="s">
        <v>13176</v>
      </c>
      <c r="M2360" s="11" t="s">
        <v>95</v>
      </c>
      <c r="N2360" s="10" t="s">
        <v>96</v>
      </c>
      <c r="O2360" s="10" t="s">
        <v>97</v>
      </c>
      <c r="P2360" s="10"/>
      <c r="Q2360" s="12"/>
      <c r="R2360" s="12"/>
      <c r="S2360" s="10" t="s">
        <v>98</v>
      </c>
      <c r="T2360" s="10" t="s">
        <v>27</v>
      </c>
      <c r="U2360" s="10">
        <v>3737</v>
      </c>
      <c r="V2360" s="10">
        <v>3361</v>
      </c>
      <c r="W2360" s="10">
        <v>2859</v>
      </c>
      <c r="X2360" s="10">
        <v>1132</v>
      </c>
      <c r="Y2360" s="10">
        <f t="shared" si="53"/>
        <v>672</v>
      </c>
      <c r="Z2360" s="10" t="str">
        <f>IFERROR(VLOOKUP(H2360,'[1]MW-NIFTY-50-12-Apr-2020'!$A:$A,1,FALSE),"No")</f>
        <v>No</v>
      </c>
      <c r="AA2360" s="10" t="str">
        <f>IFERROR(VLOOKUP(AB2360,'[2]ind_nifty500list 12th Apr20'!$F:$F,1,FALSE),"No")</f>
        <v>No</v>
      </c>
      <c r="AB2360" s="9">
        <v>672</v>
      </c>
    </row>
    <row r="2361" spans="1:28" ht="15.75" customHeight="1" x14ac:dyDescent="0.3">
      <c r="A2361" s="9">
        <v>2375</v>
      </c>
      <c r="B2361" s="10"/>
      <c r="C2361" s="10"/>
      <c r="D2361" s="10">
        <v>134011652</v>
      </c>
      <c r="E2361" s="10">
        <v>523483</v>
      </c>
      <c r="F2361" s="10">
        <v>523483</v>
      </c>
      <c r="G2361" s="10" t="s">
        <v>7375</v>
      </c>
      <c r="H2361" s="10" t="str">
        <f>G2361</f>
        <v>PACIFICIND</v>
      </c>
      <c r="I2361" s="10" t="s">
        <v>7376</v>
      </c>
      <c r="J2361" s="10" t="s">
        <v>7377</v>
      </c>
      <c r="K2361" s="13">
        <v>19.440000000000001</v>
      </c>
      <c r="L2361" s="19" t="s">
        <v>13176</v>
      </c>
      <c r="M2361" s="11" t="s">
        <v>249</v>
      </c>
      <c r="N2361" s="10" t="s">
        <v>250</v>
      </c>
      <c r="O2361" s="10" t="s">
        <v>762</v>
      </c>
      <c r="P2361" s="10" t="s">
        <v>875</v>
      </c>
      <c r="Q2361" s="12"/>
      <c r="R2361" s="12"/>
      <c r="S2361" s="15" t="s">
        <v>26</v>
      </c>
      <c r="T2361" s="10" t="s">
        <v>27</v>
      </c>
      <c r="U2361" s="10">
        <v>2458</v>
      </c>
      <c r="V2361" s="10">
        <v>1298</v>
      </c>
      <c r="W2361" s="10">
        <v>3130</v>
      </c>
      <c r="X2361" s="10">
        <v>1903</v>
      </c>
      <c r="Y2361" s="10">
        <f t="shared" si="53"/>
        <v>2375</v>
      </c>
      <c r="Z2361" s="10" t="str">
        <f>IFERROR(VLOOKUP(H2361,'[1]MW-NIFTY-50-12-Apr-2020'!$A:$A,1,FALSE),"No")</f>
        <v>No</v>
      </c>
      <c r="AA2361" s="10" t="str">
        <f>IFERROR(VLOOKUP(AB2361,'[2]ind_nifty500list 12th Apr20'!$F:$F,1,FALSE),"No")</f>
        <v>No</v>
      </c>
      <c r="AB2361" s="9">
        <v>2375</v>
      </c>
    </row>
    <row r="2362" spans="1:28" ht="15.75" customHeight="1" x14ac:dyDescent="0.3">
      <c r="A2362" s="9">
        <v>2082</v>
      </c>
      <c r="B2362" s="10"/>
      <c r="C2362" s="10"/>
      <c r="D2362" s="10">
        <v>135723268</v>
      </c>
      <c r="E2362" s="10">
        <v>530169</v>
      </c>
      <c r="F2362" s="10">
        <v>530169</v>
      </c>
      <c r="G2362" s="10" t="s">
        <v>6488</v>
      </c>
      <c r="H2362" s="10" t="str">
        <f>G2362</f>
        <v>MOHITPPR</v>
      </c>
      <c r="I2362" s="10" t="s">
        <v>6489</v>
      </c>
      <c r="J2362" s="10" t="s">
        <v>6490</v>
      </c>
      <c r="K2362" s="13">
        <v>19.43</v>
      </c>
      <c r="L2362" s="19" t="s">
        <v>13176</v>
      </c>
      <c r="M2362" s="11" t="s">
        <v>23</v>
      </c>
      <c r="N2362" s="10" t="s">
        <v>196</v>
      </c>
      <c r="O2362" s="10" t="s">
        <v>388</v>
      </c>
      <c r="P2362" s="10"/>
      <c r="Q2362" s="12"/>
      <c r="R2362" s="12"/>
      <c r="S2362" s="15" t="s">
        <v>26</v>
      </c>
      <c r="T2362" s="10" t="s">
        <v>27</v>
      </c>
      <c r="U2362" s="10">
        <v>3001</v>
      </c>
      <c r="V2362" s="10">
        <v>3018</v>
      </c>
      <c r="W2362" s="10">
        <v>3300</v>
      </c>
      <c r="X2362" s="10">
        <v>2630</v>
      </c>
      <c r="Y2362" s="10">
        <f t="shared" si="53"/>
        <v>2082</v>
      </c>
      <c r="Z2362" s="10" t="str">
        <f>IFERROR(VLOOKUP(H2362,'[1]MW-NIFTY-50-12-Apr-2020'!$A:$A,1,FALSE),"No")</f>
        <v>No</v>
      </c>
      <c r="AA2362" s="10" t="str">
        <f>IFERROR(VLOOKUP(AB2362,'[2]ind_nifty500list 12th Apr20'!$F:$F,1,FALSE),"No")</f>
        <v>No</v>
      </c>
      <c r="AB2362" s="9">
        <v>2082</v>
      </c>
    </row>
    <row r="2363" spans="1:28" ht="15.75" customHeight="1" x14ac:dyDescent="0.3">
      <c r="A2363" s="9">
        <v>661</v>
      </c>
      <c r="B2363" s="10"/>
      <c r="C2363" s="10"/>
      <c r="D2363" s="10">
        <v>134336516</v>
      </c>
      <c r="E2363" s="10">
        <v>524752</v>
      </c>
      <c r="F2363" s="10">
        <v>524752</v>
      </c>
      <c r="G2363" s="10" t="s">
        <v>2176</v>
      </c>
      <c r="H2363" s="10" t="str">
        <f>G2363</f>
        <v>COMBDRG</v>
      </c>
      <c r="I2363" s="10" t="s">
        <v>2177</v>
      </c>
      <c r="J2363" s="10" t="s">
        <v>2178</v>
      </c>
      <c r="K2363" s="13">
        <v>19.399999999999999</v>
      </c>
      <c r="L2363" s="19" t="s">
        <v>13176</v>
      </c>
      <c r="M2363" s="11" t="s">
        <v>95</v>
      </c>
      <c r="N2363" s="10" t="s">
        <v>96</v>
      </c>
      <c r="O2363" s="10" t="s">
        <v>97</v>
      </c>
      <c r="P2363" s="10"/>
      <c r="Q2363" s="12"/>
      <c r="R2363" s="12"/>
      <c r="S2363" s="10" t="s">
        <v>98</v>
      </c>
      <c r="T2363" s="10" t="s">
        <v>27</v>
      </c>
      <c r="U2363" s="10">
        <v>83</v>
      </c>
      <c r="V2363" s="10">
        <v>2775</v>
      </c>
      <c r="W2363" s="10">
        <v>2461</v>
      </c>
      <c r="X2363" s="10">
        <v>3361</v>
      </c>
      <c r="Y2363" s="10">
        <f t="shared" si="53"/>
        <v>661</v>
      </c>
      <c r="Z2363" s="10" t="str">
        <f>IFERROR(VLOOKUP(H2363,'[1]MW-NIFTY-50-12-Apr-2020'!$A:$A,1,FALSE),"No")</f>
        <v>No</v>
      </c>
      <c r="AA2363" s="10" t="str">
        <f>IFERROR(VLOOKUP(AB2363,'[2]ind_nifty500list 12th Apr20'!$F:$F,1,FALSE),"No")</f>
        <v>No</v>
      </c>
      <c r="AB2363" s="9">
        <v>661</v>
      </c>
    </row>
    <row r="2364" spans="1:28" ht="15.75" customHeight="1" x14ac:dyDescent="0.3">
      <c r="A2364" s="9">
        <v>844</v>
      </c>
      <c r="B2364" s="10">
        <v>7696385</v>
      </c>
      <c r="C2364" s="10">
        <v>30064</v>
      </c>
      <c r="D2364" s="10">
        <v>151056132</v>
      </c>
      <c r="E2364" s="10">
        <v>590063</v>
      </c>
      <c r="F2364" s="10">
        <v>590063</v>
      </c>
      <c r="G2364" s="10" t="s">
        <v>2728</v>
      </c>
      <c r="H2364" s="10" t="s">
        <v>2728</v>
      </c>
      <c r="I2364" s="10" t="s">
        <v>2729</v>
      </c>
      <c r="J2364" s="10" t="s">
        <v>2730</v>
      </c>
      <c r="K2364" s="13">
        <v>19.37</v>
      </c>
      <c r="L2364" s="19" t="s">
        <v>13176</v>
      </c>
      <c r="M2364" s="11" t="s">
        <v>275</v>
      </c>
      <c r="N2364" s="10" t="s">
        <v>276</v>
      </c>
      <c r="O2364" s="10"/>
      <c r="P2364" s="10"/>
      <c r="Q2364" s="12"/>
      <c r="R2364" s="12"/>
      <c r="S2364" s="18" t="s">
        <v>279</v>
      </c>
      <c r="T2364" s="10" t="s">
        <v>27</v>
      </c>
      <c r="U2364" s="10">
        <v>1935</v>
      </c>
      <c r="V2364" s="10">
        <v>3302</v>
      </c>
      <c r="W2364" s="10">
        <v>337</v>
      </c>
      <c r="X2364" s="10">
        <v>3062</v>
      </c>
      <c r="Y2364" s="10">
        <f t="shared" si="53"/>
        <v>844</v>
      </c>
      <c r="Z2364" s="10" t="str">
        <f>IFERROR(VLOOKUP(H2364,'[1]MW-NIFTY-50-12-Apr-2020'!$A:$A,1,FALSE),"No")</f>
        <v>No</v>
      </c>
      <c r="AA2364" s="10" t="str">
        <f>IFERROR(VLOOKUP(AB2364,'[2]ind_nifty500list 12th Apr20'!$F:$F,1,FALSE),"No")</f>
        <v>No</v>
      </c>
      <c r="AB2364" s="9">
        <v>844</v>
      </c>
    </row>
    <row r="2365" spans="1:28" ht="15.75" customHeight="1" x14ac:dyDescent="0.3">
      <c r="A2365" s="9">
        <v>3357</v>
      </c>
      <c r="B2365" s="10"/>
      <c r="C2365" s="10"/>
      <c r="D2365" s="10">
        <v>136063748</v>
      </c>
      <c r="E2365" s="10">
        <v>531499</v>
      </c>
      <c r="F2365" s="10">
        <v>531499</v>
      </c>
      <c r="G2365" s="10" t="s">
        <v>10306</v>
      </c>
      <c r="H2365" s="10" t="str">
        <f>G2365</f>
        <v>SYBLY</v>
      </c>
      <c r="I2365" s="10" t="s">
        <v>10307</v>
      </c>
      <c r="J2365" s="10" t="s">
        <v>10308</v>
      </c>
      <c r="K2365" s="13">
        <v>19.36</v>
      </c>
      <c r="L2365" s="19" t="s">
        <v>13176</v>
      </c>
      <c r="M2365" s="11" t="s">
        <v>83</v>
      </c>
      <c r="N2365" s="10" t="s">
        <v>84</v>
      </c>
      <c r="O2365" s="10" t="s">
        <v>85</v>
      </c>
      <c r="P2365" s="10"/>
      <c r="Q2365" s="12"/>
      <c r="R2365" s="12"/>
      <c r="S2365" s="17" t="s">
        <v>86</v>
      </c>
      <c r="T2365" s="10" t="s">
        <v>27</v>
      </c>
      <c r="U2365" s="10">
        <v>2657</v>
      </c>
      <c r="V2365" s="10">
        <v>3383</v>
      </c>
      <c r="W2365" s="10">
        <v>3248</v>
      </c>
      <c r="X2365" s="10">
        <v>3107</v>
      </c>
      <c r="Y2365" s="10">
        <f t="shared" si="53"/>
        <v>3357</v>
      </c>
      <c r="Z2365" s="10" t="str">
        <f>IFERROR(VLOOKUP(H2365,'[1]MW-NIFTY-50-12-Apr-2020'!$A:$A,1,FALSE),"No")</f>
        <v>No</v>
      </c>
      <c r="AA2365" s="10" t="str">
        <f>IFERROR(VLOOKUP(AB2365,'[2]ind_nifty500list 12th Apr20'!$F:$F,1,FALSE),"No")</f>
        <v>No</v>
      </c>
      <c r="AB2365" s="9">
        <v>3357</v>
      </c>
    </row>
    <row r="2366" spans="1:28" ht="15.75" customHeight="1" x14ac:dyDescent="0.3">
      <c r="A2366" s="9">
        <v>1675</v>
      </c>
      <c r="B2366" s="10"/>
      <c r="C2366" s="10"/>
      <c r="D2366" s="10">
        <v>130849540</v>
      </c>
      <c r="E2366" s="10">
        <v>511131</v>
      </c>
      <c r="F2366" s="10">
        <v>511131</v>
      </c>
      <c r="G2366" s="10" t="s">
        <v>5260</v>
      </c>
      <c r="H2366" s="10" t="str">
        <f>G2366</f>
        <v>KAMANWALA</v>
      </c>
      <c r="I2366" s="10" t="s">
        <v>5261</v>
      </c>
      <c r="J2366" s="10" t="s">
        <v>5262</v>
      </c>
      <c r="K2366" s="13">
        <v>19.32</v>
      </c>
      <c r="L2366" s="19" t="s">
        <v>13176</v>
      </c>
      <c r="M2366" s="10" t="s">
        <v>249</v>
      </c>
      <c r="N2366" s="10" t="s">
        <v>383</v>
      </c>
      <c r="O2366" s="10"/>
      <c r="P2366" s="10"/>
      <c r="Q2366" s="12"/>
      <c r="R2366" s="12"/>
      <c r="S2366" s="18" t="s">
        <v>384</v>
      </c>
      <c r="T2366" s="10" t="s">
        <v>27</v>
      </c>
      <c r="U2366" s="10">
        <v>3781</v>
      </c>
      <c r="V2366" s="10">
        <v>118</v>
      </c>
      <c r="W2366" s="10">
        <v>2206</v>
      </c>
      <c r="X2366" s="10">
        <v>637</v>
      </c>
      <c r="Y2366" s="10">
        <f t="shared" si="53"/>
        <v>1675</v>
      </c>
      <c r="Z2366" s="10" t="str">
        <f>IFERROR(VLOOKUP(H2366,'[1]MW-NIFTY-50-12-Apr-2020'!$A:$A,1,FALSE),"No")</f>
        <v>No</v>
      </c>
      <c r="AA2366" s="10" t="str">
        <f>IFERROR(VLOOKUP(AB2366,'[2]ind_nifty500list 12th Apr20'!$F:$F,1,FALSE),"No")</f>
        <v>No</v>
      </c>
      <c r="AB2366" s="9">
        <v>1675</v>
      </c>
    </row>
    <row r="2367" spans="1:28" ht="15.75" customHeight="1" x14ac:dyDescent="0.3">
      <c r="A2367" s="9">
        <v>950</v>
      </c>
      <c r="B2367" s="10">
        <v>3683329</v>
      </c>
      <c r="C2367" s="10">
        <v>14388</v>
      </c>
      <c r="D2367" s="10">
        <v>136402692</v>
      </c>
      <c r="E2367" s="10">
        <v>532823</v>
      </c>
      <c r="F2367" s="10">
        <v>532823</v>
      </c>
      <c r="G2367" s="10" t="s">
        <v>3049</v>
      </c>
      <c r="H2367" s="10" t="s">
        <v>3049</v>
      </c>
      <c r="I2367" s="10" t="s">
        <v>3050</v>
      </c>
      <c r="J2367" s="10" t="s">
        <v>3051</v>
      </c>
      <c r="K2367" s="13">
        <v>19.3123</v>
      </c>
      <c r="L2367" s="19" t="s">
        <v>13176</v>
      </c>
      <c r="M2367" s="11" t="s">
        <v>249</v>
      </c>
      <c r="N2367" s="10" t="s">
        <v>250</v>
      </c>
      <c r="O2367" s="10" t="s">
        <v>762</v>
      </c>
      <c r="P2367" s="11" t="s">
        <v>1958</v>
      </c>
      <c r="Q2367" s="12"/>
      <c r="R2367" s="12"/>
      <c r="S2367" s="15" t="s">
        <v>26</v>
      </c>
      <c r="T2367" s="10" t="s">
        <v>27</v>
      </c>
      <c r="U2367" s="10">
        <v>2715</v>
      </c>
      <c r="V2367" s="10">
        <v>2926</v>
      </c>
      <c r="W2367" s="10">
        <v>2137</v>
      </c>
      <c r="X2367" s="10">
        <v>2346</v>
      </c>
      <c r="Y2367" s="10">
        <f t="shared" si="53"/>
        <v>950</v>
      </c>
      <c r="Z2367" s="10" t="str">
        <f>IFERROR(VLOOKUP(H2367,'[1]MW-NIFTY-50-12-Apr-2020'!$A:$A,1,FALSE),"No")</f>
        <v>No</v>
      </c>
      <c r="AA2367" s="10" t="str">
        <f>IFERROR(VLOOKUP(AB2367,'[2]ind_nifty500list 12th Apr20'!$F:$F,1,FALSE),"No")</f>
        <v>No</v>
      </c>
      <c r="AB2367" s="9">
        <v>950</v>
      </c>
    </row>
    <row r="2368" spans="1:28" ht="15.75" customHeight="1" x14ac:dyDescent="0.3">
      <c r="A2368" s="9">
        <v>1026</v>
      </c>
      <c r="B2368" s="10"/>
      <c r="C2368" s="10"/>
      <c r="D2368" s="10">
        <v>133418756</v>
      </c>
      <c r="E2368" s="10">
        <v>521167</v>
      </c>
      <c r="F2368" s="10">
        <v>521167</v>
      </c>
      <c r="G2368" s="10" t="s">
        <v>3284</v>
      </c>
      <c r="H2368" s="10" t="str">
        <f>G2368</f>
        <v>FRONTBUSS</v>
      </c>
      <c r="I2368" s="10" t="s">
        <v>3285</v>
      </c>
      <c r="J2368" s="10" t="s">
        <v>3286</v>
      </c>
      <c r="K2368" s="13">
        <v>19.27</v>
      </c>
      <c r="L2368" s="19" t="s">
        <v>13176</v>
      </c>
      <c r="M2368" s="11" t="s">
        <v>32</v>
      </c>
      <c r="N2368" s="10" t="s">
        <v>33</v>
      </c>
      <c r="O2368" s="10" t="s">
        <v>34</v>
      </c>
      <c r="P2368" s="10"/>
      <c r="Q2368" s="12"/>
      <c r="R2368" s="12"/>
      <c r="S2368" s="18" t="s">
        <v>35</v>
      </c>
      <c r="T2368" s="10" t="s">
        <v>27</v>
      </c>
      <c r="U2368" s="10">
        <v>2149</v>
      </c>
      <c r="V2368" s="10">
        <v>1276</v>
      </c>
      <c r="W2368" s="10">
        <v>3614</v>
      </c>
      <c r="X2368" s="10">
        <v>1155</v>
      </c>
      <c r="Y2368" s="10">
        <f t="shared" si="53"/>
        <v>1026</v>
      </c>
      <c r="Z2368" s="10" t="str">
        <f>IFERROR(VLOOKUP(H2368,'[1]MW-NIFTY-50-12-Apr-2020'!$A:$A,1,FALSE),"No")</f>
        <v>No</v>
      </c>
      <c r="AA2368" s="10" t="str">
        <f>IFERROR(VLOOKUP(AB2368,'[2]ind_nifty500list 12th Apr20'!$F:$F,1,FALSE),"No")</f>
        <v>No</v>
      </c>
      <c r="AB2368" s="9">
        <v>1026</v>
      </c>
    </row>
    <row r="2369" spans="1:28" ht="15.75" customHeight="1" x14ac:dyDescent="0.3">
      <c r="A2369" s="9">
        <v>4083</v>
      </c>
      <c r="B2369" s="10">
        <v>3761153</v>
      </c>
      <c r="C2369" s="10">
        <v>14692</v>
      </c>
      <c r="D2369" s="10">
        <v>132352260</v>
      </c>
      <c r="E2369" s="10">
        <v>517001</v>
      </c>
      <c r="F2369" s="10">
        <v>517001</v>
      </c>
      <c r="G2369" s="10" t="s">
        <v>12273</v>
      </c>
      <c r="H2369" s="10" t="s">
        <v>12273</v>
      </c>
      <c r="I2369" s="10" t="s">
        <v>12274</v>
      </c>
      <c r="J2369" s="10" t="s">
        <v>12275</v>
      </c>
      <c r="K2369" s="13">
        <v>19.22</v>
      </c>
      <c r="L2369" s="19" t="s">
        <v>13176</v>
      </c>
      <c r="M2369" s="11" t="s">
        <v>39</v>
      </c>
      <c r="N2369" s="10" t="s">
        <v>145</v>
      </c>
      <c r="O2369" s="10"/>
      <c r="P2369" s="10"/>
      <c r="Q2369" s="12"/>
      <c r="R2369" s="12"/>
      <c r="S2369" s="17" t="s">
        <v>42</v>
      </c>
      <c r="T2369" s="10" t="s">
        <v>27</v>
      </c>
      <c r="U2369" s="10">
        <v>4118</v>
      </c>
      <c r="V2369" s="10">
        <v>4232</v>
      </c>
      <c r="W2369" s="10">
        <v>4058</v>
      </c>
      <c r="X2369" s="10">
        <v>4018</v>
      </c>
      <c r="Y2369" s="10">
        <f t="shared" si="53"/>
        <v>4083</v>
      </c>
      <c r="Z2369" s="10" t="str">
        <f>IFERROR(VLOOKUP(H2369,'[1]MW-NIFTY-50-12-Apr-2020'!$A:$A,1,FALSE),"No")</f>
        <v>No</v>
      </c>
      <c r="AA2369" s="10" t="str">
        <f>IFERROR(VLOOKUP(AB2369,'[2]ind_nifty500list 12th Apr20'!$F:$F,1,FALSE),"No")</f>
        <v>No</v>
      </c>
      <c r="AB2369" s="9">
        <v>4083</v>
      </c>
    </row>
    <row r="2370" spans="1:28" ht="15.75" customHeight="1" x14ac:dyDescent="0.3">
      <c r="A2370" s="9">
        <v>561</v>
      </c>
      <c r="B2370" s="10"/>
      <c r="C2370" s="10"/>
      <c r="D2370" s="10">
        <v>137937156</v>
      </c>
      <c r="E2370" s="10">
        <v>137937156</v>
      </c>
      <c r="F2370" s="10">
        <v>538817</v>
      </c>
      <c r="G2370" s="10" t="s">
        <v>1870</v>
      </c>
      <c r="H2370" s="10" t="str">
        <f t="shared" ref="H2370:H2377" si="55">G2370</f>
        <v>CAPPIPES</v>
      </c>
      <c r="I2370" s="10" t="s">
        <v>1871</v>
      </c>
      <c r="J2370" s="10" t="s">
        <v>1872</v>
      </c>
      <c r="K2370" s="13">
        <v>19.21</v>
      </c>
      <c r="L2370" s="19" t="s">
        <v>13176</v>
      </c>
      <c r="M2370" s="11" t="s">
        <v>23</v>
      </c>
      <c r="N2370" s="10" t="s">
        <v>24</v>
      </c>
      <c r="O2370" s="10"/>
      <c r="P2370" s="10"/>
      <c r="Q2370" s="12"/>
      <c r="R2370" s="12"/>
      <c r="S2370" s="15" t="s">
        <v>26</v>
      </c>
      <c r="T2370" s="10" t="s">
        <v>27</v>
      </c>
      <c r="U2370" s="10">
        <v>1250</v>
      </c>
      <c r="V2370" s="10">
        <v>1830</v>
      </c>
      <c r="W2370" s="10">
        <v>3009</v>
      </c>
      <c r="X2370" s="10">
        <v>982</v>
      </c>
      <c r="Y2370" s="10">
        <f t="shared" ref="Y2370:Y2433" si="56">A2370</f>
        <v>561</v>
      </c>
      <c r="Z2370" s="10" t="str">
        <f>IFERROR(VLOOKUP(H2370,'[1]MW-NIFTY-50-12-Apr-2020'!$A:$A,1,FALSE),"No")</f>
        <v>No</v>
      </c>
      <c r="AA2370" s="10" t="str">
        <f>IFERROR(VLOOKUP(AB2370,'[2]ind_nifty500list 12th Apr20'!$F:$F,1,FALSE),"No")</f>
        <v>No</v>
      </c>
      <c r="AB2370" s="9">
        <v>561</v>
      </c>
    </row>
    <row r="2371" spans="1:28" ht="15.75" customHeight="1" x14ac:dyDescent="0.3">
      <c r="A2371" s="9">
        <v>1871</v>
      </c>
      <c r="B2371" s="10"/>
      <c r="C2371" s="10"/>
      <c r="D2371" s="10">
        <v>128065540</v>
      </c>
      <c r="E2371" s="10">
        <v>500256</v>
      </c>
      <c r="F2371" s="10">
        <v>500256</v>
      </c>
      <c r="G2371" s="10" t="s">
        <v>5855</v>
      </c>
      <c r="H2371" s="10" t="str">
        <f t="shared" si="55"/>
        <v>LOKHSG</v>
      </c>
      <c r="I2371" s="10" t="s">
        <v>5856</v>
      </c>
      <c r="J2371" s="10" t="s">
        <v>5857</v>
      </c>
      <c r="K2371" s="13">
        <v>19.21</v>
      </c>
      <c r="L2371" s="16" t="s">
        <v>13176</v>
      </c>
      <c r="M2371" s="11" t="s">
        <v>249</v>
      </c>
      <c r="N2371" s="10" t="s">
        <v>383</v>
      </c>
      <c r="O2371" s="10"/>
      <c r="P2371" s="10"/>
      <c r="Q2371" s="12"/>
      <c r="R2371" s="12"/>
      <c r="S2371" s="18" t="s">
        <v>384</v>
      </c>
      <c r="T2371" s="10" t="s">
        <v>27</v>
      </c>
      <c r="U2371" s="10">
        <v>1928</v>
      </c>
      <c r="V2371" s="10">
        <v>2093</v>
      </c>
      <c r="W2371" s="10">
        <v>1824</v>
      </c>
      <c r="X2371" s="10">
        <v>1665</v>
      </c>
      <c r="Y2371" s="10">
        <f t="shared" si="56"/>
        <v>1871</v>
      </c>
      <c r="Z2371" s="10" t="str">
        <f>IFERROR(VLOOKUP(H2371,'[1]MW-NIFTY-50-12-Apr-2020'!$A:$A,1,FALSE),"No")</f>
        <v>No</v>
      </c>
      <c r="AA2371" s="10" t="str">
        <f>IFERROR(VLOOKUP(AB2371,'[2]ind_nifty500list 12th Apr20'!$F:$F,1,FALSE),"No")</f>
        <v>No</v>
      </c>
      <c r="AB2371" s="9">
        <v>1871</v>
      </c>
    </row>
    <row r="2372" spans="1:28" ht="15.75" customHeight="1" x14ac:dyDescent="0.3">
      <c r="A2372" s="9">
        <v>3761</v>
      </c>
      <c r="B2372" s="10"/>
      <c r="C2372" s="10"/>
      <c r="D2372" s="10">
        <v>129572356</v>
      </c>
      <c r="E2372" s="10">
        <v>506142</v>
      </c>
      <c r="F2372" s="10">
        <v>506142</v>
      </c>
      <c r="G2372" s="10" t="s">
        <v>11512</v>
      </c>
      <c r="H2372" s="10" t="str">
        <f t="shared" si="55"/>
        <v>VYAPAR</v>
      </c>
      <c r="I2372" s="10" t="s">
        <v>11513</v>
      </c>
      <c r="J2372" s="10" t="s">
        <v>11514</v>
      </c>
      <c r="K2372" s="13">
        <v>19.13</v>
      </c>
      <c r="L2372" s="19" t="s">
        <v>13176</v>
      </c>
      <c r="M2372" s="11" t="s">
        <v>83</v>
      </c>
      <c r="N2372" s="10" t="s">
        <v>84</v>
      </c>
      <c r="O2372" s="11" t="s">
        <v>85</v>
      </c>
      <c r="P2372" s="10"/>
      <c r="Q2372" s="12"/>
      <c r="R2372" s="12"/>
      <c r="S2372" s="15" t="s">
        <v>86</v>
      </c>
      <c r="T2372" s="10" t="s">
        <v>27</v>
      </c>
      <c r="U2372" s="10">
        <v>3845</v>
      </c>
      <c r="V2372" s="10">
        <v>1052</v>
      </c>
      <c r="W2372" s="10">
        <v>46</v>
      </c>
      <c r="X2372" s="10">
        <v>2544</v>
      </c>
      <c r="Y2372" s="10">
        <f t="shared" si="56"/>
        <v>3761</v>
      </c>
      <c r="Z2372" s="10" t="str">
        <f>IFERROR(VLOOKUP(H2372,'[1]MW-NIFTY-50-12-Apr-2020'!$A:$A,1,FALSE),"No")</f>
        <v>No</v>
      </c>
      <c r="AA2372" s="10" t="str">
        <f>IFERROR(VLOOKUP(AB2372,'[2]ind_nifty500list 12th Apr20'!$F:$F,1,FALSE),"No")</f>
        <v>No</v>
      </c>
      <c r="AB2372" s="9">
        <v>3761</v>
      </c>
    </row>
    <row r="2373" spans="1:28" ht="15.75" customHeight="1" x14ac:dyDescent="0.3">
      <c r="A2373" s="9">
        <v>1417</v>
      </c>
      <c r="B2373" s="10"/>
      <c r="C2373" s="10"/>
      <c r="D2373" s="10">
        <v>130317060</v>
      </c>
      <c r="E2373" s="10">
        <v>509051</v>
      </c>
      <c r="F2373" s="10">
        <v>509051</v>
      </c>
      <c r="G2373" s="10" t="s">
        <v>4481</v>
      </c>
      <c r="H2373" s="10" t="str">
        <f t="shared" si="55"/>
        <v>INDINFO</v>
      </c>
      <c r="I2373" s="10" t="s">
        <v>4482</v>
      </c>
      <c r="J2373" s="10" t="s">
        <v>4483</v>
      </c>
      <c r="K2373" s="13">
        <v>19.07</v>
      </c>
      <c r="L2373" s="19" t="s">
        <v>13176</v>
      </c>
      <c r="M2373" s="11" t="s">
        <v>32</v>
      </c>
      <c r="N2373" s="10" t="s">
        <v>33</v>
      </c>
      <c r="O2373" s="11" t="s">
        <v>48</v>
      </c>
      <c r="P2373" s="10"/>
      <c r="Q2373" s="12"/>
      <c r="R2373" s="12"/>
      <c r="S2373" s="18" t="s">
        <v>35</v>
      </c>
      <c r="T2373" s="10" t="s">
        <v>27</v>
      </c>
      <c r="U2373" s="10">
        <v>1851</v>
      </c>
      <c r="V2373" s="10">
        <v>2562</v>
      </c>
      <c r="W2373" s="10">
        <v>2918</v>
      </c>
      <c r="X2373" s="10">
        <v>2668</v>
      </c>
      <c r="Y2373" s="10">
        <f t="shared" si="56"/>
        <v>1417</v>
      </c>
      <c r="Z2373" s="10" t="str">
        <f>IFERROR(VLOOKUP(H2373,'[1]MW-NIFTY-50-12-Apr-2020'!$A:$A,1,FALSE),"No")</f>
        <v>No</v>
      </c>
      <c r="AA2373" s="10" t="str">
        <f>IFERROR(VLOOKUP(AB2373,'[2]ind_nifty500list 12th Apr20'!$F:$F,1,FALSE),"No")</f>
        <v>No</v>
      </c>
      <c r="AB2373" s="9">
        <v>1417</v>
      </c>
    </row>
    <row r="2374" spans="1:28" ht="15.75" customHeight="1" x14ac:dyDescent="0.3">
      <c r="A2374" s="9">
        <v>3578</v>
      </c>
      <c r="B2374" s="10"/>
      <c r="C2374" s="10"/>
      <c r="D2374" s="10">
        <v>134860548</v>
      </c>
      <c r="E2374" s="10">
        <v>526799</v>
      </c>
      <c r="F2374" s="10">
        <v>526799</v>
      </c>
      <c r="G2374" s="10" t="s">
        <v>10967</v>
      </c>
      <c r="H2374" s="10" t="str">
        <f t="shared" si="55"/>
        <v>UNQTYMI</v>
      </c>
      <c r="I2374" s="10" t="s">
        <v>10968</v>
      </c>
      <c r="J2374" s="10" t="s">
        <v>10969</v>
      </c>
      <c r="K2374" s="13">
        <v>19.059999999999999</v>
      </c>
      <c r="L2374" s="19" t="s">
        <v>13176</v>
      </c>
      <c r="M2374" s="11" t="s">
        <v>23</v>
      </c>
      <c r="N2374" s="10" t="s">
        <v>196</v>
      </c>
      <c r="O2374" s="11" t="s">
        <v>1622</v>
      </c>
      <c r="P2374" s="10"/>
      <c r="Q2374" s="12"/>
      <c r="R2374" s="12"/>
      <c r="S2374" s="15" t="s">
        <v>26</v>
      </c>
      <c r="T2374" s="10" t="s">
        <v>27</v>
      </c>
      <c r="U2374" s="10">
        <v>1711</v>
      </c>
      <c r="V2374" s="10">
        <v>2572</v>
      </c>
      <c r="W2374" s="10">
        <v>2438</v>
      </c>
      <c r="X2374" s="10">
        <v>3020</v>
      </c>
      <c r="Y2374" s="10">
        <f t="shared" si="56"/>
        <v>3578</v>
      </c>
      <c r="Z2374" s="10" t="str">
        <f>IFERROR(VLOOKUP(H2374,'[1]MW-NIFTY-50-12-Apr-2020'!$A:$A,1,FALSE),"No")</f>
        <v>No</v>
      </c>
      <c r="AA2374" s="10" t="str">
        <f>IFERROR(VLOOKUP(AB2374,'[2]ind_nifty500list 12th Apr20'!$F:$F,1,FALSE),"No")</f>
        <v>No</v>
      </c>
      <c r="AB2374" s="9">
        <v>3578</v>
      </c>
    </row>
    <row r="2375" spans="1:28" ht="15.75" customHeight="1" x14ac:dyDescent="0.3">
      <c r="A2375" s="9">
        <v>2539</v>
      </c>
      <c r="B2375" s="10"/>
      <c r="C2375" s="10"/>
      <c r="D2375" s="10">
        <v>136473604</v>
      </c>
      <c r="E2375" s="10">
        <v>533100</v>
      </c>
      <c r="F2375" s="10">
        <v>533100</v>
      </c>
      <c r="G2375" s="10" t="s">
        <v>7860</v>
      </c>
      <c r="H2375" s="10" t="str">
        <f t="shared" si="55"/>
        <v>PEIL</v>
      </c>
      <c r="I2375" s="10" t="s">
        <v>7861</v>
      </c>
      <c r="J2375" s="10" t="s">
        <v>7862</v>
      </c>
      <c r="K2375" s="13">
        <v>19.02</v>
      </c>
      <c r="L2375" s="19" t="s">
        <v>13176</v>
      </c>
      <c r="M2375" s="11" t="s">
        <v>39</v>
      </c>
      <c r="N2375" s="10" t="s">
        <v>145</v>
      </c>
      <c r="O2375" s="10"/>
      <c r="P2375" s="10"/>
      <c r="Q2375" s="12"/>
      <c r="R2375" s="12"/>
      <c r="S2375" s="15" t="s">
        <v>42</v>
      </c>
      <c r="T2375" s="10" t="s">
        <v>27</v>
      </c>
      <c r="U2375" s="10">
        <v>2603</v>
      </c>
      <c r="V2375" s="10">
        <v>2647</v>
      </c>
      <c r="W2375" s="10">
        <v>2483</v>
      </c>
      <c r="X2375" s="10">
        <v>2419</v>
      </c>
      <c r="Y2375" s="10">
        <f t="shared" si="56"/>
        <v>2539</v>
      </c>
      <c r="Z2375" s="10" t="str">
        <f>IFERROR(VLOOKUP(H2375,'[1]MW-NIFTY-50-12-Apr-2020'!$A:$A,1,FALSE),"No")</f>
        <v>No</v>
      </c>
      <c r="AA2375" s="10" t="str">
        <f>IFERROR(VLOOKUP(AB2375,'[2]ind_nifty500list 12th Apr20'!$F:$F,1,FALSE),"No")</f>
        <v>No</v>
      </c>
      <c r="AB2375" s="9">
        <v>2539</v>
      </c>
    </row>
    <row r="2376" spans="1:28" ht="15.75" customHeight="1" x14ac:dyDescent="0.3">
      <c r="A2376" s="9">
        <v>3667</v>
      </c>
      <c r="B2376" s="10"/>
      <c r="C2376" s="10"/>
      <c r="D2376" s="10">
        <v>131329284</v>
      </c>
      <c r="E2376" s="10">
        <v>513005</v>
      </c>
      <c r="F2376" s="10">
        <v>513005</v>
      </c>
      <c r="G2376" s="10" t="s">
        <v>11233</v>
      </c>
      <c r="H2376" s="10" t="str">
        <f t="shared" si="55"/>
        <v>VBCFERROQ</v>
      </c>
      <c r="I2376" s="10" t="s">
        <v>11234</v>
      </c>
      <c r="J2376" s="10" t="s">
        <v>11235</v>
      </c>
      <c r="K2376" s="13">
        <v>19.02</v>
      </c>
      <c r="L2376" s="19" t="s">
        <v>13176</v>
      </c>
      <c r="M2376" s="11" t="s">
        <v>23</v>
      </c>
      <c r="N2376" s="10" t="s">
        <v>90</v>
      </c>
      <c r="O2376" s="10"/>
      <c r="P2376" s="10"/>
      <c r="Q2376" s="12"/>
      <c r="R2376" s="12"/>
      <c r="S2376" s="18" t="s">
        <v>91</v>
      </c>
      <c r="T2376" s="10" t="s">
        <v>27</v>
      </c>
      <c r="U2376" s="10">
        <v>3391</v>
      </c>
      <c r="V2376" s="10">
        <v>261</v>
      </c>
      <c r="W2376" s="10">
        <v>3385</v>
      </c>
      <c r="X2376" s="10">
        <v>2123</v>
      </c>
      <c r="Y2376" s="10">
        <f t="shared" si="56"/>
        <v>3667</v>
      </c>
      <c r="Z2376" s="10" t="str">
        <f>IFERROR(VLOOKUP(H2376,'[1]MW-NIFTY-50-12-Apr-2020'!$A:$A,1,FALSE),"No")</f>
        <v>No</v>
      </c>
      <c r="AA2376" s="10" t="str">
        <f>IFERROR(VLOOKUP(AB2376,'[2]ind_nifty500list 12th Apr20'!$F:$F,1,FALSE),"No")</f>
        <v>No</v>
      </c>
      <c r="AB2376" s="9">
        <v>3667</v>
      </c>
    </row>
    <row r="2377" spans="1:28" ht="15.75" customHeight="1" x14ac:dyDescent="0.3">
      <c r="A2377" s="9">
        <v>3519</v>
      </c>
      <c r="B2377" s="10"/>
      <c r="C2377" s="10"/>
      <c r="D2377" s="10">
        <v>136184836</v>
      </c>
      <c r="E2377" s="10">
        <v>531972</v>
      </c>
      <c r="F2377" s="10">
        <v>531972</v>
      </c>
      <c r="G2377" s="10" t="s">
        <v>10793</v>
      </c>
      <c r="H2377" s="10" t="str">
        <f t="shared" si="55"/>
        <v>TRIDETOOL</v>
      </c>
      <c r="I2377" s="10" t="s">
        <v>10794</v>
      </c>
      <c r="J2377" s="10" t="s">
        <v>10795</v>
      </c>
      <c r="K2377" s="13">
        <v>18.95</v>
      </c>
      <c r="L2377" s="19" t="s">
        <v>13176</v>
      </c>
      <c r="M2377" s="11" t="s">
        <v>39</v>
      </c>
      <c r="N2377" s="10" t="s">
        <v>40</v>
      </c>
      <c r="O2377" s="10"/>
      <c r="P2377" s="10"/>
      <c r="Q2377" s="12"/>
      <c r="R2377" s="12"/>
      <c r="S2377" s="15" t="s">
        <v>42</v>
      </c>
      <c r="T2377" s="10" t="s">
        <v>27</v>
      </c>
      <c r="U2377" s="10">
        <v>967</v>
      </c>
      <c r="V2377" s="10">
        <v>1039</v>
      </c>
      <c r="W2377" s="10">
        <v>3065</v>
      </c>
      <c r="X2377" s="10">
        <v>1808</v>
      </c>
      <c r="Y2377" s="10">
        <f t="shared" si="56"/>
        <v>3519</v>
      </c>
      <c r="Z2377" s="10" t="str">
        <f>IFERROR(VLOOKUP(H2377,'[1]MW-NIFTY-50-12-Apr-2020'!$A:$A,1,FALSE),"No")</f>
        <v>No</v>
      </c>
      <c r="AA2377" s="10" t="str">
        <f>IFERROR(VLOOKUP(AB2377,'[2]ind_nifty500list 12th Apr20'!$F:$F,1,FALSE),"No")</f>
        <v>No</v>
      </c>
      <c r="AB2377" s="9">
        <v>3519</v>
      </c>
    </row>
    <row r="2378" spans="1:28" ht="15.75" customHeight="1" x14ac:dyDescent="0.3">
      <c r="A2378" s="9">
        <v>2109</v>
      </c>
      <c r="B2378" s="10">
        <v>562945</v>
      </c>
      <c r="C2378" s="10">
        <v>2199</v>
      </c>
      <c r="D2378" s="10">
        <v>134692612</v>
      </c>
      <c r="E2378" s="10">
        <v>526143</v>
      </c>
      <c r="F2378" s="10">
        <v>526143</v>
      </c>
      <c r="G2378" s="10" t="s">
        <v>6572</v>
      </c>
      <c r="H2378" s="10" t="s">
        <v>6572</v>
      </c>
      <c r="I2378" s="10" t="s">
        <v>6573</v>
      </c>
      <c r="J2378" s="10" t="s">
        <v>6574</v>
      </c>
      <c r="K2378" s="13">
        <v>18.940000000000001</v>
      </c>
      <c r="L2378" s="19" t="s">
        <v>13176</v>
      </c>
      <c r="M2378" s="11" t="s">
        <v>83</v>
      </c>
      <c r="N2378" s="10" t="s">
        <v>1069</v>
      </c>
      <c r="O2378" s="10" t="s">
        <v>3711</v>
      </c>
      <c r="P2378" s="10" t="s">
        <v>3965</v>
      </c>
      <c r="Q2378" s="12"/>
      <c r="R2378" s="12"/>
      <c r="S2378" s="15" t="s">
        <v>1071</v>
      </c>
      <c r="T2378" s="10" t="s">
        <v>27</v>
      </c>
      <c r="U2378" s="10">
        <v>1572</v>
      </c>
      <c r="V2378" s="10">
        <v>2501</v>
      </c>
      <c r="W2378" s="10">
        <v>3488</v>
      </c>
      <c r="X2378" s="10">
        <v>1248</v>
      </c>
      <c r="Y2378" s="10">
        <f t="shared" si="56"/>
        <v>2109</v>
      </c>
      <c r="Z2378" s="10" t="str">
        <f>IFERROR(VLOOKUP(H2378,'[1]MW-NIFTY-50-12-Apr-2020'!$A:$A,1,FALSE),"No")</f>
        <v>No</v>
      </c>
      <c r="AA2378" s="10" t="str">
        <f>IFERROR(VLOOKUP(AB2378,'[2]ind_nifty500list 12th Apr20'!$F:$F,1,FALSE),"No")</f>
        <v>No</v>
      </c>
      <c r="AB2378" s="9">
        <v>2109</v>
      </c>
    </row>
    <row r="2379" spans="1:28" ht="15.75" customHeight="1" x14ac:dyDescent="0.3">
      <c r="A2379" s="9">
        <v>513</v>
      </c>
      <c r="B2379" s="10"/>
      <c r="C2379" s="10"/>
      <c r="D2379" s="10">
        <v>137031428</v>
      </c>
      <c r="E2379" s="10">
        <v>137031428</v>
      </c>
      <c r="F2379" s="10">
        <v>535279</v>
      </c>
      <c r="G2379" s="10" t="s">
        <v>1724</v>
      </c>
      <c r="H2379" s="10" t="str">
        <f>G2379</f>
        <v>BMAL</v>
      </c>
      <c r="I2379" s="10" t="s">
        <v>1725</v>
      </c>
      <c r="J2379" s="10" t="s">
        <v>1726</v>
      </c>
      <c r="K2379" s="13">
        <v>18.88</v>
      </c>
      <c r="L2379" s="19" t="s">
        <v>13176</v>
      </c>
      <c r="M2379" s="11" t="s">
        <v>23</v>
      </c>
      <c r="N2379" s="10" t="s">
        <v>90</v>
      </c>
      <c r="O2379" s="10"/>
      <c r="P2379" s="10"/>
      <c r="Q2379" s="12"/>
      <c r="R2379" s="12"/>
      <c r="S2379" s="18" t="s">
        <v>91</v>
      </c>
      <c r="T2379" s="10" t="s">
        <v>27</v>
      </c>
      <c r="U2379" s="10">
        <v>767</v>
      </c>
      <c r="V2379" s="10">
        <v>1684</v>
      </c>
      <c r="W2379" s="10">
        <v>2037</v>
      </c>
      <c r="X2379" s="10">
        <v>694</v>
      </c>
      <c r="Y2379" s="10">
        <f t="shared" si="56"/>
        <v>513</v>
      </c>
      <c r="Z2379" s="10" t="str">
        <f>IFERROR(VLOOKUP(H2379,'[1]MW-NIFTY-50-12-Apr-2020'!$A:$A,1,FALSE),"No")</f>
        <v>No</v>
      </c>
      <c r="AA2379" s="10" t="str">
        <f>IFERROR(VLOOKUP(AB2379,'[2]ind_nifty500list 12th Apr20'!$F:$F,1,FALSE),"No")</f>
        <v>No</v>
      </c>
      <c r="AB2379" s="9">
        <v>513</v>
      </c>
    </row>
    <row r="2380" spans="1:28" ht="15.75" customHeight="1" x14ac:dyDescent="0.3">
      <c r="A2380" s="9">
        <v>1800</v>
      </c>
      <c r="B2380" s="10">
        <v>2707713</v>
      </c>
      <c r="C2380" s="10">
        <v>10577</v>
      </c>
      <c r="D2380" s="10">
        <v>135888132</v>
      </c>
      <c r="E2380" s="10">
        <v>530813</v>
      </c>
      <c r="F2380" s="10">
        <v>530813</v>
      </c>
      <c r="G2380" s="10" t="s">
        <v>7396</v>
      </c>
      <c r="H2380" s="10" t="s">
        <v>7396</v>
      </c>
      <c r="I2380" s="10" t="s">
        <v>7397</v>
      </c>
      <c r="J2380" s="10" t="s">
        <v>7398</v>
      </c>
      <c r="K2380" s="13">
        <v>12012.122350000001</v>
      </c>
      <c r="L2380" s="16" t="s">
        <v>13177</v>
      </c>
      <c r="M2380" s="11" t="s">
        <v>275</v>
      </c>
      <c r="N2380" s="10" t="s">
        <v>357</v>
      </c>
      <c r="O2380" s="10" t="s">
        <v>358</v>
      </c>
      <c r="P2380" s="10" t="s">
        <v>1975</v>
      </c>
      <c r="Q2380" s="11" t="s">
        <v>1975</v>
      </c>
      <c r="R2380" s="11" t="s">
        <v>7399</v>
      </c>
      <c r="S2380" s="18" t="s">
        <v>279</v>
      </c>
      <c r="T2380" s="10" t="s">
        <v>43</v>
      </c>
      <c r="U2380" s="10">
        <v>1880</v>
      </c>
      <c r="V2380" s="10">
        <v>594</v>
      </c>
      <c r="W2380" s="10">
        <v>1786</v>
      </c>
      <c r="X2380" s="10">
        <v>2077</v>
      </c>
      <c r="Y2380" s="10">
        <f t="shared" si="56"/>
        <v>1800</v>
      </c>
      <c r="Z2380" s="10" t="str">
        <f>IFERROR(VLOOKUP(H2380,'[1]MW-NIFTY-50-12-Apr-2020'!$A:$A,1,FALSE),"No")</f>
        <v>No</v>
      </c>
      <c r="AA2380" s="10" t="s">
        <v>44</v>
      </c>
      <c r="AB2380" s="9">
        <v>1800</v>
      </c>
    </row>
    <row r="2381" spans="1:28" ht="15.75" customHeight="1" x14ac:dyDescent="0.3">
      <c r="A2381" s="9">
        <v>621</v>
      </c>
      <c r="B2381" s="10"/>
      <c r="C2381" s="10"/>
      <c r="D2381" s="10">
        <v>134795780</v>
      </c>
      <c r="E2381" s="10">
        <v>526546</v>
      </c>
      <c r="F2381" s="10">
        <v>526546</v>
      </c>
      <c r="G2381" s="10" t="s">
        <v>2052</v>
      </c>
      <c r="H2381" s="10" t="str">
        <f>G2381</f>
        <v>CHOKSILA</v>
      </c>
      <c r="I2381" s="10" t="s">
        <v>2053</v>
      </c>
      <c r="J2381" s="10" t="s">
        <v>2054</v>
      </c>
      <c r="K2381" s="13">
        <v>18.88</v>
      </c>
      <c r="L2381" s="19" t="s">
        <v>13176</v>
      </c>
      <c r="M2381" s="11" t="s">
        <v>95</v>
      </c>
      <c r="N2381" s="10" t="s">
        <v>172</v>
      </c>
      <c r="O2381" s="10" t="s">
        <v>1044</v>
      </c>
      <c r="P2381" s="10"/>
      <c r="Q2381" s="12"/>
      <c r="R2381" s="12"/>
      <c r="S2381" s="15" t="s">
        <v>174</v>
      </c>
      <c r="T2381" s="10" t="s">
        <v>27</v>
      </c>
      <c r="U2381" s="10">
        <v>612</v>
      </c>
      <c r="V2381" s="10">
        <v>2283</v>
      </c>
      <c r="W2381" s="10">
        <v>3503</v>
      </c>
      <c r="X2381" s="10">
        <v>1878</v>
      </c>
      <c r="Y2381" s="10">
        <f t="shared" si="56"/>
        <v>621</v>
      </c>
      <c r="Z2381" s="10" t="str">
        <f>IFERROR(VLOOKUP(H2381,'[1]MW-NIFTY-50-12-Apr-2020'!$A:$A,1,FALSE),"No")</f>
        <v>No</v>
      </c>
      <c r="AA2381" s="10" t="str">
        <f>IFERROR(VLOOKUP(AB2381,'[2]ind_nifty500list 12th Apr20'!$F:$F,1,FALSE),"No")</f>
        <v>No</v>
      </c>
      <c r="AB2381" s="9">
        <v>621</v>
      </c>
    </row>
    <row r="2382" spans="1:28" ht="15.75" customHeight="1" x14ac:dyDescent="0.3">
      <c r="A2382" s="9">
        <v>3282</v>
      </c>
      <c r="B2382" s="10"/>
      <c r="C2382" s="10"/>
      <c r="D2382" s="10">
        <v>135923972</v>
      </c>
      <c r="E2382" s="10">
        <v>530953</v>
      </c>
      <c r="F2382" s="10">
        <v>530953</v>
      </c>
      <c r="G2382" s="10" t="s">
        <v>10082</v>
      </c>
      <c r="H2382" s="10" t="str">
        <f>G2382</f>
        <v>SUNILAGR</v>
      </c>
      <c r="I2382" s="10" t="s">
        <v>10083</v>
      </c>
      <c r="J2382" s="10" t="s">
        <v>10084</v>
      </c>
      <c r="K2382" s="13">
        <v>18.87</v>
      </c>
      <c r="L2382" s="19" t="s">
        <v>13176</v>
      </c>
      <c r="M2382" s="11" t="s">
        <v>275</v>
      </c>
      <c r="N2382" s="10" t="s">
        <v>276</v>
      </c>
      <c r="O2382" s="10" t="s">
        <v>277</v>
      </c>
      <c r="P2382" s="10"/>
      <c r="Q2382" s="12"/>
      <c r="R2382" s="12"/>
      <c r="S2382" s="18" t="s">
        <v>279</v>
      </c>
      <c r="T2382" s="10" t="s">
        <v>27</v>
      </c>
      <c r="U2382" s="10">
        <v>2853</v>
      </c>
      <c r="V2382" s="10">
        <v>2858</v>
      </c>
      <c r="W2382" s="10">
        <v>2347</v>
      </c>
      <c r="X2382" s="10">
        <v>3906</v>
      </c>
      <c r="Y2382" s="10">
        <f t="shared" si="56"/>
        <v>3282</v>
      </c>
      <c r="Z2382" s="10" t="str">
        <f>IFERROR(VLOOKUP(H2382,'[1]MW-NIFTY-50-12-Apr-2020'!$A:$A,1,FALSE),"No")</f>
        <v>No</v>
      </c>
      <c r="AA2382" s="10" t="str">
        <f>IFERROR(VLOOKUP(AB2382,'[2]ind_nifty500list 12th Apr20'!$F:$F,1,FALSE),"No")</f>
        <v>No</v>
      </c>
      <c r="AB2382" s="9">
        <v>3282</v>
      </c>
    </row>
    <row r="2383" spans="1:28" ht="15.75" customHeight="1" x14ac:dyDescent="0.3">
      <c r="A2383" s="9">
        <v>1461</v>
      </c>
      <c r="B2383" s="10">
        <v>3505409</v>
      </c>
      <c r="C2383" s="10">
        <v>13693</v>
      </c>
      <c r="D2383" s="10">
        <v>130321668</v>
      </c>
      <c r="E2383" s="10">
        <v>509069</v>
      </c>
      <c r="F2383" s="10">
        <v>509069</v>
      </c>
      <c r="G2383" s="10" t="s">
        <v>4617</v>
      </c>
      <c r="H2383" s="10" t="s">
        <v>4617</v>
      </c>
      <c r="I2383" s="10" t="s">
        <v>4618</v>
      </c>
      <c r="J2383" s="10" t="s">
        <v>4619</v>
      </c>
      <c r="K2383" s="13">
        <v>18.86975</v>
      </c>
      <c r="L2383" s="19" t="s">
        <v>13176</v>
      </c>
      <c r="M2383" s="11" t="s">
        <v>83</v>
      </c>
      <c r="N2383" s="10" t="s">
        <v>181</v>
      </c>
      <c r="O2383" s="11" t="s">
        <v>311</v>
      </c>
      <c r="P2383" s="10" t="s">
        <v>2370</v>
      </c>
      <c r="Q2383" s="12"/>
      <c r="R2383" s="12"/>
      <c r="S2383" s="15" t="s">
        <v>313</v>
      </c>
      <c r="T2383" s="10" t="s">
        <v>27</v>
      </c>
      <c r="U2383" s="10">
        <v>2831</v>
      </c>
      <c r="V2383" s="10">
        <v>4266</v>
      </c>
      <c r="W2383" s="10">
        <v>724</v>
      </c>
      <c r="X2383" s="10">
        <v>2856</v>
      </c>
      <c r="Y2383" s="10">
        <f t="shared" si="56"/>
        <v>1461</v>
      </c>
      <c r="Z2383" s="10" t="str">
        <f>IFERROR(VLOOKUP(H2383,'[1]MW-NIFTY-50-12-Apr-2020'!$A:$A,1,FALSE),"No")</f>
        <v>No</v>
      </c>
      <c r="AA2383" s="10" t="str">
        <f>IFERROR(VLOOKUP(AB2383,'[2]ind_nifty500list 12th Apr20'!$F:$F,1,FALSE),"No")</f>
        <v>No</v>
      </c>
      <c r="AB2383" s="9">
        <v>1461</v>
      </c>
    </row>
    <row r="2384" spans="1:28" ht="15.75" customHeight="1" x14ac:dyDescent="0.3">
      <c r="A2384" s="9">
        <v>1851</v>
      </c>
      <c r="B2384" s="10"/>
      <c r="C2384" s="10"/>
      <c r="D2384" s="10">
        <v>132458244</v>
      </c>
      <c r="E2384" s="10">
        <v>517415</v>
      </c>
      <c r="F2384" s="10">
        <v>517415</v>
      </c>
      <c r="G2384" s="10" t="s">
        <v>5795</v>
      </c>
      <c r="H2384" s="10" t="str">
        <f t="shared" ref="H2384:H2395" si="57">G2384</f>
        <v>LEENEE</v>
      </c>
      <c r="I2384" s="10" t="s">
        <v>5796</v>
      </c>
      <c r="J2384" s="10" t="s">
        <v>5797</v>
      </c>
      <c r="K2384" s="13">
        <v>18.82</v>
      </c>
      <c r="L2384" s="19" t="s">
        <v>13176</v>
      </c>
      <c r="M2384" s="11" t="s">
        <v>32</v>
      </c>
      <c r="N2384" s="10" t="s">
        <v>33</v>
      </c>
      <c r="O2384" s="10" t="s">
        <v>48</v>
      </c>
      <c r="P2384" s="10"/>
      <c r="Q2384" s="12"/>
      <c r="R2384" s="12"/>
      <c r="S2384" s="18" t="s">
        <v>35</v>
      </c>
      <c r="T2384" s="10" t="s">
        <v>27</v>
      </c>
      <c r="U2384" s="10">
        <v>2562</v>
      </c>
      <c r="V2384" s="10">
        <v>703</v>
      </c>
      <c r="W2384" s="10">
        <v>1417</v>
      </c>
      <c r="X2384" s="10">
        <v>2918</v>
      </c>
      <c r="Y2384" s="10">
        <f t="shared" si="56"/>
        <v>1851</v>
      </c>
      <c r="Z2384" s="10" t="str">
        <f>IFERROR(VLOOKUP(H2384,'[1]MW-NIFTY-50-12-Apr-2020'!$A:$A,1,FALSE),"No")</f>
        <v>No</v>
      </c>
      <c r="AA2384" s="10" t="str">
        <f>IFERROR(VLOOKUP(AB2384,'[2]ind_nifty500list 12th Apr20'!$F:$F,1,FALSE),"No")</f>
        <v>No</v>
      </c>
      <c r="AB2384" s="9">
        <v>1851</v>
      </c>
    </row>
    <row r="2385" spans="1:28" ht="15.75" customHeight="1" x14ac:dyDescent="0.3">
      <c r="A2385" s="9">
        <v>378</v>
      </c>
      <c r="B2385" s="10"/>
      <c r="C2385" s="10"/>
      <c r="D2385" s="10">
        <v>130317572</v>
      </c>
      <c r="E2385" s="10">
        <v>509053</v>
      </c>
      <c r="F2385" s="10">
        <v>509053</v>
      </c>
      <c r="G2385" s="10" t="s">
        <v>1309</v>
      </c>
      <c r="H2385" s="10" t="str">
        <f t="shared" si="57"/>
        <v>BANASFN</v>
      </c>
      <c r="I2385" s="10" t="s">
        <v>1310</v>
      </c>
      <c r="J2385" s="10" t="s">
        <v>1311</v>
      </c>
      <c r="K2385" s="13">
        <v>18.8</v>
      </c>
      <c r="L2385" s="19" t="s">
        <v>13176</v>
      </c>
      <c r="M2385" s="11" t="s">
        <v>55</v>
      </c>
      <c r="N2385" s="10" t="s">
        <v>56</v>
      </c>
      <c r="O2385" s="10" t="s">
        <v>57</v>
      </c>
      <c r="P2385" s="10"/>
      <c r="Q2385" s="12"/>
      <c r="R2385" s="12"/>
      <c r="S2385" s="18" t="s">
        <v>58</v>
      </c>
      <c r="T2385" s="10" t="s">
        <v>27</v>
      </c>
      <c r="U2385" s="10">
        <v>3785</v>
      </c>
      <c r="V2385" s="10">
        <v>1795</v>
      </c>
      <c r="W2385" s="10">
        <v>1270</v>
      </c>
      <c r="X2385" s="10">
        <v>3174</v>
      </c>
      <c r="Y2385" s="10">
        <f t="shared" si="56"/>
        <v>378</v>
      </c>
      <c r="Z2385" s="10" t="str">
        <f>IFERROR(VLOOKUP(H2385,'[1]MW-NIFTY-50-12-Apr-2020'!$A:$A,1,FALSE),"No")</f>
        <v>No</v>
      </c>
      <c r="AA2385" s="10" t="str">
        <f>IFERROR(VLOOKUP(AB2385,'[2]ind_nifty500list 12th Apr20'!$F:$F,1,FALSE),"No")</f>
        <v>No</v>
      </c>
      <c r="AB2385" s="9">
        <v>378</v>
      </c>
    </row>
    <row r="2386" spans="1:28" ht="15.75" customHeight="1" x14ac:dyDescent="0.3">
      <c r="A2386" s="9">
        <v>3496</v>
      </c>
      <c r="B2386" s="10"/>
      <c r="C2386" s="10"/>
      <c r="D2386" s="10">
        <v>130547972</v>
      </c>
      <c r="E2386" s="10">
        <v>509953</v>
      </c>
      <c r="F2386" s="10">
        <v>509953</v>
      </c>
      <c r="G2386" s="10" t="s">
        <v>10725</v>
      </c>
      <c r="H2386" s="10" t="str">
        <f t="shared" si="57"/>
        <v>TRADWIN</v>
      </c>
      <c r="I2386" s="10" t="s">
        <v>10726</v>
      </c>
      <c r="J2386" s="10" t="s">
        <v>10727</v>
      </c>
      <c r="K2386" s="13">
        <v>18.7</v>
      </c>
      <c r="L2386" s="19" t="s">
        <v>13176</v>
      </c>
      <c r="M2386" s="11" t="s">
        <v>83</v>
      </c>
      <c r="N2386" s="10" t="s">
        <v>181</v>
      </c>
      <c r="O2386" s="10" t="s">
        <v>210</v>
      </c>
      <c r="P2386" s="23" t="s">
        <v>211</v>
      </c>
      <c r="Q2386" s="12"/>
      <c r="R2386" s="12"/>
      <c r="S2386" s="17" t="s">
        <v>86</v>
      </c>
      <c r="T2386" s="10" t="s">
        <v>27</v>
      </c>
      <c r="U2386" s="10">
        <v>3022</v>
      </c>
      <c r="V2386" s="10">
        <v>1931</v>
      </c>
      <c r="W2386" s="10">
        <v>1505</v>
      </c>
      <c r="X2386" s="10">
        <v>1406</v>
      </c>
      <c r="Y2386" s="10">
        <f t="shared" si="56"/>
        <v>3496</v>
      </c>
      <c r="Z2386" s="10" t="str">
        <f>IFERROR(VLOOKUP(H2386,'[1]MW-NIFTY-50-12-Apr-2020'!$A:$A,1,FALSE),"No")</f>
        <v>No</v>
      </c>
      <c r="AA2386" s="10" t="str">
        <f>IFERROR(VLOOKUP(AB2386,'[2]ind_nifty500list 12th Apr20'!$F:$F,1,FALSE),"No")</f>
        <v>No</v>
      </c>
      <c r="AB2386" s="9">
        <v>3496</v>
      </c>
    </row>
    <row r="2387" spans="1:28" ht="15.75" customHeight="1" x14ac:dyDescent="0.3">
      <c r="A2387" s="9">
        <v>2759</v>
      </c>
      <c r="B2387" s="10"/>
      <c r="C2387" s="10"/>
      <c r="D2387" s="10">
        <v>135744260</v>
      </c>
      <c r="E2387" s="10">
        <v>530251</v>
      </c>
      <c r="F2387" s="10">
        <v>530251</v>
      </c>
      <c r="G2387" s="10" t="s">
        <v>8519</v>
      </c>
      <c r="H2387" s="10" t="str">
        <f t="shared" si="57"/>
        <v>RISAINTL</v>
      </c>
      <c r="I2387" s="10" t="s">
        <v>8520</v>
      </c>
      <c r="J2387" s="10" t="s">
        <v>8521</v>
      </c>
      <c r="K2387" s="13">
        <v>18.649999999999999</v>
      </c>
      <c r="L2387" s="19" t="s">
        <v>13176</v>
      </c>
      <c r="M2387" s="11" t="s">
        <v>39</v>
      </c>
      <c r="N2387" s="10" t="s">
        <v>40</v>
      </c>
      <c r="O2387" s="10" t="s">
        <v>76</v>
      </c>
      <c r="P2387" s="10"/>
      <c r="Q2387" s="12"/>
      <c r="R2387" s="12"/>
      <c r="S2387" s="15" t="s">
        <v>42</v>
      </c>
      <c r="T2387" s="10" t="s">
        <v>27</v>
      </c>
      <c r="U2387" s="10">
        <v>117</v>
      </c>
      <c r="V2387" s="10">
        <v>232</v>
      </c>
      <c r="W2387" s="10">
        <v>1667</v>
      </c>
      <c r="X2387" s="10">
        <v>187</v>
      </c>
      <c r="Y2387" s="10">
        <f t="shared" si="56"/>
        <v>2759</v>
      </c>
      <c r="Z2387" s="10" t="str">
        <f>IFERROR(VLOOKUP(H2387,'[1]MW-NIFTY-50-12-Apr-2020'!$A:$A,1,FALSE),"No")</f>
        <v>No</v>
      </c>
      <c r="AA2387" s="10" t="str">
        <f>IFERROR(VLOOKUP(AB2387,'[2]ind_nifty500list 12th Apr20'!$F:$F,1,FALSE),"No")</f>
        <v>No</v>
      </c>
      <c r="AB2387" s="9">
        <v>2759</v>
      </c>
    </row>
    <row r="2388" spans="1:28" ht="15.75" customHeight="1" x14ac:dyDescent="0.3">
      <c r="A2388" s="9">
        <v>603</v>
      </c>
      <c r="B2388" s="10"/>
      <c r="C2388" s="10"/>
      <c r="D2388" s="10">
        <v>130994180</v>
      </c>
      <c r="E2388" s="10">
        <v>511696</v>
      </c>
      <c r="F2388" s="10">
        <v>511696</v>
      </c>
      <c r="G2388" s="10" t="s">
        <v>2000</v>
      </c>
      <c r="H2388" s="10" t="str">
        <f t="shared" si="57"/>
        <v>CHRTEDCA</v>
      </c>
      <c r="I2388" s="10" t="s">
        <v>2001</v>
      </c>
      <c r="J2388" s="10" t="s">
        <v>2002</v>
      </c>
      <c r="K2388" s="13">
        <v>18.62</v>
      </c>
      <c r="L2388" s="19" t="s">
        <v>13176</v>
      </c>
      <c r="M2388" s="11" t="s">
        <v>55</v>
      </c>
      <c r="N2388" s="10" t="s">
        <v>56</v>
      </c>
      <c r="O2388" s="10" t="s">
        <v>57</v>
      </c>
      <c r="P2388" s="10"/>
      <c r="Q2388" s="12"/>
      <c r="R2388" s="12"/>
      <c r="S2388" s="18" t="s">
        <v>58</v>
      </c>
      <c r="T2388" s="10" t="s">
        <v>27</v>
      </c>
      <c r="U2388" s="10">
        <v>1089</v>
      </c>
      <c r="V2388" s="10">
        <v>1992</v>
      </c>
      <c r="W2388" s="10">
        <v>662</v>
      </c>
      <c r="X2388" s="10">
        <v>628</v>
      </c>
      <c r="Y2388" s="10">
        <f t="shared" si="56"/>
        <v>603</v>
      </c>
      <c r="Z2388" s="10" t="str">
        <f>IFERROR(VLOOKUP(H2388,'[1]MW-NIFTY-50-12-Apr-2020'!$A:$A,1,FALSE),"No")</f>
        <v>No</v>
      </c>
      <c r="AA2388" s="10" t="str">
        <f>IFERROR(VLOOKUP(AB2388,'[2]ind_nifty500list 12th Apr20'!$F:$F,1,FALSE),"No")</f>
        <v>No</v>
      </c>
      <c r="AB2388" s="9">
        <v>603</v>
      </c>
    </row>
    <row r="2389" spans="1:28" ht="15.75" customHeight="1" x14ac:dyDescent="0.3">
      <c r="A2389" s="9">
        <v>3686</v>
      </c>
      <c r="B2389" s="10"/>
      <c r="C2389" s="10"/>
      <c r="D2389" s="10">
        <v>136179204</v>
      </c>
      <c r="E2389" s="10">
        <v>531950</v>
      </c>
      <c r="F2389" s="10">
        <v>531950</v>
      </c>
      <c r="G2389" s="10" t="s">
        <v>11290</v>
      </c>
      <c r="H2389" s="10" t="str">
        <f t="shared" si="57"/>
        <v>VERTEX</v>
      </c>
      <c r="I2389" s="10" t="s">
        <v>11291</v>
      </c>
      <c r="J2389" s="10" t="s">
        <v>11292</v>
      </c>
      <c r="K2389" s="13">
        <v>18.61</v>
      </c>
      <c r="L2389" s="19" t="s">
        <v>13176</v>
      </c>
      <c r="M2389" s="11" t="s">
        <v>55</v>
      </c>
      <c r="N2389" s="10" t="s">
        <v>56</v>
      </c>
      <c r="O2389" s="10" t="s">
        <v>62</v>
      </c>
      <c r="P2389" s="10" t="s">
        <v>293</v>
      </c>
      <c r="Q2389" s="12"/>
      <c r="R2389" s="12"/>
      <c r="S2389" s="18" t="s">
        <v>58</v>
      </c>
      <c r="T2389" s="10" t="s">
        <v>27</v>
      </c>
      <c r="U2389" s="10">
        <v>619</v>
      </c>
      <c r="V2389" s="10">
        <v>2047</v>
      </c>
      <c r="W2389" s="10">
        <v>345</v>
      </c>
      <c r="X2389" s="10">
        <v>112</v>
      </c>
      <c r="Y2389" s="10">
        <f t="shared" si="56"/>
        <v>3686</v>
      </c>
      <c r="Z2389" s="10" t="str">
        <f>IFERROR(VLOOKUP(H2389,'[1]MW-NIFTY-50-12-Apr-2020'!$A:$A,1,FALSE),"No")</f>
        <v>No</v>
      </c>
      <c r="AA2389" s="10" t="str">
        <f>IFERROR(VLOOKUP(AB2389,'[2]ind_nifty500list 12th Apr20'!$F:$F,1,FALSE),"No")</f>
        <v>No</v>
      </c>
      <c r="AB2389" s="9">
        <v>3686</v>
      </c>
    </row>
    <row r="2390" spans="1:28" ht="15.75" customHeight="1" x14ac:dyDescent="0.3">
      <c r="A2390" s="9">
        <v>2809</v>
      </c>
      <c r="B2390" s="10"/>
      <c r="C2390" s="10"/>
      <c r="D2390" s="10">
        <v>136014596</v>
      </c>
      <c r="E2390" s="10">
        <v>531307</v>
      </c>
      <c r="F2390" s="10">
        <v>531307</v>
      </c>
      <c r="G2390" s="10" t="s">
        <v>8669</v>
      </c>
      <c r="H2390" s="10" t="str">
        <f t="shared" si="57"/>
        <v>SRK</v>
      </c>
      <c r="I2390" s="10" t="s">
        <v>8670</v>
      </c>
      <c r="J2390" s="10" t="s">
        <v>8671</v>
      </c>
      <c r="K2390" s="13">
        <v>18.59</v>
      </c>
      <c r="L2390" s="19" t="s">
        <v>13176</v>
      </c>
      <c r="M2390" s="11" t="s">
        <v>39</v>
      </c>
      <c r="N2390" s="10" t="s">
        <v>40</v>
      </c>
      <c r="O2390" s="10"/>
      <c r="P2390" s="10"/>
      <c r="Q2390" s="12"/>
      <c r="R2390" s="12"/>
      <c r="S2390" s="15" t="s">
        <v>42</v>
      </c>
      <c r="T2390" s="10" t="s">
        <v>27</v>
      </c>
      <c r="U2390" s="10">
        <v>3672</v>
      </c>
      <c r="V2390" s="10">
        <v>576</v>
      </c>
      <c r="W2390" s="10">
        <v>1833</v>
      </c>
      <c r="X2390" s="10">
        <v>475</v>
      </c>
      <c r="Y2390" s="10">
        <f t="shared" si="56"/>
        <v>2809</v>
      </c>
      <c r="Z2390" s="10" t="str">
        <f>IFERROR(VLOOKUP(H2390,'[1]MW-NIFTY-50-12-Apr-2020'!$A:$A,1,FALSE),"No")</f>
        <v>No</v>
      </c>
      <c r="AA2390" s="10" t="str">
        <f>IFERROR(VLOOKUP(AB2390,'[2]ind_nifty500list 12th Apr20'!$F:$F,1,FALSE),"No")</f>
        <v>No</v>
      </c>
      <c r="AB2390" s="9">
        <v>2809</v>
      </c>
    </row>
    <row r="2391" spans="1:28" ht="15.75" customHeight="1" x14ac:dyDescent="0.3">
      <c r="A2391" s="9">
        <v>3161</v>
      </c>
      <c r="B2391" s="10"/>
      <c r="C2391" s="10"/>
      <c r="D2391" s="10">
        <v>131503876</v>
      </c>
      <c r="E2391" s="10">
        <v>513687</v>
      </c>
      <c r="F2391" s="10">
        <v>513687</v>
      </c>
      <c r="G2391" s="10" t="s">
        <v>9720</v>
      </c>
      <c r="H2391" s="10" t="str">
        <f t="shared" si="57"/>
        <v>SPECTRA</v>
      </c>
      <c r="I2391" s="10" t="s">
        <v>9721</v>
      </c>
      <c r="J2391" s="10" t="s">
        <v>9722</v>
      </c>
      <c r="K2391" s="13">
        <v>18.559999999999999</v>
      </c>
      <c r="L2391" s="19" t="s">
        <v>13176</v>
      </c>
      <c r="M2391" s="11" t="s">
        <v>83</v>
      </c>
      <c r="N2391" s="10" t="s">
        <v>621</v>
      </c>
      <c r="O2391" s="10" t="s">
        <v>622</v>
      </c>
      <c r="P2391" s="10"/>
      <c r="Q2391" s="12"/>
      <c r="R2391" s="12"/>
      <c r="S2391" s="18" t="s">
        <v>623</v>
      </c>
      <c r="T2391" s="10" t="s">
        <v>27</v>
      </c>
      <c r="U2391" s="10">
        <v>3059</v>
      </c>
      <c r="V2391" s="10">
        <v>1544</v>
      </c>
      <c r="W2391" s="10">
        <v>3648</v>
      </c>
      <c r="X2391" s="10">
        <v>2068</v>
      </c>
      <c r="Y2391" s="10">
        <f t="shared" si="56"/>
        <v>3161</v>
      </c>
      <c r="Z2391" s="10" t="str">
        <f>IFERROR(VLOOKUP(H2391,'[1]MW-NIFTY-50-12-Apr-2020'!$A:$A,1,FALSE),"No")</f>
        <v>No</v>
      </c>
      <c r="AA2391" s="10" t="str">
        <f>IFERROR(VLOOKUP(AB2391,'[2]ind_nifty500list 12th Apr20'!$F:$F,1,FALSE),"No")</f>
        <v>No</v>
      </c>
      <c r="AB2391" s="9">
        <v>3161</v>
      </c>
    </row>
    <row r="2392" spans="1:28" ht="15.75" customHeight="1" x14ac:dyDescent="0.3">
      <c r="A2392" s="9">
        <v>597</v>
      </c>
      <c r="B2392" s="10"/>
      <c r="C2392" s="10"/>
      <c r="D2392" s="10">
        <v>129117956</v>
      </c>
      <c r="E2392" s="10">
        <v>504367</v>
      </c>
      <c r="F2392" s="10">
        <v>504367</v>
      </c>
      <c r="G2392" s="10" t="s">
        <v>1982</v>
      </c>
      <c r="H2392" s="10" t="str">
        <f t="shared" si="57"/>
        <v>CHAMPFIN</v>
      </c>
      <c r="I2392" s="10" t="s">
        <v>1983</v>
      </c>
      <c r="J2392" s="10" t="s">
        <v>1984</v>
      </c>
      <c r="K2392" s="13">
        <v>18.54</v>
      </c>
      <c r="L2392" s="19" t="s">
        <v>13176</v>
      </c>
      <c r="M2392" s="11" t="s">
        <v>55</v>
      </c>
      <c r="N2392" s="10" t="s">
        <v>56</v>
      </c>
      <c r="O2392" s="10" t="s">
        <v>158</v>
      </c>
      <c r="P2392" s="10" t="s">
        <v>159</v>
      </c>
      <c r="Q2392" s="12"/>
      <c r="R2392" s="12"/>
      <c r="S2392" s="18" t="s">
        <v>58</v>
      </c>
      <c r="T2392" s="10" t="s">
        <v>27</v>
      </c>
      <c r="U2392" s="10">
        <v>1151</v>
      </c>
      <c r="V2392" s="10">
        <v>1580</v>
      </c>
      <c r="W2392" s="10">
        <v>556</v>
      </c>
      <c r="X2392" s="10">
        <v>395</v>
      </c>
      <c r="Y2392" s="10">
        <f t="shared" si="56"/>
        <v>597</v>
      </c>
      <c r="Z2392" s="10" t="str">
        <f>IFERROR(VLOOKUP(H2392,'[1]MW-NIFTY-50-12-Apr-2020'!$A:$A,1,FALSE),"No")</f>
        <v>No</v>
      </c>
      <c r="AA2392" s="10" t="str">
        <f>IFERROR(VLOOKUP(AB2392,'[2]ind_nifty500list 12th Apr20'!$F:$F,1,FALSE),"No")</f>
        <v>No</v>
      </c>
      <c r="AB2392" s="9">
        <v>597</v>
      </c>
    </row>
    <row r="2393" spans="1:28" ht="15.75" customHeight="1" x14ac:dyDescent="0.3">
      <c r="A2393" s="9">
        <v>3433</v>
      </c>
      <c r="B2393" s="10"/>
      <c r="C2393" s="10"/>
      <c r="D2393" s="10">
        <v>134196228</v>
      </c>
      <c r="E2393" s="10">
        <v>524204</v>
      </c>
      <c r="F2393" s="10">
        <v>524204</v>
      </c>
      <c r="G2393" s="10" t="s">
        <v>10535</v>
      </c>
      <c r="H2393" s="10" t="str">
        <f t="shared" si="57"/>
        <v>TEEAI</v>
      </c>
      <c r="I2393" s="10" t="s">
        <v>10536</v>
      </c>
      <c r="J2393" s="10" t="s">
        <v>10537</v>
      </c>
      <c r="K2393" s="13">
        <v>18.47</v>
      </c>
      <c r="L2393" s="19" t="s">
        <v>13176</v>
      </c>
      <c r="M2393" s="11" t="s">
        <v>23</v>
      </c>
      <c r="N2393" s="10" t="s">
        <v>24</v>
      </c>
      <c r="O2393" s="10"/>
      <c r="P2393" s="10"/>
      <c r="Q2393" s="12"/>
      <c r="R2393" s="12"/>
      <c r="S2393" s="15" t="s">
        <v>26</v>
      </c>
      <c r="T2393" s="10" t="s">
        <v>27</v>
      </c>
      <c r="U2393" s="10">
        <v>3717</v>
      </c>
      <c r="V2393" s="10">
        <v>3904</v>
      </c>
      <c r="W2393" s="10">
        <v>2343</v>
      </c>
      <c r="X2393" s="10">
        <v>2398</v>
      </c>
      <c r="Y2393" s="10">
        <f t="shared" si="56"/>
        <v>3433</v>
      </c>
      <c r="Z2393" s="10" t="str">
        <f>IFERROR(VLOOKUP(H2393,'[1]MW-NIFTY-50-12-Apr-2020'!$A:$A,1,FALSE),"No")</f>
        <v>No</v>
      </c>
      <c r="AA2393" s="10" t="str">
        <f>IFERROR(VLOOKUP(AB2393,'[2]ind_nifty500list 12th Apr20'!$F:$F,1,FALSE),"No")</f>
        <v>No</v>
      </c>
      <c r="AB2393" s="9">
        <v>3433</v>
      </c>
    </row>
    <row r="2394" spans="1:28" ht="15.75" customHeight="1" x14ac:dyDescent="0.3">
      <c r="A2394" s="9">
        <v>2017</v>
      </c>
      <c r="B2394" s="10"/>
      <c r="C2394" s="10"/>
      <c r="D2394" s="10">
        <v>135981060</v>
      </c>
      <c r="E2394" s="10">
        <v>531176</v>
      </c>
      <c r="F2394" s="10">
        <v>531176</v>
      </c>
      <c r="G2394" s="10" t="s">
        <v>6291</v>
      </c>
      <c r="H2394" s="10" t="str">
        <f t="shared" si="57"/>
        <v>MEFCOMCAP</v>
      </c>
      <c r="I2394" s="10" t="s">
        <v>6292</v>
      </c>
      <c r="J2394" s="10" t="s">
        <v>6293</v>
      </c>
      <c r="K2394" s="13">
        <v>18.45</v>
      </c>
      <c r="L2394" s="19" t="s">
        <v>13176</v>
      </c>
      <c r="M2394" s="11" t="s">
        <v>55</v>
      </c>
      <c r="N2394" s="10" t="s">
        <v>56</v>
      </c>
      <c r="O2394" s="10" t="s">
        <v>62</v>
      </c>
      <c r="P2394" s="10" t="s">
        <v>293</v>
      </c>
      <c r="Q2394" s="12"/>
      <c r="R2394" s="12"/>
      <c r="S2394" s="18" t="s">
        <v>58</v>
      </c>
      <c r="T2394" s="10" t="s">
        <v>27</v>
      </c>
      <c r="U2394" s="10">
        <v>112</v>
      </c>
      <c r="V2394" s="10">
        <v>345</v>
      </c>
      <c r="W2394" s="10">
        <v>1382</v>
      </c>
      <c r="X2394" s="10">
        <v>1169</v>
      </c>
      <c r="Y2394" s="10">
        <f t="shared" si="56"/>
        <v>2017</v>
      </c>
      <c r="Z2394" s="10" t="str">
        <f>IFERROR(VLOOKUP(H2394,'[1]MW-NIFTY-50-12-Apr-2020'!$A:$A,1,FALSE),"No")</f>
        <v>No</v>
      </c>
      <c r="AA2394" s="10" t="str">
        <f>IFERROR(VLOOKUP(AB2394,'[2]ind_nifty500list 12th Apr20'!$F:$F,1,FALSE),"No")</f>
        <v>No</v>
      </c>
      <c r="AB2394" s="9">
        <v>2017</v>
      </c>
    </row>
    <row r="2395" spans="1:28" ht="15.75" customHeight="1" x14ac:dyDescent="0.3">
      <c r="A2395" s="9">
        <v>3444</v>
      </c>
      <c r="B2395" s="10"/>
      <c r="C2395" s="10"/>
      <c r="D2395" s="10">
        <v>130545924</v>
      </c>
      <c r="E2395" s="10">
        <v>509945</v>
      </c>
      <c r="F2395" s="10">
        <v>509945</v>
      </c>
      <c r="G2395" s="10" t="s">
        <v>10567</v>
      </c>
      <c r="H2395" s="10" t="str">
        <f t="shared" si="57"/>
        <v>THACKER</v>
      </c>
      <c r="I2395" s="10" t="s">
        <v>10568</v>
      </c>
      <c r="J2395" s="10" t="s">
        <v>10569</v>
      </c>
      <c r="K2395" s="13">
        <v>18.420000000000002</v>
      </c>
      <c r="L2395" s="19" t="s">
        <v>13176</v>
      </c>
      <c r="M2395" s="11" t="s">
        <v>55</v>
      </c>
      <c r="N2395" s="10" t="s">
        <v>56</v>
      </c>
      <c r="O2395" s="10" t="s">
        <v>158</v>
      </c>
      <c r="P2395" s="10" t="s">
        <v>159</v>
      </c>
      <c r="Q2395" s="12"/>
      <c r="R2395" s="12"/>
      <c r="S2395" s="18" t="s">
        <v>58</v>
      </c>
      <c r="T2395" s="10" t="s">
        <v>27</v>
      </c>
      <c r="U2395" s="10">
        <v>663</v>
      </c>
      <c r="V2395" s="10">
        <v>1734</v>
      </c>
      <c r="W2395" s="10">
        <v>1695</v>
      </c>
      <c r="X2395" s="10">
        <v>1258</v>
      </c>
      <c r="Y2395" s="10">
        <f t="shared" si="56"/>
        <v>3444</v>
      </c>
      <c r="Z2395" s="10" t="str">
        <f>IFERROR(VLOOKUP(H2395,'[1]MW-NIFTY-50-12-Apr-2020'!$A:$A,1,FALSE),"No")</f>
        <v>No</v>
      </c>
      <c r="AA2395" s="10" t="str">
        <f>IFERROR(VLOOKUP(AB2395,'[2]ind_nifty500list 12th Apr20'!$F:$F,1,FALSE),"No")</f>
        <v>No</v>
      </c>
      <c r="AB2395" s="9">
        <v>3444</v>
      </c>
    </row>
    <row r="2396" spans="1:28" ht="15.75" customHeight="1" x14ac:dyDescent="0.3">
      <c r="A2396" s="9">
        <v>3544</v>
      </c>
      <c r="B2396" s="10">
        <v>4508161</v>
      </c>
      <c r="C2396" s="10">
        <v>17610</v>
      </c>
      <c r="D2396" s="10">
        <v>131489028</v>
      </c>
      <c r="E2396" s="10">
        <v>513629</v>
      </c>
      <c r="F2396" s="10">
        <v>513629</v>
      </c>
      <c r="G2396" s="10" t="s">
        <v>10867</v>
      </c>
      <c r="H2396" s="10" t="s">
        <v>10867</v>
      </c>
      <c r="I2396" s="10" t="s">
        <v>10868</v>
      </c>
      <c r="J2396" s="10" t="s">
        <v>10869</v>
      </c>
      <c r="K2396" s="13">
        <v>18.36</v>
      </c>
      <c r="L2396" s="19" t="s">
        <v>13176</v>
      </c>
      <c r="M2396" s="11" t="s">
        <v>23</v>
      </c>
      <c r="N2396" s="10" t="s">
        <v>90</v>
      </c>
      <c r="O2396" s="10"/>
      <c r="P2396" s="10"/>
      <c r="Q2396" s="12"/>
      <c r="R2396" s="12"/>
      <c r="S2396" s="18" t="s">
        <v>91</v>
      </c>
      <c r="T2396" s="10" t="s">
        <v>27</v>
      </c>
      <c r="U2396" s="10">
        <v>3731</v>
      </c>
      <c r="V2396" s="10">
        <v>3823</v>
      </c>
      <c r="W2396" s="10">
        <v>2547</v>
      </c>
      <c r="X2396" s="10">
        <v>2359</v>
      </c>
      <c r="Y2396" s="10">
        <f t="shared" si="56"/>
        <v>3544</v>
      </c>
      <c r="Z2396" s="10" t="str">
        <f>IFERROR(VLOOKUP(H2396,'[1]MW-NIFTY-50-12-Apr-2020'!$A:$A,1,FALSE),"No")</f>
        <v>No</v>
      </c>
      <c r="AA2396" s="10" t="str">
        <f>IFERROR(VLOOKUP(AB2396,'[2]ind_nifty500list 12th Apr20'!$F:$F,1,FALSE),"No")</f>
        <v>No</v>
      </c>
      <c r="AB2396" s="9">
        <v>3544</v>
      </c>
    </row>
    <row r="2397" spans="1:28" ht="15.75" customHeight="1" x14ac:dyDescent="0.3">
      <c r="A2397" s="9">
        <v>1382</v>
      </c>
      <c r="B2397" s="10"/>
      <c r="C2397" s="10"/>
      <c r="D2397" s="10">
        <v>130976772</v>
      </c>
      <c r="E2397" s="10">
        <v>511628</v>
      </c>
      <c r="F2397" s="10">
        <v>511628</v>
      </c>
      <c r="G2397" s="10" t="s">
        <v>4374</v>
      </c>
      <c r="H2397" s="10" t="str">
        <f>G2397</f>
        <v>IMCAP</v>
      </c>
      <c r="I2397" s="10" t="s">
        <v>4375</v>
      </c>
      <c r="J2397" s="10" t="s">
        <v>4376</v>
      </c>
      <c r="K2397" s="13">
        <v>18.309999999999999</v>
      </c>
      <c r="L2397" s="19" t="s">
        <v>13176</v>
      </c>
      <c r="M2397" s="11" t="s">
        <v>55</v>
      </c>
      <c r="N2397" s="10" t="s">
        <v>56</v>
      </c>
      <c r="O2397" s="10" t="s">
        <v>62</v>
      </c>
      <c r="P2397" s="10" t="s">
        <v>293</v>
      </c>
      <c r="Q2397" s="12"/>
      <c r="R2397" s="12"/>
      <c r="S2397" s="18" t="s">
        <v>58</v>
      </c>
      <c r="T2397" s="10" t="s">
        <v>27</v>
      </c>
      <c r="U2397" s="10">
        <v>2017</v>
      </c>
      <c r="V2397" s="10">
        <v>112</v>
      </c>
      <c r="W2397" s="10">
        <v>1169</v>
      </c>
      <c r="X2397" s="10">
        <v>3058</v>
      </c>
      <c r="Y2397" s="10">
        <f t="shared" si="56"/>
        <v>1382</v>
      </c>
      <c r="Z2397" s="10" t="str">
        <f>IFERROR(VLOOKUP(H2397,'[1]MW-NIFTY-50-12-Apr-2020'!$A:$A,1,FALSE),"No")</f>
        <v>No</v>
      </c>
      <c r="AA2397" s="10" t="str">
        <f>IFERROR(VLOOKUP(AB2397,'[2]ind_nifty500list 12th Apr20'!$F:$F,1,FALSE),"No")</f>
        <v>No</v>
      </c>
      <c r="AB2397" s="9">
        <v>1382</v>
      </c>
    </row>
    <row r="2398" spans="1:28" ht="15.75" customHeight="1" x14ac:dyDescent="0.3">
      <c r="A2398" s="9">
        <v>2072</v>
      </c>
      <c r="B2398" s="10"/>
      <c r="C2398" s="10"/>
      <c r="D2398" s="10">
        <v>132937476</v>
      </c>
      <c r="E2398" s="10">
        <v>519287</v>
      </c>
      <c r="F2398" s="10">
        <v>519287</v>
      </c>
      <c r="G2398" s="10" t="s">
        <v>6457</v>
      </c>
      <c r="H2398" s="10" t="str">
        <f>G2398</f>
        <v>MODAIRY</v>
      </c>
      <c r="I2398" s="10" t="s">
        <v>6458</v>
      </c>
      <c r="J2398" s="10" t="s">
        <v>6459</v>
      </c>
      <c r="K2398" s="13">
        <v>18.22</v>
      </c>
      <c r="L2398" s="19" t="s">
        <v>13176</v>
      </c>
      <c r="M2398" s="11" t="s">
        <v>275</v>
      </c>
      <c r="N2398" s="10" t="s">
        <v>276</v>
      </c>
      <c r="O2398" s="10" t="s">
        <v>277</v>
      </c>
      <c r="P2398" s="10" t="s">
        <v>4077</v>
      </c>
      <c r="Q2398" s="12"/>
      <c r="R2398" s="12"/>
      <c r="S2398" s="10" t="s">
        <v>279</v>
      </c>
      <c r="T2398" s="10" t="s">
        <v>27</v>
      </c>
      <c r="U2398" s="10">
        <v>3873</v>
      </c>
      <c r="V2398" s="10">
        <v>1285</v>
      </c>
      <c r="W2398" s="10">
        <v>2052</v>
      </c>
      <c r="X2398" s="10">
        <v>3634</v>
      </c>
      <c r="Y2398" s="10">
        <f t="shared" si="56"/>
        <v>2072</v>
      </c>
      <c r="Z2398" s="10" t="str">
        <f>IFERROR(VLOOKUP(H2398,'[1]MW-NIFTY-50-12-Apr-2020'!$A:$A,1,FALSE),"No")</f>
        <v>No</v>
      </c>
      <c r="AA2398" s="10" t="str">
        <f>IFERROR(VLOOKUP(AB2398,'[2]ind_nifty500list 12th Apr20'!$F:$F,1,FALSE),"No")</f>
        <v>No</v>
      </c>
      <c r="AB2398" s="9">
        <v>2072</v>
      </c>
    </row>
    <row r="2399" spans="1:28" ht="15.75" customHeight="1" x14ac:dyDescent="0.3">
      <c r="A2399" s="9">
        <v>177</v>
      </c>
      <c r="B2399" s="10"/>
      <c r="C2399" s="10"/>
      <c r="D2399" s="10">
        <v>135968516</v>
      </c>
      <c r="E2399" s="10">
        <v>531127</v>
      </c>
      <c r="F2399" s="10">
        <v>531127</v>
      </c>
      <c r="G2399" s="10" t="s">
        <v>672</v>
      </c>
      <c r="H2399" s="10" t="str">
        <f>G2399</f>
        <v>ANARINDUS</v>
      </c>
      <c r="I2399" s="10" t="s">
        <v>673</v>
      </c>
      <c r="J2399" s="10" t="s">
        <v>674</v>
      </c>
      <c r="K2399" s="13">
        <v>18.14</v>
      </c>
      <c r="L2399" s="19" t="s">
        <v>13176</v>
      </c>
      <c r="M2399" s="11" t="s">
        <v>55</v>
      </c>
      <c r="N2399" s="10" t="s">
        <v>56</v>
      </c>
      <c r="O2399" s="10" t="s">
        <v>158</v>
      </c>
      <c r="P2399" s="10" t="s">
        <v>159</v>
      </c>
      <c r="Q2399" s="12"/>
      <c r="R2399" s="12"/>
      <c r="S2399" s="10" t="s">
        <v>58</v>
      </c>
      <c r="T2399" s="10" t="s">
        <v>27</v>
      </c>
      <c r="U2399" s="10">
        <v>297</v>
      </c>
      <c r="V2399" s="10">
        <v>1486</v>
      </c>
      <c r="W2399" s="10">
        <v>664</v>
      </c>
      <c r="X2399" s="10">
        <v>2928</v>
      </c>
      <c r="Y2399" s="10">
        <f t="shared" si="56"/>
        <v>177</v>
      </c>
      <c r="Z2399" s="10" t="str">
        <f>IFERROR(VLOOKUP(H2399,'[1]MW-NIFTY-50-12-Apr-2020'!$A:$A,1,FALSE),"No")</f>
        <v>No</v>
      </c>
      <c r="AA2399" s="10" t="str">
        <f>IFERROR(VLOOKUP(AB2399,'[2]ind_nifty500list 12th Apr20'!$F:$F,1,FALSE),"No")</f>
        <v>No</v>
      </c>
      <c r="AB2399" s="9">
        <v>177</v>
      </c>
    </row>
    <row r="2400" spans="1:28" ht="15.75" customHeight="1" x14ac:dyDescent="0.3">
      <c r="A2400" s="9">
        <v>3096</v>
      </c>
      <c r="B2400" s="10">
        <v>812545</v>
      </c>
      <c r="C2400" s="10">
        <v>3174</v>
      </c>
      <c r="D2400" s="10">
        <v>128628484</v>
      </c>
      <c r="E2400" s="10">
        <v>502455</v>
      </c>
      <c r="F2400" s="10">
        <v>502455</v>
      </c>
      <c r="G2400" s="10" t="s">
        <v>9526</v>
      </c>
      <c r="H2400" s="10" t="s">
        <v>9526</v>
      </c>
      <c r="I2400" s="10" t="s">
        <v>9527</v>
      </c>
      <c r="J2400" s="10" t="s">
        <v>9528</v>
      </c>
      <c r="K2400" s="13">
        <v>18.079999999999998</v>
      </c>
      <c r="L2400" s="19" t="s">
        <v>13176</v>
      </c>
      <c r="M2400" s="11" t="s">
        <v>23</v>
      </c>
      <c r="N2400" s="10" t="s">
        <v>196</v>
      </c>
      <c r="O2400" s="10" t="s">
        <v>388</v>
      </c>
      <c r="P2400" s="10"/>
      <c r="Q2400" s="12"/>
      <c r="R2400" s="12"/>
      <c r="S2400" s="15" t="s">
        <v>26</v>
      </c>
      <c r="T2400" s="10" t="s">
        <v>27</v>
      </c>
      <c r="U2400" s="10">
        <v>3134</v>
      </c>
      <c r="V2400" s="10">
        <v>2581</v>
      </c>
      <c r="W2400" s="10">
        <v>2210</v>
      </c>
      <c r="X2400" s="10">
        <v>2143</v>
      </c>
      <c r="Y2400" s="10">
        <f t="shared" si="56"/>
        <v>3096</v>
      </c>
      <c r="Z2400" s="10" t="str">
        <f>IFERROR(VLOOKUP(H2400,'[1]MW-NIFTY-50-12-Apr-2020'!$A:$A,1,FALSE),"No")</f>
        <v>No</v>
      </c>
      <c r="AA2400" s="10" t="str">
        <f>IFERROR(VLOOKUP(AB2400,'[2]ind_nifty500list 12th Apr20'!$F:$F,1,FALSE),"No")</f>
        <v>No</v>
      </c>
      <c r="AB2400" s="9">
        <v>3096</v>
      </c>
    </row>
    <row r="2401" spans="1:28" ht="15.75" customHeight="1" x14ac:dyDescent="0.3">
      <c r="A2401" s="9">
        <v>2563</v>
      </c>
      <c r="B2401" s="10"/>
      <c r="C2401" s="10"/>
      <c r="D2401" s="10">
        <v>131127556</v>
      </c>
      <c r="E2401" s="10">
        <v>512217</v>
      </c>
      <c r="F2401" s="10">
        <v>512217</v>
      </c>
      <c r="G2401" s="10" t="s">
        <v>7933</v>
      </c>
      <c r="H2401" s="10" t="str">
        <f>G2401</f>
        <v>PRISMMEDI</v>
      </c>
      <c r="I2401" s="10" t="s">
        <v>7934</v>
      </c>
      <c r="J2401" s="10" t="s">
        <v>7935</v>
      </c>
      <c r="K2401" s="13">
        <v>18.071475772338708</v>
      </c>
      <c r="L2401" s="19" t="s">
        <v>13176</v>
      </c>
      <c r="M2401" s="11" t="s">
        <v>4773</v>
      </c>
      <c r="N2401" s="10" t="s">
        <v>96</v>
      </c>
      <c r="O2401" s="10"/>
      <c r="P2401" s="10"/>
      <c r="Q2401" s="12"/>
      <c r="R2401" s="12"/>
      <c r="S2401" s="10" t="s">
        <v>98</v>
      </c>
      <c r="T2401" s="10" t="s">
        <v>27</v>
      </c>
      <c r="U2401" s="10">
        <v>2941</v>
      </c>
      <c r="V2401" s="10">
        <v>3523</v>
      </c>
      <c r="W2401" s="10">
        <v>520</v>
      </c>
      <c r="X2401" s="10">
        <v>2870</v>
      </c>
      <c r="Y2401" s="10">
        <f t="shared" si="56"/>
        <v>2563</v>
      </c>
      <c r="Z2401" s="10" t="str">
        <f>IFERROR(VLOOKUP(H2401,'[1]MW-NIFTY-50-12-Apr-2020'!$A:$A,1,FALSE),"No")</f>
        <v>No</v>
      </c>
      <c r="AA2401" s="10" t="str">
        <f>IFERROR(VLOOKUP(AB2401,'[2]ind_nifty500list 12th Apr20'!$F:$F,1,FALSE),"No")</f>
        <v>No</v>
      </c>
      <c r="AB2401" s="9">
        <v>2563</v>
      </c>
    </row>
    <row r="2402" spans="1:28" ht="15.75" customHeight="1" x14ac:dyDescent="0.3">
      <c r="A2402" s="9">
        <v>784</v>
      </c>
      <c r="B2402" s="10"/>
      <c r="C2402" s="10"/>
      <c r="D2402" s="10">
        <v>135986692</v>
      </c>
      <c r="E2402" s="10">
        <v>531198</v>
      </c>
      <c r="F2402" s="10">
        <v>531198</v>
      </c>
      <c r="G2402" s="10" t="s">
        <v>2548</v>
      </c>
      <c r="H2402" s="10" t="str">
        <f>G2402</f>
        <v>DHANADACO</v>
      </c>
      <c r="I2402" s="10" t="s">
        <v>2549</v>
      </c>
      <c r="J2402" s="10" t="s">
        <v>2550</v>
      </c>
      <c r="K2402" s="13">
        <v>18.059999999999999</v>
      </c>
      <c r="L2402" s="19" t="s">
        <v>13176</v>
      </c>
      <c r="M2402" s="11" t="s">
        <v>83</v>
      </c>
      <c r="N2402" s="10" t="s">
        <v>181</v>
      </c>
      <c r="O2402" s="10" t="s">
        <v>210</v>
      </c>
      <c r="P2402" s="10" t="s">
        <v>354</v>
      </c>
      <c r="Q2402" s="12"/>
      <c r="R2402" s="12"/>
      <c r="S2402" s="17" t="s">
        <v>86</v>
      </c>
      <c r="T2402" s="10" t="s">
        <v>27</v>
      </c>
      <c r="U2402" s="10">
        <v>2466</v>
      </c>
      <c r="V2402" s="10">
        <v>2497</v>
      </c>
      <c r="W2402" s="10">
        <v>2785</v>
      </c>
      <c r="X2402" s="10">
        <v>1565</v>
      </c>
      <c r="Y2402" s="10">
        <f t="shared" si="56"/>
        <v>784</v>
      </c>
      <c r="Z2402" s="10" t="str">
        <f>IFERROR(VLOOKUP(H2402,'[1]MW-NIFTY-50-12-Apr-2020'!$A:$A,1,FALSE),"No")</f>
        <v>No</v>
      </c>
      <c r="AA2402" s="10" t="str">
        <f>IFERROR(VLOOKUP(AB2402,'[2]ind_nifty500list 12th Apr20'!$F:$F,1,FALSE),"No")</f>
        <v>No</v>
      </c>
      <c r="AB2402" s="9">
        <v>784</v>
      </c>
    </row>
    <row r="2403" spans="1:28" ht="15.75" customHeight="1" x14ac:dyDescent="0.3">
      <c r="A2403" s="9">
        <v>265</v>
      </c>
      <c r="B2403" s="10"/>
      <c r="C2403" s="10"/>
      <c r="D2403" s="10">
        <v>134872836</v>
      </c>
      <c r="E2403" s="10">
        <v>526847</v>
      </c>
      <c r="F2403" s="10">
        <v>526847</v>
      </c>
      <c r="G2403" s="10" t="s">
        <v>949</v>
      </c>
      <c r="H2403" s="10" t="str">
        <f>G2403</f>
        <v>ASHSI</v>
      </c>
      <c r="I2403" s="10" t="s">
        <v>950</v>
      </c>
      <c r="J2403" s="10" t="s">
        <v>951</v>
      </c>
      <c r="K2403" s="13">
        <v>17.989999999999998</v>
      </c>
      <c r="L2403" s="19" t="s">
        <v>13176</v>
      </c>
      <c r="M2403" s="11" t="s">
        <v>23</v>
      </c>
      <c r="N2403" s="10" t="s">
        <v>90</v>
      </c>
      <c r="O2403" s="10"/>
      <c r="P2403" s="10"/>
      <c r="Q2403" s="12"/>
      <c r="R2403" s="12"/>
      <c r="S2403" s="18" t="s">
        <v>91</v>
      </c>
      <c r="T2403" s="10" t="s">
        <v>27</v>
      </c>
      <c r="U2403" s="10">
        <v>2761</v>
      </c>
      <c r="V2403" s="10">
        <v>3312</v>
      </c>
      <c r="W2403" s="10">
        <v>12</v>
      </c>
      <c r="X2403" s="10">
        <v>3620</v>
      </c>
      <c r="Y2403" s="10">
        <f t="shared" si="56"/>
        <v>265</v>
      </c>
      <c r="Z2403" s="10" t="str">
        <f>IFERROR(VLOOKUP(H2403,'[1]MW-NIFTY-50-12-Apr-2020'!$A:$A,1,FALSE),"No")</f>
        <v>No</v>
      </c>
      <c r="AA2403" s="10" t="str">
        <f>IFERROR(VLOOKUP(AB2403,'[2]ind_nifty500list 12th Apr20'!$F:$F,1,FALSE),"No")</f>
        <v>No</v>
      </c>
      <c r="AB2403" s="9">
        <v>265</v>
      </c>
    </row>
    <row r="2404" spans="1:28" ht="15.75" customHeight="1" x14ac:dyDescent="0.3">
      <c r="A2404" s="9">
        <v>85</v>
      </c>
      <c r="B2404" s="10">
        <v>2183937</v>
      </c>
      <c r="C2404" s="10">
        <v>8531</v>
      </c>
      <c r="D2404" s="10">
        <v>135860996</v>
      </c>
      <c r="E2404" s="10">
        <v>530707</v>
      </c>
      <c r="F2404" s="10">
        <v>530707</v>
      </c>
      <c r="G2404" s="10" t="s">
        <v>370</v>
      </c>
      <c r="H2404" s="10" t="s">
        <v>370</v>
      </c>
      <c r="I2404" s="10" t="s">
        <v>371</v>
      </c>
      <c r="J2404" s="10" t="s">
        <v>372</v>
      </c>
      <c r="K2404" s="13">
        <v>17.96</v>
      </c>
      <c r="L2404" s="19" t="s">
        <v>13176</v>
      </c>
      <c r="M2404" s="11" t="s">
        <v>32</v>
      </c>
      <c r="N2404" s="10" t="s">
        <v>33</v>
      </c>
      <c r="O2404" s="10" t="s">
        <v>48</v>
      </c>
      <c r="P2404" s="10"/>
      <c r="Q2404" s="12"/>
      <c r="R2404" s="12"/>
      <c r="S2404" s="18" t="s">
        <v>35</v>
      </c>
      <c r="T2404" s="10" t="s">
        <v>27</v>
      </c>
      <c r="U2404" s="10">
        <v>391</v>
      </c>
      <c r="V2404" s="10">
        <v>742</v>
      </c>
      <c r="W2404" s="10">
        <v>3</v>
      </c>
      <c r="X2404" s="10">
        <v>3336</v>
      </c>
      <c r="Y2404" s="10">
        <f t="shared" si="56"/>
        <v>85</v>
      </c>
      <c r="Z2404" s="10" t="str">
        <f>IFERROR(VLOOKUP(H2404,'[1]MW-NIFTY-50-12-Apr-2020'!$A:$A,1,FALSE),"No")</f>
        <v>No</v>
      </c>
      <c r="AA2404" s="10" t="str">
        <f>IFERROR(VLOOKUP(AB2404,'[2]ind_nifty500list 12th Apr20'!$F:$F,1,FALSE),"No")</f>
        <v>No</v>
      </c>
      <c r="AB2404" s="9">
        <v>85</v>
      </c>
    </row>
    <row r="2405" spans="1:28" ht="15.75" customHeight="1" x14ac:dyDescent="0.3">
      <c r="A2405" s="9">
        <v>2689</v>
      </c>
      <c r="B2405" s="10">
        <v>6592001</v>
      </c>
      <c r="C2405" s="10">
        <v>25750</v>
      </c>
      <c r="D2405" s="10">
        <v>136069636</v>
      </c>
      <c r="E2405" s="10">
        <v>531522</v>
      </c>
      <c r="F2405" s="10">
        <v>531522</v>
      </c>
      <c r="G2405" s="10" t="s">
        <v>8308</v>
      </c>
      <c r="H2405" s="10" t="s">
        <v>8308</v>
      </c>
      <c r="I2405" s="10" t="s">
        <v>8309</v>
      </c>
      <c r="J2405" s="10" t="s">
        <v>8310</v>
      </c>
      <c r="K2405" s="13">
        <v>17.942350000000001</v>
      </c>
      <c r="L2405" s="19" t="s">
        <v>13176</v>
      </c>
      <c r="M2405" s="11" t="s">
        <v>275</v>
      </c>
      <c r="N2405" s="10" t="s">
        <v>357</v>
      </c>
      <c r="O2405" s="10" t="s">
        <v>358</v>
      </c>
      <c r="P2405" s="10" t="s">
        <v>359</v>
      </c>
      <c r="Q2405" s="11" t="s">
        <v>359</v>
      </c>
      <c r="R2405" s="12"/>
      <c r="S2405" s="18" t="s">
        <v>279</v>
      </c>
      <c r="T2405" s="10" t="s">
        <v>27</v>
      </c>
      <c r="U2405" s="10">
        <v>2896</v>
      </c>
      <c r="V2405" s="10">
        <v>2834</v>
      </c>
      <c r="W2405" s="10">
        <v>687</v>
      </c>
      <c r="X2405" s="10">
        <v>81</v>
      </c>
      <c r="Y2405" s="10">
        <f t="shared" si="56"/>
        <v>2689</v>
      </c>
      <c r="Z2405" s="10" t="str">
        <f>IFERROR(VLOOKUP(H2405,'[1]MW-NIFTY-50-12-Apr-2020'!$A:$A,1,FALSE),"No")</f>
        <v>No</v>
      </c>
      <c r="AA2405" s="10" t="str">
        <f>IFERROR(VLOOKUP(AB2405,'[2]ind_nifty500list 12th Apr20'!$F:$F,1,FALSE),"No")</f>
        <v>No</v>
      </c>
      <c r="AB2405" s="9">
        <v>2689</v>
      </c>
    </row>
    <row r="2406" spans="1:28" ht="15.75" customHeight="1" x14ac:dyDescent="0.3">
      <c r="A2406" s="9">
        <v>1874</v>
      </c>
      <c r="B2406" s="10"/>
      <c r="C2406" s="10"/>
      <c r="D2406" s="10">
        <v>136812036</v>
      </c>
      <c r="E2406" s="10">
        <v>534422</v>
      </c>
      <c r="F2406" s="10">
        <v>534422</v>
      </c>
      <c r="G2406" s="10" t="s">
        <v>5864</v>
      </c>
      <c r="H2406" s="10" t="str">
        <f>G2406</f>
        <v>LOOKS</v>
      </c>
      <c r="I2406" s="10" t="s">
        <v>5865</v>
      </c>
      <c r="J2406" s="10" t="s">
        <v>5866</v>
      </c>
      <c r="K2406" s="13">
        <v>17.89</v>
      </c>
      <c r="L2406" s="19" t="s">
        <v>13176</v>
      </c>
      <c r="M2406" s="11" t="s">
        <v>4773</v>
      </c>
      <c r="N2406" s="10" t="s">
        <v>172</v>
      </c>
      <c r="O2406" s="10"/>
      <c r="P2406" s="10"/>
      <c r="Q2406" s="12"/>
      <c r="R2406" s="12"/>
      <c r="S2406" s="15" t="s">
        <v>174</v>
      </c>
      <c r="T2406" s="10" t="s">
        <v>27</v>
      </c>
      <c r="U2406" s="10">
        <v>792</v>
      </c>
      <c r="V2406" s="10">
        <v>2992</v>
      </c>
      <c r="W2406" s="10">
        <v>2013</v>
      </c>
      <c r="X2406" s="10">
        <v>2146</v>
      </c>
      <c r="Y2406" s="10">
        <f t="shared" si="56"/>
        <v>1874</v>
      </c>
      <c r="Z2406" s="10" t="str">
        <f>IFERROR(VLOOKUP(H2406,'[1]MW-NIFTY-50-12-Apr-2020'!$A:$A,1,FALSE),"No")</f>
        <v>No</v>
      </c>
      <c r="AA2406" s="10" t="str">
        <f>IFERROR(VLOOKUP(AB2406,'[2]ind_nifty500list 12th Apr20'!$F:$F,1,FALSE),"No")</f>
        <v>No</v>
      </c>
      <c r="AB2406" s="9">
        <v>1874</v>
      </c>
    </row>
    <row r="2407" spans="1:28" ht="15.75" customHeight="1" x14ac:dyDescent="0.3">
      <c r="A2407" s="9">
        <v>518</v>
      </c>
      <c r="B2407" s="10"/>
      <c r="C2407" s="10"/>
      <c r="D2407" s="10">
        <v>135987972</v>
      </c>
      <c r="E2407" s="10">
        <v>531203</v>
      </c>
      <c r="F2407" s="10">
        <v>531203</v>
      </c>
      <c r="G2407" s="10" t="s">
        <v>1739</v>
      </c>
      <c r="H2407" s="10" t="str">
        <f>G2407</f>
        <v>BRANDREAL</v>
      </c>
      <c r="I2407" s="10" t="s">
        <v>1740</v>
      </c>
      <c r="J2407" s="10" t="s">
        <v>1741</v>
      </c>
      <c r="K2407" s="13">
        <v>17.88</v>
      </c>
      <c r="L2407" s="19" t="s">
        <v>13176</v>
      </c>
      <c r="M2407" s="11" t="s">
        <v>39</v>
      </c>
      <c r="N2407" s="10" t="s">
        <v>145</v>
      </c>
      <c r="O2407" s="10"/>
      <c r="P2407" s="10"/>
      <c r="Q2407" s="12"/>
      <c r="R2407" s="12"/>
      <c r="S2407" s="17" t="s">
        <v>42</v>
      </c>
      <c r="T2407" s="10" t="s">
        <v>27</v>
      </c>
      <c r="U2407" s="10">
        <v>3903</v>
      </c>
      <c r="V2407" s="10">
        <v>1091</v>
      </c>
      <c r="W2407" s="10">
        <v>471</v>
      </c>
      <c r="X2407" s="10">
        <v>1799</v>
      </c>
      <c r="Y2407" s="10">
        <f t="shared" si="56"/>
        <v>518</v>
      </c>
      <c r="Z2407" s="10" t="str">
        <f>IFERROR(VLOOKUP(H2407,'[1]MW-NIFTY-50-12-Apr-2020'!$A:$A,1,FALSE),"No")</f>
        <v>No</v>
      </c>
      <c r="AA2407" s="10" t="str">
        <f>IFERROR(VLOOKUP(AB2407,'[2]ind_nifty500list 12th Apr20'!$F:$F,1,FALSE),"No")</f>
        <v>No</v>
      </c>
      <c r="AB2407" s="9">
        <v>518</v>
      </c>
    </row>
    <row r="2408" spans="1:28" ht="15.75" customHeight="1" x14ac:dyDescent="0.3">
      <c r="A2408" s="9">
        <v>537</v>
      </c>
      <c r="B2408" s="10">
        <v>5417729</v>
      </c>
      <c r="C2408" s="10">
        <v>21163</v>
      </c>
      <c r="D2408" s="10">
        <v>136525828</v>
      </c>
      <c r="E2408" s="10">
        <v>533304</v>
      </c>
      <c r="F2408" s="10">
        <v>533304</v>
      </c>
      <c r="G2408" s="10" t="s">
        <v>1797</v>
      </c>
      <c r="H2408" s="10" t="s">
        <v>1797</v>
      </c>
      <c r="I2408" s="10" t="s">
        <v>1798</v>
      </c>
      <c r="J2408" s="10" t="s">
        <v>1799</v>
      </c>
      <c r="K2408" s="13">
        <v>17.87</v>
      </c>
      <c r="L2408" s="19" t="s">
        <v>13176</v>
      </c>
      <c r="M2408" s="11" t="s">
        <v>83</v>
      </c>
      <c r="N2408" s="10" t="s">
        <v>84</v>
      </c>
      <c r="O2408" s="10" t="s">
        <v>85</v>
      </c>
      <c r="P2408" s="10"/>
      <c r="Q2408" s="12"/>
      <c r="R2408" s="12"/>
      <c r="S2408" s="15" t="s">
        <v>86</v>
      </c>
      <c r="T2408" s="10" t="s">
        <v>27</v>
      </c>
      <c r="U2408" s="10">
        <v>616</v>
      </c>
      <c r="V2408" s="10">
        <v>640</v>
      </c>
      <c r="W2408" s="10">
        <v>512</v>
      </c>
      <c r="X2408" s="10">
        <v>474</v>
      </c>
      <c r="Y2408" s="10">
        <f t="shared" si="56"/>
        <v>537</v>
      </c>
      <c r="Z2408" s="10" t="str">
        <f>IFERROR(VLOOKUP(H2408,'[1]MW-NIFTY-50-12-Apr-2020'!$A:$A,1,FALSE),"No")</f>
        <v>No</v>
      </c>
      <c r="AA2408" s="10" t="str">
        <f>IFERROR(VLOOKUP(AB2408,'[2]ind_nifty500list 12th Apr20'!$F:$F,1,FALSE),"No")</f>
        <v>No</v>
      </c>
      <c r="AB2408" s="9">
        <v>537</v>
      </c>
    </row>
    <row r="2409" spans="1:28" ht="15.75" customHeight="1" x14ac:dyDescent="0.3">
      <c r="A2409" s="9">
        <v>2177</v>
      </c>
      <c r="B2409" s="10"/>
      <c r="C2409" s="10"/>
      <c r="D2409" s="10">
        <v>130000132</v>
      </c>
      <c r="E2409" s="10">
        <v>507813</v>
      </c>
      <c r="F2409" s="10">
        <v>507813</v>
      </c>
      <c r="G2409" s="10" t="s">
        <v>6779</v>
      </c>
      <c r="H2409" s="10" t="str">
        <f t="shared" ref="H2409:H2414" si="58">G2409</f>
        <v>NOL</v>
      </c>
      <c r="I2409" s="10" t="s">
        <v>6780</v>
      </c>
      <c r="J2409" s="10" t="s">
        <v>6781</v>
      </c>
      <c r="K2409" s="13">
        <v>17.87</v>
      </c>
      <c r="L2409" s="19" t="s">
        <v>13176</v>
      </c>
      <c r="M2409" s="11" t="s">
        <v>23</v>
      </c>
      <c r="N2409" s="10" t="s">
        <v>24</v>
      </c>
      <c r="O2409" s="10"/>
      <c r="P2409" s="10"/>
      <c r="Q2409" s="12"/>
      <c r="R2409" s="12"/>
      <c r="S2409" s="15" t="s">
        <v>26</v>
      </c>
      <c r="T2409" s="10" t="s">
        <v>27</v>
      </c>
      <c r="U2409" s="10">
        <v>3422</v>
      </c>
      <c r="V2409" s="10">
        <v>3679</v>
      </c>
      <c r="W2409" s="10">
        <v>2671</v>
      </c>
      <c r="X2409" s="10">
        <v>1830</v>
      </c>
      <c r="Y2409" s="10">
        <f t="shared" si="56"/>
        <v>2177</v>
      </c>
      <c r="Z2409" s="10" t="str">
        <f>IFERROR(VLOOKUP(H2409,'[1]MW-NIFTY-50-12-Apr-2020'!$A:$A,1,FALSE),"No")</f>
        <v>No</v>
      </c>
      <c r="AA2409" s="10" t="str">
        <f>IFERROR(VLOOKUP(AB2409,'[2]ind_nifty500list 12th Apr20'!$F:$F,1,FALSE),"No")</f>
        <v>No</v>
      </c>
      <c r="AB2409" s="9">
        <v>2177</v>
      </c>
    </row>
    <row r="2410" spans="1:28" ht="15.75" customHeight="1" x14ac:dyDescent="0.3">
      <c r="A2410" s="9">
        <v>2505</v>
      </c>
      <c r="B2410" s="10"/>
      <c r="C2410" s="10"/>
      <c r="D2410" s="10">
        <v>134667012</v>
      </c>
      <c r="E2410" s="10">
        <v>526043</v>
      </c>
      <c r="F2410" s="10">
        <v>526043</v>
      </c>
      <c r="G2410" s="10" t="s">
        <v>7760</v>
      </c>
      <c r="H2410" s="10" t="str">
        <f t="shared" si="58"/>
        <v>POLYCHMP</v>
      </c>
      <c r="I2410" s="10" t="s">
        <v>7761</v>
      </c>
      <c r="J2410" s="10" t="s">
        <v>7762</v>
      </c>
      <c r="K2410" s="13">
        <v>17.829999999999998</v>
      </c>
      <c r="L2410" s="19" t="s">
        <v>13176</v>
      </c>
      <c r="M2410" s="11" t="s">
        <v>39</v>
      </c>
      <c r="N2410" s="10" t="s">
        <v>40</v>
      </c>
      <c r="O2410" s="10" t="s">
        <v>137</v>
      </c>
      <c r="P2410" s="10" t="s">
        <v>138</v>
      </c>
      <c r="Q2410" s="12"/>
      <c r="R2410" s="12"/>
      <c r="S2410" s="15" t="s">
        <v>42</v>
      </c>
      <c r="T2410" s="10" t="s">
        <v>27</v>
      </c>
      <c r="U2410" s="10">
        <v>610</v>
      </c>
      <c r="V2410" s="10">
        <v>3764</v>
      </c>
      <c r="W2410" s="10">
        <v>316</v>
      </c>
      <c r="X2410" s="10">
        <v>3131</v>
      </c>
      <c r="Y2410" s="10">
        <f t="shared" si="56"/>
        <v>2505</v>
      </c>
      <c r="Z2410" s="10" t="str">
        <f>IFERROR(VLOOKUP(H2410,'[1]MW-NIFTY-50-12-Apr-2020'!$A:$A,1,FALSE),"No")</f>
        <v>No</v>
      </c>
      <c r="AA2410" s="10" t="str">
        <f>IFERROR(VLOOKUP(AB2410,'[2]ind_nifty500list 12th Apr20'!$F:$F,1,FALSE),"No")</f>
        <v>No</v>
      </c>
      <c r="AB2410" s="9">
        <v>2505</v>
      </c>
    </row>
    <row r="2411" spans="1:28" ht="15.75" customHeight="1" x14ac:dyDescent="0.3">
      <c r="A2411" s="9">
        <v>3527</v>
      </c>
      <c r="B2411" s="10"/>
      <c r="C2411" s="10"/>
      <c r="D2411" s="10">
        <v>136897284</v>
      </c>
      <c r="E2411" s="10">
        <v>534755</v>
      </c>
      <c r="F2411" s="10">
        <v>534755</v>
      </c>
      <c r="G2411" s="10" t="s">
        <v>10816</v>
      </c>
      <c r="H2411" s="10" t="str">
        <f t="shared" si="58"/>
        <v>TRIOMERC</v>
      </c>
      <c r="I2411" s="10" t="s">
        <v>10817</v>
      </c>
      <c r="J2411" s="10" t="s">
        <v>10818</v>
      </c>
      <c r="K2411" s="13">
        <v>17.829999999999998</v>
      </c>
      <c r="L2411" s="19" t="s">
        <v>13176</v>
      </c>
      <c r="M2411" s="11" t="s">
        <v>55</v>
      </c>
      <c r="N2411" s="10" t="s">
        <v>56</v>
      </c>
      <c r="O2411" s="10" t="s">
        <v>57</v>
      </c>
      <c r="P2411" s="10"/>
      <c r="Q2411" s="12"/>
      <c r="R2411" s="12"/>
      <c r="S2411" s="10" t="s">
        <v>58</v>
      </c>
      <c r="T2411" s="10" t="s">
        <v>27</v>
      </c>
      <c r="U2411" s="10">
        <v>1856</v>
      </c>
      <c r="V2411" s="10">
        <v>51</v>
      </c>
      <c r="W2411" s="10">
        <v>2292</v>
      </c>
      <c r="X2411" s="10">
        <v>1992</v>
      </c>
      <c r="Y2411" s="10">
        <f t="shared" si="56"/>
        <v>3527</v>
      </c>
      <c r="Z2411" s="10" t="str">
        <f>IFERROR(VLOOKUP(H2411,'[1]MW-NIFTY-50-12-Apr-2020'!$A:$A,1,FALSE),"No")</f>
        <v>No</v>
      </c>
      <c r="AA2411" s="10" t="str">
        <f>IFERROR(VLOOKUP(AB2411,'[2]ind_nifty500list 12th Apr20'!$F:$F,1,FALSE),"No")</f>
        <v>No</v>
      </c>
      <c r="AB2411" s="9">
        <v>3527</v>
      </c>
    </row>
    <row r="2412" spans="1:28" ht="15.75" customHeight="1" x14ac:dyDescent="0.3">
      <c r="A2412" s="9">
        <v>535</v>
      </c>
      <c r="B2412" s="10"/>
      <c r="C2412" s="10"/>
      <c r="D2412" s="10">
        <v>129188612</v>
      </c>
      <c r="E2412" s="10">
        <v>129188612</v>
      </c>
      <c r="F2412" s="10">
        <v>504643</v>
      </c>
      <c r="G2412" s="10" t="s">
        <v>1792</v>
      </c>
      <c r="H2412" s="10" t="str">
        <f t="shared" si="58"/>
        <v>BWLLTD</v>
      </c>
      <c r="I2412" s="10"/>
      <c r="J2412" s="10" t="s">
        <v>1793</v>
      </c>
      <c r="K2412" s="13">
        <v>17.82</v>
      </c>
      <c r="L2412" s="19" t="s">
        <v>13176</v>
      </c>
      <c r="M2412" s="11" t="s">
        <v>39</v>
      </c>
      <c r="N2412" s="10" t="s">
        <v>40</v>
      </c>
      <c r="O2412" s="10"/>
      <c r="P2412" s="10"/>
      <c r="Q2412" s="12"/>
      <c r="R2412" s="12"/>
      <c r="S2412" s="15" t="s">
        <v>42</v>
      </c>
      <c r="T2412" s="10" t="s">
        <v>27</v>
      </c>
      <c r="U2412" s="10">
        <v>1090</v>
      </c>
      <c r="V2412" s="10">
        <v>1320</v>
      </c>
      <c r="W2412" s="10">
        <v>67</v>
      </c>
      <c r="X2412" s="10">
        <v>3128</v>
      </c>
      <c r="Y2412" s="10">
        <f t="shared" si="56"/>
        <v>535</v>
      </c>
      <c r="Z2412" s="10" t="str">
        <f>IFERROR(VLOOKUP(H2412,'[1]MW-NIFTY-50-12-Apr-2020'!$A:$A,1,FALSE),"No")</f>
        <v>No</v>
      </c>
      <c r="AA2412" s="10" t="str">
        <f>IFERROR(VLOOKUP(AB2412,'[2]ind_nifty500list 12th Apr20'!$F:$F,1,FALSE),"No")</f>
        <v>No</v>
      </c>
      <c r="AB2412" s="9">
        <v>535</v>
      </c>
    </row>
    <row r="2413" spans="1:28" ht="15.75" customHeight="1" x14ac:dyDescent="0.3">
      <c r="A2413" s="9">
        <v>967</v>
      </c>
      <c r="B2413" s="10"/>
      <c r="C2413" s="10"/>
      <c r="D2413" s="10">
        <v>134813188</v>
      </c>
      <c r="E2413" s="10">
        <v>526614</v>
      </c>
      <c r="F2413" s="10">
        <v>526614</v>
      </c>
      <c r="G2413" s="10" t="s">
        <v>3103</v>
      </c>
      <c r="H2413" s="10" t="str">
        <f t="shared" si="58"/>
        <v>EXPOGAS</v>
      </c>
      <c r="I2413" s="10" t="s">
        <v>3104</v>
      </c>
      <c r="J2413" s="10" t="s">
        <v>3105</v>
      </c>
      <c r="K2413" s="13">
        <v>17.8</v>
      </c>
      <c r="L2413" s="19" t="s">
        <v>13176</v>
      </c>
      <c r="M2413" s="11" t="s">
        <v>39</v>
      </c>
      <c r="N2413" s="10" t="s">
        <v>40</v>
      </c>
      <c r="O2413" s="10"/>
      <c r="P2413" s="10"/>
      <c r="Q2413" s="12"/>
      <c r="R2413" s="12"/>
      <c r="S2413" s="17" t="s">
        <v>42</v>
      </c>
      <c r="T2413" s="10" t="s">
        <v>27</v>
      </c>
      <c r="U2413" s="10">
        <v>1039</v>
      </c>
      <c r="V2413" s="10">
        <v>1158</v>
      </c>
      <c r="W2413" s="10">
        <v>3519</v>
      </c>
      <c r="X2413" s="10">
        <v>3065</v>
      </c>
      <c r="Y2413" s="10">
        <f t="shared" si="56"/>
        <v>967</v>
      </c>
      <c r="Z2413" s="10" t="str">
        <f>IFERROR(VLOOKUP(H2413,'[1]MW-NIFTY-50-12-Apr-2020'!$A:$A,1,FALSE),"No")</f>
        <v>No</v>
      </c>
      <c r="AA2413" s="10" t="str">
        <f>IFERROR(VLOOKUP(AB2413,'[2]ind_nifty500list 12th Apr20'!$F:$F,1,FALSE),"No")</f>
        <v>No</v>
      </c>
      <c r="AB2413" s="9">
        <v>967</v>
      </c>
    </row>
    <row r="2414" spans="1:28" ht="15.75" customHeight="1" x14ac:dyDescent="0.3">
      <c r="A2414" s="9">
        <v>2687</v>
      </c>
      <c r="B2414" s="10"/>
      <c r="C2414" s="10"/>
      <c r="D2414" s="10">
        <v>135995652</v>
      </c>
      <c r="E2414" s="10">
        <v>531233</v>
      </c>
      <c r="F2414" s="10">
        <v>531233</v>
      </c>
      <c r="G2414" s="10" t="s">
        <v>8302</v>
      </c>
      <c r="H2414" s="10" t="str">
        <f t="shared" si="58"/>
        <v>RASIELEC</v>
      </c>
      <c r="I2414" s="10" t="s">
        <v>8303</v>
      </c>
      <c r="J2414" s="10" t="s">
        <v>8304</v>
      </c>
      <c r="K2414" s="13">
        <v>17.8</v>
      </c>
      <c r="L2414" s="19" t="s">
        <v>13176</v>
      </c>
      <c r="M2414" s="11" t="s">
        <v>39</v>
      </c>
      <c r="N2414" s="10" t="s">
        <v>40</v>
      </c>
      <c r="O2414" s="10"/>
      <c r="P2414" s="10"/>
      <c r="Q2414" s="12"/>
      <c r="R2414" s="12"/>
      <c r="S2414" s="15" t="s">
        <v>42</v>
      </c>
      <c r="T2414" s="10" t="s">
        <v>27</v>
      </c>
      <c r="U2414" s="10">
        <v>100</v>
      </c>
      <c r="V2414" s="10">
        <v>1323</v>
      </c>
      <c r="W2414" s="10">
        <v>3055</v>
      </c>
      <c r="X2414" s="10">
        <v>1158</v>
      </c>
      <c r="Y2414" s="10">
        <f t="shared" si="56"/>
        <v>2687</v>
      </c>
      <c r="Z2414" s="10" t="str">
        <f>IFERROR(VLOOKUP(H2414,'[1]MW-NIFTY-50-12-Apr-2020'!$A:$A,1,FALSE),"No")</f>
        <v>No</v>
      </c>
      <c r="AA2414" s="10" t="str">
        <f>IFERROR(VLOOKUP(AB2414,'[2]ind_nifty500list 12th Apr20'!$F:$F,1,FALSE),"No")</f>
        <v>No</v>
      </c>
      <c r="AB2414" s="9">
        <v>2687</v>
      </c>
    </row>
    <row r="2415" spans="1:28" ht="15.75" customHeight="1" x14ac:dyDescent="0.3">
      <c r="A2415" s="9">
        <v>191</v>
      </c>
      <c r="B2415" s="10">
        <v>7534081</v>
      </c>
      <c r="C2415" s="10">
        <v>29430</v>
      </c>
      <c r="D2415" s="10">
        <v>136414724</v>
      </c>
      <c r="E2415" s="10">
        <v>532870</v>
      </c>
      <c r="F2415" s="10">
        <v>532870</v>
      </c>
      <c r="G2415" s="10" t="s">
        <v>717</v>
      </c>
      <c r="H2415" s="10" t="s">
        <v>717</v>
      </c>
      <c r="I2415" s="10" t="s">
        <v>718</v>
      </c>
      <c r="J2415" s="10" t="s">
        <v>719</v>
      </c>
      <c r="K2415" s="13">
        <v>17.759700000000002</v>
      </c>
      <c r="L2415" s="19" t="s">
        <v>13176</v>
      </c>
      <c r="M2415" s="11" t="s">
        <v>23</v>
      </c>
      <c r="N2415" s="10" t="s">
        <v>90</v>
      </c>
      <c r="O2415" s="10" t="s">
        <v>283</v>
      </c>
      <c r="P2415" s="10"/>
      <c r="Q2415" s="12"/>
      <c r="R2415" s="12"/>
      <c r="S2415" s="18" t="s">
        <v>91</v>
      </c>
      <c r="T2415" s="10" t="s">
        <v>27</v>
      </c>
      <c r="U2415" s="10">
        <v>3261</v>
      </c>
      <c r="V2415" s="10">
        <v>3314</v>
      </c>
      <c r="W2415" s="10">
        <v>2038</v>
      </c>
      <c r="X2415" s="10">
        <v>2955</v>
      </c>
      <c r="Y2415" s="10">
        <f t="shared" si="56"/>
        <v>191</v>
      </c>
      <c r="Z2415" s="10" t="str">
        <f>IFERROR(VLOOKUP(H2415,'[1]MW-NIFTY-50-12-Apr-2020'!$A:$A,1,FALSE),"No")</f>
        <v>No</v>
      </c>
      <c r="AA2415" s="10" t="str">
        <f>IFERROR(VLOOKUP(AB2415,'[2]ind_nifty500list 12th Apr20'!$F:$F,1,FALSE),"No")</f>
        <v>No</v>
      </c>
      <c r="AB2415" s="9">
        <v>191</v>
      </c>
    </row>
    <row r="2416" spans="1:28" ht="15.75" customHeight="1" x14ac:dyDescent="0.3">
      <c r="A2416" s="9">
        <v>708</v>
      </c>
      <c r="B2416" s="10"/>
      <c r="C2416" s="10"/>
      <c r="D2416" s="10">
        <v>137857028</v>
      </c>
      <c r="E2416" s="10">
        <v>538504</v>
      </c>
      <c r="F2416" s="10">
        <v>538504</v>
      </c>
      <c r="G2416" s="10" t="s">
        <v>2317</v>
      </c>
      <c r="H2416" s="10" t="str">
        <f>G2416</f>
        <v>CML</v>
      </c>
      <c r="I2416" s="10" t="s">
        <v>2318</v>
      </c>
      <c r="J2416" s="10" t="s">
        <v>2319</v>
      </c>
      <c r="K2416" s="13">
        <v>17.75</v>
      </c>
      <c r="L2416" s="19" t="s">
        <v>13176</v>
      </c>
      <c r="M2416" s="11" t="s">
        <v>39</v>
      </c>
      <c r="N2416" s="10" t="s">
        <v>145</v>
      </c>
      <c r="O2416" s="10"/>
      <c r="P2416" s="10"/>
      <c r="Q2416" s="12"/>
      <c r="R2416" s="12"/>
      <c r="S2416" s="15" t="s">
        <v>42</v>
      </c>
      <c r="T2416" s="10" t="s">
        <v>27</v>
      </c>
      <c r="U2416" s="10">
        <v>757</v>
      </c>
      <c r="V2416" s="10">
        <v>764</v>
      </c>
      <c r="W2416" s="10">
        <v>581</v>
      </c>
      <c r="X2416" s="10">
        <v>543</v>
      </c>
      <c r="Y2416" s="10">
        <f t="shared" si="56"/>
        <v>708</v>
      </c>
      <c r="Z2416" s="10" t="str">
        <f>IFERROR(VLOOKUP(H2416,'[1]MW-NIFTY-50-12-Apr-2020'!$A:$A,1,FALSE),"No")</f>
        <v>No</v>
      </c>
      <c r="AA2416" s="10" t="str">
        <f>IFERROR(VLOOKUP(AB2416,'[2]ind_nifty500list 12th Apr20'!$F:$F,1,FALSE),"No")</f>
        <v>No</v>
      </c>
      <c r="AB2416" s="9">
        <v>708</v>
      </c>
    </row>
    <row r="2417" spans="1:28" ht="15.75" customHeight="1" x14ac:dyDescent="0.3">
      <c r="A2417" s="9">
        <v>776</v>
      </c>
      <c r="B2417" s="10"/>
      <c r="C2417" s="10"/>
      <c r="D2417" s="10">
        <v>136099844</v>
      </c>
      <c r="E2417" s="10">
        <v>136099844</v>
      </c>
      <c r="F2417" s="10">
        <v>531640</v>
      </c>
      <c r="G2417" s="10" t="s">
        <v>2525</v>
      </c>
      <c r="H2417" s="10" t="str">
        <f>G2417</f>
        <v>SICL</v>
      </c>
      <c r="I2417" s="10"/>
      <c r="J2417" s="10" t="s">
        <v>2526</v>
      </c>
      <c r="K2417" s="13">
        <v>17.75</v>
      </c>
      <c r="L2417" s="19" t="s">
        <v>13176</v>
      </c>
      <c r="M2417" s="11" t="s">
        <v>39</v>
      </c>
      <c r="N2417" s="10" t="s">
        <v>67</v>
      </c>
      <c r="O2417" s="10"/>
      <c r="P2417" s="10"/>
      <c r="Q2417" s="12"/>
      <c r="R2417" s="12"/>
      <c r="S2417" s="15" t="s">
        <v>69</v>
      </c>
      <c r="T2417" s="10" t="s">
        <v>27</v>
      </c>
      <c r="U2417" s="10">
        <v>671</v>
      </c>
      <c r="V2417" s="10">
        <v>2644</v>
      </c>
      <c r="W2417" s="10">
        <v>200</v>
      </c>
      <c r="X2417" s="10">
        <v>2637</v>
      </c>
      <c r="Y2417" s="10">
        <f t="shared" si="56"/>
        <v>776</v>
      </c>
      <c r="Z2417" s="10" t="str">
        <f>IFERROR(VLOOKUP(H2417,'[1]MW-NIFTY-50-12-Apr-2020'!$A:$A,1,FALSE),"No")</f>
        <v>No</v>
      </c>
      <c r="AA2417" s="10" t="str">
        <f>IFERROR(VLOOKUP(AB2417,'[2]ind_nifty500list 12th Apr20'!$F:$F,1,FALSE),"No")</f>
        <v>No</v>
      </c>
      <c r="AB2417" s="9">
        <v>776</v>
      </c>
    </row>
    <row r="2418" spans="1:28" ht="15.75" customHeight="1" x14ac:dyDescent="0.3">
      <c r="A2418" s="9">
        <v>2722</v>
      </c>
      <c r="B2418" s="10"/>
      <c r="C2418" s="10"/>
      <c r="D2418" s="10">
        <v>136223748</v>
      </c>
      <c r="E2418" s="10">
        <v>532124</v>
      </c>
      <c r="F2418" s="10">
        <v>532124</v>
      </c>
      <c r="G2418" s="10" t="s">
        <v>8408</v>
      </c>
      <c r="H2418" s="10" t="str">
        <f>G2418</f>
        <v>RELIABVEN</v>
      </c>
      <c r="I2418" s="10" t="s">
        <v>8409</v>
      </c>
      <c r="J2418" s="10" t="s">
        <v>8410</v>
      </c>
      <c r="K2418" s="13">
        <v>17.73</v>
      </c>
      <c r="L2418" s="19" t="s">
        <v>13176</v>
      </c>
      <c r="M2418" s="11" t="s">
        <v>83</v>
      </c>
      <c r="N2418" s="10" t="s">
        <v>181</v>
      </c>
      <c r="O2418" s="10" t="s">
        <v>210</v>
      </c>
      <c r="P2418" s="10" t="s">
        <v>354</v>
      </c>
      <c r="Q2418" s="12"/>
      <c r="R2418" s="12"/>
      <c r="S2418" s="15" t="s">
        <v>86</v>
      </c>
      <c r="T2418" s="10" t="s">
        <v>27</v>
      </c>
      <c r="U2418" s="10">
        <v>3541</v>
      </c>
      <c r="V2418" s="10">
        <v>1565</v>
      </c>
      <c r="W2418" s="10">
        <v>1714</v>
      </c>
      <c r="X2418" s="10">
        <v>1607</v>
      </c>
      <c r="Y2418" s="10">
        <f t="shared" si="56"/>
        <v>2722</v>
      </c>
      <c r="Z2418" s="10" t="str">
        <f>IFERROR(VLOOKUP(H2418,'[1]MW-NIFTY-50-12-Apr-2020'!$A:$A,1,FALSE),"No")</f>
        <v>No</v>
      </c>
      <c r="AA2418" s="10" t="str">
        <f>IFERROR(VLOOKUP(AB2418,'[2]ind_nifty500list 12th Apr20'!$F:$F,1,FALSE),"No")</f>
        <v>No</v>
      </c>
      <c r="AB2418" s="9">
        <v>2722</v>
      </c>
    </row>
    <row r="2419" spans="1:28" ht="15.75" customHeight="1" x14ac:dyDescent="0.3">
      <c r="A2419" s="9">
        <v>2432</v>
      </c>
      <c r="B2419" s="10">
        <v>3342081</v>
      </c>
      <c r="C2419" s="10">
        <v>13055</v>
      </c>
      <c r="D2419" s="10">
        <v>136365060</v>
      </c>
      <c r="E2419" s="10">
        <v>532676</v>
      </c>
      <c r="F2419" s="10">
        <v>532676</v>
      </c>
      <c r="G2419" s="10" t="s">
        <v>7544</v>
      </c>
      <c r="H2419" s="10" t="s">
        <v>7544</v>
      </c>
      <c r="I2419" s="10" t="s">
        <v>7545</v>
      </c>
      <c r="J2419" s="10" t="s">
        <v>7546</v>
      </c>
      <c r="K2419" s="13">
        <v>17.652749999999997</v>
      </c>
      <c r="L2419" s="19" t="s">
        <v>13176</v>
      </c>
      <c r="M2419" s="11" t="s">
        <v>39</v>
      </c>
      <c r="N2419" s="10" t="s">
        <v>67</v>
      </c>
      <c r="O2419" s="10" t="s">
        <v>68</v>
      </c>
      <c r="P2419" s="10"/>
      <c r="Q2419" s="12"/>
      <c r="R2419" s="12"/>
      <c r="S2419" s="15" t="s">
        <v>69</v>
      </c>
      <c r="T2419" s="10" t="s">
        <v>27</v>
      </c>
      <c r="U2419" s="10">
        <v>1554</v>
      </c>
      <c r="V2419" s="10">
        <v>2016</v>
      </c>
      <c r="W2419" s="10">
        <v>3083</v>
      </c>
      <c r="X2419" s="10">
        <v>3390</v>
      </c>
      <c r="Y2419" s="10">
        <f t="shared" si="56"/>
        <v>2432</v>
      </c>
      <c r="Z2419" s="10" t="str">
        <f>IFERROR(VLOOKUP(H2419,'[1]MW-NIFTY-50-12-Apr-2020'!$A:$A,1,FALSE),"No")</f>
        <v>No</v>
      </c>
      <c r="AA2419" s="10" t="str">
        <f>IFERROR(VLOOKUP(AB2419,'[2]ind_nifty500list 12th Apr20'!$F:$F,1,FALSE),"No")</f>
        <v>No</v>
      </c>
      <c r="AB2419" s="9">
        <v>2432</v>
      </c>
    </row>
    <row r="2420" spans="1:28" ht="15.75" customHeight="1" x14ac:dyDescent="0.3">
      <c r="A2420" s="9">
        <v>1247</v>
      </c>
      <c r="B2420" s="10"/>
      <c r="C2420" s="10"/>
      <c r="D2420" s="10">
        <v>136229124</v>
      </c>
      <c r="E2420" s="10">
        <v>532145</v>
      </c>
      <c r="F2420" s="10">
        <v>532145</v>
      </c>
      <c r="G2420" s="10" t="s">
        <v>3959</v>
      </c>
      <c r="H2420" s="10" t="str">
        <f t="shared" ref="H2420:H2431" si="59">G2420</f>
        <v>HOTLSILV</v>
      </c>
      <c r="I2420" s="10" t="s">
        <v>3960</v>
      </c>
      <c r="J2420" s="10" t="s">
        <v>3961</v>
      </c>
      <c r="K2420" s="13">
        <v>17.62</v>
      </c>
      <c r="L2420" s="19" t="s">
        <v>13176</v>
      </c>
      <c r="M2420" s="11" t="s">
        <v>83</v>
      </c>
      <c r="N2420" s="10" t="s">
        <v>181</v>
      </c>
      <c r="O2420" s="10" t="s">
        <v>210</v>
      </c>
      <c r="P2420" s="10" t="s">
        <v>354</v>
      </c>
      <c r="Q2420" s="12"/>
      <c r="R2420" s="12"/>
      <c r="S2420" s="15" t="s">
        <v>86</v>
      </c>
      <c r="T2420" s="10" t="s">
        <v>27</v>
      </c>
      <c r="U2420" s="10">
        <v>2684</v>
      </c>
      <c r="V2420" s="10">
        <v>106</v>
      </c>
      <c r="W2420" s="10">
        <v>3676</v>
      </c>
      <c r="X2420" s="10">
        <v>2497</v>
      </c>
      <c r="Y2420" s="10">
        <f t="shared" si="56"/>
        <v>1247</v>
      </c>
      <c r="Z2420" s="10" t="str">
        <f>IFERROR(VLOOKUP(H2420,'[1]MW-NIFTY-50-12-Apr-2020'!$A:$A,1,FALSE),"No")</f>
        <v>No</v>
      </c>
      <c r="AA2420" s="10" t="str">
        <f>IFERROR(VLOOKUP(AB2420,'[2]ind_nifty500list 12th Apr20'!$F:$F,1,FALSE),"No")</f>
        <v>No</v>
      </c>
      <c r="AB2420" s="9">
        <v>1247</v>
      </c>
    </row>
    <row r="2421" spans="1:28" ht="15.75" customHeight="1" x14ac:dyDescent="0.3">
      <c r="A2421" s="9">
        <v>2872</v>
      </c>
      <c r="B2421" s="10"/>
      <c r="C2421" s="10"/>
      <c r="D2421" s="10">
        <v>132120580</v>
      </c>
      <c r="E2421" s="10">
        <v>516096</v>
      </c>
      <c r="F2421" s="10">
        <v>516096</v>
      </c>
      <c r="G2421" s="10" t="s">
        <v>8858</v>
      </c>
      <c r="H2421" s="10" t="str">
        <f t="shared" si="59"/>
        <v>SANPA</v>
      </c>
      <c r="I2421" s="10" t="s">
        <v>8859</v>
      </c>
      <c r="J2421" s="10" t="s">
        <v>8860</v>
      </c>
      <c r="K2421" s="13">
        <v>17.600000000000001</v>
      </c>
      <c r="L2421" s="19" t="s">
        <v>13176</v>
      </c>
      <c r="M2421" s="11" t="s">
        <v>23</v>
      </c>
      <c r="N2421" s="10" t="s">
        <v>196</v>
      </c>
      <c r="O2421" s="10" t="s">
        <v>388</v>
      </c>
      <c r="P2421" s="10"/>
      <c r="Q2421" s="12"/>
      <c r="R2421" s="12"/>
      <c r="S2421" s="17" t="s">
        <v>26</v>
      </c>
      <c r="T2421" s="10" t="s">
        <v>27</v>
      </c>
      <c r="U2421" s="10">
        <v>89</v>
      </c>
      <c r="V2421" s="10">
        <v>1081</v>
      </c>
      <c r="W2421" s="10">
        <v>2660</v>
      </c>
      <c r="X2421" s="10">
        <v>3018</v>
      </c>
      <c r="Y2421" s="10">
        <f t="shared" si="56"/>
        <v>2872</v>
      </c>
      <c r="Z2421" s="10" t="str">
        <f>IFERROR(VLOOKUP(H2421,'[1]MW-NIFTY-50-12-Apr-2020'!$A:$A,1,FALSE),"No")</f>
        <v>No</v>
      </c>
      <c r="AA2421" s="10" t="str">
        <f>IFERROR(VLOOKUP(AB2421,'[2]ind_nifty500list 12th Apr20'!$F:$F,1,FALSE),"No")</f>
        <v>No</v>
      </c>
      <c r="AB2421" s="9">
        <v>2872</v>
      </c>
    </row>
    <row r="2422" spans="1:28" ht="15.75" customHeight="1" x14ac:dyDescent="0.3">
      <c r="A2422" s="9">
        <v>1480</v>
      </c>
      <c r="B2422" s="10"/>
      <c r="C2422" s="10"/>
      <c r="D2422" s="10">
        <v>136016388</v>
      </c>
      <c r="E2422" s="10">
        <v>531314</v>
      </c>
      <c r="F2422" s="10">
        <v>531314</v>
      </c>
      <c r="G2422" s="10" t="s">
        <v>4676</v>
      </c>
      <c r="H2422" s="10" t="str">
        <f t="shared" si="59"/>
        <v>INTCAPM</v>
      </c>
      <c r="I2422" s="10" t="s">
        <v>4677</v>
      </c>
      <c r="J2422" s="10" t="s">
        <v>4678</v>
      </c>
      <c r="K2422" s="13">
        <v>17.59</v>
      </c>
      <c r="L2422" s="19" t="s">
        <v>13176</v>
      </c>
      <c r="M2422" s="11" t="s">
        <v>55</v>
      </c>
      <c r="N2422" s="10" t="s">
        <v>56</v>
      </c>
      <c r="O2422" s="10" t="s">
        <v>62</v>
      </c>
      <c r="P2422" s="10" t="s">
        <v>63</v>
      </c>
      <c r="Q2422" s="12"/>
      <c r="R2422" s="12"/>
      <c r="S2422" s="18" t="s">
        <v>58</v>
      </c>
      <c r="T2422" s="10" t="s">
        <v>27</v>
      </c>
      <c r="U2422" s="10">
        <v>2459</v>
      </c>
      <c r="V2422" s="10">
        <v>3229</v>
      </c>
      <c r="W2422" s="10">
        <v>2912</v>
      </c>
      <c r="X2422" s="10">
        <v>1485</v>
      </c>
      <c r="Y2422" s="10">
        <f t="shared" si="56"/>
        <v>1480</v>
      </c>
      <c r="Z2422" s="10" t="str">
        <f>IFERROR(VLOOKUP(H2422,'[1]MW-NIFTY-50-12-Apr-2020'!$A:$A,1,FALSE),"No")</f>
        <v>No</v>
      </c>
      <c r="AA2422" s="10" t="str">
        <f>IFERROR(VLOOKUP(AB2422,'[2]ind_nifty500list 12th Apr20'!$F:$F,1,FALSE),"No")</f>
        <v>No</v>
      </c>
      <c r="AB2422" s="9">
        <v>1480</v>
      </c>
    </row>
    <row r="2423" spans="1:28" ht="15.75" customHeight="1" x14ac:dyDescent="0.3">
      <c r="A2423" s="9">
        <v>3038</v>
      </c>
      <c r="B2423" s="10"/>
      <c r="C2423" s="10"/>
      <c r="D2423" s="10">
        <v>134907140</v>
      </c>
      <c r="E2423" s="10">
        <v>526981</v>
      </c>
      <c r="F2423" s="10">
        <v>526981</v>
      </c>
      <c r="G2423" s="10" t="s">
        <v>9353</v>
      </c>
      <c r="H2423" s="10" t="str">
        <f t="shared" si="59"/>
        <v>SHBAJRG</v>
      </c>
      <c r="I2423" s="10" t="s">
        <v>9354</v>
      </c>
      <c r="J2423" s="10" t="s">
        <v>9355</v>
      </c>
      <c r="K2423" s="13">
        <v>17.59</v>
      </c>
      <c r="L2423" s="19" t="s">
        <v>13176</v>
      </c>
      <c r="M2423" s="11" t="s">
        <v>23</v>
      </c>
      <c r="N2423" s="10" t="s">
        <v>90</v>
      </c>
      <c r="O2423" s="10"/>
      <c r="P2423" s="10"/>
      <c r="Q2423" s="12"/>
      <c r="R2423" s="12"/>
      <c r="S2423" s="18" t="s">
        <v>91</v>
      </c>
      <c r="T2423" s="10" t="s">
        <v>27</v>
      </c>
      <c r="U2423" s="10">
        <v>3643</v>
      </c>
      <c r="V2423" s="10">
        <v>565</v>
      </c>
      <c r="W2423" s="10">
        <v>456</v>
      </c>
      <c r="X2423" s="10">
        <v>261</v>
      </c>
      <c r="Y2423" s="10">
        <f t="shared" si="56"/>
        <v>3038</v>
      </c>
      <c r="Z2423" s="10" t="str">
        <f>IFERROR(VLOOKUP(H2423,'[1]MW-NIFTY-50-12-Apr-2020'!$A:$A,1,FALSE),"No")</f>
        <v>No</v>
      </c>
      <c r="AA2423" s="10" t="str">
        <f>IFERROR(VLOOKUP(AB2423,'[2]ind_nifty500list 12th Apr20'!$F:$F,1,FALSE),"No")</f>
        <v>No</v>
      </c>
      <c r="AB2423" s="9">
        <v>3038</v>
      </c>
    </row>
    <row r="2424" spans="1:28" ht="15.75" customHeight="1" x14ac:dyDescent="0.3">
      <c r="A2424" s="9">
        <v>456</v>
      </c>
      <c r="B2424" s="10"/>
      <c r="C2424" s="10"/>
      <c r="D2424" s="10">
        <v>128014852</v>
      </c>
      <c r="E2424" s="10">
        <v>500058</v>
      </c>
      <c r="F2424" s="10">
        <v>500058</v>
      </c>
      <c r="G2424" s="10" t="s">
        <v>1553</v>
      </c>
      <c r="H2424" s="10" t="str">
        <f t="shared" si="59"/>
        <v>BIHARSPONG</v>
      </c>
      <c r="I2424" s="10" t="s">
        <v>1554</v>
      </c>
      <c r="J2424" s="10" t="s">
        <v>1555</v>
      </c>
      <c r="K2424" s="13">
        <v>17.53</v>
      </c>
      <c r="L2424" s="19" t="s">
        <v>13176</v>
      </c>
      <c r="M2424" s="11" t="s">
        <v>23</v>
      </c>
      <c r="N2424" s="10" t="s">
        <v>90</v>
      </c>
      <c r="O2424" s="10"/>
      <c r="P2424" s="10"/>
      <c r="Q2424" s="12"/>
      <c r="R2424" s="12"/>
      <c r="S2424" s="10" t="s">
        <v>91</v>
      </c>
      <c r="T2424" s="10" t="s">
        <v>27</v>
      </c>
      <c r="U2424" s="10">
        <v>3038</v>
      </c>
      <c r="V2424" s="10">
        <v>3643</v>
      </c>
      <c r="W2424" s="10">
        <v>261</v>
      </c>
      <c r="X2424" s="10">
        <v>3391</v>
      </c>
      <c r="Y2424" s="10">
        <f t="shared" si="56"/>
        <v>456</v>
      </c>
      <c r="Z2424" s="10" t="str">
        <f>IFERROR(VLOOKUP(H2424,'[1]MW-NIFTY-50-12-Apr-2020'!$A:$A,1,FALSE),"No")</f>
        <v>No</v>
      </c>
      <c r="AA2424" s="10" t="str">
        <f>IFERROR(VLOOKUP(AB2424,'[2]ind_nifty500list 12th Apr20'!$F:$F,1,FALSE),"No")</f>
        <v>No</v>
      </c>
      <c r="AB2424" s="9">
        <v>456</v>
      </c>
    </row>
    <row r="2425" spans="1:28" ht="15.75" customHeight="1" x14ac:dyDescent="0.3">
      <c r="A2425" s="9">
        <v>2511</v>
      </c>
      <c r="B2425" s="10"/>
      <c r="C2425" s="10"/>
      <c r="D2425" s="10">
        <v>136194820</v>
      </c>
      <c r="E2425" s="10">
        <v>532011</v>
      </c>
      <c r="F2425" s="10">
        <v>532011</v>
      </c>
      <c r="G2425" s="10" t="s">
        <v>7778</v>
      </c>
      <c r="H2425" s="10" t="str">
        <f t="shared" si="59"/>
        <v>POOJAENT</v>
      </c>
      <c r="I2425" s="10" t="s">
        <v>7779</v>
      </c>
      <c r="J2425" s="10" t="s">
        <v>7780</v>
      </c>
      <c r="K2425" s="13">
        <v>17.510000000000002</v>
      </c>
      <c r="L2425" s="19" t="s">
        <v>13176</v>
      </c>
      <c r="M2425" s="11" t="s">
        <v>83</v>
      </c>
      <c r="N2425" s="10" t="s">
        <v>181</v>
      </c>
      <c r="O2425" s="10" t="s">
        <v>311</v>
      </c>
      <c r="P2425" s="10"/>
      <c r="Q2425" s="12"/>
      <c r="R2425" s="12"/>
      <c r="S2425" s="15" t="s">
        <v>313</v>
      </c>
      <c r="T2425" s="10" t="s">
        <v>27</v>
      </c>
      <c r="U2425" s="10">
        <v>707</v>
      </c>
      <c r="V2425" s="10">
        <v>2616</v>
      </c>
      <c r="W2425" s="10">
        <v>2378</v>
      </c>
      <c r="X2425" s="10">
        <v>348</v>
      </c>
      <c r="Y2425" s="10">
        <f t="shared" si="56"/>
        <v>2511</v>
      </c>
      <c r="Z2425" s="10" t="str">
        <f>IFERROR(VLOOKUP(H2425,'[1]MW-NIFTY-50-12-Apr-2020'!$A:$A,1,FALSE),"No")</f>
        <v>No</v>
      </c>
      <c r="AA2425" s="10" t="str">
        <f>IFERROR(VLOOKUP(AB2425,'[2]ind_nifty500list 12th Apr20'!$F:$F,1,FALSE),"No")</f>
        <v>No</v>
      </c>
      <c r="AB2425" s="9">
        <v>2511</v>
      </c>
    </row>
    <row r="2426" spans="1:28" ht="15.75" customHeight="1" x14ac:dyDescent="0.3">
      <c r="A2426" s="9">
        <v>1856</v>
      </c>
      <c r="B2426" s="10"/>
      <c r="C2426" s="10"/>
      <c r="D2426" s="10">
        <v>130967812</v>
      </c>
      <c r="E2426" s="10">
        <v>511593</v>
      </c>
      <c r="F2426" s="10">
        <v>511593</v>
      </c>
      <c r="G2426" s="10" t="s">
        <v>5810</v>
      </c>
      <c r="H2426" s="10" t="str">
        <f t="shared" si="59"/>
        <v>LIBORDFIN</v>
      </c>
      <c r="I2426" s="10" t="s">
        <v>5811</v>
      </c>
      <c r="J2426" s="10" t="s">
        <v>5812</v>
      </c>
      <c r="K2426" s="13">
        <v>17.420000000000002</v>
      </c>
      <c r="L2426" s="19" t="s">
        <v>13176</v>
      </c>
      <c r="M2426" s="11" t="s">
        <v>55</v>
      </c>
      <c r="N2426" s="10" t="s">
        <v>56</v>
      </c>
      <c r="O2426" s="10" t="s">
        <v>57</v>
      </c>
      <c r="P2426" s="10"/>
      <c r="Q2426" s="12"/>
      <c r="R2426" s="12"/>
      <c r="S2426" s="10" t="s">
        <v>58</v>
      </c>
      <c r="T2426" s="10" t="s">
        <v>27</v>
      </c>
      <c r="U2426" s="10">
        <v>51</v>
      </c>
      <c r="V2426" s="10">
        <v>3609</v>
      </c>
      <c r="W2426" s="10">
        <v>3527</v>
      </c>
      <c r="X2426" s="10">
        <v>2292</v>
      </c>
      <c r="Y2426" s="10">
        <f t="shared" si="56"/>
        <v>1856</v>
      </c>
      <c r="Z2426" s="10" t="str">
        <f>IFERROR(VLOOKUP(H2426,'[1]MW-NIFTY-50-12-Apr-2020'!$A:$A,1,FALSE),"No")</f>
        <v>No</v>
      </c>
      <c r="AA2426" s="10" t="str">
        <f>IFERROR(VLOOKUP(AB2426,'[2]ind_nifty500list 12th Apr20'!$F:$F,1,FALSE),"No")</f>
        <v>No</v>
      </c>
      <c r="AB2426" s="9">
        <v>1856</v>
      </c>
    </row>
    <row r="2427" spans="1:28" ht="15.75" customHeight="1" x14ac:dyDescent="0.3">
      <c r="A2427" s="9">
        <v>663</v>
      </c>
      <c r="B2427" s="10"/>
      <c r="C2427" s="10"/>
      <c r="D2427" s="10">
        <v>137028356</v>
      </c>
      <c r="E2427" s="10">
        <v>535267</v>
      </c>
      <c r="F2427" s="10">
        <v>535267</v>
      </c>
      <c r="G2427" s="10" t="s">
        <v>2182</v>
      </c>
      <c r="H2427" s="10" t="str">
        <f t="shared" si="59"/>
        <v>COMFINCAP</v>
      </c>
      <c r="I2427" s="10" t="s">
        <v>2183</v>
      </c>
      <c r="J2427" s="10" t="s">
        <v>2184</v>
      </c>
      <c r="K2427" s="13">
        <v>17.39</v>
      </c>
      <c r="L2427" s="19" t="s">
        <v>13176</v>
      </c>
      <c r="M2427" s="11" t="s">
        <v>55</v>
      </c>
      <c r="N2427" s="10" t="s">
        <v>56</v>
      </c>
      <c r="O2427" s="10" t="s">
        <v>158</v>
      </c>
      <c r="P2427" s="11" t="s">
        <v>159</v>
      </c>
      <c r="Q2427" s="12"/>
      <c r="R2427" s="12"/>
      <c r="S2427" s="10" t="s">
        <v>58</v>
      </c>
      <c r="T2427" s="10" t="s">
        <v>27</v>
      </c>
      <c r="U2427" s="10">
        <v>1734</v>
      </c>
      <c r="V2427" s="10">
        <v>3140</v>
      </c>
      <c r="W2427" s="10">
        <v>3444</v>
      </c>
      <c r="X2427" s="10">
        <v>1695</v>
      </c>
      <c r="Y2427" s="10">
        <f t="shared" si="56"/>
        <v>663</v>
      </c>
      <c r="Z2427" s="10" t="str">
        <f>IFERROR(VLOOKUP(H2427,'[1]MW-NIFTY-50-12-Apr-2020'!$A:$A,1,FALSE),"No")</f>
        <v>No</v>
      </c>
      <c r="AA2427" s="10" t="str">
        <f>IFERROR(VLOOKUP(AB2427,'[2]ind_nifty500list 12th Apr20'!$F:$F,1,FALSE),"No")</f>
        <v>No</v>
      </c>
      <c r="AB2427" s="9">
        <v>663</v>
      </c>
    </row>
    <row r="2428" spans="1:28" ht="15.75" customHeight="1" x14ac:dyDescent="0.3">
      <c r="A2428" s="9">
        <v>3391</v>
      </c>
      <c r="B2428" s="10"/>
      <c r="C2428" s="10"/>
      <c r="D2428" s="10">
        <v>129455364</v>
      </c>
      <c r="E2428" s="10">
        <v>505685</v>
      </c>
      <c r="F2428" s="10">
        <v>505685</v>
      </c>
      <c r="G2428" s="10" t="s">
        <v>10410</v>
      </c>
      <c r="H2428" s="10" t="str">
        <f t="shared" si="59"/>
        <v>TAPARIA</v>
      </c>
      <c r="I2428" s="10" t="s">
        <v>10411</v>
      </c>
      <c r="J2428" s="10" t="s">
        <v>10412</v>
      </c>
      <c r="K2428" s="13">
        <v>17.39</v>
      </c>
      <c r="L2428" s="19" t="s">
        <v>13176</v>
      </c>
      <c r="M2428" s="11" t="s">
        <v>23</v>
      </c>
      <c r="N2428" s="10" t="s">
        <v>90</v>
      </c>
      <c r="O2428" s="10"/>
      <c r="P2428" s="10"/>
      <c r="Q2428" s="12"/>
      <c r="R2428" s="12"/>
      <c r="S2428" s="18" t="s">
        <v>91</v>
      </c>
      <c r="T2428" s="10" t="s">
        <v>27</v>
      </c>
      <c r="U2428" s="10">
        <v>261</v>
      </c>
      <c r="V2428" s="10">
        <v>456</v>
      </c>
      <c r="W2428" s="10">
        <v>3667</v>
      </c>
      <c r="X2428" s="10">
        <v>3385</v>
      </c>
      <c r="Y2428" s="10">
        <f t="shared" si="56"/>
        <v>3391</v>
      </c>
      <c r="Z2428" s="10" t="str">
        <f>IFERROR(VLOOKUP(H2428,'[1]MW-NIFTY-50-12-Apr-2020'!$A:$A,1,FALSE),"No")</f>
        <v>No</v>
      </c>
      <c r="AA2428" s="10" t="str">
        <f>IFERROR(VLOOKUP(AB2428,'[2]ind_nifty500list 12th Apr20'!$F:$F,1,FALSE),"No")</f>
        <v>No</v>
      </c>
      <c r="AB2428" s="9">
        <v>3391</v>
      </c>
    </row>
    <row r="2429" spans="1:28" ht="15.75" customHeight="1" x14ac:dyDescent="0.3">
      <c r="A2429" s="9">
        <v>3058</v>
      </c>
      <c r="B2429" s="10"/>
      <c r="C2429" s="10"/>
      <c r="D2429" s="10">
        <v>129411844</v>
      </c>
      <c r="E2429" s="10">
        <v>505515</v>
      </c>
      <c r="F2429" s="10">
        <v>505515</v>
      </c>
      <c r="G2429" s="10" t="s">
        <v>9413</v>
      </c>
      <c r="H2429" s="10" t="str">
        <f t="shared" si="59"/>
        <v>SHYMINV</v>
      </c>
      <c r="I2429" s="10" t="s">
        <v>9414</v>
      </c>
      <c r="J2429" s="10" t="s">
        <v>9415</v>
      </c>
      <c r="K2429" s="13">
        <v>17.3</v>
      </c>
      <c r="L2429" s="19" t="s">
        <v>13176</v>
      </c>
      <c r="M2429" s="11" t="s">
        <v>55</v>
      </c>
      <c r="N2429" s="10" t="s">
        <v>56</v>
      </c>
      <c r="O2429" s="10" t="s">
        <v>62</v>
      </c>
      <c r="P2429" s="10" t="s">
        <v>293</v>
      </c>
      <c r="Q2429" s="12"/>
      <c r="R2429" s="12"/>
      <c r="S2429" s="18" t="s">
        <v>58</v>
      </c>
      <c r="T2429" s="10" t="s">
        <v>27</v>
      </c>
      <c r="U2429" s="10">
        <v>1169</v>
      </c>
      <c r="V2429" s="10">
        <v>1382</v>
      </c>
      <c r="W2429" s="10">
        <v>5050</v>
      </c>
      <c r="X2429" s="10">
        <v>553</v>
      </c>
      <c r="Y2429" s="10">
        <f t="shared" si="56"/>
        <v>3058</v>
      </c>
      <c r="Z2429" s="10" t="str">
        <f>IFERROR(VLOOKUP(H2429,'[1]MW-NIFTY-50-12-Apr-2020'!$A:$A,1,FALSE),"No")</f>
        <v>No</v>
      </c>
      <c r="AA2429" s="10" t="str">
        <f>IFERROR(VLOOKUP(AB2429,'[2]ind_nifty500list 12th Apr20'!$F:$F,1,FALSE),"No")</f>
        <v>No</v>
      </c>
      <c r="AB2429" s="9">
        <v>3058</v>
      </c>
    </row>
    <row r="2430" spans="1:28" ht="15.75" customHeight="1" x14ac:dyDescent="0.3">
      <c r="A2430" s="9">
        <v>3248</v>
      </c>
      <c r="B2430" s="10"/>
      <c r="C2430" s="10"/>
      <c r="D2430" s="10">
        <v>137387780</v>
      </c>
      <c r="E2430" s="10">
        <v>137387780</v>
      </c>
      <c r="F2430" s="10">
        <v>536671</v>
      </c>
      <c r="G2430" s="10" t="s">
        <v>9978</v>
      </c>
      <c r="H2430" s="10" t="str">
        <f t="shared" si="59"/>
        <v>SUBHTEX</v>
      </c>
      <c r="I2430" s="10" t="s">
        <v>9979</v>
      </c>
      <c r="J2430" s="10" t="s">
        <v>9980</v>
      </c>
      <c r="K2430" s="13">
        <v>17.27</v>
      </c>
      <c r="L2430" s="19" t="s">
        <v>13176</v>
      </c>
      <c r="M2430" s="11" t="s">
        <v>83</v>
      </c>
      <c r="N2430" s="10" t="s">
        <v>84</v>
      </c>
      <c r="O2430" s="10" t="s">
        <v>85</v>
      </c>
      <c r="P2430" s="10"/>
      <c r="Q2430" s="12"/>
      <c r="R2430" s="12"/>
      <c r="S2430" s="17" t="s">
        <v>86</v>
      </c>
      <c r="T2430" s="10" t="s">
        <v>27</v>
      </c>
      <c r="U2430" s="10">
        <v>3357</v>
      </c>
      <c r="V2430" s="10">
        <v>2657</v>
      </c>
      <c r="W2430" s="10">
        <v>3107</v>
      </c>
      <c r="X2430" s="10">
        <v>145</v>
      </c>
      <c r="Y2430" s="10">
        <f t="shared" si="56"/>
        <v>3248</v>
      </c>
      <c r="Z2430" s="10" t="str">
        <f>IFERROR(VLOOKUP(H2430,'[1]MW-NIFTY-50-12-Apr-2020'!$A:$A,1,FALSE),"No")</f>
        <v>No</v>
      </c>
      <c r="AA2430" s="10" t="str">
        <f>IFERROR(VLOOKUP(AB2430,'[2]ind_nifty500list 12th Apr20'!$F:$F,1,FALSE),"No")</f>
        <v>No</v>
      </c>
      <c r="AB2430" s="9">
        <v>3248</v>
      </c>
    </row>
    <row r="2431" spans="1:28" ht="15.75" customHeight="1" x14ac:dyDescent="0.3">
      <c r="A2431" s="9">
        <v>710</v>
      </c>
      <c r="B2431" s="10"/>
      <c r="C2431" s="10"/>
      <c r="D2431" s="10">
        <v>138017540</v>
      </c>
      <c r="E2431" s="10">
        <v>539131</v>
      </c>
      <c r="F2431" s="10">
        <v>539131</v>
      </c>
      <c r="G2431" s="10" t="s">
        <v>2324</v>
      </c>
      <c r="H2431" s="10" t="str">
        <f t="shared" si="59"/>
        <v>CLLIMITED</v>
      </c>
      <c r="I2431" s="10" t="s">
        <v>2325</v>
      </c>
      <c r="J2431" s="10" t="s">
        <v>2326</v>
      </c>
      <c r="K2431" s="13">
        <v>17.2</v>
      </c>
      <c r="L2431" s="19" t="s">
        <v>13176</v>
      </c>
      <c r="M2431" s="11" t="s">
        <v>55</v>
      </c>
      <c r="N2431" s="10" t="s">
        <v>56</v>
      </c>
      <c r="O2431" s="10" t="s">
        <v>158</v>
      </c>
      <c r="P2431" s="10" t="s">
        <v>159</v>
      </c>
      <c r="Q2431" s="12"/>
      <c r="R2431" s="12"/>
      <c r="S2431" s="18" t="s">
        <v>58</v>
      </c>
      <c r="T2431" s="10" t="s">
        <v>27</v>
      </c>
      <c r="U2431" s="10">
        <v>1957</v>
      </c>
      <c r="V2431" s="10">
        <v>1232</v>
      </c>
      <c r="W2431" s="10">
        <v>2202</v>
      </c>
      <c r="X2431" s="10">
        <v>1397</v>
      </c>
      <c r="Y2431" s="10">
        <f t="shared" si="56"/>
        <v>710</v>
      </c>
      <c r="Z2431" s="10" t="str">
        <f>IFERROR(VLOOKUP(H2431,'[1]MW-NIFTY-50-12-Apr-2020'!$A:$A,1,FALSE),"No")</f>
        <v>No</v>
      </c>
      <c r="AA2431" s="10" t="str">
        <f>IFERROR(VLOOKUP(AB2431,'[2]ind_nifty500list 12th Apr20'!$F:$F,1,FALSE),"No")</f>
        <v>No</v>
      </c>
      <c r="AB2431" s="9">
        <v>710</v>
      </c>
    </row>
    <row r="2432" spans="1:28" ht="15.75" customHeight="1" x14ac:dyDescent="0.3">
      <c r="A2432" s="9">
        <v>1858</v>
      </c>
      <c r="B2432" s="10">
        <v>511233</v>
      </c>
      <c r="C2432" s="10">
        <v>1997</v>
      </c>
      <c r="D2432" s="10">
        <v>128064772</v>
      </c>
      <c r="E2432" s="10">
        <v>500253</v>
      </c>
      <c r="F2432" s="10">
        <v>500253</v>
      </c>
      <c r="G2432" s="10" t="s">
        <v>7550</v>
      </c>
      <c r="H2432" s="10" t="s">
        <v>7550</v>
      </c>
      <c r="I2432" s="10" t="s">
        <v>7551</v>
      </c>
      <c r="J2432" s="10" t="s">
        <v>7552</v>
      </c>
      <c r="K2432" s="13">
        <v>26345.016199999998</v>
      </c>
      <c r="L2432" s="16" t="s">
        <v>13177</v>
      </c>
      <c r="M2432" s="11" t="s">
        <v>55</v>
      </c>
      <c r="N2432" s="10" t="s">
        <v>56</v>
      </c>
      <c r="O2432" s="10" t="s">
        <v>215</v>
      </c>
      <c r="P2432" s="10" t="s">
        <v>454</v>
      </c>
      <c r="Q2432" s="12"/>
      <c r="R2432" s="12"/>
      <c r="S2432" s="10" t="s">
        <v>58</v>
      </c>
      <c r="T2432" s="10" t="s">
        <v>130</v>
      </c>
      <c r="U2432" s="10">
        <v>3896</v>
      </c>
      <c r="V2432" s="10">
        <v>778</v>
      </c>
      <c r="W2432" s="10">
        <v>1407</v>
      </c>
      <c r="X2432" s="10">
        <v>1349</v>
      </c>
      <c r="Y2432" s="10">
        <f t="shared" si="56"/>
        <v>1858</v>
      </c>
      <c r="Z2432" s="10" t="str">
        <f>IFERROR(VLOOKUP(H2432,'[1]MW-NIFTY-50-12-Apr-2020'!$A:$A,1,FALSE),"No")</f>
        <v>No</v>
      </c>
      <c r="AA2432" s="10" t="s">
        <v>44</v>
      </c>
      <c r="AB2432" s="9">
        <v>1858</v>
      </c>
    </row>
    <row r="2433" spans="1:28" ht="15.75" customHeight="1" x14ac:dyDescent="0.3">
      <c r="A2433" s="9">
        <v>3318</v>
      </c>
      <c r="B2433" s="10"/>
      <c r="C2433" s="10"/>
      <c r="D2433" s="10">
        <v>136003076</v>
      </c>
      <c r="E2433" s="10">
        <v>531262</v>
      </c>
      <c r="F2433" s="10">
        <v>531262</v>
      </c>
      <c r="G2433" s="10" t="s">
        <v>10189</v>
      </c>
      <c r="H2433" s="10" t="str">
        <f t="shared" ref="H2433:H2442" si="60">G2433</f>
        <v>SURINDL</v>
      </c>
      <c r="I2433" s="10" t="s">
        <v>10190</v>
      </c>
      <c r="J2433" s="10" t="s">
        <v>10191</v>
      </c>
      <c r="K2433" s="13">
        <v>17.2</v>
      </c>
      <c r="L2433" s="19" t="s">
        <v>13176</v>
      </c>
      <c r="M2433" s="11" t="s">
        <v>39</v>
      </c>
      <c r="N2433" s="10" t="s">
        <v>145</v>
      </c>
      <c r="O2433" s="10"/>
      <c r="P2433" s="10"/>
      <c r="Q2433" s="12"/>
      <c r="R2433" s="12"/>
      <c r="S2433" s="15" t="s">
        <v>42</v>
      </c>
      <c r="T2433" s="10" t="s">
        <v>27</v>
      </c>
      <c r="U2433" s="10">
        <v>3364</v>
      </c>
      <c r="V2433" s="10">
        <v>3439</v>
      </c>
      <c r="W2433" s="10">
        <v>3289</v>
      </c>
      <c r="X2433" s="10">
        <v>3160</v>
      </c>
      <c r="Y2433" s="10">
        <f t="shared" si="56"/>
        <v>3318</v>
      </c>
      <c r="Z2433" s="10" t="str">
        <f>IFERROR(VLOOKUP(H2433,'[1]MW-NIFTY-50-12-Apr-2020'!$A:$A,1,FALSE),"No")</f>
        <v>No</v>
      </c>
      <c r="AA2433" s="10" t="str">
        <f>IFERROR(VLOOKUP(AB2433,'[2]ind_nifty500list 12th Apr20'!$F:$F,1,FALSE),"No")</f>
        <v>No</v>
      </c>
      <c r="AB2433" s="9">
        <v>3318</v>
      </c>
    </row>
    <row r="2434" spans="1:28" ht="15.75" customHeight="1" x14ac:dyDescent="0.3">
      <c r="A2434" s="9">
        <v>3904</v>
      </c>
      <c r="B2434" s="10"/>
      <c r="C2434" s="10"/>
      <c r="D2434" s="10">
        <v>138341124</v>
      </c>
      <c r="E2434" s="10">
        <v>138341124</v>
      </c>
      <c r="F2434" s="10">
        <v>540395</v>
      </c>
      <c r="G2434" s="10" t="s">
        <v>12005</v>
      </c>
      <c r="H2434" s="10" t="str">
        <f t="shared" si="60"/>
        <v>CHEMCRUX</v>
      </c>
      <c r="I2434" s="10" t="s">
        <v>12006</v>
      </c>
      <c r="J2434" s="10" t="s">
        <v>12007</v>
      </c>
      <c r="K2434" s="13">
        <v>17.170000000000002</v>
      </c>
      <c r="L2434" s="19" t="s">
        <v>13176</v>
      </c>
      <c r="M2434" s="11" t="s">
        <v>23</v>
      </c>
      <c r="N2434" s="10" t="s">
        <v>24</v>
      </c>
      <c r="O2434" s="10"/>
      <c r="P2434" s="10"/>
      <c r="Q2434" s="12"/>
      <c r="R2434" s="12"/>
      <c r="S2434" s="15" t="s">
        <v>26</v>
      </c>
      <c r="T2434" s="10" t="s">
        <v>27</v>
      </c>
      <c r="U2434" s="10">
        <v>1227</v>
      </c>
      <c r="V2434" s="10">
        <v>2712</v>
      </c>
      <c r="W2434" s="10">
        <v>3717</v>
      </c>
      <c r="X2434" s="10">
        <v>3433</v>
      </c>
      <c r="Y2434" s="10">
        <f t="shared" ref="Y2434:Y2497" si="61">A2434</f>
        <v>3904</v>
      </c>
      <c r="Z2434" s="10" t="str">
        <f>IFERROR(VLOOKUP(H2434,'[1]MW-NIFTY-50-12-Apr-2020'!$A:$A,1,FALSE),"No")</f>
        <v>No</v>
      </c>
      <c r="AA2434" s="10" t="str">
        <f>IFERROR(VLOOKUP(AB2434,'[2]ind_nifty500list 12th Apr20'!$F:$F,1,FALSE),"No")</f>
        <v>No</v>
      </c>
      <c r="AB2434" s="9">
        <v>3904</v>
      </c>
    </row>
    <row r="2435" spans="1:28" ht="15.75" customHeight="1" x14ac:dyDescent="0.3">
      <c r="A2435" s="9">
        <v>3355</v>
      </c>
      <c r="B2435" s="10"/>
      <c r="C2435" s="10"/>
      <c r="D2435" s="10">
        <v>132403460</v>
      </c>
      <c r="E2435" s="10">
        <v>517201</v>
      </c>
      <c r="F2435" s="10">
        <v>517201</v>
      </c>
      <c r="G2435" s="10" t="s">
        <v>10299</v>
      </c>
      <c r="H2435" s="10" t="str">
        <f t="shared" si="60"/>
        <v>SWITCHTE</v>
      </c>
      <c r="I2435" s="10" t="s">
        <v>10300</v>
      </c>
      <c r="J2435" s="10" t="s">
        <v>10301</v>
      </c>
      <c r="K2435" s="13">
        <v>17.12</v>
      </c>
      <c r="L2435" s="19" t="s">
        <v>13176</v>
      </c>
      <c r="M2435" s="11" t="s">
        <v>39</v>
      </c>
      <c r="N2435" s="10" t="s">
        <v>40</v>
      </c>
      <c r="O2435" s="11" t="s">
        <v>128</v>
      </c>
      <c r="P2435" s="10" t="s">
        <v>10302</v>
      </c>
      <c r="Q2435" s="12"/>
      <c r="R2435" s="12"/>
      <c r="S2435" s="15" t="s">
        <v>42</v>
      </c>
      <c r="T2435" s="10" t="s">
        <v>27</v>
      </c>
      <c r="U2435" s="10">
        <v>122</v>
      </c>
      <c r="V2435" s="10">
        <v>1982</v>
      </c>
      <c r="W2435" s="10">
        <v>768</v>
      </c>
      <c r="X2435" s="10">
        <v>1388</v>
      </c>
      <c r="Y2435" s="10">
        <f t="shared" si="61"/>
        <v>3355</v>
      </c>
      <c r="Z2435" s="10" t="str">
        <f>IFERROR(VLOOKUP(H2435,'[1]MW-NIFTY-50-12-Apr-2020'!$A:$A,1,FALSE),"No")</f>
        <v>No</v>
      </c>
      <c r="AA2435" s="10" t="str">
        <f>IFERROR(VLOOKUP(AB2435,'[2]ind_nifty500list 12th Apr20'!$F:$F,1,FALSE),"No")</f>
        <v>No</v>
      </c>
      <c r="AB2435" s="9">
        <v>3355</v>
      </c>
    </row>
    <row r="2436" spans="1:28" ht="15.75" customHeight="1" x14ac:dyDescent="0.3">
      <c r="A2436" s="9">
        <v>387</v>
      </c>
      <c r="B2436" s="10"/>
      <c r="C2436" s="10"/>
      <c r="D2436" s="10">
        <v>137867780</v>
      </c>
      <c r="E2436" s="10">
        <v>137867780</v>
      </c>
      <c r="F2436" s="10">
        <v>538546</v>
      </c>
      <c r="G2436" s="10" t="s">
        <v>1337</v>
      </c>
      <c r="H2436" s="10" t="str">
        <f t="shared" si="60"/>
        <v>BRPL</v>
      </c>
      <c r="I2436" s="10" t="s">
        <v>1338</v>
      </c>
      <c r="J2436" s="10" t="s">
        <v>1339</v>
      </c>
      <c r="K2436" s="13">
        <v>17.079999999999998</v>
      </c>
      <c r="L2436" s="19" t="s">
        <v>13176</v>
      </c>
      <c r="M2436" s="11" t="s">
        <v>23</v>
      </c>
      <c r="N2436" s="10" t="s">
        <v>90</v>
      </c>
      <c r="O2436" s="10"/>
      <c r="P2436" s="10"/>
      <c r="Q2436" s="10"/>
      <c r="R2436" s="12"/>
      <c r="S2436" s="18" t="s">
        <v>91</v>
      </c>
      <c r="T2436" s="10" t="s">
        <v>27</v>
      </c>
      <c r="U2436" s="10">
        <v>1213</v>
      </c>
      <c r="V2436" s="10">
        <v>3150</v>
      </c>
      <c r="W2436" s="10">
        <v>2798</v>
      </c>
      <c r="X2436" s="10">
        <v>2176</v>
      </c>
      <c r="Y2436" s="10">
        <f t="shared" si="61"/>
        <v>387</v>
      </c>
      <c r="Z2436" s="10" t="str">
        <f>IFERROR(VLOOKUP(H2436,'[1]MW-NIFTY-50-12-Apr-2020'!$A:$A,1,FALSE),"No")</f>
        <v>No</v>
      </c>
      <c r="AA2436" s="10" t="str">
        <f>IFERROR(VLOOKUP(AB2436,'[2]ind_nifty500list 12th Apr20'!$F:$F,1,FALSE),"No")</f>
        <v>No</v>
      </c>
      <c r="AB2436" s="9">
        <v>387</v>
      </c>
    </row>
    <row r="2437" spans="1:28" ht="15.75" customHeight="1" x14ac:dyDescent="0.3">
      <c r="A2437" s="9">
        <v>112</v>
      </c>
      <c r="B2437" s="10"/>
      <c r="C2437" s="10"/>
      <c r="D2437" s="10">
        <v>137194500</v>
      </c>
      <c r="E2437" s="10">
        <v>137194500</v>
      </c>
      <c r="F2437" s="10">
        <v>535916</v>
      </c>
      <c r="G2437" s="10" t="s">
        <v>463</v>
      </c>
      <c r="H2437" s="10" t="str">
        <f t="shared" si="60"/>
        <v>ALSL</v>
      </c>
      <c r="I2437" s="10" t="s">
        <v>464</v>
      </c>
      <c r="J2437" s="10" t="s">
        <v>465</v>
      </c>
      <c r="K2437" s="13">
        <v>17.059999999999999</v>
      </c>
      <c r="L2437" s="19" t="s">
        <v>13176</v>
      </c>
      <c r="M2437" s="11" t="s">
        <v>55</v>
      </c>
      <c r="N2437" s="10" t="s">
        <v>56</v>
      </c>
      <c r="O2437" s="10" t="s">
        <v>62</v>
      </c>
      <c r="P2437" s="10" t="s">
        <v>293</v>
      </c>
      <c r="Q2437" s="12"/>
      <c r="R2437" s="12"/>
      <c r="S2437" s="10" t="s">
        <v>58</v>
      </c>
      <c r="T2437" s="10" t="s">
        <v>27</v>
      </c>
      <c r="U2437" s="10">
        <v>345</v>
      </c>
      <c r="V2437" s="10">
        <v>3686</v>
      </c>
      <c r="W2437" s="10">
        <v>2017</v>
      </c>
      <c r="X2437" s="10">
        <v>1382</v>
      </c>
      <c r="Y2437" s="10">
        <f t="shared" si="61"/>
        <v>112</v>
      </c>
      <c r="Z2437" s="10" t="str">
        <f>IFERROR(VLOOKUP(H2437,'[1]MW-NIFTY-50-12-Apr-2020'!$A:$A,1,FALSE),"No")</f>
        <v>No</v>
      </c>
      <c r="AA2437" s="10" t="str">
        <f>IFERROR(VLOOKUP(AB2437,'[2]ind_nifty500list 12th Apr20'!$F:$F,1,FALSE),"No")</f>
        <v>No</v>
      </c>
      <c r="AB2437" s="9">
        <v>112</v>
      </c>
    </row>
    <row r="2438" spans="1:28" ht="15.75" customHeight="1" x14ac:dyDescent="0.3">
      <c r="A2438" s="9">
        <v>3609</v>
      </c>
      <c r="B2438" s="10"/>
      <c r="C2438" s="10"/>
      <c r="D2438" s="10">
        <v>131011588</v>
      </c>
      <c r="E2438" s="10">
        <v>511764</v>
      </c>
      <c r="F2438" s="10">
        <v>511764</v>
      </c>
      <c r="G2438" s="10" t="s">
        <v>11060</v>
      </c>
      <c r="H2438" s="10" t="str">
        <f t="shared" si="60"/>
        <v>UPASAFN</v>
      </c>
      <c r="I2438" s="10" t="s">
        <v>11061</v>
      </c>
      <c r="J2438" s="10" t="s">
        <v>11062</v>
      </c>
      <c r="K2438" s="13">
        <v>17.059999999999999</v>
      </c>
      <c r="L2438" s="19" t="s">
        <v>13176</v>
      </c>
      <c r="M2438" s="11" t="s">
        <v>55</v>
      </c>
      <c r="N2438" s="10" t="s">
        <v>56</v>
      </c>
      <c r="O2438" s="10" t="s">
        <v>57</v>
      </c>
      <c r="P2438" s="10"/>
      <c r="Q2438" s="12"/>
      <c r="R2438" s="12"/>
      <c r="S2438" s="10" t="s">
        <v>58</v>
      </c>
      <c r="T2438" s="10" t="s">
        <v>27</v>
      </c>
      <c r="U2438" s="10">
        <v>1105</v>
      </c>
      <c r="V2438" s="10">
        <v>1969</v>
      </c>
      <c r="W2438" s="10">
        <v>51</v>
      </c>
      <c r="X2438" s="10">
        <v>1856</v>
      </c>
      <c r="Y2438" s="10">
        <f t="shared" si="61"/>
        <v>3609</v>
      </c>
      <c r="Z2438" s="10" t="str">
        <f>IFERROR(VLOOKUP(H2438,'[1]MW-NIFTY-50-12-Apr-2020'!$A:$A,1,FALSE),"No")</f>
        <v>No</v>
      </c>
      <c r="AA2438" s="10" t="str">
        <f>IFERROR(VLOOKUP(AB2438,'[2]ind_nifty500list 12th Apr20'!$F:$F,1,FALSE),"No")</f>
        <v>No</v>
      </c>
      <c r="AB2438" s="9">
        <v>3609</v>
      </c>
    </row>
    <row r="2439" spans="1:28" ht="15.75" customHeight="1" x14ac:dyDescent="0.3">
      <c r="A2439" s="9">
        <v>3558</v>
      </c>
      <c r="B2439" s="10"/>
      <c r="C2439" s="10"/>
      <c r="D2439" s="10">
        <v>134897924</v>
      </c>
      <c r="E2439" s="10">
        <v>526945</v>
      </c>
      <c r="F2439" s="10">
        <v>526945</v>
      </c>
      <c r="G2439" s="10" t="s">
        <v>10907</v>
      </c>
      <c r="H2439" s="10" t="str">
        <f t="shared" si="60"/>
        <v>TYROON</v>
      </c>
      <c r="I2439" s="10" t="s">
        <v>10908</v>
      </c>
      <c r="J2439" s="10" t="s">
        <v>10909</v>
      </c>
      <c r="K2439" s="13">
        <v>16.989999999999998</v>
      </c>
      <c r="L2439" s="19" t="s">
        <v>13176</v>
      </c>
      <c r="M2439" s="10" t="s">
        <v>275</v>
      </c>
      <c r="N2439" s="10" t="s">
        <v>276</v>
      </c>
      <c r="O2439" s="10" t="s">
        <v>277</v>
      </c>
      <c r="P2439" s="10" t="s">
        <v>826</v>
      </c>
      <c r="Q2439" s="12"/>
      <c r="R2439" s="12"/>
      <c r="S2439" s="18" t="s">
        <v>279</v>
      </c>
      <c r="T2439" s="10" t="s">
        <v>27</v>
      </c>
      <c r="U2439" s="10">
        <v>1680</v>
      </c>
      <c r="V2439" s="10">
        <v>1850</v>
      </c>
      <c r="W2439" s="10">
        <v>810</v>
      </c>
      <c r="X2439" s="10">
        <v>3436</v>
      </c>
      <c r="Y2439" s="10">
        <f t="shared" si="61"/>
        <v>3558</v>
      </c>
      <c r="Z2439" s="10" t="str">
        <f>IFERROR(VLOOKUP(H2439,'[1]MW-NIFTY-50-12-Apr-2020'!$A:$A,1,FALSE),"No")</f>
        <v>No</v>
      </c>
      <c r="AA2439" s="10" t="str">
        <f>IFERROR(VLOOKUP(AB2439,'[2]ind_nifty500list 12th Apr20'!$F:$F,1,FALSE),"No")</f>
        <v>No</v>
      </c>
      <c r="AB2439" s="9">
        <v>3558</v>
      </c>
    </row>
    <row r="2440" spans="1:28" ht="15.75" customHeight="1" x14ac:dyDescent="0.3">
      <c r="A2440" s="9">
        <v>520</v>
      </c>
      <c r="B2440" s="10"/>
      <c r="C2440" s="10"/>
      <c r="D2440" s="10">
        <v>135732996</v>
      </c>
      <c r="E2440" s="10">
        <v>530207</v>
      </c>
      <c r="F2440" s="10">
        <v>530207</v>
      </c>
      <c r="G2440" s="10" t="s">
        <v>1745</v>
      </c>
      <c r="H2440" s="10" t="str">
        <f t="shared" si="60"/>
        <v>BRAWN</v>
      </c>
      <c r="I2440" s="10" t="s">
        <v>1746</v>
      </c>
      <c r="J2440" s="10" t="s">
        <v>1747</v>
      </c>
      <c r="K2440" s="13">
        <v>16.98</v>
      </c>
      <c r="L2440" s="19" t="s">
        <v>13176</v>
      </c>
      <c r="M2440" s="11" t="s">
        <v>95</v>
      </c>
      <c r="N2440" s="10" t="s">
        <v>96</v>
      </c>
      <c r="O2440" s="10"/>
      <c r="P2440" s="10"/>
      <c r="Q2440" s="12"/>
      <c r="R2440" s="12"/>
      <c r="S2440" s="10" t="s">
        <v>98</v>
      </c>
      <c r="T2440" s="10" t="s">
        <v>27</v>
      </c>
      <c r="U2440" s="10">
        <v>2563</v>
      </c>
      <c r="V2440" s="10">
        <v>2941</v>
      </c>
      <c r="W2440" s="10">
        <v>2870</v>
      </c>
      <c r="X2440" s="10">
        <v>3499</v>
      </c>
      <c r="Y2440" s="10">
        <f t="shared" si="61"/>
        <v>520</v>
      </c>
      <c r="Z2440" s="10" t="str">
        <f>IFERROR(VLOOKUP(H2440,'[1]MW-NIFTY-50-12-Apr-2020'!$A:$A,1,FALSE),"No")</f>
        <v>No</v>
      </c>
      <c r="AA2440" s="10" t="str">
        <f>IFERROR(VLOOKUP(AB2440,'[2]ind_nifty500list 12th Apr20'!$F:$F,1,FALSE),"No")</f>
        <v>No</v>
      </c>
      <c r="AB2440" s="9">
        <v>520</v>
      </c>
    </row>
    <row r="2441" spans="1:28" ht="15.75" customHeight="1" x14ac:dyDescent="0.3">
      <c r="A2441" s="9">
        <v>3066</v>
      </c>
      <c r="B2441" s="10"/>
      <c r="C2441" s="10"/>
      <c r="D2441" s="10">
        <v>136247556</v>
      </c>
      <c r="E2441" s="10">
        <v>136247556</v>
      </c>
      <c r="F2441" s="10">
        <v>532217</v>
      </c>
      <c r="G2441" s="10" t="s">
        <v>9437</v>
      </c>
      <c r="H2441" s="10" t="str">
        <f t="shared" si="60"/>
        <v>SIELFNS</v>
      </c>
      <c r="I2441" s="10" t="s">
        <v>9438</v>
      </c>
      <c r="J2441" s="10" t="s">
        <v>9439</v>
      </c>
      <c r="K2441" s="13">
        <v>16.96</v>
      </c>
      <c r="L2441" s="19" t="s">
        <v>13176</v>
      </c>
      <c r="M2441" s="11" t="s">
        <v>55</v>
      </c>
      <c r="N2441" s="10" t="s">
        <v>56</v>
      </c>
      <c r="O2441" s="10" t="s">
        <v>57</v>
      </c>
      <c r="P2441" s="10"/>
      <c r="Q2441" s="12"/>
      <c r="R2441" s="12"/>
      <c r="S2441" s="18" t="s">
        <v>58</v>
      </c>
      <c r="T2441" s="10" t="s">
        <v>27</v>
      </c>
      <c r="U2441" s="10">
        <v>628</v>
      </c>
      <c r="V2441" s="10">
        <v>662</v>
      </c>
      <c r="W2441" s="10">
        <v>2595</v>
      </c>
      <c r="X2441" s="10">
        <v>2097</v>
      </c>
      <c r="Y2441" s="10">
        <f t="shared" si="61"/>
        <v>3066</v>
      </c>
      <c r="Z2441" s="10" t="str">
        <f>IFERROR(VLOOKUP(H2441,'[1]MW-NIFTY-50-12-Apr-2020'!$A:$A,1,FALSE),"No")</f>
        <v>No</v>
      </c>
      <c r="AA2441" s="10" t="str">
        <f>IFERROR(VLOOKUP(AB2441,'[2]ind_nifty500list 12th Apr20'!$F:$F,1,FALSE),"No")</f>
        <v>No</v>
      </c>
      <c r="AB2441" s="9">
        <v>3066</v>
      </c>
    </row>
    <row r="2442" spans="1:28" ht="15.75" customHeight="1" x14ac:dyDescent="0.3">
      <c r="A2442" s="9">
        <v>1495</v>
      </c>
      <c r="B2442" s="10"/>
      <c r="C2442" s="10"/>
      <c r="D2442" s="10">
        <v>130916100</v>
      </c>
      <c r="E2442" s="10">
        <v>511391</v>
      </c>
      <c r="F2442" s="10">
        <v>511391</v>
      </c>
      <c r="G2442" s="10" t="s">
        <v>4720</v>
      </c>
      <c r="H2442" s="10" t="str">
        <f t="shared" si="60"/>
        <v>INTRGLB</v>
      </c>
      <c r="I2442" s="10" t="s">
        <v>4721</v>
      </c>
      <c r="J2442" s="10" t="s">
        <v>4722</v>
      </c>
      <c r="K2442" s="13">
        <v>16.93</v>
      </c>
      <c r="L2442" s="19" t="s">
        <v>13176</v>
      </c>
      <c r="M2442" s="11" t="s">
        <v>55</v>
      </c>
      <c r="N2442" s="10" t="s">
        <v>56</v>
      </c>
      <c r="O2442" s="10" t="s">
        <v>62</v>
      </c>
      <c r="P2442" s="10" t="s">
        <v>63</v>
      </c>
      <c r="Q2442" s="12"/>
      <c r="R2442" s="12"/>
      <c r="S2442" s="18" t="s">
        <v>58</v>
      </c>
      <c r="T2442" s="10" t="s">
        <v>27</v>
      </c>
      <c r="U2442" s="10">
        <v>1485</v>
      </c>
      <c r="V2442" s="10">
        <v>2912</v>
      </c>
      <c r="W2442" s="10">
        <v>936</v>
      </c>
      <c r="X2442" s="10">
        <v>3843</v>
      </c>
      <c r="Y2442" s="10">
        <f t="shared" si="61"/>
        <v>1495</v>
      </c>
      <c r="Z2442" s="10" t="str">
        <f>IFERROR(VLOOKUP(H2442,'[1]MW-NIFTY-50-12-Apr-2020'!$A:$A,1,FALSE),"No")</f>
        <v>No</v>
      </c>
      <c r="AA2442" s="10" t="str">
        <f>IFERROR(VLOOKUP(AB2442,'[2]ind_nifty500list 12th Apr20'!$F:$F,1,FALSE),"No")</f>
        <v>No</v>
      </c>
      <c r="AB2442" s="9">
        <v>1495</v>
      </c>
    </row>
    <row r="2443" spans="1:28" ht="15.75" customHeight="1" x14ac:dyDescent="0.3">
      <c r="A2443" s="9">
        <v>3858</v>
      </c>
      <c r="B2443" s="10">
        <v>3809025</v>
      </c>
      <c r="C2443" s="10">
        <v>14879</v>
      </c>
      <c r="D2443" s="10">
        <v>136418052</v>
      </c>
      <c r="E2443" s="10">
        <v>532883</v>
      </c>
      <c r="F2443" s="10">
        <v>532883</v>
      </c>
      <c r="G2443" s="10" t="s">
        <v>11849</v>
      </c>
      <c r="H2443" s="10" t="s">
        <v>11849</v>
      </c>
      <c r="I2443" s="10" t="s">
        <v>11850</v>
      </c>
      <c r="J2443" s="10" t="s">
        <v>11851</v>
      </c>
      <c r="K2443" s="13">
        <v>16.902200000000001</v>
      </c>
      <c r="L2443" s="19" t="s">
        <v>13176</v>
      </c>
      <c r="M2443" s="11" t="s">
        <v>32</v>
      </c>
      <c r="N2443" s="10" t="s">
        <v>33</v>
      </c>
      <c r="O2443" s="10" t="s">
        <v>34</v>
      </c>
      <c r="P2443" s="10"/>
      <c r="Q2443" s="12"/>
      <c r="R2443" s="12"/>
      <c r="S2443" s="18" t="s">
        <v>35</v>
      </c>
      <c r="T2443" s="10" t="s">
        <v>27</v>
      </c>
      <c r="U2443" s="10">
        <v>850</v>
      </c>
      <c r="V2443" s="10">
        <v>1155</v>
      </c>
      <c r="W2443" s="10">
        <v>1443</v>
      </c>
      <c r="X2443" s="10">
        <v>1595</v>
      </c>
      <c r="Y2443" s="10">
        <f t="shared" si="61"/>
        <v>3858</v>
      </c>
      <c r="Z2443" s="10" t="str">
        <f>IFERROR(VLOOKUP(H2443,'[1]MW-NIFTY-50-12-Apr-2020'!$A:$A,1,FALSE),"No")</f>
        <v>No</v>
      </c>
      <c r="AA2443" s="10" t="str">
        <f>IFERROR(VLOOKUP(AB2443,'[2]ind_nifty500list 12th Apr20'!$F:$F,1,FALSE),"No")</f>
        <v>No</v>
      </c>
      <c r="AB2443" s="9">
        <v>3858</v>
      </c>
    </row>
    <row r="2444" spans="1:28" ht="15.75" customHeight="1" x14ac:dyDescent="0.3">
      <c r="A2444" s="9">
        <v>348</v>
      </c>
      <c r="B2444" s="10"/>
      <c r="C2444" s="10"/>
      <c r="D2444" s="10">
        <v>136289284</v>
      </c>
      <c r="E2444" s="10">
        <v>532380</v>
      </c>
      <c r="F2444" s="10">
        <v>532380</v>
      </c>
      <c r="G2444" s="10" t="s">
        <v>1215</v>
      </c>
      <c r="H2444" s="10" t="str">
        <f>G2444</f>
        <v>BABA</v>
      </c>
      <c r="I2444" s="10" t="s">
        <v>1216</v>
      </c>
      <c r="J2444" s="10" t="s">
        <v>1217</v>
      </c>
      <c r="K2444" s="13">
        <v>16.86</v>
      </c>
      <c r="L2444" s="19" t="s">
        <v>13176</v>
      </c>
      <c r="M2444" s="11" t="s">
        <v>83</v>
      </c>
      <c r="N2444" s="10" t="s">
        <v>181</v>
      </c>
      <c r="O2444" s="10" t="s">
        <v>311</v>
      </c>
      <c r="P2444" s="10"/>
      <c r="Q2444" s="12"/>
      <c r="R2444" s="12"/>
      <c r="S2444" s="15" t="s">
        <v>313</v>
      </c>
      <c r="T2444" s="10" t="s">
        <v>27</v>
      </c>
      <c r="U2444" s="10">
        <v>2378</v>
      </c>
      <c r="V2444" s="10">
        <v>2511</v>
      </c>
      <c r="W2444" s="10">
        <v>2565</v>
      </c>
      <c r="X2444" s="10">
        <v>2472</v>
      </c>
      <c r="Y2444" s="10">
        <f t="shared" si="61"/>
        <v>348</v>
      </c>
      <c r="Z2444" s="10" t="str">
        <f>IFERROR(VLOOKUP(H2444,'[1]MW-NIFTY-50-12-Apr-2020'!$A:$A,1,FALSE),"No")</f>
        <v>No</v>
      </c>
      <c r="AA2444" s="10" t="str">
        <f>IFERROR(VLOOKUP(AB2444,'[2]ind_nifty500list 12th Apr20'!$F:$F,1,FALSE),"No")</f>
        <v>No</v>
      </c>
      <c r="AB2444" s="9">
        <v>348</v>
      </c>
    </row>
    <row r="2445" spans="1:28" ht="15.75" customHeight="1" x14ac:dyDescent="0.3">
      <c r="A2445" s="9">
        <v>1050</v>
      </c>
      <c r="B2445" s="10"/>
      <c r="C2445" s="10"/>
      <c r="D2445" s="10">
        <v>134674692</v>
      </c>
      <c r="E2445" s="10">
        <v>134674692</v>
      </c>
      <c r="F2445" s="10">
        <v>526073</v>
      </c>
      <c r="G2445" s="10" t="s">
        <v>3357</v>
      </c>
      <c r="H2445" s="10" t="str">
        <f>G2445</f>
        <v>GALXBRG</v>
      </c>
      <c r="I2445" s="10" t="s">
        <v>3358</v>
      </c>
      <c r="J2445" s="10" t="s">
        <v>3359</v>
      </c>
      <c r="K2445" s="13">
        <v>16.82</v>
      </c>
      <c r="L2445" s="19" t="s">
        <v>13176</v>
      </c>
      <c r="M2445" s="11" t="s">
        <v>39</v>
      </c>
      <c r="N2445" s="10" t="s">
        <v>40</v>
      </c>
      <c r="O2445" s="10"/>
      <c r="P2445" s="10"/>
      <c r="Q2445" s="10"/>
      <c r="R2445" s="12"/>
      <c r="S2445" s="17" t="s">
        <v>42</v>
      </c>
      <c r="T2445" s="10" t="s">
        <v>27</v>
      </c>
      <c r="U2445" s="10">
        <v>541</v>
      </c>
      <c r="V2445" s="10">
        <v>1561</v>
      </c>
      <c r="W2445" s="10">
        <v>56</v>
      </c>
      <c r="X2445" s="10">
        <v>2823</v>
      </c>
      <c r="Y2445" s="10">
        <f t="shared" si="61"/>
        <v>1050</v>
      </c>
      <c r="Z2445" s="10" t="str">
        <f>IFERROR(VLOOKUP(H2445,'[1]MW-NIFTY-50-12-Apr-2020'!$A:$A,1,FALSE),"No")</f>
        <v>No</v>
      </c>
      <c r="AA2445" s="10" t="str">
        <f>IFERROR(VLOOKUP(AB2445,'[2]ind_nifty500list 12th Apr20'!$F:$F,1,FALSE),"No")</f>
        <v>No</v>
      </c>
      <c r="AB2445" s="9">
        <v>1050</v>
      </c>
    </row>
    <row r="2446" spans="1:28" ht="15.75" customHeight="1" x14ac:dyDescent="0.3">
      <c r="A2446" s="9">
        <v>1774</v>
      </c>
      <c r="B2446" s="10"/>
      <c r="C2446" s="10"/>
      <c r="D2446" s="10">
        <v>135740164</v>
      </c>
      <c r="E2446" s="10">
        <v>530235</v>
      </c>
      <c r="F2446" s="10">
        <v>530235</v>
      </c>
      <c r="G2446" s="10" t="s">
        <v>5560</v>
      </c>
      <c r="H2446" s="10" t="str">
        <f>G2446</f>
        <v>KJMCFIN</v>
      </c>
      <c r="I2446" s="10" t="s">
        <v>5561</v>
      </c>
      <c r="J2446" s="10" t="s">
        <v>5562</v>
      </c>
      <c r="K2446" s="13">
        <v>16.79</v>
      </c>
      <c r="L2446" s="19" t="s">
        <v>13176</v>
      </c>
      <c r="M2446" s="11" t="s">
        <v>55</v>
      </c>
      <c r="N2446" s="10" t="s">
        <v>56</v>
      </c>
      <c r="O2446" s="10" t="s">
        <v>62</v>
      </c>
      <c r="P2446" s="10" t="s">
        <v>293</v>
      </c>
      <c r="Q2446" s="12"/>
      <c r="R2446" s="12"/>
      <c r="S2446" s="18" t="s">
        <v>58</v>
      </c>
      <c r="T2446" s="10" t="s">
        <v>27</v>
      </c>
      <c r="U2446" s="10">
        <v>3782</v>
      </c>
      <c r="V2446" s="10">
        <v>63</v>
      </c>
      <c r="W2446" s="10">
        <v>2192</v>
      </c>
      <c r="X2446" s="10">
        <v>3046</v>
      </c>
      <c r="Y2446" s="10">
        <f t="shared" si="61"/>
        <v>1774</v>
      </c>
      <c r="Z2446" s="10" t="str">
        <f>IFERROR(VLOOKUP(H2446,'[1]MW-NIFTY-50-12-Apr-2020'!$A:$A,1,FALSE),"No")</f>
        <v>No</v>
      </c>
      <c r="AA2446" s="10" t="str">
        <f>IFERROR(VLOOKUP(AB2446,'[2]ind_nifty500list 12th Apr20'!$F:$F,1,FALSE),"No")</f>
        <v>No</v>
      </c>
      <c r="AB2446" s="9">
        <v>1774</v>
      </c>
    </row>
    <row r="2447" spans="1:28" ht="15.75" customHeight="1" x14ac:dyDescent="0.3">
      <c r="A2447" s="9">
        <v>3385</v>
      </c>
      <c r="B2447" s="10"/>
      <c r="C2447" s="10"/>
      <c r="D2447" s="10">
        <v>131466244</v>
      </c>
      <c r="E2447" s="10">
        <v>131466244</v>
      </c>
      <c r="F2447" s="10">
        <v>513540</v>
      </c>
      <c r="G2447" s="10" t="s">
        <v>10391</v>
      </c>
      <c r="H2447" s="10" t="str">
        <f>G2447</f>
        <v>TNSTLTU</v>
      </c>
      <c r="I2447" s="10" t="s">
        <v>10392</v>
      </c>
      <c r="J2447" s="10" t="s">
        <v>10393</v>
      </c>
      <c r="K2447" s="13">
        <v>16.78</v>
      </c>
      <c r="L2447" s="19" t="s">
        <v>13176</v>
      </c>
      <c r="M2447" s="11" t="s">
        <v>23</v>
      </c>
      <c r="N2447" s="10" t="s">
        <v>90</v>
      </c>
      <c r="O2447" s="10"/>
      <c r="P2447" s="10"/>
      <c r="Q2447" s="12"/>
      <c r="R2447" s="12"/>
      <c r="S2447" s="18" t="s">
        <v>91</v>
      </c>
      <c r="T2447" s="10" t="s">
        <v>27</v>
      </c>
      <c r="U2447" s="10">
        <v>3667</v>
      </c>
      <c r="V2447" s="10">
        <v>3391</v>
      </c>
      <c r="W2447" s="10">
        <v>2123</v>
      </c>
      <c r="X2447" s="10">
        <v>3312</v>
      </c>
      <c r="Y2447" s="10">
        <f t="shared" si="61"/>
        <v>3385</v>
      </c>
      <c r="Z2447" s="10" t="str">
        <f>IFERROR(VLOOKUP(H2447,'[1]MW-NIFTY-50-12-Apr-2020'!$A:$A,1,FALSE),"No")</f>
        <v>No</v>
      </c>
      <c r="AA2447" s="10" t="str">
        <f>IFERROR(VLOOKUP(AB2447,'[2]ind_nifty500list 12th Apr20'!$F:$F,1,FALSE),"No")</f>
        <v>No</v>
      </c>
      <c r="AB2447" s="9">
        <v>3385</v>
      </c>
    </row>
    <row r="2448" spans="1:28" ht="15.75" customHeight="1" x14ac:dyDescent="0.3">
      <c r="A2448" s="9">
        <v>2450</v>
      </c>
      <c r="B2448" s="10">
        <v>4701441</v>
      </c>
      <c r="C2448" s="10">
        <v>18365</v>
      </c>
      <c r="D2448" s="10">
        <v>136493828</v>
      </c>
      <c r="E2448" s="10">
        <v>533179</v>
      </c>
      <c r="F2448" s="10">
        <v>533179</v>
      </c>
      <c r="G2448" s="10" t="s">
        <v>7597</v>
      </c>
      <c r="H2448" s="10" t="s">
        <v>7597</v>
      </c>
      <c r="I2448" s="10" t="s">
        <v>7598</v>
      </c>
      <c r="J2448" s="10" t="s">
        <v>7599</v>
      </c>
      <c r="K2448" s="13">
        <v>6210.6940500000001</v>
      </c>
      <c r="L2448" s="19" t="s">
        <v>13179</v>
      </c>
      <c r="M2448" s="11" t="s">
        <v>32</v>
      </c>
      <c r="N2448" s="10" t="s">
        <v>33</v>
      </c>
      <c r="O2448" s="10" t="s">
        <v>34</v>
      </c>
      <c r="P2448" s="10"/>
      <c r="Q2448" s="12"/>
      <c r="R2448" s="12"/>
      <c r="S2448" s="18" t="s">
        <v>35</v>
      </c>
      <c r="T2448" s="10" t="s">
        <v>43</v>
      </c>
      <c r="U2448" s="10">
        <v>2236</v>
      </c>
      <c r="V2448" s="10">
        <v>3849</v>
      </c>
      <c r="W2448" s="10">
        <v>728</v>
      </c>
      <c r="X2448" s="10">
        <v>2058</v>
      </c>
      <c r="Y2448" s="10">
        <f t="shared" si="61"/>
        <v>2450</v>
      </c>
      <c r="Z2448" s="10" t="str">
        <f>IFERROR(VLOOKUP(H2448,'[1]MW-NIFTY-50-12-Apr-2020'!$A:$A,1,FALSE),"No")</f>
        <v>No</v>
      </c>
      <c r="AA2448" s="10" t="s">
        <v>44</v>
      </c>
      <c r="AB2448" s="9">
        <v>2450</v>
      </c>
    </row>
    <row r="2449" spans="1:28" ht="15.75" customHeight="1" x14ac:dyDescent="0.3">
      <c r="A2449" s="9">
        <v>2551</v>
      </c>
      <c r="B2449" s="10"/>
      <c r="C2449" s="10"/>
      <c r="D2449" s="10">
        <v>132931076</v>
      </c>
      <c r="E2449" s="10">
        <v>519262</v>
      </c>
      <c r="F2449" s="10">
        <v>519262</v>
      </c>
      <c r="G2449" s="10" t="s">
        <v>7897</v>
      </c>
      <c r="H2449" s="10" t="str">
        <f>G2449</f>
        <v>PRIMAGR</v>
      </c>
      <c r="I2449" s="10" t="s">
        <v>7898</v>
      </c>
      <c r="J2449" s="10" t="s">
        <v>7899</v>
      </c>
      <c r="K2449" s="13">
        <v>16.760000000000002</v>
      </c>
      <c r="L2449" s="19" t="s">
        <v>13176</v>
      </c>
      <c r="M2449" s="11" t="s">
        <v>275</v>
      </c>
      <c r="N2449" s="10" t="s">
        <v>357</v>
      </c>
      <c r="O2449" s="10" t="s">
        <v>358</v>
      </c>
      <c r="P2449" s="10" t="s">
        <v>4580</v>
      </c>
      <c r="Q2449" s="12"/>
      <c r="R2449" s="12"/>
      <c r="S2449" s="10" t="s">
        <v>279</v>
      </c>
      <c r="T2449" s="10" t="s">
        <v>27</v>
      </c>
      <c r="U2449" s="10">
        <v>1448</v>
      </c>
      <c r="V2449" s="10">
        <v>331</v>
      </c>
      <c r="W2449" s="10">
        <v>1810</v>
      </c>
      <c r="X2449" s="10">
        <v>1353</v>
      </c>
      <c r="Y2449" s="10">
        <f t="shared" si="61"/>
        <v>2551</v>
      </c>
      <c r="Z2449" s="10" t="str">
        <f>IFERROR(VLOOKUP(H2449,'[1]MW-NIFTY-50-12-Apr-2020'!$A:$A,1,FALSE),"No")</f>
        <v>No</v>
      </c>
      <c r="AA2449" s="10" t="str">
        <f>IFERROR(VLOOKUP(AB2449,'[2]ind_nifty500list 12th Apr20'!$F:$F,1,FALSE),"No")</f>
        <v>No</v>
      </c>
      <c r="AB2449" s="9">
        <v>2551</v>
      </c>
    </row>
    <row r="2450" spans="1:28" ht="15.75" customHeight="1" x14ac:dyDescent="0.3">
      <c r="A2450" s="9">
        <v>785</v>
      </c>
      <c r="B2450" s="10"/>
      <c r="C2450" s="10"/>
      <c r="D2450" s="10">
        <v>133431300</v>
      </c>
      <c r="E2450" s="10">
        <v>521216</v>
      </c>
      <c r="F2450" s="10">
        <v>521216</v>
      </c>
      <c r="G2450" s="10" t="s">
        <v>2551</v>
      </c>
      <c r="H2450" s="10" t="str">
        <f>G2450</f>
        <v>DHANROTO</v>
      </c>
      <c r="I2450" s="10" t="s">
        <v>2552</v>
      </c>
      <c r="J2450" s="10" t="s">
        <v>2553</v>
      </c>
      <c r="K2450" s="13">
        <v>16.75</v>
      </c>
      <c r="L2450" s="19" t="s">
        <v>13176</v>
      </c>
      <c r="M2450" s="11" t="s">
        <v>39</v>
      </c>
      <c r="N2450" s="10" t="s">
        <v>145</v>
      </c>
      <c r="O2450" s="10"/>
      <c r="P2450" s="10"/>
      <c r="Q2450" s="12"/>
      <c r="R2450" s="12"/>
      <c r="S2450" s="17" t="s">
        <v>42</v>
      </c>
      <c r="T2450" s="10" t="s">
        <v>27</v>
      </c>
      <c r="U2450" s="10">
        <v>1496</v>
      </c>
      <c r="V2450" s="10">
        <v>1527</v>
      </c>
      <c r="W2450" s="10">
        <v>783</v>
      </c>
      <c r="X2450" s="10">
        <v>1738</v>
      </c>
      <c r="Y2450" s="10">
        <f t="shared" si="61"/>
        <v>785</v>
      </c>
      <c r="Z2450" s="10" t="str">
        <f>IFERROR(VLOOKUP(H2450,'[1]MW-NIFTY-50-12-Apr-2020'!$A:$A,1,FALSE),"No")</f>
        <v>No</v>
      </c>
      <c r="AA2450" s="10" t="str">
        <f>IFERROR(VLOOKUP(AB2450,'[2]ind_nifty500list 12th Apr20'!$F:$F,1,FALSE),"No")</f>
        <v>No</v>
      </c>
      <c r="AB2450" s="9">
        <v>785</v>
      </c>
    </row>
    <row r="2451" spans="1:28" ht="15.75" customHeight="1" x14ac:dyDescent="0.3">
      <c r="A2451" s="9">
        <v>2453</v>
      </c>
      <c r="B2451" s="10">
        <v>2905857</v>
      </c>
      <c r="C2451" s="10">
        <v>11351</v>
      </c>
      <c r="D2451" s="10">
        <v>136325636</v>
      </c>
      <c r="E2451" s="10">
        <v>532522</v>
      </c>
      <c r="F2451" s="10">
        <v>532522</v>
      </c>
      <c r="G2451" s="10" t="s">
        <v>7606</v>
      </c>
      <c r="H2451" s="10" t="s">
        <v>7606</v>
      </c>
      <c r="I2451" s="10" t="s">
        <v>7607</v>
      </c>
      <c r="J2451" s="10" t="s">
        <v>7608</v>
      </c>
      <c r="K2451" s="13">
        <v>34792.502399999998</v>
      </c>
      <c r="L2451" s="16" t="s">
        <v>13178</v>
      </c>
      <c r="M2451" s="11" t="s">
        <v>121</v>
      </c>
      <c r="N2451" s="10" t="s">
        <v>122</v>
      </c>
      <c r="O2451" s="10" t="s">
        <v>369</v>
      </c>
      <c r="P2451" s="10"/>
      <c r="Q2451" s="12"/>
      <c r="R2451" s="12"/>
      <c r="S2451" s="15" t="s">
        <v>124</v>
      </c>
      <c r="T2451" s="10" t="s">
        <v>43</v>
      </c>
      <c r="U2451" s="10">
        <v>1233</v>
      </c>
      <c r="V2451" s="10">
        <v>3885</v>
      </c>
      <c r="W2451" s="10">
        <v>1044</v>
      </c>
      <c r="X2451" s="10">
        <v>84</v>
      </c>
      <c r="Y2451" s="10">
        <f t="shared" si="61"/>
        <v>2453</v>
      </c>
      <c r="Z2451" s="10" t="str">
        <f>IFERROR(VLOOKUP(H2451,'[1]MW-NIFTY-50-12-Apr-2020'!$A:$A,1,FALSE),"No")</f>
        <v>No</v>
      </c>
      <c r="AA2451" s="10" t="s">
        <v>44</v>
      </c>
      <c r="AB2451" s="9">
        <v>2453</v>
      </c>
    </row>
    <row r="2452" spans="1:28" ht="15.75" customHeight="1" x14ac:dyDescent="0.3">
      <c r="A2452" s="9">
        <v>3900</v>
      </c>
      <c r="B2452" s="10">
        <v>4561409</v>
      </c>
      <c r="C2452" s="10">
        <v>17818</v>
      </c>
      <c r="D2452" s="10">
        <v>138241284</v>
      </c>
      <c r="E2452" s="10">
        <v>540005</v>
      </c>
      <c r="F2452" s="10">
        <v>540005</v>
      </c>
      <c r="G2452" s="10" t="s">
        <v>7609</v>
      </c>
      <c r="H2452" s="10" t="s">
        <v>7609</v>
      </c>
      <c r="I2452" s="10" t="s">
        <v>7610</v>
      </c>
      <c r="J2452" s="10" t="s">
        <v>7611</v>
      </c>
      <c r="K2452" s="13">
        <v>24710.77275</v>
      </c>
      <c r="L2452" s="16" t="s">
        <v>13177</v>
      </c>
      <c r="M2452" s="11" t="s">
        <v>32</v>
      </c>
      <c r="N2452" s="10" t="s">
        <v>33</v>
      </c>
      <c r="O2452" s="10" t="s">
        <v>34</v>
      </c>
      <c r="P2452" s="10"/>
      <c r="Q2452" s="12"/>
      <c r="R2452" s="12"/>
      <c r="S2452" s="18" t="s">
        <v>35</v>
      </c>
      <c r="T2452" s="10" t="s">
        <v>43</v>
      </c>
      <c r="U2452" s="10">
        <v>2107</v>
      </c>
      <c r="V2452" s="10">
        <v>1289</v>
      </c>
      <c r="W2452" s="10">
        <v>2340</v>
      </c>
      <c r="X2452" s="10">
        <v>3424</v>
      </c>
      <c r="Y2452" s="10">
        <f t="shared" si="61"/>
        <v>3900</v>
      </c>
      <c r="Z2452" s="10" t="str">
        <f>IFERROR(VLOOKUP(H2452,'[1]MW-NIFTY-50-12-Apr-2020'!$A:$A,1,FALSE),"No")</f>
        <v>No</v>
      </c>
      <c r="AA2452" s="10" t="s">
        <v>44</v>
      </c>
      <c r="AB2452" s="9">
        <v>3900</v>
      </c>
    </row>
    <row r="2453" spans="1:28" ht="15.75" customHeight="1" x14ac:dyDescent="0.3">
      <c r="A2453" s="9">
        <v>2513</v>
      </c>
      <c r="B2453" s="10"/>
      <c r="C2453" s="10"/>
      <c r="D2453" s="10">
        <v>136158724</v>
      </c>
      <c r="E2453" s="10">
        <v>531870</v>
      </c>
      <c r="F2453" s="10">
        <v>531870</v>
      </c>
      <c r="G2453" s="10" t="s">
        <v>7784</v>
      </c>
      <c r="H2453" s="10" t="str">
        <f>G2453</f>
        <v>POPULARES</v>
      </c>
      <c r="I2453" s="10" t="s">
        <v>7785</v>
      </c>
      <c r="J2453" s="10" t="s">
        <v>7786</v>
      </c>
      <c r="K2453" s="13">
        <v>16.68</v>
      </c>
      <c r="L2453" s="19" t="s">
        <v>13176</v>
      </c>
      <c r="M2453" s="10" t="s">
        <v>249</v>
      </c>
      <c r="N2453" s="10" t="s">
        <v>383</v>
      </c>
      <c r="O2453" s="10"/>
      <c r="P2453" s="10"/>
      <c r="Q2453" s="12"/>
      <c r="R2453" s="12"/>
      <c r="S2453" s="18" t="s">
        <v>384</v>
      </c>
      <c r="T2453" s="10" t="s">
        <v>27</v>
      </c>
      <c r="U2453" s="10">
        <v>1983</v>
      </c>
      <c r="V2453" s="10">
        <v>2341</v>
      </c>
      <c r="W2453" s="10">
        <v>2411</v>
      </c>
      <c r="X2453" s="10">
        <v>118</v>
      </c>
      <c r="Y2453" s="10">
        <f t="shared" si="61"/>
        <v>2513</v>
      </c>
      <c r="Z2453" s="10" t="str">
        <f>IFERROR(VLOOKUP(H2453,'[1]MW-NIFTY-50-12-Apr-2020'!$A:$A,1,FALSE),"No")</f>
        <v>No</v>
      </c>
      <c r="AA2453" s="10" t="str">
        <f>IFERROR(VLOOKUP(AB2453,'[2]ind_nifty500list 12th Apr20'!$F:$F,1,FALSE),"No")</f>
        <v>No</v>
      </c>
      <c r="AB2453" s="9">
        <v>2513</v>
      </c>
    </row>
    <row r="2454" spans="1:28" ht="15.75" customHeight="1" x14ac:dyDescent="0.3">
      <c r="A2454" s="9">
        <v>731</v>
      </c>
      <c r="B2454" s="10"/>
      <c r="C2454" s="10"/>
      <c r="D2454" s="10">
        <v>132483588</v>
      </c>
      <c r="E2454" s="10">
        <v>517514</v>
      </c>
      <c r="F2454" s="10">
        <v>517514</v>
      </c>
      <c r="G2454" s="10" t="s">
        <v>2389</v>
      </c>
      <c r="H2454" s="10" t="str">
        <f>G2454</f>
        <v>DHINDIA</v>
      </c>
      <c r="I2454" s="10" t="s">
        <v>2390</v>
      </c>
      <c r="J2454" s="10" t="s">
        <v>2391</v>
      </c>
      <c r="K2454" s="13">
        <v>16.66</v>
      </c>
      <c r="L2454" s="19" t="s">
        <v>13176</v>
      </c>
      <c r="M2454" s="11" t="s">
        <v>39</v>
      </c>
      <c r="N2454" s="10" t="s">
        <v>40</v>
      </c>
      <c r="O2454" s="10"/>
      <c r="P2454" s="10"/>
      <c r="Q2454" s="12"/>
      <c r="R2454" s="12"/>
      <c r="S2454" s="17" t="s">
        <v>42</v>
      </c>
      <c r="T2454" s="10" t="s">
        <v>27</v>
      </c>
      <c r="U2454" s="10">
        <v>1535</v>
      </c>
      <c r="V2454" s="10">
        <v>1562</v>
      </c>
      <c r="W2454" s="10">
        <v>2075</v>
      </c>
      <c r="X2454" s="10">
        <v>576</v>
      </c>
      <c r="Y2454" s="10">
        <f t="shared" si="61"/>
        <v>731</v>
      </c>
      <c r="Z2454" s="10" t="str">
        <f>IFERROR(VLOOKUP(H2454,'[1]MW-NIFTY-50-12-Apr-2020'!$A:$A,1,FALSE),"No")</f>
        <v>No</v>
      </c>
      <c r="AA2454" s="10" t="str">
        <f>IFERROR(VLOOKUP(AB2454,'[2]ind_nifty500list 12th Apr20'!$F:$F,1,FALSE),"No")</f>
        <v>No</v>
      </c>
      <c r="AB2454" s="9">
        <v>731</v>
      </c>
    </row>
    <row r="2455" spans="1:28" ht="15.75" customHeight="1" x14ac:dyDescent="0.3">
      <c r="A2455" s="9">
        <v>2552</v>
      </c>
      <c r="B2455" s="10"/>
      <c r="C2455" s="10"/>
      <c r="D2455" s="10">
        <v>135998980</v>
      </c>
      <c r="E2455" s="10">
        <v>531246</v>
      </c>
      <c r="F2455" s="10">
        <v>531246</v>
      </c>
      <c r="G2455" s="10" t="s">
        <v>7900</v>
      </c>
      <c r="H2455" s="10" t="str">
        <f>G2455</f>
        <v>PRIMAIN</v>
      </c>
      <c r="I2455" s="10" t="s">
        <v>7901</v>
      </c>
      <c r="J2455" s="10" t="s">
        <v>7902</v>
      </c>
      <c r="K2455" s="13">
        <v>16.66</v>
      </c>
      <c r="L2455" s="19" t="s">
        <v>13176</v>
      </c>
      <c r="M2455" s="10" t="s">
        <v>275</v>
      </c>
      <c r="N2455" s="10" t="s">
        <v>357</v>
      </c>
      <c r="O2455" s="10" t="s">
        <v>358</v>
      </c>
      <c r="P2455" s="10" t="s">
        <v>359</v>
      </c>
      <c r="Q2455" s="12"/>
      <c r="R2455" s="12"/>
      <c r="S2455" s="10" t="s">
        <v>279</v>
      </c>
      <c r="T2455" s="10" t="s">
        <v>27</v>
      </c>
      <c r="U2455" s="10">
        <v>2183</v>
      </c>
      <c r="V2455" s="10">
        <v>2633</v>
      </c>
      <c r="W2455" s="10">
        <v>3708</v>
      </c>
      <c r="X2455" s="10">
        <v>2512</v>
      </c>
      <c r="Y2455" s="10">
        <f t="shared" si="61"/>
        <v>2552</v>
      </c>
      <c r="Z2455" s="10" t="str">
        <f>IFERROR(VLOOKUP(H2455,'[1]MW-NIFTY-50-12-Apr-2020'!$A:$A,1,FALSE),"No")</f>
        <v>No</v>
      </c>
      <c r="AA2455" s="10" t="str">
        <f>IFERROR(VLOOKUP(AB2455,'[2]ind_nifty500list 12th Apr20'!$F:$F,1,FALSE),"No")</f>
        <v>No</v>
      </c>
      <c r="AB2455" s="9">
        <v>2552</v>
      </c>
    </row>
    <row r="2456" spans="1:28" ht="15.75" customHeight="1" x14ac:dyDescent="0.3">
      <c r="A2456" s="9">
        <v>2657</v>
      </c>
      <c r="B2456" s="10">
        <v>3070721</v>
      </c>
      <c r="C2456" s="10">
        <v>11995</v>
      </c>
      <c r="D2456" s="10">
        <v>136362244</v>
      </c>
      <c r="E2456" s="10">
        <v>532665</v>
      </c>
      <c r="F2456" s="10">
        <v>532665</v>
      </c>
      <c r="G2456" s="10" t="s">
        <v>8210</v>
      </c>
      <c r="H2456" s="10" t="s">
        <v>8210</v>
      </c>
      <c r="I2456" s="10" t="s">
        <v>8211</v>
      </c>
      <c r="J2456" s="10" t="s">
        <v>8212</v>
      </c>
      <c r="K2456" s="13">
        <v>16.636099999999999</v>
      </c>
      <c r="L2456" s="19" t="s">
        <v>13176</v>
      </c>
      <c r="M2456" s="11" t="s">
        <v>83</v>
      </c>
      <c r="N2456" s="10" t="s">
        <v>84</v>
      </c>
      <c r="O2456" s="10" t="s">
        <v>85</v>
      </c>
      <c r="P2456" s="10"/>
      <c r="Q2456" s="12"/>
      <c r="R2456" s="12"/>
      <c r="S2456" s="15" t="s">
        <v>86</v>
      </c>
      <c r="T2456" s="10" t="s">
        <v>27</v>
      </c>
      <c r="U2456" s="10">
        <v>3383</v>
      </c>
      <c r="V2456" s="10">
        <v>489</v>
      </c>
      <c r="W2456" s="10">
        <v>3357</v>
      </c>
      <c r="X2456" s="10">
        <v>3248</v>
      </c>
      <c r="Y2456" s="10">
        <f t="shared" si="61"/>
        <v>2657</v>
      </c>
      <c r="Z2456" s="10" t="str">
        <f>IFERROR(VLOOKUP(H2456,'[1]MW-NIFTY-50-12-Apr-2020'!$A:$A,1,FALSE),"No")</f>
        <v>No</v>
      </c>
      <c r="AA2456" s="10" t="str">
        <f>IFERROR(VLOOKUP(AB2456,'[2]ind_nifty500list 12th Apr20'!$F:$F,1,FALSE),"No")</f>
        <v>No</v>
      </c>
      <c r="AB2456" s="9">
        <v>2657</v>
      </c>
    </row>
    <row r="2457" spans="1:28" ht="15.75" customHeight="1" x14ac:dyDescent="0.3">
      <c r="A2457" s="9">
        <v>3018</v>
      </c>
      <c r="B2457" s="10"/>
      <c r="C2457" s="10"/>
      <c r="D2457" s="10">
        <v>132118020</v>
      </c>
      <c r="E2457" s="10">
        <v>516086</v>
      </c>
      <c r="F2457" s="10">
        <v>516086</v>
      </c>
      <c r="G2457" s="10" t="s">
        <v>9294</v>
      </c>
      <c r="H2457" s="10" t="str">
        <f>G2457</f>
        <v>SRPML</v>
      </c>
      <c r="I2457" s="10" t="s">
        <v>9295</v>
      </c>
      <c r="J2457" s="10" t="s">
        <v>9296</v>
      </c>
      <c r="K2457" s="13">
        <v>16.61</v>
      </c>
      <c r="L2457" s="19" t="s">
        <v>13176</v>
      </c>
      <c r="M2457" s="11" t="s">
        <v>23</v>
      </c>
      <c r="N2457" s="10" t="s">
        <v>196</v>
      </c>
      <c r="O2457" s="10" t="s">
        <v>388</v>
      </c>
      <c r="P2457" s="10"/>
      <c r="Q2457" s="12"/>
      <c r="R2457" s="12"/>
      <c r="S2457" s="17" t="s">
        <v>26</v>
      </c>
      <c r="T2457" s="10" t="s">
        <v>27</v>
      </c>
      <c r="U2457" s="10">
        <v>2660</v>
      </c>
      <c r="V2457" s="10">
        <v>2872</v>
      </c>
      <c r="W2457" s="10">
        <v>3001</v>
      </c>
      <c r="X2457" s="10">
        <v>2082</v>
      </c>
      <c r="Y2457" s="10">
        <f t="shared" si="61"/>
        <v>3018</v>
      </c>
      <c r="Z2457" s="10" t="str">
        <f>IFERROR(VLOOKUP(H2457,'[1]MW-NIFTY-50-12-Apr-2020'!$A:$A,1,FALSE),"No")</f>
        <v>No</v>
      </c>
      <c r="AA2457" s="10" t="str">
        <f>IFERROR(VLOOKUP(AB2457,'[2]ind_nifty500list 12th Apr20'!$F:$F,1,FALSE),"No")</f>
        <v>No</v>
      </c>
      <c r="AB2457" s="9">
        <v>3018</v>
      </c>
    </row>
    <row r="2458" spans="1:28" ht="15.75" customHeight="1" x14ac:dyDescent="0.3">
      <c r="A2458" s="9">
        <v>2562</v>
      </c>
      <c r="B2458" s="10"/>
      <c r="C2458" s="10"/>
      <c r="D2458" s="10">
        <v>129415684</v>
      </c>
      <c r="E2458" s="10">
        <v>505530</v>
      </c>
      <c r="F2458" s="10">
        <v>505530</v>
      </c>
      <c r="G2458" s="10" t="s">
        <v>7930</v>
      </c>
      <c r="H2458" s="10" t="str">
        <f>G2458</f>
        <v>PRISMINFO</v>
      </c>
      <c r="I2458" s="10" t="s">
        <v>7931</v>
      </c>
      <c r="J2458" s="10" t="s">
        <v>7932</v>
      </c>
      <c r="K2458" s="13">
        <v>16.59</v>
      </c>
      <c r="L2458" s="19" t="s">
        <v>13176</v>
      </c>
      <c r="M2458" s="11" t="s">
        <v>32</v>
      </c>
      <c r="N2458" s="10" t="s">
        <v>33</v>
      </c>
      <c r="O2458" s="10" t="s">
        <v>48</v>
      </c>
      <c r="P2458" s="10"/>
      <c r="Q2458" s="12"/>
      <c r="R2458" s="12"/>
      <c r="S2458" s="18" t="s">
        <v>35</v>
      </c>
      <c r="T2458" s="10" t="s">
        <v>27</v>
      </c>
      <c r="U2458" s="10">
        <v>703</v>
      </c>
      <c r="V2458" s="10">
        <v>1002</v>
      </c>
      <c r="W2458" s="10">
        <v>1851</v>
      </c>
      <c r="X2458" s="10">
        <v>1417</v>
      </c>
      <c r="Y2458" s="10">
        <f t="shared" si="61"/>
        <v>2562</v>
      </c>
      <c r="Z2458" s="10" t="str">
        <f>IFERROR(VLOOKUP(H2458,'[1]MW-NIFTY-50-12-Apr-2020'!$A:$A,1,FALSE),"No")</f>
        <v>No</v>
      </c>
      <c r="AA2458" s="10" t="str">
        <f>IFERROR(VLOOKUP(AB2458,'[2]ind_nifty500list 12th Apr20'!$F:$F,1,FALSE),"No")</f>
        <v>No</v>
      </c>
      <c r="AB2458" s="9">
        <v>2562</v>
      </c>
    </row>
    <row r="2459" spans="1:28" ht="15.75" customHeight="1" x14ac:dyDescent="0.3">
      <c r="A2459" s="9">
        <v>690</v>
      </c>
      <c r="B2459" s="10"/>
      <c r="C2459" s="10"/>
      <c r="D2459" s="10">
        <v>134844676</v>
      </c>
      <c r="E2459" s="10">
        <v>526737</v>
      </c>
      <c r="F2459" s="10">
        <v>526737</v>
      </c>
      <c r="G2459" s="10" t="s">
        <v>2261</v>
      </c>
      <c r="H2459" s="10" t="str">
        <f>G2459</f>
        <v>CORPOCO</v>
      </c>
      <c r="I2459" s="10" t="s">
        <v>2262</v>
      </c>
      <c r="J2459" s="10" t="s">
        <v>2263</v>
      </c>
      <c r="K2459" s="13">
        <v>16.579999999999998</v>
      </c>
      <c r="L2459" s="19" t="s">
        <v>13176</v>
      </c>
      <c r="M2459" s="11" t="s">
        <v>39</v>
      </c>
      <c r="N2459" s="10" t="s">
        <v>145</v>
      </c>
      <c r="O2459" s="12"/>
      <c r="P2459" s="10"/>
      <c r="Q2459" s="12"/>
      <c r="R2459" s="12"/>
      <c r="S2459" s="15" t="s">
        <v>42</v>
      </c>
      <c r="T2459" s="10" t="s">
        <v>27</v>
      </c>
      <c r="U2459" s="10">
        <v>1095</v>
      </c>
      <c r="V2459" s="10">
        <v>2333</v>
      </c>
      <c r="W2459" s="10">
        <v>2369</v>
      </c>
      <c r="X2459" s="10">
        <v>1024</v>
      </c>
      <c r="Y2459" s="10">
        <f t="shared" si="61"/>
        <v>690</v>
      </c>
      <c r="Z2459" s="10" t="str">
        <f>IFERROR(VLOOKUP(H2459,'[1]MW-NIFTY-50-12-Apr-2020'!$A:$A,1,FALSE),"No")</f>
        <v>No</v>
      </c>
      <c r="AA2459" s="10" t="str">
        <f>IFERROR(VLOOKUP(AB2459,'[2]ind_nifty500list 12th Apr20'!$F:$F,1,FALSE),"No")</f>
        <v>No</v>
      </c>
      <c r="AB2459" s="9">
        <v>690</v>
      </c>
    </row>
    <row r="2460" spans="1:28" ht="15.75" customHeight="1" x14ac:dyDescent="0.3">
      <c r="A2460" s="9">
        <v>3614</v>
      </c>
      <c r="B2460" s="10"/>
      <c r="C2460" s="10"/>
      <c r="D2460" s="10">
        <v>136294916</v>
      </c>
      <c r="E2460" s="10">
        <v>532402</v>
      </c>
      <c r="F2460" s="10">
        <v>532402</v>
      </c>
      <c r="G2460" s="10" t="s">
        <v>11074</v>
      </c>
      <c r="H2460" s="10" t="str">
        <f>G2460</f>
        <v>USGTECH</v>
      </c>
      <c r="I2460" s="10" t="s">
        <v>11075</v>
      </c>
      <c r="J2460" s="10" t="s">
        <v>11076</v>
      </c>
      <c r="K2460" s="13">
        <v>16.54</v>
      </c>
      <c r="L2460" s="19" t="s">
        <v>13176</v>
      </c>
      <c r="M2460" s="11" t="s">
        <v>32</v>
      </c>
      <c r="N2460" s="10" t="s">
        <v>33</v>
      </c>
      <c r="O2460" s="10" t="s">
        <v>34</v>
      </c>
      <c r="P2460" s="10"/>
      <c r="Q2460" s="12"/>
      <c r="R2460" s="12"/>
      <c r="S2460" s="18" t="s">
        <v>35</v>
      </c>
      <c r="T2460" s="10" t="s">
        <v>27</v>
      </c>
      <c r="U2460" s="10">
        <v>1026</v>
      </c>
      <c r="V2460" s="10">
        <v>2149</v>
      </c>
      <c r="W2460" s="10">
        <v>1155</v>
      </c>
      <c r="X2460" s="10">
        <v>850</v>
      </c>
      <c r="Y2460" s="10">
        <f t="shared" si="61"/>
        <v>3614</v>
      </c>
      <c r="Z2460" s="10" t="str">
        <f>IFERROR(VLOOKUP(H2460,'[1]MW-NIFTY-50-12-Apr-2020'!$A:$A,1,FALSE),"No")</f>
        <v>No</v>
      </c>
      <c r="AA2460" s="10" t="str">
        <f>IFERROR(VLOOKUP(AB2460,'[2]ind_nifty500list 12th Apr20'!$F:$F,1,FALSE),"No")</f>
        <v>No</v>
      </c>
      <c r="AB2460" s="9">
        <v>3614</v>
      </c>
    </row>
    <row r="2461" spans="1:28" ht="15.75" customHeight="1" x14ac:dyDescent="0.3">
      <c r="A2461" s="9">
        <v>2463</v>
      </c>
      <c r="B2461" s="10">
        <v>678145</v>
      </c>
      <c r="C2461" s="10">
        <v>2649</v>
      </c>
      <c r="D2461" s="10">
        <v>129687044</v>
      </c>
      <c r="E2461" s="10">
        <v>506590</v>
      </c>
      <c r="F2461" s="10">
        <v>506590</v>
      </c>
      <c r="G2461" s="10" t="s">
        <v>7636</v>
      </c>
      <c r="H2461" s="10" t="s">
        <v>7636</v>
      </c>
      <c r="I2461" s="21" t="s">
        <v>13195</v>
      </c>
      <c r="J2461" s="10" t="s">
        <v>7637</v>
      </c>
      <c r="K2461" s="13">
        <v>4023.4175500000001</v>
      </c>
      <c r="L2461" s="19" t="s">
        <v>13179</v>
      </c>
      <c r="M2461" s="11" t="s">
        <v>23</v>
      </c>
      <c r="N2461" s="10" t="s">
        <v>24</v>
      </c>
      <c r="O2461" s="11" t="s">
        <v>376</v>
      </c>
      <c r="P2461" s="10"/>
      <c r="Q2461" s="12"/>
      <c r="R2461" s="12"/>
      <c r="S2461" s="15" t="s">
        <v>26</v>
      </c>
      <c r="T2461" s="10" t="s">
        <v>27</v>
      </c>
      <c r="U2461" s="10">
        <v>2281</v>
      </c>
      <c r="V2461" s="10">
        <v>762</v>
      </c>
      <c r="W2461" s="10">
        <v>1864</v>
      </c>
      <c r="X2461" s="10">
        <v>1202</v>
      </c>
      <c r="Y2461" s="10">
        <f t="shared" si="61"/>
        <v>2463</v>
      </c>
      <c r="Z2461" s="10" t="str">
        <f>IFERROR(VLOOKUP(H2461,'[1]MW-NIFTY-50-12-Apr-2020'!$A:$A,1,FALSE),"No")</f>
        <v>No</v>
      </c>
      <c r="AA2461" s="10" t="s">
        <v>44</v>
      </c>
      <c r="AB2461" s="9">
        <v>2463</v>
      </c>
    </row>
    <row r="2462" spans="1:28" ht="15.75" customHeight="1" x14ac:dyDescent="0.3">
      <c r="A2462" s="9">
        <v>2788</v>
      </c>
      <c r="B2462" s="10"/>
      <c r="C2462" s="10"/>
      <c r="D2462" s="10">
        <v>130976260</v>
      </c>
      <c r="E2462" s="10">
        <v>511626</v>
      </c>
      <c r="F2462" s="10">
        <v>511626</v>
      </c>
      <c r="G2462" s="10" t="s">
        <v>8606</v>
      </c>
      <c r="H2462" s="10" t="str">
        <f>G2462</f>
        <v>RRFIN</v>
      </c>
      <c r="I2462" s="10" t="s">
        <v>8607</v>
      </c>
      <c r="J2462" s="10" t="s">
        <v>8608</v>
      </c>
      <c r="K2462" s="13">
        <v>16.52</v>
      </c>
      <c r="L2462" s="19" t="s">
        <v>13176</v>
      </c>
      <c r="M2462" s="11" t="s">
        <v>55</v>
      </c>
      <c r="N2462" s="10" t="s">
        <v>56</v>
      </c>
      <c r="O2462" s="10" t="s">
        <v>57</v>
      </c>
      <c r="P2462" s="10"/>
      <c r="Q2462" s="12"/>
      <c r="R2462" s="12"/>
      <c r="S2462" s="18" t="s">
        <v>58</v>
      </c>
      <c r="T2462" s="10" t="s">
        <v>27</v>
      </c>
      <c r="U2462" s="10">
        <v>3483</v>
      </c>
      <c r="V2462" s="10">
        <v>123</v>
      </c>
      <c r="W2462" s="10">
        <v>1211</v>
      </c>
      <c r="X2462" s="10">
        <v>2014</v>
      </c>
      <c r="Y2462" s="10">
        <f t="shared" si="61"/>
        <v>2788</v>
      </c>
      <c r="Z2462" s="10" t="str">
        <f>IFERROR(VLOOKUP(H2462,'[1]MW-NIFTY-50-12-Apr-2020'!$A:$A,1,FALSE),"No")</f>
        <v>No</v>
      </c>
      <c r="AA2462" s="10" t="str">
        <f>IFERROR(VLOOKUP(AB2462,'[2]ind_nifty500list 12th Apr20'!$F:$F,1,FALSE),"No")</f>
        <v>No</v>
      </c>
      <c r="AB2462" s="9">
        <v>2788</v>
      </c>
    </row>
    <row r="2463" spans="1:28" ht="15.75" customHeight="1" x14ac:dyDescent="0.3">
      <c r="A2463" s="9">
        <v>347</v>
      </c>
      <c r="B2463" s="10"/>
      <c r="C2463" s="10"/>
      <c r="D2463" s="10">
        <v>136004612</v>
      </c>
      <c r="E2463" s="10">
        <v>531268</v>
      </c>
      <c r="F2463" s="10">
        <v>531268</v>
      </c>
      <c r="G2463" s="10" t="s">
        <v>1212</v>
      </c>
      <c r="H2463" s="10" t="str">
        <f>G2463</f>
        <v>B2BSOFT</v>
      </c>
      <c r="I2463" s="10" t="s">
        <v>1213</v>
      </c>
      <c r="J2463" s="10" t="s">
        <v>1214</v>
      </c>
      <c r="K2463" s="13">
        <v>16.46</v>
      </c>
      <c r="L2463" s="19" t="s">
        <v>13176</v>
      </c>
      <c r="M2463" s="11" t="s">
        <v>32</v>
      </c>
      <c r="N2463" s="10" t="s">
        <v>33</v>
      </c>
      <c r="O2463" s="10" t="s">
        <v>48</v>
      </c>
      <c r="P2463" s="10"/>
      <c r="Q2463" s="12"/>
      <c r="R2463" s="12"/>
      <c r="S2463" s="18" t="s">
        <v>35</v>
      </c>
      <c r="T2463" s="10" t="s">
        <v>27</v>
      </c>
      <c r="U2463" s="10">
        <v>314</v>
      </c>
      <c r="V2463" s="10">
        <v>593</v>
      </c>
      <c r="W2463" s="10">
        <v>1462</v>
      </c>
      <c r="X2463" s="10">
        <v>1002</v>
      </c>
      <c r="Y2463" s="10">
        <f t="shared" si="61"/>
        <v>347</v>
      </c>
      <c r="Z2463" s="10" t="str">
        <f>IFERROR(VLOOKUP(H2463,'[1]MW-NIFTY-50-12-Apr-2020'!$A:$A,1,FALSE),"No")</f>
        <v>No</v>
      </c>
      <c r="AA2463" s="10" t="str">
        <f>IFERROR(VLOOKUP(AB2463,'[2]ind_nifty500list 12th Apr20'!$F:$F,1,FALSE),"No")</f>
        <v>No</v>
      </c>
      <c r="AB2463" s="9">
        <v>347</v>
      </c>
    </row>
    <row r="2464" spans="1:28" ht="15.75" customHeight="1" x14ac:dyDescent="0.3">
      <c r="A2464" s="9">
        <v>1702</v>
      </c>
      <c r="B2464" s="10"/>
      <c r="C2464" s="10"/>
      <c r="D2464" s="10">
        <v>137803524</v>
      </c>
      <c r="E2464" s="10">
        <v>538295</v>
      </c>
      <c r="F2464" s="10">
        <v>538295</v>
      </c>
      <c r="G2464" s="10" t="s">
        <v>5341</v>
      </c>
      <c r="H2464" s="10" t="str">
        <f>G2464</f>
        <v>KAUSAMBI</v>
      </c>
      <c r="I2464" s="10" t="s">
        <v>5342</v>
      </c>
      <c r="J2464" s="10" t="s">
        <v>5343</v>
      </c>
      <c r="K2464" s="13">
        <v>16.45</v>
      </c>
      <c r="L2464" s="19" t="s">
        <v>13176</v>
      </c>
      <c r="M2464" s="11" t="s">
        <v>39</v>
      </c>
      <c r="N2464" s="10" t="s">
        <v>145</v>
      </c>
      <c r="O2464" s="10"/>
      <c r="P2464" s="10"/>
      <c r="Q2464" s="12"/>
      <c r="R2464" s="12"/>
      <c r="S2464" s="15" t="s">
        <v>42</v>
      </c>
      <c r="T2464" s="10" t="s">
        <v>27</v>
      </c>
      <c r="U2464" s="10">
        <v>1804</v>
      </c>
      <c r="V2464" s="10">
        <v>1853</v>
      </c>
      <c r="W2464" s="10">
        <v>1648</v>
      </c>
      <c r="X2464" s="10">
        <v>1583</v>
      </c>
      <c r="Y2464" s="10">
        <f t="shared" si="61"/>
        <v>1702</v>
      </c>
      <c r="Z2464" s="10" t="str">
        <f>IFERROR(VLOOKUP(H2464,'[1]MW-NIFTY-50-12-Apr-2020'!$A:$A,1,FALSE),"No")</f>
        <v>No</v>
      </c>
      <c r="AA2464" s="10" t="str">
        <f>IFERROR(VLOOKUP(AB2464,'[2]ind_nifty500list 12th Apr20'!$F:$F,1,FALSE),"No")</f>
        <v>No</v>
      </c>
      <c r="AB2464" s="9">
        <v>1702</v>
      </c>
    </row>
    <row r="2465" spans="1:28" ht="15.75" customHeight="1" x14ac:dyDescent="0.3">
      <c r="A2465" s="9">
        <v>3300</v>
      </c>
      <c r="B2465" s="10"/>
      <c r="C2465" s="10"/>
      <c r="D2465" s="10">
        <v>136209924</v>
      </c>
      <c r="E2465" s="10">
        <v>532070</v>
      </c>
      <c r="F2465" s="10">
        <v>532070</v>
      </c>
      <c r="G2465" s="10" t="s">
        <v>10136</v>
      </c>
      <c r="H2465" s="10" t="str">
        <f>G2465</f>
        <v>SUPRBPA</v>
      </c>
      <c r="I2465" s="10" t="s">
        <v>10137</v>
      </c>
      <c r="J2465" s="10" t="s">
        <v>10138</v>
      </c>
      <c r="K2465" s="13">
        <v>16.43</v>
      </c>
      <c r="L2465" s="19" t="s">
        <v>13176</v>
      </c>
      <c r="M2465" s="11" t="s">
        <v>23</v>
      </c>
      <c r="N2465" s="10" t="s">
        <v>196</v>
      </c>
      <c r="O2465" s="10" t="s">
        <v>388</v>
      </c>
      <c r="P2465" s="10"/>
      <c r="Q2465" s="12"/>
      <c r="R2465" s="12"/>
      <c r="S2465" s="15" t="s">
        <v>26</v>
      </c>
      <c r="T2465" s="10" t="s">
        <v>27</v>
      </c>
      <c r="U2465" s="10">
        <v>2082</v>
      </c>
      <c r="V2465" s="10">
        <v>3001</v>
      </c>
      <c r="W2465" s="10">
        <v>2630</v>
      </c>
      <c r="X2465" s="10">
        <v>3011</v>
      </c>
      <c r="Y2465" s="10">
        <f t="shared" si="61"/>
        <v>3300</v>
      </c>
      <c r="Z2465" s="10" t="str">
        <f>IFERROR(VLOOKUP(H2465,'[1]MW-NIFTY-50-12-Apr-2020'!$A:$A,1,FALSE),"No")</f>
        <v>No</v>
      </c>
      <c r="AA2465" s="10" t="str">
        <f>IFERROR(VLOOKUP(AB2465,'[2]ind_nifty500list 12th Apr20'!$F:$F,1,FALSE),"No")</f>
        <v>No</v>
      </c>
      <c r="AB2465" s="9">
        <v>3300</v>
      </c>
    </row>
    <row r="2466" spans="1:28" ht="15.75" customHeight="1" x14ac:dyDescent="0.3">
      <c r="A2466" s="9">
        <v>2047</v>
      </c>
      <c r="B2466" s="10"/>
      <c r="C2466" s="10"/>
      <c r="D2466" s="10">
        <v>135985156</v>
      </c>
      <c r="E2466" s="10">
        <v>531192</v>
      </c>
      <c r="F2466" s="10">
        <v>531192</v>
      </c>
      <c r="G2466" s="10" t="s">
        <v>6382</v>
      </c>
      <c r="H2466" s="10" t="str">
        <f>G2466</f>
        <v>MIDINFRA</v>
      </c>
      <c r="I2466" s="10" t="s">
        <v>6383</v>
      </c>
      <c r="J2466" s="10" t="s">
        <v>6384</v>
      </c>
      <c r="K2466" s="13">
        <v>16.41</v>
      </c>
      <c r="L2466" s="19" t="s">
        <v>13176</v>
      </c>
      <c r="M2466" s="11" t="s">
        <v>55</v>
      </c>
      <c r="N2466" s="10" t="s">
        <v>56</v>
      </c>
      <c r="O2466" s="10" t="s">
        <v>62</v>
      </c>
      <c r="P2466" s="10" t="s">
        <v>293</v>
      </c>
      <c r="Q2466" s="12"/>
      <c r="R2466" s="12"/>
      <c r="S2466" s="18" t="s">
        <v>58</v>
      </c>
      <c r="T2466" s="10" t="s">
        <v>27</v>
      </c>
      <c r="U2466" s="10">
        <v>103</v>
      </c>
      <c r="V2466" s="10">
        <v>1744</v>
      </c>
      <c r="W2466" s="10">
        <v>619</v>
      </c>
      <c r="X2466" s="10">
        <v>3686</v>
      </c>
      <c r="Y2466" s="10">
        <f t="shared" si="61"/>
        <v>2047</v>
      </c>
      <c r="Z2466" s="10" t="str">
        <f>IFERROR(VLOOKUP(H2466,'[1]MW-NIFTY-50-12-Apr-2020'!$A:$A,1,FALSE),"No")</f>
        <v>No</v>
      </c>
      <c r="AA2466" s="10" t="str">
        <f>IFERROR(VLOOKUP(AB2466,'[2]ind_nifty500list 12th Apr20'!$F:$F,1,FALSE),"No")</f>
        <v>No</v>
      </c>
      <c r="AB2466" s="9">
        <v>2047</v>
      </c>
    </row>
    <row r="2467" spans="1:28" ht="15.75" customHeight="1" x14ac:dyDescent="0.3">
      <c r="A2467" s="9">
        <v>2976</v>
      </c>
      <c r="B2467" s="10">
        <v>5400321</v>
      </c>
      <c r="C2467" s="10">
        <v>21095</v>
      </c>
      <c r="D2467" s="10">
        <v>136525060</v>
      </c>
      <c r="E2467" s="10">
        <v>533301</v>
      </c>
      <c r="F2467" s="10">
        <v>533301</v>
      </c>
      <c r="G2467" s="10" t="s">
        <v>9167</v>
      </c>
      <c r="H2467" s="10" t="s">
        <v>9167</v>
      </c>
      <c r="I2467" s="10" t="s">
        <v>9168</v>
      </c>
      <c r="J2467" s="10" t="s">
        <v>9169</v>
      </c>
      <c r="K2467" s="13">
        <v>16.382150000000003</v>
      </c>
      <c r="L2467" s="19" t="s">
        <v>13176</v>
      </c>
      <c r="M2467" s="11" t="s">
        <v>83</v>
      </c>
      <c r="N2467" s="10" t="s">
        <v>84</v>
      </c>
      <c r="O2467" s="10" t="s">
        <v>85</v>
      </c>
      <c r="P2467" s="10"/>
      <c r="Q2467" s="12"/>
      <c r="R2467" s="12"/>
      <c r="S2467" s="17" t="s">
        <v>86</v>
      </c>
      <c r="T2467" s="10" t="s">
        <v>27</v>
      </c>
      <c r="U2467" s="10">
        <v>1246</v>
      </c>
      <c r="V2467" s="10">
        <v>1681</v>
      </c>
      <c r="W2467" s="10">
        <v>1690</v>
      </c>
      <c r="X2467" s="10">
        <v>489</v>
      </c>
      <c r="Y2467" s="10">
        <f t="shared" si="61"/>
        <v>2976</v>
      </c>
      <c r="Z2467" s="10" t="str">
        <f>IFERROR(VLOOKUP(H2467,'[1]MW-NIFTY-50-12-Apr-2020'!$A:$A,1,FALSE),"No")</f>
        <v>No</v>
      </c>
      <c r="AA2467" s="10" t="str">
        <f>IFERROR(VLOOKUP(AB2467,'[2]ind_nifty500list 12th Apr20'!$F:$F,1,FALSE),"No")</f>
        <v>No</v>
      </c>
      <c r="AB2467" s="9">
        <v>2976</v>
      </c>
    </row>
    <row r="2468" spans="1:28" ht="15.75" customHeight="1" x14ac:dyDescent="0.3">
      <c r="A2468" s="9">
        <v>701</v>
      </c>
      <c r="B2468" s="10"/>
      <c r="C2468" s="10"/>
      <c r="D2468" s="10">
        <v>129453572</v>
      </c>
      <c r="E2468" s="10">
        <v>505678</v>
      </c>
      <c r="F2468" s="10">
        <v>505678</v>
      </c>
      <c r="G2468" s="10" t="s">
        <v>2296</v>
      </c>
      <c r="H2468" s="10" t="str">
        <f>G2468</f>
        <v>CPECLTD</v>
      </c>
      <c r="I2468" s="10" t="s">
        <v>2297</v>
      </c>
      <c r="J2468" s="10" t="s">
        <v>2298</v>
      </c>
      <c r="K2468" s="13">
        <v>16.38</v>
      </c>
      <c r="L2468" s="19" t="s">
        <v>13176</v>
      </c>
      <c r="M2468" s="11" t="s">
        <v>121</v>
      </c>
      <c r="N2468" s="10" t="s">
        <v>562</v>
      </c>
      <c r="O2468" s="10"/>
      <c r="P2468" s="10"/>
      <c r="Q2468" s="12"/>
      <c r="R2468" s="12"/>
      <c r="S2468" s="17" t="s">
        <v>565</v>
      </c>
      <c r="T2468" s="10" t="s">
        <v>27</v>
      </c>
      <c r="U2468" s="10">
        <v>952</v>
      </c>
      <c r="V2468" s="10">
        <v>3819</v>
      </c>
      <c r="W2468" s="10">
        <v>142</v>
      </c>
      <c r="X2468" s="10">
        <v>1111</v>
      </c>
      <c r="Y2468" s="10">
        <f t="shared" si="61"/>
        <v>701</v>
      </c>
      <c r="Z2468" s="10" t="str">
        <f>IFERROR(VLOOKUP(H2468,'[1]MW-NIFTY-50-12-Apr-2020'!$A:$A,1,FALSE),"No")</f>
        <v>No</v>
      </c>
      <c r="AA2468" s="10" t="str">
        <f>IFERROR(VLOOKUP(AB2468,'[2]ind_nifty500list 12th Apr20'!$F:$F,1,FALSE),"No")</f>
        <v>No</v>
      </c>
      <c r="AB2468" s="9">
        <v>701</v>
      </c>
    </row>
    <row r="2469" spans="1:28" ht="15.75" customHeight="1" x14ac:dyDescent="0.3">
      <c r="A2469" s="9">
        <v>3054</v>
      </c>
      <c r="B2469" s="10"/>
      <c r="C2469" s="10"/>
      <c r="D2469" s="10">
        <v>134090244</v>
      </c>
      <c r="E2469" s="10">
        <v>134090244</v>
      </c>
      <c r="F2469" s="10">
        <v>523790</v>
      </c>
      <c r="G2469" s="10" t="s">
        <v>9401</v>
      </c>
      <c r="H2469" s="10" t="str">
        <f>G2469</f>
        <v>SHUKRADIAM</v>
      </c>
      <c r="I2469" s="10" t="s">
        <v>9402</v>
      </c>
      <c r="J2469" s="10" t="s">
        <v>9403</v>
      </c>
      <c r="K2469" s="13">
        <v>16.329999999999998</v>
      </c>
      <c r="L2469" s="19" t="s">
        <v>13176</v>
      </c>
      <c r="M2469" s="11" t="s">
        <v>83</v>
      </c>
      <c r="N2469" s="10" t="s">
        <v>84</v>
      </c>
      <c r="O2469" s="10" t="s">
        <v>508</v>
      </c>
      <c r="P2469" s="10"/>
      <c r="Q2469" s="12"/>
      <c r="R2469" s="12"/>
      <c r="S2469" s="17" t="s">
        <v>86</v>
      </c>
      <c r="T2469" s="10" t="s">
        <v>27</v>
      </c>
      <c r="U2469" s="10">
        <v>1139</v>
      </c>
      <c r="V2469" s="10">
        <v>3153</v>
      </c>
      <c r="W2469" s="10">
        <v>3100</v>
      </c>
      <c r="X2469" s="10">
        <v>1157</v>
      </c>
      <c r="Y2469" s="10">
        <f t="shared" si="61"/>
        <v>3054</v>
      </c>
      <c r="Z2469" s="10" t="str">
        <f>IFERROR(VLOOKUP(H2469,'[1]MW-NIFTY-50-12-Apr-2020'!$A:$A,1,FALSE),"No")</f>
        <v>No</v>
      </c>
      <c r="AA2469" s="10" t="str">
        <f>IFERROR(VLOOKUP(AB2469,'[2]ind_nifty500list 12th Apr20'!$F:$F,1,FALSE),"No")</f>
        <v>No</v>
      </c>
      <c r="AB2469" s="9">
        <v>3054</v>
      </c>
    </row>
    <row r="2470" spans="1:28" ht="15.75" customHeight="1" x14ac:dyDescent="0.3">
      <c r="A2470" s="9">
        <v>2633</v>
      </c>
      <c r="B2470" s="10">
        <v>4449793</v>
      </c>
      <c r="C2470" s="10">
        <v>17382</v>
      </c>
      <c r="D2470" s="10">
        <v>136471812</v>
      </c>
      <c r="E2470" s="10">
        <v>533093</v>
      </c>
      <c r="F2470" s="10">
        <v>533093</v>
      </c>
      <c r="G2470" s="10" t="s">
        <v>8139</v>
      </c>
      <c r="H2470" s="10" t="s">
        <v>8139</v>
      </c>
      <c r="I2470" s="10" t="s">
        <v>8140</v>
      </c>
      <c r="J2470" s="10" t="s">
        <v>8141</v>
      </c>
      <c r="K2470" s="13">
        <v>16.3</v>
      </c>
      <c r="L2470" s="19" t="s">
        <v>13176</v>
      </c>
      <c r="M2470" s="11" t="s">
        <v>275</v>
      </c>
      <c r="N2470" s="10" t="s">
        <v>357</v>
      </c>
      <c r="O2470" s="10" t="s">
        <v>358</v>
      </c>
      <c r="P2470" s="10" t="s">
        <v>359</v>
      </c>
      <c r="Q2470" s="11" t="s">
        <v>359</v>
      </c>
      <c r="R2470" s="12"/>
      <c r="S2470" s="18" t="s">
        <v>279</v>
      </c>
      <c r="T2470" s="10" t="s">
        <v>27</v>
      </c>
      <c r="U2470" s="10">
        <v>823</v>
      </c>
      <c r="V2470" s="10">
        <v>2476</v>
      </c>
      <c r="W2470" s="10">
        <v>2183</v>
      </c>
      <c r="X2470" s="10">
        <v>2552</v>
      </c>
      <c r="Y2470" s="10">
        <f t="shared" si="61"/>
        <v>2633</v>
      </c>
      <c r="Z2470" s="10" t="str">
        <f>IFERROR(VLOOKUP(H2470,'[1]MW-NIFTY-50-12-Apr-2020'!$A:$A,1,FALSE),"No")</f>
        <v>No</v>
      </c>
      <c r="AA2470" s="10" t="str">
        <f>IFERROR(VLOOKUP(AB2470,'[2]ind_nifty500list 12th Apr20'!$F:$F,1,FALSE),"No")</f>
        <v>No</v>
      </c>
      <c r="AB2470" s="9">
        <v>2633</v>
      </c>
    </row>
    <row r="2471" spans="1:28" ht="15.75" customHeight="1" x14ac:dyDescent="0.3">
      <c r="A2471" s="9">
        <v>2473</v>
      </c>
      <c r="B2471" s="10">
        <v>681985</v>
      </c>
      <c r="C2471" s="10">
        <v>2664</v>
      </c>
      <c r="D2471" s="10">
        <v>128084740</v>
      </c>
      <c r="E2471" s="10">
        <v>500331</v>
      </c>
      <c r="F2471" s="10">
        <v>500331</v>
      </c>
      <c r="G2471" s="10" t="s">
        <v>7664</v>
      </c>
      <c r="H2471" s="10" t="s">
        <v>7664</v>
      </c>
      <c r="I2471" s="10" t="s">
        <v>7665</v>
      </c>
      <c r="J2471" s="10" t="s">
        <v>7666</v>
      </c>
      <c r="K2471" s="13">
        <v>50466.3632</v>
      </c>
      <c r="L2471" s="16" t="s">
        <v>13178</v>
      </c>
      <c r="M2471" s="10" t="s">
        <v>23</v>
      </c>
      <c r="N2471" s="10" t="s">
        <v>24</v>
      </c>
      <c r="O2471" s="10" t="s">
        <v>1085</v>
      </c>
      <c r="P2471" s="10"/>
      <c r="Q2471" s="12"/>
      <c r="R2471" s="12"/>
      <c r="S2471" s="15" t="s">
        <v>26</v>
      </c>
      <c r="T2471" s="10" t="s">
        <v>130</v>
      </c>
      <c r="U2471" s="10">
        <v>1136</v>
      </c>
      <c r="V2471" s="10">
        <v>3401</v>
      </c>
      <c r="W2471" s="10">
        <v>2373</v>
      </c>
      <c r="X2471" s="10">
        <v>750</v>
      </c>
      <c r="Y2471" s="10">
        <f t="shared" si="61"/>
        <v>2473</v>
      </c>
      <c r="Z2471" s="10" t="str">
        <f>IFERROR(VLOOKUP(H2471,'[1]MW-NIFTY-50-12-Apr-2020'!$A:$A,1,FALSE),"No")</f>
        <v>No</v>
      </c>
      <c r="AA2471" s="10" t="s">
        <v>44</v>
      </c>
      <c r="AB2471" s="9">
        <v>2473</v>
      </c>
    </row>
    <row r="2472" spans="1:28" ht="15.75" customHeight="1" x14ac:dyDescent="0.3">
      <c r="A2472" s="9">
        <v>1808</v>
      </c>
      <c r="B2472" s="10"/>
      <c r="C2472" s="10"/>
      <c r="D2472" s="10">
        <v>134028804</v>
      </c>
      <c r="E2472" s="10">
        <v>523550</v>
      </c>
      <c r="F2472" s="10">
        <v>523550</v>
      </c>
      <c r="G2472" s="10" t="s">
        <v>5664</v>
      </c>
      <c r="H2472" s="10" t="str">
        <f>G2472</f>
        <v>KRYPTONQ</v>
      </c>
      <c r="I2472" s="10" t="s">
        <v>5665</v>
      </c>
      <c r="J2472" s="10" t="s">
        <v>5666</v>
      </c>
      <c r="K2472" s="13">
        <v>16.27</v>
      </c>
      <c r="L2472" s="19" t="s">
        <v>13176</v>
      </c>
      <c r="M2472" s="11" t="s">
        <v>39</v>
      </c>
      <c r="N2472" s="10" t="s">
        <v>40</v>
      </c>
      <c r="O2472" s="10"/>
      <c r="P2472" s="10"/>
      <c r="Q2472" s="12"/>
      <c r="R2472" s="12"/>
      <c r="S2472" s="17" t="s">
        <v>42</v>
      </c>
      <c r="T2472" s="10" t="s">
        <v>27</v>
      </c>
      <c r="U2472" s="10">
        <v>3065</v>
      </c>
      <c r="V2472" s="10">
        <v>3519</v>
      </c>
      <c r="W2472" s="10">
        <v>1562</v>
      </c>
      <c r="X2472" s="10">
        <v>1535</v>
      </c>
      <c r="Y2472" s="10">
        <f t="shared" si="61"/>
        <v>1808</v>
      </c>
      <c r="Z2472" s="10" t="str">
        <f>IFERROR(VLOOKUP(H2472,'[1]MW-NIFTY-50-12-Apr-2020'!$A:$A,1,FALSE),"No")</f>
        <v>No</v>
      </c>
      <c r="AA2472" s="10" t="str">
        <f>IFERROR(VLOOKUP(AB2472,'[2]ind_nifty500list 12th Apr20'!$F:$F,1,FALSE),"No")</f>
        <v>No</v>
      </c>
      <c r="AB2472" s="9">
        <v>1808</v>
      </c>
    </row>
    <row r="2473" spans="1:28" ht="15.75" customHeight="1" x14ac:dyDescent="0.3">
      <c r="A2473" s="9">
        <v>2697</v>
      </c>
      <c r="B2473" s="10">
        <v>1113089</v>
      </c>
      <c r="C2473" s="10">
        <v>4348</v>
      </c>
      <c r="D2473" s="10">
        <v>129868804</v>
      </c>
      <c r="E2473" s="10">
        <v>507300</v>
      </c>
      <c r="F2473" s="10">
        <v>507300</v>
      </c>
      <c r="G2473" s="10" t="s">
        <v>8333</v>
      </c>
      <c r="H2473" s="10" t="s">
        <v>8333</v>
      </c>
      <c r="I2473" s="10" t="s">
        <v>8334</v>
      </c>
      <c r="J2473" s="10" t="s">
        <v>8335</v>
      </c>
      <c r="K2473" s="13">
        <v>16.260000000000002</v>
      </c>
      <c r="L2473" s="19" t="s">
        <v>13176</v>
      </c>
      <c r="M2473" s="11" t="s">
        <v>275</v>
      </c>
      <c r="N2473" s="10" t="s">
        <v>357</v>
      </c>
      <c r="O2473" s="10" t="s">
        <v>358</v>
      </c>
      <c r="P2473" s="10" t="s">
        <v>1254</v>
      </c>
      <c r="Q2473" s="12"/>
      <c r="R2473" s="12"/>
      <c r="S2473" s="10" t="s">
        <v>279</v>
      </c>
      <c r="T2473" s="10" t="s">
        <v>27</v>
      </c>
      <c r="U2473" s="10">
        <v>2758</v>
      </c>
      <c r="V2473" s="10">
        <v>2471</v>
      </c>
      <c r="W2473" s="10">
        <v>1110</v>
      </c>
      <c r="X2473" s="10">
        <v>1080</v>
      </c>
      <c r="Y2473" s="10">
        <f t="shared" si="61"/>
        <v>2697</v>
      </c>
      <c r="Z2473" s="10" t="str">
        <f>IFERROR(VLOOKUP(H2473,'[1]MW-NIFTY-50-12-Apr-2020'!$A:$A,1,FALSE),"No")</f>
        <v>No</v>
      </c>
      <c r="AA2473" s="10" t="str">
        <f>IFERROR(VLOOKUP(AB2473,'[2]ind_nifty500list 12th Apr20'!$F:$F,1,FALSE),"No")</f>
        <v>No</v>
      </c>
      <c r="AB2473" s="9">
        <v>2697</v>
      </c>
    </row>
    <row r="2474" spans="1:28" ht="15.75" customHeight="1" x14ac:dyDescent="0.3">
      <c r="A2474" s="9">
        <v>5075</v>
      </c>
      <c r="B2474" s="10">
        <v>138292228</v>
      </c>
      <c r="C2474" s="10">
        <v>540204</v>
      </c>
      <c r="D2474" s="10">
        <v>138292228</v>
      </c>
      <c r="E2474" s="10">
        <v>540204</v>
      </c>
      <c r="F2474" s="10">
        <v>540204</v>
      </c>
      <c r="G2474" s="10" t="s">
        <v>12918</v>
      </c>
      <c r="H2474" s="10" t="s">
        <v>12918</v>
      </c>
      <c r="I2474" s="10" t="s">
        <v>12919</v>
      </c>
      <c r="J2474" s="10" t="s">
        <v>12920</v>
      </c>
      <c r="K2474" s="13">
        <v>16.23</v>
      </c>
      <c r="L2474" s="19" t="s">
        <v>13176</v>
      </c>
      <c r="M2474" s="10" t="s">
        <v>55</v>
      </c>
      <c r="N2474" s="10" t="s">
        <v>56</v>
      </c>
      <c r="O2474" s="10" t="s">
        <v>154</v>
      </c>
      <c r="P2474" s="10"/>
      <c r="Q2474" s="10"/>
      <c r="R2474" s="10"/>
      <c r="S2474" s="18" t="s">
        <v>58</v>
      </c>
      <c r="T2474" s="10" t="s">
        <v>27</v>
      </c>
      <c r="U2474" s="10">
        <v>27</v>
      </c>
      <c r="V2474" s="10">
        <v>3259</v>
      </c>
      <c r="W2474" s="10">
        <v>2154</v>
      </c>
      <c r="X2474" s="10">
        <v>2129</v>
      </c>
      <c r="Y2474" s="10">
        <f t="shared" si="61"/>
        <v>5075</v>
      </c>
      <c r="Z2474" s="10" t="str">
        <f>IFERROR(VLOOKUP(H2474,'[1]MW-NIFTY-50-12-Apr-2020'!$A:$A,1,FALSE),"No")</f>
        <v>No</v>
      </c>
      <c r="AA2474" s="10" t="str">
        <f>IFERROR(VLOOKUP(AB2474,'[2]ind_nifty500list 12th Apr20'!$F:$F,1,FALSE),"No")</f>
        <v>No</v>
      </c>
      <c r="AB2474" s="9">
        <v>5075</v>
      </c>
    </row>
    <row r="2475" spans="1:28" ht="15.75" customHeight="1" x14ac:dyDescent="0.3">
      <c r="A2475" s="9">
        <v>992</v>
      </c>
      <c r="B2475" s="10"/>
      <c r="C2475" s="10"/>
      <c r="D2475" s="10">
        <v>138009092</v>
      </c>
      <c r="E2475" s="10">
        <v>138009092</v>
      </c>
      <c r="F2475" s="10">
        <v>539098</v>
      </c>
      <c r="G2475" s="10" t="s">
        <v>3180</v>
      </c>
      <c r="H2475" s="10" t="str">
        <f>G2475</f>
        <v>FILTRA</v>
      </c>
      <c r="I2475" s="10" t="s">
        <v>3181</v>
      </c>
      <c r="J2475" s="10" t="s">
        <v>3182</v>
      </c>
      <c r="K2475" s="13">
        <v>16.18</v>
      </c>
      <c r="L2475" s="19" t="s">
        <v>13176</v>
      </c>
      <c r="M2475" s="11" t="s">
        <v>83</v>
      </c>
      <c r="N2475" s="10" t="s">
        <v>181</v>
      </c>
      <c r="O2475" s="10"/>
      <c r="P2475" s="10"/>
      <c r="Q2475" s="12"/>
      <c r="R2475" s="12"/>
      <c r="S2475" s="15" t="s">
        <v>86</v>
      </c>
      <c r="T2475" s="10" t="s">
        <v>27</v>
      </c>
      <c r="U2475" s="10">
        <v>2810</v>
      </c>
      <c r="V2475" s="10">
        <v>1622</v>
      </c>
      <c r="W2475" s="10">
        <v>1184</v>
      </c>
      <c r="X2475" s="10">
        <v>1467</v>
      </c>
      <c r="Y2475" s="10">
        <f t="shared" si="61"/>
        <v>992</v>
      </c>
      <c r="Z2475" s="10" t="str">
        <f>IFERROR(VLOOKUP(H2475,'[1]MW-NIFTY-50-12-Apr-2020'!$A:$A,1,FALSE),"No")</f>
        <v>No</v>
      </c>
      <c r="AA2475" s="10" t="str">
        <f>IFERROR(VLOOKUP(AB2475,'[2]ind_nifty500list 12th Apr20'!$F:$F,1,FALSE),"No")</f>
        <v>No</v>
      </c>
      <c r="AB2475" s="9">
        <v>992</v>
      </c>
    </row>
    <row r="2476" spans="1:28" ht="15.75" customHeight="1" x14ac:dyDescent="0.3">
      <c r="A2476" s="9">
        <v>4869</v>
      </c>
      <c r="B2476" s="10"/>
      <c r="C2476" s="10"/>
      <c r="D2476" s="10">
        <v>129082116</v>
      </c>
      <c r="E2476" s="10">
        <v>504227</v>
      </c>
      <c r="F2476" s="10">
        <v>504227</v>
      </c>
      <c r="G2476" s="10" t="s">
        <v>12644</v>
      </c>
      <c r="H2476" s="10" t="str">
        <f>G2476</f>
        <v>WILLARDLTD</v>
      </c>
      <c r="I2476" s="10" t="s">
        <v>12645</v>
      </c>
      <c r="J2476" s="10" t="s">
        <v>12646</v>
      </c>
      <c r="K2476" s="13">
        <v>16.18</v>
      </c>
      <c r="L2476" s="19" t="s">
        <v>13176</v>
      </c>
      <c r="M2476" s="11" t="s">
        <v>83</v>
      </c>
      <c r="N2476" s="10" t="s">
        <v>84</v>
      </c>
      <c r="O2476" s="10" t="s">
        <v>85</v>
      </c>
      <c r="P2476" s="10"/>
      <c r="Q2476" s="12"/>
      <c r="R2476" s="12"/>
      <c r="S2476" s="15" t="s">
        <v>86</v>
      </c>
      <c r="T2476" s="10" t="s">
        <v>27</v>
      </c>
      <c r="U2476" s="10">
        <v>5061</v>
      </c>
      <c r="V2476" s="10">
        <v>4567</v>
      </c>
      <c r="W2476" s="10">
        <v>4816</v>
      </c>
      <c r="X2476" s="10">
        <v>4664</v>
      </c>
      <c r="Y2476" s="10">
        <f t="shared" si="61"/>
        <v>4869</v>
      </c>
      <c r="Z2476" s="10" t="str">
        <f>IFERROR(VLOOKUP(H2476,'[1]MW-NIFTY-50-12-Apr-2020'!$A:$A,1,FALSE),"No")</f>
        <v>No</v>
      </c>
      <c r="AA2476" s="10" t="str">
        <f>IFERROR(VLOOKUP(AB2476,'[2]ind_nifty500list 12th Apr20'!$F:$F,1,FALSE),"No")</f>
        <v>No</v>
      </c>
      <c r="AB2476" s="9">
        <v>4869</v>
      </c>
    </row>
    <row r="2477" spans="1:28" ht="15.75" customHeight="1" x14ac:dyDescent="0.3">
      <c r="A2477" s="9">
        <v>1565</v>
      </c>
      <c r="B2477" s="10"/>
      <c r="C2477" s="10"/>
      <c r="D2477" s="10">
        <v>134798852</v>
      </c>
      <c r="E2477" s="10">
        <v>526558</v>
      </c>
      <c r="F2477" s="10">
        <v>526558</v>
      </c>
      <c r="G2477" s="10" t="s">
        <v>4931</v>
      </c>
      <c r="H2477" s="10" t="str">
        <f>G2477</f>
        <v>JAMEHOT</v>
      </c>
      <c r="I2477" s="10" t="s">
        <v>4932</v>
      </c>
      <c r="J2477" s="10" t="s">
        <v>4933</v>
      </c>
      <c r="K2477" s="13">
        <v>16.13</v>
      </c>
      <c r="L2477" s="19" t="s">
        <v>13176</v>
      </c>
      <c r="M2477" s="11" t="s">
        <v>83</v>
      </c>
      <c r="N2477" s="10" t="s">
        <v>181</v>
      </c>
      <c r="O2477" s="10" t="s">
        <v>210</v>
      </c>
      <c r="P2477" s="23" t="s">
        <v>354</v>
      </c>
      <c r="Q2477" s="12"/>
      <c r="R2477" s="12"/>
      <c r="S2477" s="15" t="s">
        <v>86</v>
      </c>
      <c r="T2477" s="10" t="s">
        <v>27</v>
      </c>
      <c r="U2477" s="10">
        <v>2785</v>
      </c>
      <c r="V2477" s="10">
        <v>784</v>
      </c>
      <c r="W2477" s="10">
        <v>3541</v>
      </c>
      <c r="X2477" s="10">
        <v>2722</v>
      </c>
      <c r="Y2477" s="10">
        <f t="shared" si="61"/>
        <v>1565</v>
      </c>
      <c r="Z2477" s="10" t="str">
        <f>IFERROR(VLOOKUP(H2477,'[1]MW-NIFTY-50-12-Apr-2020'!$A:$A,1,FALSE),"No")</f>
        <v>No</v>
      </c>
      <c r="AA2477" s="10" t="str">
        <f>IFERROR(VLOOKUP(AB2477,'[2]ind_nifty500list 12th Apr20'!$F:$F,1,FALSE),"No")</f>
        <v>No</v>
      </c>
      <c r="AB2477" s="9">
        <v>1565</v>
      </c>
    </row>
    <row r="2478" spans="1:28" ht="15.75" customHeight="1" x14ac:dyDescent="0.3">
      <c r="A2478" s="9">
        <v>2480</v>
      </c>
      <c r="B2478" s="10">
        <v>617473</v>
      </c>
      <c r="C2478" s="10">
        <v>2412</v>
      </c>
      <c r="D2478" s="10">
        <v>128077316</v>
      </c>
      <c r="E2478" s="10">
        <v>500302</v>
      </c>
      <c r="F2478" s="10">
        <v>500302</v>
      </c>
      <c r="G2478" s="10" t="s">
        <v>7685</v>
      </c>
      <c r="H2478" s="10" t="s">
        <v>7685</v>
      </c>
      <c r="I2478" s="10" t="s">
        <v>7686</v>
      </c>
      <c r="J2478" s="10" t="s">
        <v>7687</v>
      </c>
      <c r="K2478" s="13">
        <v>45870.737949999995</v>
      </c>
      <c r="L2478" s="16" t="s">
        <v>13178</v>
      </c>
      <c r="M2478" s="11" t="s">
        <v>95</v>
      </c>
      <c r="N2478" s="10" t="s">
        <v>96</v>
      </c>
      <c r="O2478" s="10" t="s">
        <v>97</v>
      </c>
      <c r="P2478" s="10"/>
      <c r="Q2478" s="12"/>
      <c r="R2478" s="12"/>
      <c r="S2478" s="10" t="s">
        <v>98</v>
      </c>
      <c r="T2478" s="10" t="s">
        <v>130</v>
      </c>
      <c r="U2478" s="10">
        <v>312</v>
      </c>
      <c r="V2478" s="10">
        <v>838</v>
      </c>
      <c r="W2478" s="10">
        <v>539</v>
      </c>
      <c r="X2478" s="10">
        <v>635</v>
      </c>
      <c r="Y2478" s="10">
        <f t="shared" si="61"/>
        <v>2480</v>
      </c>
      <c r="Z2478" s="10" t="str">
        <f>IFERROR(VLOOKUP(H2478,'[1]MW-NIFTY-50-12-Apr-2020'!$A:$A,1,FALSE),"No")</f>
        <v>No</v>
      </c>
      <c r="AA2478" s="10" t="s">
        <v>44</v>
      </c>
      <c r="AB2478" s="9">
        <v>2480</v>
      </c>
    </row>
    <row r="2479" spans="1:28" ht="15.75" customHeight="1" x14ac:dyDescent="0.3">
      <c r="A2479" s="9">
        <v>612</v>
      </c>
      <c r="B2479" s="10"/>
      <c r="C2479" s="10"/>
      <c r="D2479" s="10">
        <v>134013188</v>
      </c>
      <c r="E2479" s="10">
        <v>523489</v>
      </c>
      <c r="F2479" s="10">
        <v>523489</v>
      </c>
      <c r="G2479" s="10" t="s">
        <v>2025</v>
      </c>
      <c r="H2479" s="10" t="str">
        <f>G2479</f>
        <v>CMMHOSP</v>
      </c>
      <c r="I2479" s="10" t="s">
        <v>2026</v>
      </c>
      <c r="J2479" s="10" t="s">
        <v>2027</v>
      </c>
      <c r="K2479" s="13">
        <v>16.12</v>
      </c>
      <c r="L2479" s="19" t="s">
        <v>13176</v>
      </c>
      <c r="M2479" s="11" t="s">
        <v>95</v>
      </c>
      <c r="N2479" s="10" t="s">
        <v>172</v>
      </c>
      <c r="O2479" s="10" t="s">
        <v>1044</v>
      </c>
      <c r="P2479" s="10"/>
      <c r="Q2479" s="12"/>
      <c r="R2479" s="12"/>
      <c r="S2479" s="15" t="s">
        <v>174</v>
      </c>
      <c r="T2479" s="10" t="s">
        <v>27</v>
      </c>
      <c r="U2479" s="10">
        <v>2283</v>
      </c>
      <c r="V2479" s="10">
        <v>2971</v>
      </c>
      <c r="W2479" s="10">
        <v>621</v>
      </c>
      <c r="X2479" s="10">
        <v>3503</v>
      </c>
      <c r="Y2479" s="10">
        <f t="shared" si="61"/>
        <v>612</v>
      </c>
      <c r="Z2479" s="10" t="str">
        <f>IFERROR(VLOOKUP(H2479,'[1]MW-NIFTY-50-12-Apr-2020'!$A:$A,1,FALSE),"No")</f>
        <v>No</v>
      </c>
      <c r="AA2479" s="10" t="str">
        <f>IFERROR(VLOOKUP(AB2479,'[2]ind_nifty500list 12th Apr20'!$F:$F,1,FALSE),"No")</f>
        <v>No</v>
      </c>
      <c r="AB2479" s="9">
        <v>612</v>
      </c>
    </row>
    <row r="2480" spans="1:28" ht="15.75" customHeight="1" x14ac:dyDescent="0.3">
      <c r="A2480" s="9">
        <v>3151</v>
      </c>
      <c r="B2480" s="10"/>
      <c r="C2480" s="10"/>
      <c r="D2480" s="10">
        <v>136363268</v>
      </c>
      <c r="E2480" s="10">
        <v>532669</v>
      </c>
      <c r="F2480" s="10">
        <v>532669</v>
      </c>
      <c r="G2480" s="10" t="s">
        <v>9690</v>
      </c>
      <c r="H2480" s="10" t="str">
        <f>G2480</f>
        <v>SBTL</v>
      </c>
      <c r="I2480" s="10" t="s">
        <v>9691</v>
      </c>
      <c r="J2480" s="10" t="s">
        <v>9692</v>
      </c>
      <c r="K2480" s="13">
        <v>16.12</v>
      </c>
      <c r="L2480" s="19" t="s">
        <v>13176</v>
      </c>
      <c r="M2480" s="11" t="s">
        <v>83</v>
      </c>
      <c r="N2480" s="10" t="s">
        <v>181</v>
      </c>
      <c r="O2480" s="10" t="s">
        <v>1528</v>
      </c>
      <c r="P2480" s="10" t="s">
        <v>2117</v>
      </c>
      <c r="Q2480" s="12"/>
      <c r="R2480" s="12"/>
      <c r="S2480" s="15" t="s">
        <v>1530</v>
      </c>
      <c r="T2480" s="10" t="s">
        <v>27</v>
      </c>
      <c r="U2480" s="10">
        <v>641</v>
      </c>
      <c r="V2480" s="10"/>
      <c r="W2480" s="10">
        <v>2600</v>
      </c>
      <c r="X2480" s="10">
        <v>3914</v>
      </c>
      <c r="Y2480" s="10">
        <f t="shared" si="61"/>
        <v>3151</v>
      </c>
      <c r="Z2480" s="10" t="str">
        <f>IFERROR(VLOOKUP(H2480,'[1]MW-NIFTY-50-12-Apr-2020'!$A:$A,1,FALSE),"No")</f>
        <v>No</v>
      </c>
      <c r="AA2480" s="10" t="str">
        <f>IFERROR(VLOOKUP(AB2480,'[2]ind_nifty500list 12th Apr20'!$F:$F,1,FALSE),"No")</f>
        <v>No</v>
      </c>
      <c r="AB2480" s="9">
        <v>3151</v>
      </c>
    </row>
    <row r="2481" spans="1:28" ht="15.75" customHeight="1" x14ac:dyDescent="0.3">
      <c r="A2481" s="9">
        <v>724</v>
      </c>
      <c r="B2481" s="10">
        <v>3031553</v>
      </c>
      <c r="C2481" s="10">
        <v>11842</v>
      </c>
      <c r="D2481" s="10">
        <v>136355844</v>
      </c>
      <c r="E2481" s="10">
        <v>532640</v>
      </c>
      <c r="F2481" s="10">
        <v>532640</v>
      </c>
      <c r="G2481" s="10" t="s">
        <v>2367</v>
      </c>
      <c r="H2481" s="10" t="s">
        <v>2367</v>
      </c>
      <c r="I2481" s="10" t="s">
        <v>2368</v>
      </c>
      <c r="J2481" s="10" t="s">
        <v>2369</v>
      </c>
      <c r="K2481" s="13">
        <v>16.07535</v>
      </c>
      <c r="L2481" s="19" t="s">
        <v>13176</v>
      </c>
      <c r="M2481" s="11" t="s">
        <v>83</v>
      </c>
      <c r="N2481" s="10" t="s">
        <v>181</v>
      </c>
      <c r="O2481" s="10" t="s">
        <v>311</v>
      </c>
      <c r="P2481" s="10" t="s">
        <v>2370</v>
      </c>
      <c r="Q2481" s="12"/>
      <c r="R2481" s="12"/>
      <c r="S2481" s="15" t="s">
        <v>313</v>
      </c>
      <c r="T2481" s="10" t="s">
        <v>27</v>
      </c>
      <c r="U2481" s="10">
        <v>1461</v>
      </c>
      <c r="V2481" s="10">
        <v>2831</v>
      </c>
      <c r="W2481" s="10">
        <v>2856</v>
      </c>
      <c r="X2481" s="10">
        <v>2869</v>
      </c>
      <c r="Y2481" s="10">
        <f t="shared" si="61"/>
        <v>724</v>
      </c>
      <c r="Z2481" s="10" t="str">
        <f>IFERROR(VLOOKUP(H2481,'[1]MW-NIFTY-50-12-Apr-2020'!$A:$A,1,FALSE),"No")</f>
        <v>No</v>
      </c>
      <c r="AA2481" s="10" t="str">
        <f>IFERROR(VLOOKUP(AB2481,'[2]ind_nifty500list 12th Apr20'!$F:$F,1,FALSE),"No")</f>
        <v>No</v>
      </c>
      <c r="AB2481" s="9">
        <v>724</v>
      </c>
    </row>
    <row r="2482" spans="1:28" ht="15.75" customHeight="1" x14ac:dyDescent="0.3">
      <c r="A2482" s="9">
        <v>3708</v>
      </c>
      <c r="B2482" s="10">
        <v>7650305</v>
      </c>
      <c r="C2482" s="10">
        <v>29884</v>
      </c>
      <c r="D2482" s="10">
        <v>132959492</v>
      </c>
      <c r="E2482" s="10">
        <v>519373</v>
      </c>
      <c r="F2482" s="10">
        <v>519373</v>
      </c>
      <c r="G2482" s="10" t="s">
        <v>11355</v>
      </c>
      <c r="H2482" s="10" t="s">
        <v>11355</v>
      </c>
      <c r="I2482" s="10" t="s">
        <v>11356</v>
      </c>
      <c r="J2482" s="10" t="s">
        <v>11357</v>
      </c>
      <c r="K2482" s="13">
        <v>16.0168</v>
      </c>
      <c r="L2482" s="19" t="s">
        <v>13176</v>
      </c>
      <c r="M2482" s="11" t="s">
        <v>275</v>
      </c>
      <c r="N2482" s="10" t="s">
        <v>357</v>
      </c>
      <c r="O2482" s="10" t="s">
        <v>358</v>
      </c>
      <c r="P2482" s="10" t="s">
        <v>359</v>
      </c>
      <c r="Q2482" s="11" t="s">
        <v>359</v>
      </c>
      <c r="R2482" s="12"/>
      <c r="S2482" s="18" t="s">
        <v>279</v>
      </c>
      <c r="T2482" s="10" t="s">
        <v>27</v>
      </c>
      <c r="U2482" s="10">
        <v>2552</v>
      </c>
      <c r="V2482" s="10">
        <v>2183</v>
      </c>
      <c r="W2482" s="10">
        <v>2512</v>
      </c>
      <c r="X2482" s="10">
        <v>3700</v>
      </c>
      <c r="Y2482" s="10">
        <f t="shared" si="61"/>
        <v>3708</v>
      </c>
      <c r="Z2482" s="10" t="str">
        <f>IFERROR(VLOOKUP(H2482,'[1]MW-NIFTY-50-12-Apr-2020'!$A:$A,1,FALSE),"No")</f>
        <v>No</v>
      </c>
      <c r="AA2482" s="10" t="str">
        <f>IFERROR(VLOOKUP(AB2482,'[2]ind_nifty500list 12th Apr20'!$F:$F,1,FALSE),"No")</f>
        <v>No</v>
      </c>
      <c r="AB2482" s="9">
        <v>3708</v>
      </c>
    </row>
    <row r="2483" spans="1:28" ht="15.75" customHeight="1" x14ac:dyDescent="0.3">
      <c r="A2483" s="9">
        <v>3001</v>
      </c>
      <c r="B2483" s="10"/>
      <c r="C2483" s="10"/>
      <c r="D2483" s="10">
        <v>128656132</v>
      </c>
      <c r="E2483" s="10">
        <v>502563</v>
      </c>
      <c r="F2483" s="10">
        <v>502563</v>
      </c>
      <c r="G2483" s="10" t="s">
        <v>9243</v>
      </c>
      <c r="H2483" s="10" t="str">
        <f>G2483</f>
        <v>SHBHAWPA</v>
      </c>
      <c r="I2483" s="10" t="s">
        <v>9244</v>
      </c>
      <c r="J2483" s="10" t="s">
        <v>9245</v>
      </c>
      <c r="K2483" s="13">
        <v>15.99</v>
      </c>
      <c r="L2483" s="19" t="s">
        <v>13176</v>
      </c>
      <c r="M2483" s="11" t="s">
        <v>23</v>
      </c>
      <c r="N2483" s="10" t="s">
        <v>196</v>
      </c>
      <c r="O2483" s="10" t="s">
        <v>388</v>
      </c>
      <c r="P2483" s="10"/>
      <c r="Q2483" s="12"/>
      <c r="R2483" s="12"/>
      <c r="S2483" s="17" t="s">
        <v>26</v>
      </c>
      <c r="T2483" s="10" t="s">
        <v>27</v>
      </c>
      <c r="U2483" s="10">
        <v>3018</v>
      </c>
      <c r="V2483" s="10">
        <v>2660</v>
      </c>
      <c r="W2483" s="10">
        <v>2082</v>
      </c>
      <c r="X2483" s="10">
        <v>3300</v>
      </c>
      <c r="Y2483" s="10">
        <f t="shared" si="61"/>
        <v>3001</v>
      </c>
      <c r="Z2483" s="10" t="str">
        <f>IFERROR(VLOOKUP(H2483,'[1]MW-NIFTY-50-12-Apr-2020'!$A:$A,1,FALSE),"No")</f>
        <v>No</v>
      </c>
      <c r="AA2483" s="10" t="str">
        <f>IFERROR(VLOOKUP(AB2483,'[2]ind_nifty500list 12th Apr20'!$F:$F,1,FALSE),"No")</f>
        <v>No</v>
      </c>
      <c r="AB2483" s="9">
        <v>3001</v>
      </c>
    </row>
    <row r="2484" spans="1:28" ht="15.75" customHeight="1" x14ac:dyDescent="0.3">
      <c r="A2484" s="9">
        <v>399</v>
      </c>
      <c r="B2484" s="10"/>
      <c r="C2484" s="10"/>
      <c r="D2484" s="10">
        <v>132414980</v>
      </c>
      <c r="E2484" s="10">
        <v>517246</v>
      </c>
      <c r="F2484" s="10">
        <v>517246</v>
      </c>
      <c r="G2484" s="10" t="s">
        <v>1374</v>
      </c>
      <c r="H2484" s="10" t="str">
        <f>G2484</f>
        <v>BCCFUBA</v>
      </c>
      <c r="I2484" s="10" t="s">
        <v>1375</v>
      </c>
      <c r="J2484" s="10" t="s">
        <v>1376</v>
      </c>
      <c r="K2484" s="13">
        <v>15.97</v>
      </c>
      <c r="L2484" s="19" t="s">
        <v>13176</v>
      </c>
      <c r="M2484" s="11" t="s">
        <v>39</v>
      </c>
      <c r="N2484" s="10" t="s">
        <v>40</v>
      </c>
      <c r="O2484" s="10"/>
      <c r="P2484" s="10"/>
      <c r="Q2484" s="12"/>
      <c r="R2484" s="12"/>
      <c r="S2484" s="15" t="s">
        <v>42</v>
      </c>
      <c r="T2484" s="10" t="s">
        <v>27</v>
      </c>
      <c r="U2484" s="10">
        <v>48</v>
      </c>
      <c r="V2484" s="10">
        <v>704</v>
      </c>
      <c r="W2484" s="10">
        <v>202</v>
      </c>
      <c r="X2484" s="10">
        <v>1323</v>
      </c>
      <c r="Y2484" s="10">
        <f t="shared" si="61"/>
        <v>399</v>
      </c>
      <c r="Z2484" s="10" t="str">
        <f>IFERROR(VLOOKUP(H2484,'[1]MW-NIFTY-50-12-Apr-2020'!$A:$A,1,FALSE),"No")</f>
        <v>No</v>
      </c>
      <c r="AA2484" s="10" t="str">
        <f>IFERROR(VLOOKUP(AB2484,'[2]ind_nifty500list 12th Apr20'!$F:$F,1,FALSE),"No")</f>
        <v>No</v>
      </c>
      <c r="AB2484" s="9">
        <v>399</v>
      </c>
    </row>
    <row r="2485" spans="1:28" ht="15.75" customHeight="1" x14ac:dyDescent="0.3">
      <c r="A2485" s="9">
        <v>1091</v>
      </c>
      <c r="B2485" s="10"/>
      <c r="C2485" s="10"/>
      <c r="D2485" s="10">
        <v>133410052</v>
      </c>
      <c r="E2485" s="10">
        <v>133410052</v>
      </c>
      <c r="F2485" s="10">
        <v>521133</v>
      </c>
      <c r="G2485" s="10" t="s">
        <v>3482</v>
      </c>
      <c r="H2485" s="10" t="str">
        <f>G2485</f>
        <v>GEMSPIN</v>
      </c>
      <c r="I2485" s="10" t="s">
        <v>3483</v>
      </c>
      <c r="J2485" s="10" t="s">
        <v>3484</v>
      </c>
      <c r="K2485" s="13">
        <v>15.96</v>
      </c>
      <c r="L2485" s="19" t="s">
        <v>13176</v>
      </c>
      <c r="M2485" s="11" t="s">
        <v>39</v>
      </c>
      <c r="N2485" s="10" t="s">
        <v>145</v>
      </c>
      <c r="O2485" s="10"/>
      <c r="P2485" s="10"/>
      <c r="Q2485" s="12"/>
      <c r="R2485" s="12"/>
      <c r="S2485" s="17" t="s">
        <v>42</v>
      </c>
      <c r="T2485" s="10" t="s">
        <v>27</v>
      </c>
      <c r="U2485" s="10">
        <v>246</v>
      </c>
      <c r="V2485" s="10">
        <v>515</v>
      </c>
      <c r="W2485" s="10">
        <v>3903</v>
      </c>
      <c r="X2485" s="10">
        <v>518</v>
      </c>
      <c r="Y2485" s="10">
        <f t="shared" si="61"/>
        <v>1091</v>
      </c>
      <c r="Z2485" s="10" t="str">
        <f>IFERROR(VLOOKUP(H2485,'[1]MW-NIFTY-50-12-Apr-2020'!$A:$A,1,FALSE),"No")</f>
        <v>No</v>
      </c>
      <c r="AA2485" s="10" t="str">
        <f>IFERROR(VLOOKUP(AB2485,'[2]ind_nifty500list 12th Apr20'!$F:$F,1,FALSE),"No")</f>
        <v>No</v>
      </c>
      <c r="AB2485" s="9">
        <v>1091</v>
      </c>
    </row>
    <row r="2486" spans="1:28" ht="15.75" customHeight="1" x14ac:dyDescent="0.3">
      <c r="A2486" s="9">
        <v>1323</v>
      </c>
      <c r="B2486" s="10"/>
      <c r="C2486" s="10"/>
      <c r="D2486" s="10">
        <v>129508612</v>
      </c>
      <c r="E2486" s="10">
        <v>505893</v>
      </c>
      <c r="F2486" s="10">
        <v>505893</v>
      </c>
      <c r="G2486" s="10" t="s">
        <v>4193</v>
      </c>
      <c r="H2486" s="10" t="str">
        <f>G2486</f>
        <v>HINDHARD</v>
      </c>
      <c r="I2486" s="10" t="s">
        <v>4194</v>
      </c>
      <c r="J2486" s="10" t="s">
        <v>4195</v>
      </c>
      <c r="K2486" s="13">
        <v>15.92</v>
      </c>
      <c r="L2486" s="19" t="s">
        <v>13176</v>
      </c>
      <c r="M2486" s="11" t="s">
        <v>39</v>
      </c>
      <c r="N2486" s="10" t="s">
        <v>40</v>
      </c>
      <c r="O2486" s="10"/>
      <c r="P2486" s="12"/>
      <c r="Q2486" s="12"/>
      <c r="R2486" s="12"/>
      <c r="S2486" s="15" t="s">
        <v>42</v>
      </c>
      <c r="T2486" s="10" t="s">
        <v>27</v>
      </c>
      <c r="U2486" s="10">
        <v>202</v>
      </c>
      <c r="V2486" s="10">
        <v>399</v>
      </c>
      <c r="W2486" s="10">
        <v>100</v>
      </c>
      <c r="X2486" s="10">
        <v>2687</v>
      </c>
      <c r="Y2486" s="10">
        <f t="shared" si="61"/>
        <v>1323</v>
      </c>
      <c r="Z2486" s="10" t="str">
        <f>IFERROR(VLOOKUP(H2486,'[1]MW-NIFTY-50-12-Apr-2020'!$A:$A,1,FALSE),"No")</f>
        <v>No</v>
      </c>
      <c r="AA2486" s="10" t="str">
        <f>IFERROR(VLOOKUP(AB2486,'[2]ind_nifty500list 12th Apr20'!$F:$F,1,FALSE),"No")</f>
        <v>No</v>
      </c>
      <c r="AB2486" s="9">
        <v>1323</v>
      </c>
    </row>
    <row r="2487" spans="1:28" ht="15.75" customHeight="1" x14ac:dyDescent="0.3">
      <c r="A2487" s="9">
        <v>4003</v>
      </c>
      <c r="B2487" s="10">
        <v>3069697</v>
      </c>
      <c r="C2487" s="10">
        <v>11991</v>
      </c>
      <c r="D2487" s="10">
        <v>136361988</v>
      </c>
      <c r="E2487" s="10">
        <v>532664</v>
      </c>
      <c r="F2487" s="10">
        <v>532664</v>
      </c>
      <c r="G2487" s="10" t="s">
        <v>12222</v>
      </c>
      <c r="H2487" s="10" t="s">
        <v>12222</v>
      </c>
      <c r="I2487" s="10" t="s">
        <v>12223</v>
      </c>
      <c r="J2487" s="10" t="s">
        <v>12224</v>
      </c>
      <c r="K2487" s="13">
        <v>15.88</v>
      </c>
      <c r="L2487" s="19" t="s">
        <v>13176</v>
      </c>
      <c r="M2487" s="12"/>
      <c r="N2487" s="10"/>
      <c r="O2487" s="10"/>
      <c r="P2487" s="10"/>
      <c r="Q2487" s="12"/>
      <c r="R2487" s="12"/>
      <c r="S2487" s="10"/>
      <c r="T2487" s="10" t="s">
        <v>27</v>
      </c>
      <c r="U2487" s="10"/>
      <c r="V2487" s="10"/>
      <c r="W2487" s="10"/>
      <c r="X2487" s="10"/>
      <c r="Y2487" s="10">
        <f t="shared" si="61"/>
        <v>4003</v>
      </c>
      <c r="Z2487" s="10" t="str">
        <f>IFERROR(VLOOKUP(H2487,'[1]MW-NIFTY-50-12-Apr-2020'!$A:$A,1,FALSE),"No")</f>
        <v>No</v>
      </c>
      <c r="AA2487" s="10" t="str">
        <f>IFERROR(VLOOKUP(AB2487,'[2]ind_nifty500list 12th Apr20'!$F:$F,1,FALSE),"No")</f>
        <v>No</v>
      </c>
      <c r="AB2487" s="9">
        <v>4003</v>
      </c>
    </row>
    <row r="2488" spans="1:28" ht="15.75" customHeight="1" x14ac:dyDescent="0.3">
      <c r="A2488" s="9">
        <v>2471</v>
      </c>
      <c r="B2488" s="10"/>
      <c r="C2488" s="10"/>
      <c r="D2488" s="10">
        <v>129919492</v>
      </c>
      <c r="E2488" s="10">
        <v>507498</v>
      </c>
      <c r="F2488" s="10">
        <v>507498</v>
      </c>
      <c r="G2488" s="10" t="s">
        <v>7658</v>
      </c>
      <c r="H2488" s="10" t="str">
        <f>G2488</f>
        <v>PICCADSUG</v>
      </c>
      <c r="I2488" s="10" t="s">
        <v>7659</v>
      </c>
      <c r="J2488" s="10" t="s">
        <v>7660</v>
      </c>
      <c r="K2488" s="13">
        <v>15.87</v>
      </c>
      <c r="L2488" s="19" t="s">
        <v>13176</v>
      </c>
      <c r="M2488" s="11" t="s">
        <v>275</v>
      </c>
      <c r="N2488" s="10" t="s">
        <v>357</v>
      </c>
      <c r="O2488" s="10" t="s">
        <v>358</v>
      </c>
      <c r="P2488" s="10" t="s">
        <v>1254</v>
      </c>
      <c r="Q2488" s="12"/>
      <c r="R2488" s="12"/>
      <c r="S2488" s="10" t="s">
        <v>279</v>
      </c>
      <c r="T2488" s="10" t="s">
        <v>27</v>
      </c>
      <c r="U2488" s="10">
        <v>911</v>
      </c>
      <c r="V2488" s="10">
        <v>2366</v>
      </c>
      <c r="W2488" s="10">
        <v>2758</v>
      </c>
      <c r="X2488" s="10">
        <v>2697</v>
      </c>
      <c r="Y2488" s="10">
        <f t="shared" si="61"/>
        <v>2471</v>
      </c>
      <c r="Z2488" s="10" t="str">
        <f>IFERROR(VLOOKUP(H2488,'[1]MW-NIFTY-50-12-Apr-2020'!$A:$A,1,FALSE),"No")</f>
        <v>No</v>
      </c>
      <c r="AA2488" s="10" t="str">
        <f>IFERROR(VLOOKUP(AB2488,'[2]ind_nifty500list 12th Apr20'!$F:$F,1,FALSE),"No")</f>
        <v>No</v>
      </c>
      <c r="AB2488" s="9">
        <v>2471</v>
      </c>
    </row>
    <row r="2489" spans="1:28" ht="15.75" customHeight="1" x14ac:dyDescent="0.3">
      <c r="A2489" s="9">
        <v>2491</v>
      </c>
      <c r="B2489" s="10">
        <v>2402561</v>
      </c>
      <c r="C2489" s="10">
        <v>9385</v>
      </c>
      <c r="D2489" s="10">
        <v>138022404</v>
      </c>
      <c r="E2489" s="10">
        <v>539150</v>
      </c>
      <c r="F2489" s="10">
        <v>539150</v>
      </c>
      <c r="G2489" s="10" t="s">
        <v>7718</v>
      </c>
      <c r="H2489" s="10" t="s">
        <v>7718</v>
      </c>
      <c r="I2489" s="10" t="s">
        <v>7719</v>
      </c>
      <c r="J2489" s="10" t="s">
        <v>7720</v>
      </c>
      <c r="K2489" s="13">
        <v>4423.8056500000002</v>
      </c>
      <c r="L2489" s="19" t="s">
        <v>13179</v>
      </c>
      <c r="M2489" s="11" t="s">
        <v>39</v>
      </c>
      <c r="N2489" s="10" t="s">
        <v>67</v>
      </c>
      <c r="O2489" s="10" t="s">
        <v>68</v>
      </c>
      <c r="P2489" s="10"/>
      <c r="Q2489" s="12"/>
      <c r="R2489" s="12"/>
      <c r="S2489" s="15" t="s">
        <v>69</v>
      </c>
      <c r="T2489" s="10" t="s">
        <v>27</v>
      </c>
      <c r="U2489" s="10">
        <v>1563</v>
      </c>
      <c r="V2489" s="10">
        <v>3426</v>
      </c>
      <c r="W2489" s="10">
        <v>2826</v>
      </c>
      <c r="X2489" s="10">
        <v>2195</v>
      </c>
      <c r="Y2489" s="10">
        <f t="shared" si="61"/>
        <v>2491</v>
      </c>
      <c r="Z2489" s="10" t="str">
        <f>IFERROR(VLOOKUP(H2489,'[1]MW-NIFTY-50-12-Apr-2020'!$A:$A,1,FALSE),"No")</f>
        <v>No</v>
      </c>
      <c r="AA2489" s="10" t="s">
        <v>44</v>
      </c>
      <c r="AB2489" s="9">
        <v>2491</v>
      </c>
    </row>
    <row r="2490" spans="1:28" ht="15.75" customHeight="1" x14ac:dyDescent="0.3">
      <c r="A2490" s="9">
        <v>3055</v>
      </c>
      <c r="B2490" s="10">
        <v>3517441</v>
      </c>
      <c r="C2490" s="10">
        <v>13740</v>
      </c>
      <c r="D2490" s="10">
        <v>132457220</v>
      </c>
      <c r="E2490" s="10">
        <v>517411</v>
      </c>
      <c r="F2490" s="10">
        <v>517411</v>
      </c>
      <c r="G2490" s="10" t="s">
        <v>9404</v>
      </c>
      <c r="H2490" s="10" t="s">
        <v>9404</v>
      </c>
      <c r="I2490" s="10" t="s">
        <v>9405</v>
      </c>
      <c r="J2490" s="10" t="s">
        <v>9406</v>
      </c>
      <c r="K2490" s="13">
        <v>15.84205</v>
      </c>
      <c r="L2490" s="19" t="s">
        <v>13176</v>
      </c>
      <c r="M2490" s="11" t="s">
        <v>39</v>
      </c>
      <c r="N2490" s="10" t="s">
        <v>40</v>
      </c>
      <c r="O2490" s="10"/>
      <c r="P2490" s="10"/>
      <c r="Q2490" s="12"/>
      <c r="R2490" s="12"/>
      <c r="S2490" s="15" t="s">
        <v>42</v>
      </c>
      <c r="T2490" s="10" t="s">
        <v>27</v>
      </c>
      <c r="U2490" s="10">
        <v>2687</v>
      </c>
      <c r="V2490" s="10">
        <v>100</v>
      </c>
      <c r="W2490" s="10">
        <v>1158</v>
      </c>
      <c r="X2490" s="10">
        <v>1039</v>
      </c>
      <c r="Y2490" s="10">
        <f t="shared" si="61"/>
        <v>3055</v>
      </c>
      <c r="Z2490" s="10" t="str">
        <f>IFERROR(VLOOKUP(H2490,'[1]MW-NIFTY-50-12-Apr-2020'!$A:$A,1,FALSE),"No")</f>
        <v>No</v>
      </c>
      <c r="AA2490" s="10" t="str">
        <f>IFERROR(VLOOKUP(AB2490,'[2]ind_nifty500list 12th Apr20'!$F:$F,1,FALSE),"No")</f>
        <v>No</v>
      </c>
      <c r="AB2490" s="9">
        <v>3055</v>
      </c>
    </row>
    <row r="2491" spans="1:28" ht="15.75" customHeight="1" x14ac:dyDescent="0.3">
      <c r="A2491" s="9">
        <v>469</v>
      </c>
      <c r="B2491" s="10">
        <v>1058817</v>
      </c>
      <c r="C2491" s="10">
        <v>4136</v>
      </c>
      <c r="D2491" s="10">
        <v>134245380</v>
      </c>
      <c r="E2491" s="10">
        <v>524396</v>
      </c>
      <c r="F2491" s="10">
        <v>524396</v>
      </c>
      <c r="G2491" s="10" t="s">
        <v>1592</v>
      </c>
      <c r="H2491" s="10" t="s">
        <v>1592</v>
      </c>
      <c r="I2491" s="10" t="s">
        <v>1593</v>
      </c>
      <c r="J2491" s="10" t="s">
        <v>1594</v>
      </c>
      <c r="K2491" s="13">
        <v>15.8188</v>
      </c>
      <c r="L2491" s="19" t="s">
        <v>13176</v>
      </c>
      <c r="M2491" s="11" t="s">
        <v>95</v>
      </c>
      <c r="N2491" s="10" t="s">
        <v>96</v>
      </c>
      <c r="O2491" s="10" t="s">
        <v>97</v>
      </c>
      <c r="P2491" s="10"/>
      <c r="Q2491" s="12"/>
      <c r="R2491" s="12"/>
      <c r="S2491" s="10" t="s">
        <v>98</v>
      </c>
      <c r="T2491" s="10" t="s">
        <v>27</v>
      </c>
      <c r="U2491" s="10">
        <v>1132</v>
      </c>
      <c r="V2491" s="10">
        <v>2859</v>
      </c>
      <c r="W2491" s="10">
        <v>2742</v>
      </c>
      <c r="X2491" s="10">
        <v>311</v>
      </c>
      <c r="Y2491" s="10">
        <f t="shared" si="61"/>
        <v>469</v>
      </c>
      <c r="Z2491" s="10" t="str">
        <f>IFERROR(VLOOKUP(H2491,'[1]MW-NIFTY-50-12-Apr-2020'!$A:$A,1,FALSE),"No")</f>
        <v>No</v>
      </c>
      <c r="AA2491" s="10" t="str">
        <f>IFERROR(VLOOKUP(AB2491,'[2]ind_nifty500list 12th Apr20'!$F:$F,1,FALSE),"No")</f>
        <v>No</v>
      </c>
      <c r="AB2491" s="9">
        <v>469</v>
      </c>
    </row>
    <row r="2492" spans="1:28" ht="15.75" customHeight="1" x14ac:dyDescent="0.3">
      <c r="A2492" s="9">
        <v>2228</v>
      </c>
      <c r="B2492" s="10"/>
      <c r="C2492" s="10"/>
      <c r="D2492" s="10">
        <v>132493828</v>
      </c>
      <c r="E2492" s="10">
        <v>517554</v>
      </c>
      <c r="F2492" s="10">
        <v>517554</v>
      </c>
      <c r="G2492" s="10" t="s">
        <v>6931</v>
      </c>
      <c r="H2492" s="10" t="str">
        <f>G2492</f>
        <v>NHCFOODS</v>
      </c>
      <c r="I2492" s="10" t="s">
        <v>6932</v>
      </c>
      <c r="J2492" s="10" t="s">
        <v>6933</v>
      </c>
      <c r="K2492" s="13">
        <v>15.79</v>
      </c>
      <c r="L2492" s="19" t="s">
        <v>13176</v>
      </c>
      <c r="M2492" s="11" t="s">
        <v>275</v>
      </c>
      <c r="N2492" s="10" t="s">
        <v>276</v>
      </c>
      <c r="O2492" s="10" t="s">
        <v>277</v>
      </c>
      <c r="P2492" s="10"/>
      <c r="Q2492" s="12"/>
      <c r="R2492" s="12"/>
      <c r="S2492" s="18" t="s">
        <v>279</v>
      </c>
      <c r="T2492" s="10" t="s">
        <v>27</v>
      </c>
      <c r="U2492" s="10">
        <v>437</v>
      </c>
      <c r="V2492" s="10">
        <v>1920</v>
      </c>
      <c r="W2492" s="10">
        <v>2858</v>
      </c>
      <c r="X2492" s="10">
        <v>2853</v>
      </c>
      <c r="Y2492" s="10">
        <f t="shared" si="61"/>
        <v>2228</v>
      </c>
      <c r="Z2492" s="10" t="str">
        <f>IFERROR(VLOOKUP(H2492,'[1]MW-NIFTY-50-12-Apr-2020'!$A:$A,1,FALSE),"No")</f>
        <v>No</v>
      </c>
      <c r="AA2492" s="10" t="str">
        <f>IFERROR(VLOOKUP(AB2492,'[2]ind_nifty500list 12th Apr20'!$F:$F,1,FALSE),"No")</f>
        <v>No</v>
      </c>
      <c r="AB2492" s="9">
        <v>2228</v>
      </c>
    </row>
    <row r="2493" spans="1:28" ht="15.75" customHeight="1" x14ac:dyDescent="0.3">
      <c r="A2493" s="9">
        <v>1139</v>
      </c>
      <c r="B2493" s="10">
        <v>4743681</v>
      </c>
      <c r="C2493" s="10">
        <v>18530</v>
      </c>
      <c r="D2493" s="10">
        <v>136496388</v>
      </c>
      <c r="E2493" s="10">
        <v>533189</v>
      </c>
      <c r="F2493" s="10">
        <v>533189</v>
      </c>
      <c r="G2493" s="10" t="s">
        <v>3630</v>
      </c>
      <c r="H2493" s="10" t="s">
        <v>3630</v>
      </c>
      <c r="I2493" s="10" t="s">
        <v>3631</v>
      </c>
      <c r="J2493" s="10" t="s">
        <v>3632</v>
      </c>
      <c r="K2493" s="13">
        <v>15.770849999999999</v>
      </c>
      <c r="L2493" s="19" t="s">
        <v>13176</v>
      </c>
      <c r="M2493" s="11" t="s">
        <v>83</v>
      </c>
      <c r="N2493" s="10" t="s">
        <v>84</v>
      </c>
      <c r="O2493" s="10" t="s">
        <v>508</v>
      </c>
      <c r="P2493" s="10"/>
      <c r="Q2493" s="12"/>
      <c r="R2493" s="12"/>
      <c r="S2493" s="15" t="s">
        <v>86</v>
      </c>
      <c r="T2493" s="10" t="s">
        <v>27</v>
      </c>
      <c r="U2493" s="10">
        <v>3153</v>
      </c>
      <c r="V2493" s="10">
        <v>2166</v>
      </c>
      <c r="W2493" s="10">
        <v>3054</v>
      </c>
      <c r="X2493" s="10">
        <v>3100</v>
      </c>
      <c r="Y2493" s="10">
        <f t="shared" si="61"/>
        <v>1139</v>
      </c>
      <c r="Z2493" s="10" t="str">
        <f>IFERROR(VLOOKUP(H2493,'[1]MW-NIFTY-50-12-Apr-2020'!$A:$A,1,FALSE),"No")</f>
        <v>No</v>
      </c>
      <c r="AA2493" s="10" t="str">
        <f>IFERROR(VLOOKUP(AB2493,'[2]ind_nifty500list 12th Apr20'!$F:$F,1,FALSE),"No")</f>
        <v>No</v>
      </c>
      <c r="AB2493" s="9">
        <v>1139</v>
      </c>
    </row>
    <row r="2494" spans="1:28" ht="15.75" customHeight="1" x14ac:dyDescent="0.3">
      <c r="A2494" s="9">
        <v>3717</v>
      </c>
      <c r="B2494" s="10"/>
      <c r="C2494" s="10"/>
      <c r="D2494" s="10">
        <v>135782660</v>
      </c>
      <c r="E2494" s="10">
        <v>530401</v>
      </c>
      <c r="F2494" s="10">
        <v>530401</v>
      </c>
      <c r="G2494" s="10" t="s">
        <v>11381</v>
      </c>
      <c r="H2494" s="10" t="str">
        <f>G2494</f>
        <v>VINYOFL</v>
      </c>
      <c r="I2494" s="10" t="s">
        <v>11382</v>
      </c>
      <c r="J2494" s="10" t="s">
        <v>11383</v>
      </c>
      <c r="K2494" s="13">
        <v>15.76</v>
      </c>
      <c r="L2494" s="19" t="s">
        <v>13176</v>
      </c>
      <c r="M2494" s="11" t="s">
        <v>23</v>
      </c>
      <c r="N2494" s="10" t="s">
        <v>24</v>
      </c>
      <c r="O2494" s="10"/>
      <c r="P2494" s="10"/>
      <c r="Q2494" s="12"/>
      <c r="R2494" s="12"/>
      <c r="S2494" s="15" t="s">
        <v>26</v>
      </c>
      <c r="T2494" s="10" t="s">
        <v>27</v>
      </c>
      <c r="U2494" s="10">
        <v>3904</v>
      </c>
      <c r="V2494" s="10">
        <v>1227</v>
      </c>
      <c r="W2494" s="10">
        <v>3433</v>
      </c>
      <c r="X2494" s="10">
        <v>2343</v>
      </c>
      <c r="Y2494" s="10">
        <f t="shared" si="61"/>
        <v>3717</v>
      </c>
      <c r="Z2494" s="10" t="str">
        <f>IFERROR(VLOOKUP(H2494,'[1]MW-NIFTY-50-12-Apr-2020'!$A:$A,1,FALSE),"No")</f>
        <v>No</v>
      </c>
      <c r="AA2494" s="10" t="str">
        <f>IFERROR(VLOOKUP(AB2494,'[2]ind_nifty500list 12th Apr20'!$F:$F,1,FALSE),"No")</f>
        <v>No</v>
      </c>
      <c r="AB2494" s="9">
        <v>3717</v>
      </c>
    </row>
    <row r="2495" spans="1:28" ht="15.75" customHeight="1" x14ac:dyDescent="0.3">
      <c r="A2495" s="9">
        <v>3935</v>
      </c>
      <c r="B2495" s="10"/>
      <c r="C2495" s="10"/>
      <c r="D2495" s="10">
        <v>136172804</v>
      </c>
      <c r="E2495" s="10">
        <v>531925</v>
      </c>
      <c r="F2495" s="10">
        <v>531925</v>
      </c>
      <c r="G2495" s="10" t="s">
        <v>12103</v>
      </c>
      <c r="H2495" s="10" t="str">
        <f>G2495</f>
        <v>SHAQUAK</v>
      </c>
      <c r="I2495" s="10" t="s">
        <v>12104</v>
      </c>
      <c r="J2495" s="10" t="s">
        <v>12105</v>
      </c>
      <c r="K2495" s="13">
        <v>15.75</v>
      </c>
      <c r="L2495" s="19" t="s">
        <v>13176</v>
      </c>
      <c r="M2495" s="10" t="s">
        <v>275</v>
      </c>
      <c r="N2495" s="10" t="s">
        <v>276</v>
      </c>
      <c r="O2495" s="10"/>
      <c r="P2495" s="10"/>
      <c r="Q2495" s="12"/>
      <c r="R2495" s="12"/>
      <c r="S2495" s="10" t="s">
        <v>279</v>
      </c>
      <c r="T2495" s="10" t="s">
        <v>27</v>
      </c>
      <c r="U2495" s="10">
        <v>2439</v>
      </c>
      <c r="V2495" s="10">
        <v>1877</v>
      </c>
      <c r="W2495" s="10">
        <v>2295</v>
      </c>
      <c r="X2495" s="10">
        <v>1890</v>
      </c>
      <c r="Y2495" s="10">
        <f t="shared" si="61"/>
        <v>3935</v>
      </c>
      <c r="Z2495" s="10" t="str">
        <f>IFERROR(VLOOKUP(H2495,'[1]MW-NIFTY-50-12-Apr-2020'!$A:$A,1,FALSE),"No")</f>
        <v>No</v>
      </c>
      <c r="AA2495" s="10" t="str">
        <f>IFERROR(VLOOKUP(AB2495,'[2]ind_nifty500list 12th Apr20'!$F:$F,1,FALSE),"No")</f>
        <v>No</v>
      </c>
      <c r="AB2495" s="9">
        <v>3935</v>
      </c>
    </row>
    <row r="2496" spans="1:28" ht="15.75" customHeight="1" x14ac:dyDescent="0.3">
      <c r="A2496" s="9">
        <v>211</v>
      </c>
      <c r="B2496" s="10">
        <v>44033</v>
      </c>
      <c r="C2496" s="10">
        <v>172</v>
      </c>
      <c r="D2496" s="10">
        <v>128003588</v>
      </c>
      <c r="E2496" s="10">
        <v>500014</v>
      </c>
      <c r="F2496" s="10">
        <v>500014</v>
      </c>
      <c r="G2496" s="10" t="s">
        <v>779</v>
      </c>
      <c r="H2496" s="10" t="s">
        <v>779</v>
      </c>
      <c r="I2496" s="10" t="s">
        <v>780</v>
      </c>
      <c r="J2496" s="10" t="s">
        <v>781</v>
      </c>
      <c r="K2496" s="13">
        <v>15.69</v>
      </c>
      <c r="L2496" s="19" t="s">
        <v>13176</v>
      </c>
      <c r="M2496" s="11" t="s">
        <v>55</v>
      </c>
      <c r="N2496" s="10" t="s">
        <v>56</v>
      </c>
      <c r="O2496" s="10" t="s">
        <v>57</v>
      </c>
      <c r="P2496" s="10"/>
      <c r="Q2496" s="12"/>
      <c r="R2496" s="12"/>
      <c r="S2496" s="10" t="s">
        <v>58</v>
      </c>
      <c r="T2496" s="10" t="s">
        <v>27</v>
      </c>
      <c r="U2496" s="10">
        <v>2097</v>
      </c>
      <c r="V2496" s="10">
        <v>2595</v>
      </c>
      <c r="W2496" s="10">
        <v>3455</v>
      </c>
      <c r="X2496" s="10">
        <v>2489</v>
      </c>
      <c r="Y2496" s="10">
        <f t="shared" si="61"/>
        <v>211</v>
      </c>
      <c r="Z2496" s="10" t="str">
        <f>IFERROR(VLOOKUP(H2496,'[1]MW-NIFTY-50-12-Apr-2020'!$A:$A,1,FALSE),"No")</f>
        <v>No</v>
      </c>
      <c r="AA2496" s="10" t="str">
        <f>IFERROR(VLOOKUP(AB2496,'[2]ind_nifty500list 12th Apr20'!$F:$F,1,FALSE),"No")</f>
        <v>No</v>
      </c>
      <c r="AB2496" s="9">
        <v>211</v>
      </c>
    </row>
    <row r="2497" spans="1:28" ht="15.75" customHeight="1" x14ac:dyDescent="0.3">
      <c r="A2497" s="9">
        <v>2504</v>
      </c>
      <c r="B2497" s="10"/>
      <c r="C2497" s="10"/>
      <c r="D2497" s="10">
        <v>137618692</v>
      </c>
      <c r="E2497" s="10">
        <v>137618692</v>
      </c>
      <c r="F2497" s="10">
        <v>537573</v>
      </c>
      <c r="G2497" s="10" t="s">
        <v>7757</v>
      </c>
      <c r="H2497" s="10" t="str">
        <f t="shared" ref="H2497:H2507" si="62">G2497</f>
        <v>POLYMAC</v>
      </c>
      <c r="I2497" s="10" t="s">
        <v>7758</v>
      </c>
      <c r="J2497" s="10" t="s">
        <v>7759</v>
      </c>
      <c r="K2497" s="13">
        <v>15.68</v>
      </c>
      <c r="L2497" s="19" t="s">
        <v>13176</v>
      </c>
      <c r="M2497" s="11" t="s">
        <v>23</v>
      </c>
      <c r="N2497" s="10" t="s">
        <v>24</v>
      </c>
      <c r="O2497" s="10"/>
      <c r="P2497" s="10"/>
      <c r="Q2497" s="12"/>
      <c r="R2497" s="12"/>
      <c r="S2497" s="17" t="s">
        <v>26</v>
      </c>
      <c r="T2497" s="10" t="s">
        <v>27</v>
      </c>
      <c r="U2497" s="10">
        <v>3574</v>
      </c>
      <c r="V2497" s="10">
        <v>908</v>
      </c>
      <c r="W2497" s="10">
        <v>1860</v>
      </c>
      <c r="X2497" s="10">
        <v>1819</v>
      </c>
      <c r="Y2497" s="10">
        <f t="shared" si="61"/>
        <v>2504</v>
      </c>
      <c r="Z2497" s="10" t="str">
        <f>IFERROR(VLOOKUP(H2497,'[1]MW-NIFTY-50-12-Apr-2020'!$A:$A,1,FALSE),"No")</f>
        <v>No</v>
      </c>
      <c r="AA2497" s="10" t="str">
        <f>IFERROR(VLOOKUP(AB2497,'[2]ind_nifty500list 12th Apr20'!$F:$F,1,FALSE),"No")</f>
        <v>No</v>
      </c>
      <c r="AB2497" s="9">
        <v>2504</v>
      </c>
    </row>
    <row r="2498" spans="1:28" ht="15.75" customHeight="1" x14ac:dyDescent="0.3">
      <c r="A2498" s="9">
        <v>2406</v>
      </c>
      <c r="B2498" s="10"/>
      <c r="C2498" s="10"/>
      <c r="D2498" s="10">
        <v>130040324</v>
      </c>
      <c r="E2498" s="10">
        <v>507970</v>
      </c>
      <c r="F2498" s="10">
        <v>507970</v>
      </c>
      <c r="G2498" s="10" t="s">
        <v>7468</v>
      </c>
      <c r="H2498" s="10" t="str">
        <f t="shared" si="62"/>
        <v>PARMCOS-B</v>
      </c>
      <c r="I2498" s="10" t="s">
        <v>7469</v>
      </c>
      <c r="J2498" s="10" t="s">
        <v>7470</v>
      </c>
      <c r="K2498" s="13">
        <v>15.67</v>
      </c>
      <c r="L2498" s="19" t="s">
        <v>13176</v>
      </c>
      <c r="M2498" s="11" t="s">
        <v>275</v>
      </c>
      <c r="N2498" s="10" t="s">
        <v>276</v>
      </c>
      <c r="O2498" s="12"/>
      <c r="P2498" s="10"/>
      <c r="Q2498" s="12"/>
      <c r="R2498" s="12"/>
      <c r="S2498" s="18" t="s">
        <v>279</v>
      </c>
      <c r="T2498" s="10" t="s">
        <v>27</v>
      </c>
      <c r="U2498" s="10">
        <v>2718</v>
      </c>
      <c r="V2498" s="10">
        <v>2571</v>
      </c>
      <c r="W2498" s="10">
        <v>1781</v>
      </c>
      <c r="X2498" s="10">
        <v>194</v>
      </c>
      <c r="Y2498" s="10">
        <f t="shared" ref="Y2498:Y2561" si="63">A2498</f>
        <v>2406</v>
      </c>
      <c r="Z2498" s="10" t="str">
        <f>IFERROR(VLOOKUP(H2498,'[1]MW-NIFTY-50-12-Apr-2020'!$A:$A,1,FALSE),"No")</f>
        <v>No</v>
      </c>
      <c r="AA2498" s="10" t="str">
        <f>IFERROR(VLOOKUP(AB2498,'[2]ind_nifty500list 12th Apr20'!$F:$F,1,FALSE),"No")</f>
        <v>No</v>
      </c>
      <c r="AB2498" s="9">
        <v>2406</v>
      </c>
    </row>
    <row r="2499" spans="1:28" ht="15.75" customHeight="1" x14ac:dyDescent="0.3">
      <c r="A2499" s="9">
        <v>3076</v>
      </c>
      <c r="B2499" s="10"/>
      <c r="C2499" s="10"/>
      <c r="D2499" s="10">
        <v>137234692</v>
      </c>
      <c r="E2499" s="10">
        <v>536073</v>
      </c>
      <c r="F2499" s="10">
        <v>536073</v>
      </c>
      <c r="G2499" s="10" t="s">
        <v>9467</v>
      </c>
      <c r="H2499" s="10" t="str">
        <f t="shared" si="62"/>
        <v>SILINFRA</v>
      </c>
      <c r="I2499" s="10" t="s">
        <v>9468</v>
      </c>
      <c r="J2499" s="10" t="s">
        <v>9469</v>
      </c>
      <c r="K2499" s="13">
        <v>15.66</v>
      </c>
      <c r="L2499" s="19" t="s">
        <v>13176</v>
      </c>
      <c r="M2499" s="11" t="s">
        <v>39</v>
      </c>
      <c r="N2499" s="10" t="s">
        <v>67</v>
      </c>
      <c r="O2499" s="10"/>
      <c r="P2499" s="10"/>
      <c r="Q2499" s="12"/>
      <c r="R2499" s="12"/>
      <c r="S2499" s="15" t="s">
        <v>69</v>
      </c>
      <c r="T2499" s="10" t="s">
        <v>27</v>
      </c>
      <c r="U2499" s="10">
        <v>3394</v>
      </c>
      <c r="V2499" s="10">
        <v>3434</v>
      </c>
      <c r="W2499" s="10">
        <v>2930</v>
      </c>
      <c r="X2499" s="10">
        <v>2402</v>
      </c>
      <c r="Y2499" s="10">
        <f t="shared" si="63"/>
        <v>3076</v>
      </c>
      <c r="Z2499" s="10" t="str">
        <f>IFERROR(VLOOKUP(H2499,'[1]MW-NIFTY-50-12-Apr-2020'!$A:$A,1,FALSE),"No")</f>
        <v>No</v>
      </c>
      <c r="AA2499" s="10" t="str">
        <f>IFERROR(VLOOKUP(AB2499,'[2]ind_nifty500list 12th Apr20'!$F:$F,1,FALSE),"No")</f>
        <v>No</v>
      </c>
      <c r="AB2499" s="9">
        <v>3076</v>
      </c>
    </row>
    <row r="2500" spans="1:28" ht="15.75" customHeight="1" x14ac:dyDescent="0.3">
      <c r="A2500" s="9">
        <v>118</v>
      </c>
      <c r="B2500" s="10"/>
      <c r="C2500" s="10"/>
      <c r="D2500" s="10">
        <v>136221188</v>
      </c>
      <c r="E2500" s="10">
        <v>532114</v>
      </c>
      <c r="F2500" s="10">
        <v>532114</v>
      </c>
      <c r="G2500" s="10" t="s">
        <v>481</v>
      </c>
      <c r="H2500" s="10" t="str">
        <f t="shared" si="62"/>
        <v>AREALTY</v>
      </c>
      <c r="I2500" s="10" t="s">
        <v>482</v>
      </c>
      <c r="J2500" s="10" t="s">
        <v>483</v>
      </c>
      <c r="K2500" s="13">
        <v>15.64</v>
      </c>
      <c r="L2500" s="19" t="s">
        <v>13176</v>
      </c>
      <c r="M2500" s="11" t="s">
        <v>249</v>
      </c>
      <c r="N2500" s="10" t="s">
        <v>383</v>
      </c>
      <c r="O2500" s="10"/>
      <c r="P2500" s="10"/>
      <c r="Q2500" s="12"/>
      <c r="R2500" s="12"/>
      <c r="S2500" s="18" t="s">
        <v>384</v>
      </c>
      <c r="T2500" s="10" t="s">
        <v>27</v>
      </c>
      <c r="U2500" s="10">
        <v>2411</v>
      </c>
      <c r="V2500" s="10">
        <v>2513</v>
      </c>
      <c r="W2500" s="10">
        <v>3781</v>
      </c>
      <c r="X2500" s="10">
        <v>1675</v>
      </c>
      <c r="Y2500" s="10">
        <f t="shared" si="63"/>
        <v>118</v>
      </c>
      <c r="Z2500" s="10" t="str">
        <f>IFERROR(VLOOKUP(H2500,'[1]MW-NIFTY-50-12-Apr-2020'!$A:$A,1,FALSE),"No")</f>
        <v>No</v>
      </c>
      <c r="AA2500" s="10" t="str">
        <f>IFERROR(VLOOKUP(AB2500,'[2]ind_nifty500list 12th Apr20'!$F:$F,1,FALSE),"No")</f>
        <v>No</v>
      </c>
      <c r="AB2500" s="9">
        <v>118</v>
      </c>
    </row>
    <row r="2501" spans="1:28" ht="15.75" customHeight="1" x14ac:dyDescent="0.3">
      <c r="A2501" s="9">
        <v>2634</v>
      </c>
      <c r="B2501" s="10"/>
      <c r="C2501" s="10"/>
      <c r="D2501" s="10">
        <v>135708420</v>
      </c>
      <c r="E2501" s="10">
        <v>530111</v>
      </c>
      <c r="F2501" s="10">
        <v>530111</v>
      </c>
      <c r="G2501" s="10" t="s">
        <v>8142</v>
      </c>
      <c r="H2501" s="10" t="str">
        <f t="shared" si="62"/>
        <v>RAJPACK</v>
      </c>
      <c r="I2501" s="10" t="s">
        <v>8143</v>
      </c>
      <c r="J2501" s="10" t="s">
        <v>8144</v>
      </c>
      <c r="K2501" s="13">
        <v>15.64</v>
      </c>
      <c r="L2501" s="19" t="s">
        <v>13176</v>
      </c>
      <c r="M2501" s="11" t="s">
        <v>23</v>
      </c>
      <c r="N2501" s="10" t="s">
        <v>196</v>
      </c>
      <c r="O2501" s="10"/>
      <c r="P2501" s="10"/>
      <c r="Q2501" s="12"/>
      <c r="R2501" s="12"/>
      <c r="S2501" s="15" t="s">
        <v>26</v>
      </c>
      <c r="T2501" s="10" t="s">
        <v>27</v>
      </c>
      <c r="U2501" s="10">
        <v>1210</v>
      </c>
      <c r="V2501" s="10">
        <v>2320</v>
      </c>
      <c r="W2501" s="10">
        <v>1229</v>
      </c>
      <c r="X2501" s="10">
        <v>2308</v>
      </c>
      <c r="Y2501" s="10">
        <f t="shared" si="63"/>
        <v>2634</v>
      </c>
      <c r="Z2501" s="10" t="str">
        <f>IFERROR(VLOOKUP(H2501,'[1]MW-NIFTY-50-12-Apr-2020'!$A:$A,1,FALSE),"No")</f>
        <v>No</v>
      </c>
      <c r="AA2501" s="10" t="str">
        <f>IFERROR(VLOOKUP(AB2501,'[2]ind_nifty500list 12th Apr20'!$F:$F,1,FALSE),"No")</f>
        <v>No</v>
      </c>
      <c r="AB2501" s="9">
        <v>2634</v>
      </c>
    </row>
    <row r="2502" spans="1:28" ht="15.75" customHeight="1" x14ac:dyDescent="0.3">
      <c r="A2502" s="9">
        <v>2308</v>
      </c>
      <c r="B2502" s="10"/>
      <c r="C2502" s="10"/>
      <c r="D2502" s="10">
        <v>132989700</v>
      </c>
      <c r="E2502" s="10">
        <v>519491</v>
      </c>
      <c r="F2502" s="10">
        <v>519491</v>
      </c>
      <c r="G2502" s="10" t="s">
        <v>7174</v>
      </c>
      <c r="H2502" s="10" t="str">
        <f t="shared" si="62"/>
        <v>OCEAGRO</v>
      </c>
      <c r="I2502" s="10" t="s">
        <v>7175</v>
      </c>
      <c r="J2502" s="10" t="s">
        <v>7176</v>
      </c>
      <c r="K2502" s="13">
        <v>15.62</v>
      </c>
      <c r="L2502" s="19" t="s">
        <v>13176</v>
      </c>
      <c r="M2502" s="11" t="s">
        <v>23</v>
      </c>
      <c r="N2502" s="10" t="s">
        <v>196</v>
      </c>
      <c r="O2502" s="10"/>
      <c r="P2502" s="10"/>
      <c r="Q2502" s="12"/>
      <c r="R2502" s="12"/>
      <c r="S2502" s="15" t="s">
        <v>26</v>
      </c>
      <c r="T2502" s="10" t="s">
        <v>27</v>
      </c>
      <c r="U2502" s="10">
        <v>1229</v>
      </c>
      <c r="V2502" s="10">
        <v>2634</v>
      </c>
      <c r="W2502" s="10">
        <v>2448</v>
      </c>
      <c r="X2502" s="10">
        <v>1722</v>
      </c>
      <c r="Y2502" s="10">
        <f t="shared" si="63"/>
        <v>2308</v>
      </c>
      <c r="Z2502" s="10" t="str">
        <f>IFERROR(VLOOKUP(H2502,'[1]MW-NIFTY-50-12-Apr-2020'!$A:$A,1,FALSE),"No")</f>
        <v>No</v>
      </c>
      <c r="AA2502" s="10" t="str">
        <f>IFERROR(VLOOKUP(AB2502,'[2]ind_nifty500list 12th Apr20'!$F:$F,1,FALSE),"No")</f>
        <v>No</v>
      </c>
      <c r="AB2502" s="9">
        <v>2308</v>
      </c>
    </row>
    <row r="2503" spans="1:28" ht="15.75" customHeight="1" x14ac:dyDescent="0.3">
      <c r="A2503" s="9">
        <v>3601</v>
      </c>
      <c r="B2503" s="10"/>
      <c r="C2503" s="10"/>
      <c r="D2503" s="10">
        <v>136182532</v>
      </c>
      <c r="E2503" s="10">
        <v>531963</v>
      </c>
      <c r="F2503" s="10">
        <v>531963</v>
      </c>
      <c r="G2503" s="10" t="s">
        <v>11036</v>
      </c>
      <c r="H2503" s="10" t="str">
        <f t="shared" si="62"/>
        <v>UNICRSE</v>
      </c>
      <c r="I2503" s="10" t="s">
        <v>11037</v>
      </c>
      <c r="J2503" s="10" t="s">
        <v>11038</v>
      </c>
      <c r="K2503" s="13">
        <v>15.59</v>
      </c>
      <c r="L2503" s="19" t="s">
        <v>13176</v>
      </c>
      <c r="M2503" s="11" t="s">
        <v>55</v>
      </c>
      <c r="N2503" s="10" t="s">
        <v>56</v>
      </c>
      <c r="O2503" s="10" t="s">
        <v>62</v>
      </c>
      <c r="P2503" s="10" t="s">
        <v>63</v>
      </c>
      <c r="Q2503" s="12"/>
      <c r="R2503" s="12"/>
      <c r="S2503" s="18" t="s">
        <v>58</v>
      </c>
      <c r="T2503" s="10" t="s">
        <v>27</v>
      </c>
      <c r="U2503" s="10">
        <v>1027</v>
      </c>
      <c r="V2503" s="10">
        <v>1492</v>
      </c>
      <c r="W2503" s="10">
        <v>2961</v>
      </c>
      <c r="X2503" s="10">
        <v>2479</v>
      </c>
      <c r="Y2503" s="10">
        <f t="shared" si="63"/>
        <v>3601</v>
      </c>
      <c r="Z2503" s="10" t="str">
        <f>IFERROR(VLOOKUP(H2503,'[1]MW-NIFTY-50-12-Apr-2020'!$A:$A,1,FALSE),"No")</f>
        <v>No</v>
      </c>
      <c r="AA2503" s="10" t="str">
        <f>IFERROR(VLOOKUP(AB2503,'[2]ind_nifty500list 12th Apr20'!$F:$F,1,FALSE),"No")</f>
        <v>No</v>
      </c>
      <c r="AB2503" s="9">
        <v>3601</v>
      </c>
    </row>
    <row r="2504" spans="1:28" ht="15.75" customHeight="1" x14ac:dyDescent="0.3">
      <c r="A2504" s="9">
        <v>1002</v>
      </c>
      <c r="B2504" s="10"/>
      <c r="C2504" s="10"/>
      <c r="D2504" s="10">
        <v>136289028</v>
      </c>
      <c r="E2504" s="10">
        <v>532379</v>
      </c>
      <c r="F2504" s="10">
        <v>532379</v>
      </c>
      <c r="G2504" s="10" t="s">
        <v>3210</v>
      </c>
      <c r="H2504" s="10" t="str">
        <f t="shared" si="62"/>
        <v>FIRSTOBJ</v>
      </c>
      <c r="I2504" s="10" t="s">
        <v>3211</v>
      </c>
      <c r="J2504" s="10" t="s">
        <v>3212</v>
      </c>
      <c r="K2504" s="13">
        <v>15.58</v>
      </c>
      <c r="L2504" s="19" t="s">
        <v>13176</v>
      </c>
      <c r="M2504" s="11" t="s">
        <v>32</v>
      </c>
      <c r="N2504" s="10" t="s">
        <v>33</v>
      </c>
      <c r="O2504" s="10" t="s">
        <v>48</v>
      </c>
      <c r="P2504" s="10"/>
      <c r="Q2504" s="12"/>
      <c r="R2504" s="12"/>
      <c r="S2504" s="18" t="s">
        <v>35</v>
      </c>
      <c r="T2504" s="10" t="s">
        <v>27</v>
      </c>
      <c r="U2504" s="10">
        <v>1462</v>
      </c>
      <c r="V2504" s="10">
        <v>347</v>
      </c>
      <c r="W2504" s="10">
        <v>703</v>
      </c>
      <c r="X2504" s="10">
        <v>2562</v>
      </c>
      <c r="Y2504" s="10">
        <f t="shared" si="63"/>
        <v>1002</v>
      </c>
      <c r="Z2504" s="10" t="str">
        <f>IFERROR(VLOOKUP(H2504,'[1]MW-NIFTY-50-12-Apr-2020'!$A:$A,1,FALSE),"No")</f>
        <v>No</v>
      </c>
      <c r="AA2504" s="10" t="str">
        <f>IFERROR(VLOOKUP(AB2504,'[2]ind_nifty500list 12th Apr20'!$F:$F,1,FALSE),"No")</f>
        <v>No</v>
      </c>
      <c r="AB2504" s="9">
        <v>1002</v>
      </c>
    </row>
    <row r="2505" spans="1:28" ht="15.75" customHeight="1" x14ac:dyDescent="0.3">
      <c r="A2505" s="9">
        <v>2379</v>
      </c>
      <c r="B2505" s="10"/>
      <c r="C2505" s="10"/>
      <c r="D2505" s="10">
        <v>136135428</v>
      </c>
      <c r="E2505" s="10">
        <v>136135428</v>
      </c>
      <c r="F2505" s="10">
        <v>531779</v>
      </c>
      <c r="G2505" s="10" t="s">
        <v>7387</v>
      </c>
      <c r="H2505" s="10" t="str">
        <f t="shared" si="62"/>
        <v>PADALPO</v>
      </c>
      <c r="I2505" s="10" t="s">
        <v>7388</v>
      </c>
      <c r="J2505" s="10" t="s">
        <v>7389</v>
      </c>
      <c r="K2505" s="13">
        <v>15.48</v>
      </c>
      <c r="L2505" s="19" t="s">
        <v>13176</v>
      </c>
      <c r="M2505" s="11" t="s">
        <v>23</v>
      </c>
      <c r="N2505" s="10" t="s">
        <v>24</v>
      </c>
      <c r="O2505" s="10"/>
      <c r="P2505" s="10"/>
      <c r="Q2505" s="12"/>
      <c r="R2505" s="12"/>
      <c r="S2505" s="15" t="s">
        <v>26</v>
      </c>
      <c r="T2505" s="10" t="s">
        <v>27</v>
      </c>
      <c r="U2505" s="10">
        <v>2792</v>
      </c>
      <c r="V2505" s="10">
        <v>3256</v>
      </c>
      <c r="W2505" s="10">
        <v>2262</v>
      </c>
      <c r="X2505" s="10">
        <v>2258</v>
      </c>
      <c r="Y2505" s="10">
        <f t="shared" si="63"/>
        <v>2379</v>
      </c>
      <c r="Z2505" s="10" t="str">
        <f>IFERROR(VLOOKUP(H2505,'[1]MW-NIFTY-50-12-Apr-2020'!$A:$A,1,FALSE),"No")</f>
        <v>No</v>
      </c>
      <c r="AA2505" s="10" t="str">
        <f>IFERROR(VLOOKUP(AB2505,'[2]ind_nifty500list 12th Apr20'!$F:$F,1,FALSE),"No")</f>
        <v>No</v>
      </c>
      <c r="AB2505" s="9">
        <v>2379</v>
      </c>
    </row>
    <row r="2506" spans="1:28" ht="15.75" customHeight="1" x14ac:dyDescent="0.3">
      <c r="A2506" s="9">
        <v>3181</v>
      </c>
      <c r="B2506" s="10"/>
      <c r="C2506" s="10"/>
      <c r="D2506" s="10">
        <v>136371460</v>
      </c>
      <c r="E2506" s="10">
        <v>532701</v>
      </c>
      <c r="F2506" s="10">
        <v>532701</v>
      </c>
      <c r="G2506" s="10" t="s">
        <v>9779</v>
      </c>
      <c r="H2506" s="10" t="str">
        <f t="shared" si="62"/>
        <v>SREESAKHTI</v>
      </c>
      <c r="I2506" s="10" t="s">
        <v>9780</v>
      </c>
      <c r="J2506" s="10" t="s">
        <v>9781</v>
      </c>
      <c r="K2506" s="13">
        <v>15.46</v>
      </c>
      <c r="L2506" s="19" t="s">
        <v>13176</v>
      </c>
      <c r="M2506" s="11" t="s">
        <v>23</v>
      </c>
      <c r="N2506" s="10" t="s">
        <v>196</v>
      </c>
      <c r="O2506" s="10" t="s">
        <v>388</v>
      </c>
      <c r="P2506" s="10"/>
      <c r="Q2506" s="12"/>
      <c r="R2506" s="12"/>
      <c r="S2506" s="15" t="s">
        <v>26</v>
      </c>
      <c r="T2506" s="10" t="s">
        <v>27</v>
      </c>
      <c r="U2506" s="10">
        <v>3652</v>
      </c>
      <c r="V2506" s="10">
        <v>1708</v>
      </c>
      <c r="W2506" s="10">
        <v>1081</v>
      </c>
      <c r="X2506" s="10">
        <v>89</v>
      </c>
      <c r="Y2506" s="10">
        <f t="shared" si="63"/>
        <v>3181</v>
      </c>
      <c r="Z2506" s="10" t="str">
        <f>IFERROR(VLOOKUP(H2506,'[1]MW-NIFTY-50-12-Apr-2020'!$A:$A,1,FALSE),"No")</f>
        <v>No</v>
      </c>
      <c r="AA2506" s="10" t="str">
        <f>IFERROR(VLOOKUP(AB2506,'[2]ind_nifty500list 12th Apr20'!$F:$F,1,FALSE),"No")</f>
        <v>No</v>
      </c>
      <c r="AB2506" s="9">
        <v>3181</v>
      </c>
    </row>
    <row r="2507" spans="1:28" ht="15.75" customHeight="1" x14ac:dyDescent="0.3">
      <c r="A2507" s="9">
        <v>2500</v>
      </c>
      <c r="B2507" s="10"/>
      <c r="C2507" s="10"/>
      <c r="D2507" s="10">
        <v>129690884</v>
      </c>
      <c r="E2507" s="10">
        <v>506605</v>
      </c>
      <c r="F2507" s="10">
        <v>506605</v>
      </c>
      <c r="G2507" s="10" t="s">
        <v>7745</v>
      </c>
      <c r="H2507" s="10" t="str">
        <f t="shared" si="62"/>
        <v>POLYCHEM</v>
      </c>
      <c r="I2507" s="10" t="s">
        <v>7746</v>
      </c>
      <c r="J2507" s="10" t="s">
        <v>7747</v>
      </c>
      <c r="K2507" s="13">
        <v>15.45</v>
      </c>
      <c r="L2507" s="19" t="s">
        <v>13176</v>
      </c>
      <c r="M2507" s="11" t="s">
        <v>23</v>
      </c>
      <c r="N2507" s="10" t="s">
        <v>24</v>
      </c>
      <c r="O2507" s="10"/>
      <c r="P2507" s="10"/>
      <c r="Q2507" s="12"/>
      <c r="R2507" s="12"/>
      <c r="S2507" s="15" t="s">
        <v>26</v>
      </c>
      <c r="T2507" s="10" t="s">
        <v>27</v>
      </c>
      <c r="U2507" s="10">
        <v>158</v>
      </c>
      <c r="V2507" s="10">
        <v>1819</v>
      </c>
      <c r="W2507" s="10">
        <v>3547</v>
      </c>
      <c r="X2507" s="10">
        <v>3366</v>
      </c>
      <c r="Y2507" s="10">
        <f t="shared" si="63"/>
        <v>2500</v>
      </c>
      <c r="Z2507" s="10" t="str">
        <f>IFERROR(VLOOKUP(H2507,'[1]MW-NIFTY-50-12-Apr-2020'!$A:$A,1,FALSE),"No")</f>
        <v>No</v>
      </c>
      <c r="AA2507" s="10" t="str">
        <f>IFERROR(VLOOKUP(AB2507,'[2]ind_nifty500list 12th Apr20'!$F:$F,1,FALSE),"No")</f>
        <v>No</v>
      </c>
      <c r="AB2507" s="9">
        <v>2500</v>
      </c>
    </row>
    <row r="2508" spans="1:28" ht="15.75" customHeight="1" x14ac:dyDescent="0.3">
      <c r="A2508" s="9">
        <v>2297</v>
      </c>
      <c r="B2508" s="10">
        <v>4321537</v>
      </c>
      <c r="C2508" s="10">
        <v>16881</v>
      </c>
      <c r="D2508" s="10">
        <v>136451844</v>
      </c>
      <c r="E2508" s="10">
        <v>533015</v>
      </c>
      <c r="F2508" s="10">
        <v>533015</v>
      </c>
      <c r="G2508" s="10" t="s">
        <v>7141</v>
      </c>
      <c r="H2508" s="10" t="s">
        <v>7141</v>
      </c>
      <c r="I2508" s="10" t="s">
        <v>7142</v>
      </c>
      <c r="J2508" s="10" t="s">
        <v>7143</v>
      </c>
      <c r="K2508" s="13">
        <v>15.44275</v>
      </c>
      <c r="L2508" s="19" t="s">
        <v>13176</v>
      </c>
      <c r="M2508" s="11" t="s">
        <v>39</v>
      </c>
      <c r="N2508" s="10" t="s">
        <v>67</v>
      </c>
      <c r="O2508" s="10" t="s">
        <v>1534</v>
      </c>
      <c r="P2508" s="10"/>
      <c r="Q2508" s="12"/>
      <c r="R2508" s="12"/>
      <c r="S2508" s="15" t="s">
        <v>69</v>
      </c>
      <c r="T2508" s="10" t="s">
        <v>27</v>
      </c>
      <c r="U2508" s="10">
        <v>1092</v>
      </c>
      <c r="V2508" s="10">
        <v>1197</v>
      </c>
      <c r="W2508" s="10">
        <v>1198</v>
      </c>
      <c r="X2508" s="10">
        <v>3333</v>
      </c>
      <c r="Y2508" s="10">
        <f t="shared" si="63"/>
        <v>2297</v>
      </c>
      <c r="Z2508" s="10" t="str">
        <f>IFERROR(VLOOKUP(H2508,'[1]MW-NIFTY-50-12-Apr-2020'!$A:$A,1,FALSE),"No")</f>
        <v>No</v>
      </c>
      <c r="AA2508" s="10" t="str">
        <f>IFERROR(VLOOKUP(AB2508,'[2]ind_nifty500list 12th Apr20'!$F:$F,1,FALSE),"No")</f>
        <v>No</v>
      </c>
      <c r="AB2508" s="9">
        <v>2297</v>
      </c>
    </row>
    <row r="2509" spans="1:28" ht="15.75" customHeight="1" x14ac:dyDescent="0.3">
      <c r="A2509" s="9">
        <v>3046</v>
      </c>
      <c r="B2509" s="10"/>
      <c r="C2509" s="10"/>
      <c r="D2509" s="10">
        <v>137957636</v>
      </c>
      <c r="E2509" s="10">
        <v>538897</v>
      </c>
      <c r="F2509" s="10">
        <v>538897</v>
      </c>
      <c r="G2509" s="10" t="s">
        <v>9377</v>
      </c>
      <c r="H2509" s="10" t="str">
        <f>G2509</f>
        <v>SHRINIWAS</v>
      </c>
      <c r="I2509" s="10" t="s">
        <v>9378</v>
      </c>
      <c r="J2509" s="10" t="s">
        <v>9379</v>
      </c>
      <c r="K2509" s="13">
        <v>15.39</v>
      </c>
      <c r="L2509" s="19" t="s">
        <v>13176</v>
      </c>
      <c r="M2509" s="11" t="s">
        <v>55</v>
      </c>
      <c r="N2509" s="10" t="s">
        <v>56</v>
      </c>
      <c r="O2509" s="10" t="s">
        <v>62</v>
      </c>
      <c r="P2509" s="10" t="s">
        <v>293</v>
      </c>
      <c r="Q2509" s="12"/>
      <c r="R2509" s="12"/>
      <c r="S2509" s="18" t="s">
        <v>58</v>
      </c>
      <c r="T2509" s="10" t="s">
        <v>27</v>
      </c>
      <c r="U2509" s="10">
        <v>2192</v>
      </c>
      <c r="V2509" s="10">
        <v>1774</v>
      </c>
      <c r="W2509" s="10">
        <v>1744</v>
      </c>
      <c r="X2509" s="10">
        <v>103</v>
      </c>
      <c r="Y2509" s="10">
        <f t="shared" si="63"/>
        <v>3046</v>
      </c>
      <c r="Z2509" s="10" t="str">
        <f>IFERROR(VLOOKUP(H2509,'[1]MW-NIFTY-50-12-Apr-2020'!$A:$A,1,FALSE),"No")</f>
        <v>No</v>
      </c>
      <c r="AA2509" s="10" t="str">
        <f>IFERROR(VLOOKUP(AB2509,'[2]ind_nifty500list 12th Apr20'!$F:$F,1,FALSE),"No")</f>
        <v>No</v>
      </c>
      <c r="AB2509" s="9">
        <v>3046</v>
      </c>
    </row>
    <row r="2510" spans="1:28" ht="15.75" customHeight="1" x14ac:dyDescent="0.3">
      <c r="A2510" s="9">
        <v>3342</v>
      </c>
      <c r="B2510" s="10"/>
      <c r="C2510" s="10"/>
      <c r="D2510" s="10">
        <v>129756932</v>
      </c>
      <c r="E2510" s="10">
        <v>506863</v>
      </c>
      <c r="F2510" s="10">
        <v>506863</v>
      </c>
      <c r="G2510" s="10" t="s">
        <v>10260</v>
      </c>
      <c r="H2510" s="10" t="str">
        <f>G2510</f>
        <v>SWADEIN</v>
      </c>
      <c r="I2510" s="10" t="s">
        <v>10261</v>
      </c>
      <c r="J2510" s="10" t="s">
        <v>10262</v>
      </c>
      <c r="K2510" s="13">
        <v>15.39</v>
      </c>
      <c r="L2510" s="19" t="s">
        <v>13176</v>
      </c>
      <c r="M2510" s="11" t="s">
        <v>23</v>
      </c>
      <c r="N2510" s="10" t="s">
        <v>196</v>
      </c>
      <c r="O2510" s="10"/>
      <c r="P2510" s="10"/>
      <c r="Q2510" s="12"/>
      <c r="R2510" s="12"/>
      <c r="S2510" s="15" t="s">
        <v>26</v>
      </c>
      <c r="T2510" s="10" t="s">
        <v>27</v>
      </c>
      <c r="U2510" s="10">
        <v>1722</v>
      </c>
      <c r="V2510" s="10">
        <v>2448</v>
      </c>
      <c r="W2510" s="10">
        <v>2982</v>
      </c>
      <c r="X2510" s="10">
        <v>2764</v>
      </c>
      <c r="Y2510" s="10">
        <f t="shared" si="63"/>
        <v>3342</v>
      </c>
      <c r="Z2510" s="10" t="str">
        <f>IFERROR(VLOOKUP(H2510,'[1]MW-NIFTY-50-12-Apr-2020'!$A:$A,1,FALSE),"No")</f>
        <v>No</v>
      </c>
      <c r="AA2510" s="10" t="str">
        <f>IFERROR(VLOOKUP(AB2510,'[2]ind_nifty500list 12th Apr20'!$F:$F,1,FALSE),"No")</f>
        <v>No</v>
      </c>
      <c r="AB2510" s="9">
        <v>3342</v>
      </c>
    </row>
    <row r="2511" spans="1:28" ht="15.75" customHeight="1" x14ac:dyDescent="0.3">
      <c r="A2511" s="9">
        <v>2758</v>
      </c>
      <c r="B2511" s="10"/>
      <c r="C2511" s="10"/>
      <c r="D2511" s="10">
        <v>129922052</v>
      </c>
      <c r="E2511" s="10">
        <v>507508</v>
      </c>
      <c r="F2511" s="10">
        <v>507508</v>
      </c>
      <c r="G2511" s="10" t="s">
        <v>8516</v>
      </c>
      <c r="H2511" s="10" t="str">
        <f>G2511</f>
        <v>RIGASUG</v>
      </c>
      <c r="I2511" s="10" t="s">
        <v>8517</v>
      </c>
      <c r="J2511" s="10" t="s">
        <v>8518</v>
      </c>
      <c r="K2511" s="13">
        <v>15.38</v>
      </c>
      <c r="L2511" s="19" t="s">
        <v>13176</v>
      </c>
      <c r="M2511" s="11" t="s">
        <v>275</v>
      </c>
      <c r="N2511" s="10" t="s">
        <v>357</v>
      </c>
      <c r="O2511" s="10" t="s">
        <v>358</v>
      </c>
      <c r="P2511" s="10" t="s">
        <v>1254</v>
      </c>
      <c r="Q2511" s="12"/>
      <c r="R2511" s="12"/>
      <c r="S2511" s="10" t="s">
        <v>279</v>
      </c>
      <c r="T2511" s="10" t="s">
        <v>27</v>
      </c>
      <c r="U2511" s="10">
        <v>2471</v>
      </c>
      <c r="V2511" s="10">
        <v>911</v>
      </c>
      <c r="W2511" s="10">
        <v>2697</v>
      </c>
      <c r="X2511" s="10">
        <v>1110</v>
      </c>
      <c r="Y2511" s="10">
        <f t="shared" si="63"/>
        <v>2758</v>
      </c>
      <c r="Z2511" s="10" t="str">
        <f>IFERROR(VLOOKUP(H2511,'[1]MW-NIFTY-50-12-Apr-2020'!$A:$A,1,FALSE),"No")</f>
        <v>No</v>
      </c>
      <c r="AA2511" s="10" t="str">
        <f>IFERROR(VLOOKUP(AB2511,'[2]ind_nifty500list 12th Apr20'!$F:$F,1,FALSE),"No")</f>
        <v>No</v>
      </c>
      <c r="AB2511" s="9">
        <v>2758</v>
      </c>
    </row>
    <row r="2512" spans="1:28" ht="15.75" customHeight="1" x14ac:dyDescent="0.3">
      <c r="A2512" s="9">
        <v>1363</v>
      </c>
      <c r="B2512" s="10">
        <v>3489793</v>
      </c>
      <c r="C2512" s="10">
        <v>13632</v>
      </c>
      <c r="D2512" s="10">
        <v>136070148</v>
      </c>
      <c r="E2512" s="10">
        <v>531524</v>
      </c>
      <c r="F2512" s="10">
        <v>531524</v>
      </c>
      <c r="G2512" s="10" t="s">
        <v>4315</v>
      </c>
      <c r="H2512" s="10" t="s">
        <v>4315</v>
      </c>
      <c r="I2512" s="10" t="s">
        <v>4316</v>
      </c>
      <c r="J2512" s="10" t="s">
        <v>4317</v>
      </c>
      <c r="K2512" s="13">
        <v>15.326799999999999</v>
      </c>
      <c r="L2512" s="19" t="s">
        <v>13176</v>
      </c>
      <c r="M2512" s="11" t="s">
        <v>39</v>
      </c>
      <c r="N2512" s="10" t="s">
        <v>40</v>
      </c>
      <c r="O2512" s="10" t="s">
        <v>128</v>
      </c>
      <c r="P2512" s="10" t="s">
        <v>129</v>
      </c>
      <c r="Q2512" s="12"/>
      <c r="R2512" s="12"/>
      <c r="S2512" s="15" t="s">
        <v>42</v>
      </c>
      <c r="T2512" s="10" t="s">
        <v>27</v>
      </c>
      <c r="U2512" s="10">
        <v>3395</v>
      </c>
      <c r="V2512" s="10">
        <v>866</v>
      </c>
      <c r="W2512" s="10">
        <v>5057</v>
      </c>
      <c r="X2512" s="10">
        <v>3501</v>
      </c>
      <c r="Y2512" s="10">
        <f t="shared" si="63"/>
        <v>1363</v>
      </c>
      <c r="Z2512" s="10" t="str">
        <f>IFERROR(VLOOKUP(H2512,'[1]MW-NIFTY-50-12-Apr-2020'!$A:$A,1,FALSE),"No")</f>
        <v>No</v>
      </c>
      <c r="AA2512" s="10" t="str">
        <f>IFERROR(VLOOKUP(AB2512,'[2]ind_nifty500list 12th Apr20'!$F:$F,1,FALSE),"No")</f>
        <v>No</v>
      </c>
      <c r="AB2512" s="9">
        <v>1363</v>
      </c>
    </row>
    <row r="2513" spans="1:28" ht="15.75" customHeight="1" x14ac:dyDescent="0.3">
      <c r="A2513" s="9">
        <v>3891</v>
      </c>
      <c r="B2513" s="10">
        <v>4752385</v>
      </c>
      <c r="C2513" s="10">
        <v>18564</v>
      </c>
      <c r="D2513" s="10">
        <v>138269444</v>
      </c>
      <c r="E2513" s="10">
        <v>540115</v>
      </c>
      <c r="F2513" s="10">
        <v>540115</v>
      </c>
      <c r="G2513" s="10" t="s">
        <v>7790</v>
      </c>
      <c r="H2513" s="10" t="s">
        <v>7790</v>
      </c>
      <c r="I2513" s="10" t="s">
        <v>7791</v>
      </c>
      <c r="J2513" s="10" t="s">
        <v>7792</v>
      </c>
      <c r="K2513" s="13">
        <v>12857.213400000001</v>
      </c>
      <c r="L2513" s="16" t="s">
        <v>13177</v>
      </c>
      <c r="M2513" s="11" t="s">
        <v>39</v>
      </c>
      <c r="N2513" s="10" t="s">
        <v>67</v>
      </c>
      <c r="O2513" s="10" t="s">
        <v>68</v>
      </c>
      <c r="P2513" s="10"/>
      <c r="Q2513" s="12"/>
      <c r="R2513" s="12"/>
      <c r="S2513" s="15" t="s">
        <v>69</v>
      </c>
      <c r="T2513" s="10" t="s">
        <v>43</v>
      </c>
      <c r="U2513" s="10">
        <v>1517</v>
      </c>
      <c r="V2513" s="10">
        <v>1715</v>
      </c>
      <c r="W2513" s="10">
        <v>1130</v>
      </c>
      <c r="X2513" s="10">
        <v>3888</v>
      </c>
      <c r="Y2513" s="10">
        <f t="shared" si="63"/>
        <v>3891</v>
      </c>
      <c r="Z2513" s="10" t="str">
        <f>IFERROR(VLOOKUP(H2513,'[1]MW-NIFTY-50-12-Apr-2020'!$A:$A,1,FALSE),"No")</f>
        <v>No</v>
      </c>
      <c r="AA2513" s="10" t="s">
        <v>44</v>
      </c>
      <c r="AB2513" s="9">
        <v>3891</v>
      </c>
    </row>
    <row r="2514" spans="1:28" ht="15.75" customHeight="1" x14ac:dyDescent="0.3">
      <c r="A2514" s="9">
        <v>2516</v>
      </c>
      <c r="B2514" s="10">
        <v>3834113</v>
      </c>
      <c r="C2514" s="10">
        <v>14977</v>
      </c>
      <c r="D2514" s="10">
        <v>136421892</v>
      </c>
      <c r="E2514" s="10">
        <v>532898</v>
      </c>
      <c r="F2514" s="10">
        <v>532898</v>
      </c>
      <c r="G2514" s="10" t="s">
        <v>7793</v>
      </c>
      <c r="H2514" s="10" t="s">
        <v>7793</v>
      </c>
      <c r="I2514" s="10" t="s">
        <v>7794</v>
      </c>
      <c r="J2514" s="10" t="s">
        <v>7795</v>
      </c>
      <c r="K2514" s="13">
        <v>104378.01915000001</v>
      </c>
      <c r="L2514" s="16" t="s">
        <v>13178</v>
      </c>
      <c r="M2514" s="11" t="s">
        <v>335</v>
      </c>
      <c r="N2514" s="10" t="s">
        <v>336</v>
      </c>
      <c r="O2514" s="10" t="s">
        <v>1776</v>
      </c>
      <c r="P2514" s="10" t="s">
        <v>7053</v>
      </c>
      <c r="Q2514" s="12"/>
      <c r="R2514" s="12"/>
      <c r="S2514" s="15" t="s">
        <v>339</v>
      </c>
      <c r="T2514" s="10" t="s">
        <v>130</v>
      </c>
      <c r="U2514" s="10">
        <v>2728</v>
      </c>
      <c r="V2514" s="10">
        <v>1668</v>
      </c>
      <c r="W2514" s="10">
        <v>2578</v>
      </c>
      <c r="X2514" s="10">
        <v>3103</v>
      </c>
      <c r="Y2514" s="10">
        <f t="shared" si="63"/>
        <v>2516</v>
      </c>
      <c r="Z2514" s="10" t="s">
        <v>44</v>
      </c>
      <c r="AA2514" s="10" t="s">
        <v>44</v>
      </c>
      <c r="AB2514" s="9">
        <v>2516</v>
      </c>
    </row>
    <row r="2515" spans="1:28" ht="15.75" customHeight="1" x14ac:dyDescent="0.3">
      <c r="A2515" s="9">
        <v>3842</v>
      </c>
      <c r="B2515" s="10">
        <v>3727873</v>
      </c>
      <c r="C2515" s="10">
        <v>14562</v>
      </c>
      <c r="D2515" s="10">
        <v>136152324</v>
      </c>
      <c r="E2515" s="10">
        <v>531845</v>
      </c>
      <c r="F2515" s="10">
        <v>531845</v>
      </c>
      <c r="G2515" s="10" t="s">
        <v>11797</v>
      </c>
      <c r="H2515" s="10" t="s">
        <v>11797</v>
      </c>
      <c r="I2515" s="10" t="s">
        <v>11798</v>
      </c>
      <c r="J2515" s="10" t="s">
        <v>11799</v>
      </c>
      <c r="K2515" s="13">
        <v>15.32005</v>
      </c>
      <c r="L2515" s="19" t="s">
        <v>13176</v>
      </c>
      <c r="M2515" s="11" t="s">
        <v>249</v>
      </c>
      <c r="N2515" s="10" t="s">
        <v>250</v>
      </c>
      <c r="O2515" s="10" t="s">
        <v>762</v>
      </c>
      <c r="P2515" s="10" t="s">
        <v>763</v>
      </c>
      <c r="Q2515" s="12"/>
      <c r="R2515" s="12"/>
      <c r="S2515" s="15" t="s">
        <v>26</v>
      </c>
      <c r="T2515" s="10" t="s">
        <v>27</v>
      </c>
      <c r="U2515" s="10">
        <v>714</v>
      </c>
      <c r="V2515" s="10">
        <v>217</v>
      </c>
      <c r="W2515" s="10">
        <v>3463</v>
      </c>
      <c r="X2515" s="10">
        <v>2576</v>
      </c>
      <c r="Y2515" s="10">
        <f t="shared" si="63"/>
        <v>3842</v>
      </c>
      <c r="Z2515" s="10" t="str">
        <f>IFERROR(VLOOKUP(H2515,'[1]MW-NIFTY-50-12-Apr-2020'!$A:$A,1,FALSE),"No")</f>
        <v>No</v>
      </c>
      <c r="AA2515" s="10" t="str">
        <f>IFERROR(VLOOKUP(AB2515,'[2]ind_nifty500list 12th Apr20'!$F:$F,1,FALSE),"No")</f>
        <v>No</v>
      </c>
      <c r="AB2515" s="9">
        <v>3842</v>
      </c>
    </row>
    <row r="2516" spans="1:28" ht="15.75" customHeight="1" x14ac:dyDescent="0.3">
      <c r="A2516" s="9">
        <v>1018</v>
      </c>
      <c r="B2516" s="10"/>
      <c r="C2516" s="10"/>
      <c r="D2516" s="10">
        <v>135734532</v>
      </c>
      <c r="E2516" s="10">
        <v>530213</v>
      </c>
      <c r="F2516" s="10">
        <v>530213</v>
      </c>
      <c r="G2516" s="10" t="s">
        <v>3259</v>
      </c>
      <c r="H2516" s="10" t="str">
        <f>G2516</f>
        <v>FORINTL</v>
      </c>
      <c r="I2516" s="10" t="s">
        <v>3260</v>
      </c>
      <c r="J2516" s="10" t="s">
        <v>3261</v>
      </c>
      <c r="K2516" s="13">
        <v>15.32</v>
      </c>
      <c r="L2516" s="19" t="s">
        <v>13176</v>
      </c>
      <c r="M2516" s="11" t="s">
        <v>39</v>
      </c>
      <c r="N2516" s="10" t="s">
        <v>40</v>
      </c>
      <c r="O2516" s="10" t="s">
        <v>76</v>
      </c>
      <c r="P2516" s="10"/>
      <c r="Q2516" s="12"/>
      <c r="R2516" s="12"/>
      <c r="S2516" s="17" t="s">
        <v>42</v>
      </c>
      <c r="T2516" s="10" t="s">
        <v>27</v>
      </c>
      <c r="U2516" s="10">
        <v>1661</v>
      </c>
      <c r="V2516" s="10">
        <v>876</v>
      </c>
      <c r="W2516" s="10">
        <v>285</v>
      </c>
      <c r="X2516" s="10">
        <v>3790</v>
      </c>
      <c r="Y2516" s="10">
        <f t="shared" si="63"/>
        <v>1018</v>
      </c>
      <c r="Z2516" s="10" t="str">
        <f>IFERROR(VLOOKUP(H2516,'[1]MW-NIFTY-50-12-Apr-2020'!$A:$A,1,FALSE),"No")</f>
        <v>No</v>
      </c>
      <c r="AA2516" s="10" t="str">
        <f>IFERROR(VLOOKUP(AB2516,'[2]ind_nifty500list 12th Apr20'!$F:$F,1,FALSE),"No")</f>
        <v>No</v>
      </c>
      <c r="AB2516" s="9">
        <v>1018</v>
      </c>
    </row>
    <row r="2517" spans="1:28" ht="15.75" customHeight="1" x14ac:dyDescent="0.3">
      <c r="A2517" s="9">
        <v>158</v>
      </c>
      <c r="B2517" s="10"/>
      <c r="C2517" s="10"/>
      <c r="D2517" s="10">
        <v>135714052</v>
      </c>
      <c r="E2517" s="10">
        <v>530133</v>
      </c>
      <c r="F2517" s="10">
        <v>530133</v>
      </c>
      <c r="G2517" s="10" t="s">
        <v>611</v>
      </c>
      <c r="H2517" s="10" t="str">
        <f>G2517</f>
        <v>AMCOIND</v>
      </c>
      <c r="I2517" s="10" t="s">
        <v>612</v>
      </c>
      <c r="J2517" s="10" t="s">
        <v>613</v>
      </c>
      <c r="K2517" s="13">
        <v>15.31</v>
      </c>
      <c r="L2517" s="19" t="s">
        <v>13176</v>
      </c>
      <c r="M2517" s="11" t="s">
        <v>23</v>
      </c>
      <c r="N2517" s="10" t="s">
        <v>24</v>
      </c>
      <c r="O2517" s="10"/>
      <c r="P2517" s="10"/>
      <c r="Q2517" s="12"/>
      <c r="R2517" s="12"/>
      <c r="S2517" s="15" t="s">
        <v>26</v>
      </c>
      <c r="T2517" s="10" t="s">
        <v>27</v>
      </c>
      <c r="U2517" s="10">
        <v>1819</v>
      </c>
      <c r="V2517" s="10">
        <v>1860</v>
      </c>
      <c r="W2517" s="10">
        <v>2500</v>
      </c>
      <c r="X2517" s="10">
        <v>3547</v>
      </c>
      <c r="Y2517" s="10">
        <f t="shared" si="63"/>
        <v>158</v>
      </c>
      <c r="Z2517" s="10" t="str">
        <f>IFERROR(VLOOKUP(H2517,'[1]MW-NIFTY-50-12-Apr-2020'!$A:$A,1,FALSE),"No")</f>
        <v>No</v>
      </c>
      <c r="AA2517" s="10" t="str">
        <f>IFERROR(VLOOKUP(AB2517,'[2]ind_nifty500list 12th Apr20'!$F:$F,1,FALSE),"No")</f>
        <v>No</v>
      </c>
      <c r="AB2517" s="9">
        <v>158</v>
      </c>
    </row>
    <row r="2518" spans="1:28" ht="15.75" customHeight="1" x14ac:dyDescent="0.3">
      <c r="A2518" s="9">
        <v>515</v>
      </c>
      <c r="B2518" s="10"/>
      <c r="C2518" s="10"/>
      <c r="D2518" s="10">
        <v>129456644</v>
      </c>
      <c r="E2518" s="10">
        <v>505690</v>
      </c>
      <c r="F2518" s="10">
        <v>505690</v>
      </c>
      <c r="G2518" s="10" t="s">
        <v>1730</v>
      </c>
      <c r="H2518" s="10" t="str">
        <f>G2518</f>
        <v>BRADYM</v>
      </c>
      <c r="I2518" s="10" t="s">
        <v>1731</v>
      </c>
      <c r="J2518" s="10" t="s">
        <v>1732</v>
      </c>
      <c r="K2518" s="13">
        <v>15.29</v>
      </c>
      <c r="L2518" s="19" t="s">
        <v>13176</v>
      </c>
      <c r="M2518" s="11" t="s">
        <v>39</v>
      </c>
      <c r="N2518" s="10" t="s">
        <v>145</v>
      </c>
      <c r="O2518" s="10"/>
      <c r="P2518" s="10"/>
      <c r="Q2518" s="12"/>
      <c r="R2518" s="12"/>
      <c r="S2518" s="15" t="s">
        <v>42</v>
      </c>
      <c r="T2518" s="10" t="s">
        <v>27</v>
      </c>
      <c r="U2518" s="10">
        <v>1575</v>
      </c>
      <c r="V2518" s="10">
        <v>3267</v>
      </c>
      <c r="W2518" s="10">
        <v>246</v>
      </c>
      <c r="X2518" s="10">
        <v>1091</v>
      </c>
      <c r="Y2518" s="10">
        <f t="shared" si="63"/>
        <v>515</v>
      </c>
      <c r="Z2518" s="10" t="str">
        <f>IFERROR(VLOOKUP(H2518,'[1]MW-NIFTY-50-12-Apr-2020'!$A:$A,1,FALSE),"No")</f>
        <v>No</v>
      </c>
      <c r="AA2518" s="10" t="str">
        <f>IFERROR(VLOOKUP(AB2518,'[2]ind_nifty500list 12th Apr20'!$F:$F,1,FALSE),"No")</f>
        <v>No</v>
      </c>
      <c r="AB2518" s="9">
        <v>515</v>
      </c>
    </row>
    <row r="2519" spans="1:28" ht="15.75" customHeight="1" x14ac:dyDescent="0.3">
      <c r="A2519" s="9">
        <v>3214</v>
      </c>
      <c r="B2519" s="10"/>
      <c r="C2519" s="10"/>
      <c r="D2519" s="10">
        <v>137915652</v>
      </c>
      <c r="E2519" s="10">
        <v>137915652</v>
      </c>
      <c r="F2519" s="10">
        <v>538733</v>
      </c>
      <c r="G2519" s="10" t="s">
        <v>9877</v>
      </c>
      <c r="H2519" s="10" t="str">
        <f>G2519</f>
        <v>STARLIT</v>
      </c>
      <c r="I2519" s="10" t="s">
        <v>9878</v>
      </c>
      <c r="J2519" s="10" t="s">
        <v>9879</v>
      </c>
      <c r="K2519" s="13">
        <v>15.29</v>
      </c>
      <c r="L2519" s="19" t="s">
        <v>13176</v>
      </c>
      <c r="M2519" s="11" t="s">
        <v>23</v>
      </c>
      <c r="N2519" s="10" t="s">
        <v>90</v>
      </c>
      <c r="O2519" s="10"/>
      <c r="P2519" s="10"/>
      <c r="Q2519" s="12"/>
      <c r="R2519" s="12"/>
      <c r="S2519" s="18" t="s">
        <v>91</v>
      </c>
      <c r="T2519" s="10" t="s">
        <v>27</v>
      </c>
      <c r="U2519" s="10">
        <v>2246</v>
      </c>
      <c r="V2519" s="10">
        <v>2708</v>
      </c>
      <c r="W2519" s="10">
        <v>2692</v>
      </c>
      <c r="X2519" s="10">
        <v>3656</v>
      </c>
      <c r="Y2519" s="10">
        <f t="shared" si="63"/>
        <v>3214</v>
      </c>
      <c r="Z2519" s="10" t="str">
        <f>IFERROR(VLOOKUP(H2519,'[1]MW-NIFTY-50-12-Apr-2020'!$A:$A,1,FALSE),"No")</f>
        <v>No</v>
      </c>
      <c r="AA2519" s="10" t="str">
        <f>IFERROR(VLOOKUP(AB2519,'[2]ind_nifty500list 12th Apr20'!$F:$F,1,FALSE),"No")</f>
        <v>No</v>
      </c>
      <c r="AB2519" s="9">
        <v>3214</v>
      </c>
    </row>
    <row r="2520" spans="1:28" ht="15.75" customHeight="1" x14ac:dyDescent="0.3">
      <c r="A2520" s="9">
        <v>2522</v>
      </c>
      <c r="B2520" s="10">
        <v>692481</v>
      </c>
      <c r="C2520" s="10">
        <v>2705</v>
      </c>
      <c r="D2520" s="10">
        <v>133684484</v>
      </c>
      <c r="E2520" s="10">
        <v>522205</v>
      </c>
      <c r="F2520" s="10">
        <v>522205</v>
      </c>
      <c r="G2520" s="10" t="s">
        <v>7811</v>
      </c>
      <c r="H2520" s="10" t="s">
        <v>7811</v>
      </c>
      <c r="I2520" s="10" t="s">
        <v>7812</v>
      </c>
      <c r="J2520" s="10" t="s">
        <v>7813</v>
      </c>
      <c r="K2520" s="13">
        <v>1708.4210499999999</v>
      </c>
      <c r="L2520" s="19" t="s">
        <v>13179</v>
      </c>
      <c r="M2520" s="11" t="s">
        <v>39</v>
      </c>
      <c r="N2520" s="10" t="s">
        <v>67</v>
      </c>
      <c r="O2520" s="10" t="s">
        <v>68</v>
      </c>
      <c r="P2520" s="10"/>
      <c r="Q2520" s="12"/>
      <c r="R2520" s="12"/>
      <c r="S2520" s="15" t="s">
        <v>69</v>
      </c>
      <c r="T2520" s="10" t="s">
        <v>27</v>
      </c>
      <c r="U2520" s="10">
        <v>2424</v>
      </c>
      <c r="V2520" s="10">
        <v>3868</v>
      </c>
      <c r="W2520" s="10">
        <v>1948</v>
      </c>
      <c r="X2520" s="10">
        <v>3910</v>
      </c>
      <c r="Y2520" s="10">
        <f t="shared" si="63"/>
        <v>2522</v>
      </c>
      <c r="Z2520" s="10" t="str">
        <f>IFERROR(VLOOKUP(H2520,'[1]MW-NIFTY-50-12-Apr-2020'!$A:$A,1,FALSE),"No")</f>
        <v>No</v>
      </c>
      <c r="AA2520" s="10" t="s">
        <v>44</v>
      </c>
      <c r="AB2520" s="9">
        <v>2522</v>
      </c>
    </row>
    <row r="2521" spans="1:28" ht="15.75" customHeight="1" x14ac:dyDescent="0.3">
      <c r="A2521" s="9">
        <v>908</v>
      </c>
      <c r="B2521" s="10"/>
      <c r="C2521" s="10"/>
      <c r="D2521" s="10">
        <v>134340612</v>
      </c>
      <c r="E2521" s="10">
        <v>524768</v>
      </c>
      <c r="F2521" s="10">
        <v>524768</v>
      </c>
      <c r="G2521" s="10" t="s">
        <v>2922</v>
      </c>
      <c r="H2521" s="10" t="str">
        <f t="shared" ref="H2521:H2542" si="64">G2521</f>
        <v>EMMESSA</v>
      </c>
      <c r="I2521" s="10" t="s">
        <v>2923</v>
      </c>
      <c r="J2521" s="10" t="s">
        <v>2924</v>
      </c>
      <c r="K2521" s="13">
        <v>15.21</v>
      </c>
      <c r="L2521" s="19" t="s">
        <v>13176</v>
      </c>
      <c r="M2521" s="11" t="s">
        <v>23</v>
      </c>
      <c r="N2521" s="10" t="s">
        <v>24</v>
      </c>
      <c r="O2521" s="10"/>
      <c r="P2521" s="10"/>
      <c r="Q2521" s="12"/>
      <c r="R2521" s="12"/>
      <c r="S2521" s="15" t="s">
        <v>26</v>
      </c>
      <c r="T2521" s="10" t="s">
        <v>27</v>
      </c>
      <c r="U2521" s="10">
        <v>2398</v>
      </c>
      <c r="V2521" s="10">
        <v>2343</v>
      </c>
      <c r="W2521" s="10">
        <v>3574</v>
      </c>
      <c r="X2521" s="10">
        <v>2504</v>
      </c>
      <c r="Y2521" s="10">
        <f t="shared" si="63"/>
        <v>908</v>
      </c>
      <c r="Z2521" s="10" t="str">
        <f>IFERROR(VLOOKUP(H2521,'[1]MW-NIFTY-50-12-Apr-2020'!$A:$A,1,FALSE),"No")</f>
        <v>No</v>
      </c>
      <c r="AA2521" s="10" t="str">
        <f>IFERROR(VLOOKUP(AB2521,'[2]ind_nifty500list 12th Apr20'!$F:$F,1,FALSE),"No")</f>
        <v>No</v>
      </c>
      <c r="AB2521" s="9">
        <v>908</v>
      </c>
    </row>
    <row r="2522" spans="1:28" ht="15.75" customHeight="1" x14ac:dyDescent="0.3">
      <c r="A2522" s="9">
        <v>3108</v>
      </c>
      <c r="B2522" s="10"/>
      <c r="C2522" s="10"/>
      <c r="D2522" s="10">
        <v>129446404</v>
      </c>
      <c r="E2522" s="10">
        <v>505650</v>
      </c>
      <c r="F2522" s="10">
        <v>505650</v>
      </c>
      <c r="G2522" s="10" t="s">
        <v>9562</v>
      </c>
      <c r="H2522" s="10" t="str">
        <f t="shared" si="64"/>
        <v>SKYLMILAR</v>
      </c>
      <c r="I2522" s="10" t="s">
        <v>9563</v>
      </c>
      <c r="J2522" s="10" t="s">
        <v>9564</v>
      </c>
      <c r="K2522" s="13">
        <v>15.14</v>
      </c>
      <c r="L2522" s="19" t="s">
        <v>13176</v>
      </c>
      <c r="M2522" s="11" t="s">
        <v>249</v>
      </c>
      <c r="N2522" s="10" t="s">
        <v>383</v>
      </c>
      <c r="O2522" s="10"/>
      <c r="P2522" s="10"/>
      <c r="Q2522" s="12"/>
      <c r="R2522" s="12"/>
      <c r="S2522" s="18" t="s">
        <v>384</v>
      </c>
      <c r="T2522" s="10" t="s">
        <v>27</v>
      </c>
      <c r="U2522" s="10">
        <v>1599</v>
      </c>
      <c r="V2522" s="10">
        <v>1907</v>
      </c>
      <c r="W2522" s="10">
        <v>2675</v>
      </c>
      <c r="X2522" s="10">
        <v>2341</v>
      </c>
      <c r="Y2522" s="10">
        <f t="shared" si="63"/>
        <v>3108</v>
      </c>
      <c r="Z2522" s="10" t="str">
        <f>IFERROR(VLOOKUP(H2522,'[1]MW-NIFTY-50-12-Apr-2020'!$A:$A,1,FALSE),"No")</f>
        <v>No</v>
      </c>
      <c r="AA2522" s="10" t="str">
        <f>IFERROR(VLOOKUP(AB2522,'[2]ind_nifty500list 12th Apr20'!$F:$F,1,FALSE),"No")</f>
        <v>No</v>
      </c>
      <c r="AB2522" s="9">
        <v>3108</v>
      </c>
    </row>
    <row r="2523" spans="1:28" ht="15.75" customHeight="1" x14ac:dyDescent="0.3">
      <c r="A2523" s="9">
        <v>914</v>
      </c>
      <c r="B2523" s="10"/>
      <c r="C2523" s="10"/>
      <c r="D2523" s="10">
        <v>131184900</v>
      </c>
      <c r="E2523" s="10">
        <v>512441</v>
      </c>
      <c r="F2523" s="10">
        <v>512441</v>
      </c>
      <c r="G2523" s="10" t="s">
        <v>2940</v>
      </c>
      <c r="H2523" s="10" t="str">
        <f t="shared" si="64"/>
        <v>ENBETRD</v>
      </c>
      <c r="I2523" s="10" t="s">
        <v>2941</v>
      </c>
      <c r="J2523" s="10" t="s">
        <v>2942</v>
      </c>
      <c r="K2523" s="13">
        <v>15.05</v>
      </c>
      <c r="L2523" s="19" t="s">
        <v>13176</v>
      </c>
      <c r="M2523" s="11" t="s">
        <v>55</v>
      </c>
      <c r="N2523" s="10" t="s">
        <v>56</v>
      </c>
      <c r="O2523" s="10" t="s">
        <v>215</v>
      </c>
      <c r="P2523" s="10" t="s">
        <v>454</v>
      </c>
      <c r="Q2523" s="12"/>
      <c r="R2523" s="12"/>
      <c r="S2523" s="18" t="s">
        <v>58</v>
      </c>
      <c r="T2523" s="10" t="s">
        <v>27</v>
      </c>
      <c r="U2523" s="10">
        <v>1503</v>
      </c>
      <c r="V2523" s="10">
        <v>3662</v>
      </c>
      <c r="W2523" s="10">
        <v>3340</v>
      </c>
      <c r="X2523" s="10">
        <v>2707</v>
      </c>
      <c r="Y2523" s="10">
        <f t="shared" si="63"/>
        <v>914</v>
      </c>
      <c r="Z2523" s="10" t="str">
        <f>IFERROR(VLOOKUP(H2523,'[1]MW-NIFTY-50-12-Apr-2020'!$A:$A,1,FALSE),"No")</f>
        <v>No</v>
      </c>
      <c r="AA2523" s="10" t="str">
        <f>IFERROR(VLOOKUP(AB2523,'[2]ind_nifty500list 12th Apr20'!$F:$F,1,FALSE),"No")</f>
        <v>No</v>
      </c>
      <c r="AB2523" s="9">
        <v>914</v>
      </c>
    </row>
    <row r="2524" spans="1:28" ht="15.75" customHeight="1" x14ac:dyDescent="0.3">
      <c r="A2524" s="9">
        <v>675</v>
      </c>
      <c r="B2524" s="10"/>
      <c r="C2524" s="10"/>
      <c r="D2524" s="10">
        <v>138007300</v>
      </c>
      <c r="E2524" s="10">
        <v>539091</v>
      </c>
      <c r="F2524" s="10">
        <v>539091</v>
      </c>
      <c r="G2524" s="10" t="s">
        <v>2218</v>
      </c>
      <c r="H2524" s="10" t="str">
        <f t="shared" si="64"/>
        <v>CITL</v>
      </c>
      <c r="I2524" s="10" t="s">
        <v>2219</v>
      </c>
      <c r="J2524" s="10" t="s">
        <v>2220</v>
      </c>
      <c r="K2524" s="13">
        <v>15.03</v>
      </c>
      <c r="L2524" s="19" t="s">
        <v>13176</v>
      </c>
      <c r="M2524" s="11" t="s">
        <v>55</v>
      </c>
      <c r="N2524" s="10" t="s">
        <v>56</v>
      </c>
      <c r="O2524" s="10" t="s">
        <v>158</v>
      </c>
      <c r="P2524" s="10" t="s">
        <v>797</v>
      </c>
      <c r="Q2524" s="12"/>
      <c r="R2524" s="12"/>
      <c r="S2524" s="10" t="s">
        <v>58</v>
      </c>
      <c r="T2524" s="10" t="s">
        <v>27</v>
      </c>
      <c r="U2524" s="10">
        <v>791</v>
      </c>
      <c r="V2524" s="10">
        <v>871</v>
      </c>
      <c r="W2524" s="10">
        <v>3796</v>
      </c>
      <c r="X2524" s="10">
        <v>3252</v>
      </c>
      <c r="Y2524" s="10">
        <f t="shared" si="63"/>
        <v>675</v>
      </c>
      <c r="Z2524" s="10" t="str">
        <f>IFERROR(VLOOKUP(H2524,'[1]MW-NIFTY-50-12-Apr-2020'!$A:$A,1,FALSE),"No")</f>
        <v>No</v>
      </c>
      <c r="AA2524" s="10" t="str">
        <f>IFERROR(VLOOKUP(AB2524,'[2]ind_nifty500list 12th Apr20'!$F:$F,1,FALSE),"No")</f>
        <v>No</v>
      </c>
      <c r="AB2524" s="9">
        <v>675</v>
      </c>
    </row>
    <row r="2525" spans="1:28" ht="15.75" customHeight="1" x14ac:dyDescent="0.3">
      <c r="A2525" s="9">
        <v>1483</v>
      </c>
      <c r="B2525" s="10"/>
      <c r="C2525" s="10"/>
      <c r="D2525" s="10">
        <v>135911684</v>
      </c>
      <c r="E2525" s="10">
        <v>135911684</v>
      </c>
      <c r="F2525" s="10">
        <v>530905</v>
      </c>
      <c r="G2525" s="10" t="s">
        <v>4685</v>
      </c>
      <c r="H2525" s="10" t="str">
        <f t="shared" si="64"/>
        <v>SAINDUS</v>
      </c>
      <c r="I2525" s="10"/>
      <c r="J2525" s="10" t="s">
        <v>4686</v>
      </c>
      <c r="K2525" s="13">
        <v>15</v>
      </c>
      <c r="L2525" s="19" t="s">
        <v>13176</v>
      </c>
      <c r="M2525" s="11" t="s">
        <v>39</v>
      </c>
      <c r="N2525" s="10" t="s">
        <v>40</v>
      </c>
      <c r="O2525" s="10" t="s">
        <v>137</v>
      </c>
      <c r="P2525" s="10" t="s">
        <v>137</v>
      </c>
      <c r="Q2525" s="12"/>
      <c r="R2525" s="12"/>
      <c r="S2525" s="15" t="s">
        <v>42</v>
      </c>
      <c r="T2525" s="10" t="s">
        <v>27</v>
      </c>
      <c r="U2525" s="10">
        <v>2064</v>
      </c>
      <c r="V2525" s="10">
        <v>3695</v>
      </c>
      <c r="W2525" s="10">
        <v>3304</v>
      </c>
      <c r="X2525" s="10">
        <v>2862</v>
      </c>
      <c r="Y2525" s="10">
        <f t="shared" si="63"/>
        <v>1483</v>
      </c>
      <c r="Z2525" s="10" t="str">
        <f>IFERROR(VLOOKUP(H2525,'[1]MW-NIFTY-50-12-Apr-2020'!$A:$A,1,FALSE),"No")</f>
        <v>No</v>
      </c>
      <c r="AA2525" s="10" t="str">
        <f>IFERROR(VLOOKUP(AB2525,'[2]ind_nifty500list 12th Apr20'!$F:$F,1,FALSE),"No")</f>
        <v>No</v>
      </c>
      <c r="AB2525" s="9">
        <v>1483</v>
      </c>
    </row>
    <row r="2526" spans="1:28" ht="15.75" customHeight="1" x14ac:dyDescent="0.3">
      <c r="A2526" s="9">
        <v>1227</v>
      </c>
      <c r="B2526" s="10"/>
      <c r="C2526" s="10"/>
      <c r="D2526" s="10">
        <v>129755652</v>
      </c>
      <c r="E2526" s="10">
        <v>506858</v>
      </c>
      <c r="F2526" s="10">
        <v>506858</v>
      </c>
      <c r="G2526" s="10" t="s">
        <v>3898</v>
      </c>
      <c r="H2526" s="10" t="str">
        <f t="shared" si="64"/>
        <v>GUJPETR</v>
      </c>
      <c r="I2526" s="10" t="s">
        <v>3899</v>
      </c>
      <c r="J2526" s="10" t="s">
        <v>3900</v>
      </c>
      <c r="K2526" s="13">
        <v>14.95</v>
      </c>
      <c r="L2526" s="19" t="s">
        <v>13176</v>
      </c>
      <c r="M2526" s="11" t="s">
        <v>23</v>
      </c>
      <c r="N2526" s="10" t="s">
        <v>24</v>
      </c>
      <c r="O2526" s="10"/>
      <c r="P2526" s="10"/>
      <c r="Q2526" s="12"/>
      <c r="R2526" s="12"/>
      <c r="S2526" s="15" t="s">
        <v>26</v>
      </c>
      <c r="T2526" s="10" t="s">
        <v>27</v>
      </c>
      <c r="U2526" s="10">
        <v>2712</v>
      </c>
      <c r="V2526" s="10">
        <v>3245</v>
      </c>
      <c r="W2526" s="10">
        <v>3904</v>
      </c>
      <c r="X2526" s="10">
        <v>3717</v>
      </c>
      <c r="Y2526" s="10">
        <f t="shared" si="63"/>
        <v>1227</v>
      </c>
      <c r="Z2526" s="10" t="str">
        <f>IFERROR(VLOOKUP(H2526,'[1]MW-NIFTY-50-12-Apr-2020'!$A:$A,1,FALSE),"No")</f>
        <v>No</v>
      </c>
      <c r="AA2526" s="10" t="str">
        <f>IFERROR(VLOOKUP(AB2526,'[2]ind_nifty500list 12th Apr20'!$F:$F,1,FALSE),"No")</f>
        <v>No</v>
      </c>
      <c r="AB2526" s="9">
        <v>1227</v>
      </c>
    </row>
    <row r="2527" spans="1:28" ht="15.75" customHeight="1" x14ac:dyDescent="0.3">
      <c r="A2527" s="9">
        <v>106</v>
      </c>
      <c r="B2527" s="10"/>
      <c r="C2527" s="10"/>
      <c r="D2527" s="10">
        <v>134816772</v>
      </c>
      <c r="E2527" s="10">
        <v>134816772</v>
      </c>
      <c r="F2527" s="10">
        <v>526628</v>
      </c>
      <c r="G2527" s="10" t="s">
        <v>442</v>
      </c>
      <c r="H2527" s="10" t="str">
        <f t="shared" si="64"/>
        <v>AJWAFUN</v>
      </c>
      <c r="I2527" s="10" t="s">
        <v>443</v>
      </c>
      <c r="J2527" s="10" t="s">
        <v>444</v>
      </c>
      <c r="K2527" s="13">
        <v>14.92</v>
      </c>
      <c r="L2527" s="19" t="s">
        <v>13176</v>
      </c>
      <c r="M2527" s="11" t="s">
        <v>83</v>
      </c>
      <c r="N2527" s="10" t="s">
        <v>181</v>
      </c>
      <c r="O2527" s="10" t="s">
        <v>210</v>
      </c>
      <c r="P2527" s="10" t="s">
        <v>354</v>
      </c>
      <c r="Q2527" s="12"/>
      <c r="R2527" s="12"/>
      <c r="S2527" s="17" t="s">
        <v>86</v>
      </c>
      <c r="T2527" s="10" t="s">
        <v>27</v>
      </c>
      <c r="U2527" s="10">
        <v>1351</v>
      </c>
      <c r="V2527" s="10">
        <v>631</v>
      </c>
      <c r="W2527" s="10">
        <v>2684</v>
      </c>
      <c r="X2527" s="10">
        <v>1247</v>
      </c>
      <c r="Y2527" s="10">
        <f t="shared" si="63"/>
        <v>106</v>
      </c>
      <c r="Z2527" s="10" t="str">
        <f>IFERROR(VLOOKUP(H2527,'[1]MW-NIFTY-50-12-Apr-2020'!$A:$A,1,FALSE),"No")</f>
        <v>No</v>
      </c>
      <c r="AA2527" s="10" t="str">
        <f>IFERROR(VLOOKUP(AB2527,'[2]ind_nifty500list 12th Apr20'!$F:$F,1,FALSE),"No")</f>
        <v>No</v>
      </c>
      <c r="AB2527" s="9">
        <v>106</v>
      </c>
    </row>
    <row r="2528" spans="1:28" ht="15.75" customHeight="1" x14ac:dyDescent="0.3">
      <c r="A2528" s="9">
        <v>1599</v>
      </c>
      <c r="B2528" s="10"/>
      <c r="C2528" s="10"/>
      <c r="D2528" s="10">
        <v>137931268</v>
      </c>
      <c r="E2528" s="10">
        <v>137931268</v>
      </c>
      <c r="F2528" s="10">
        <v>538794</v>
      </c>
      <c r="G2528" s="10" t="s">
        <v>5033</v>
      </c>
      <c r="H2528" s="10" t="str">
        <f t="shared" si="64"/>
        <v>JETINFRA</v>
      </c>
      <c r="I2528" s="10" t="s">
        <v>5034</v>
      </c>
      <c r="J2528" s="10" t="s">
        <v>5035</v>
      </c>
      <c r="K2528" s="13">
        <v>14.91</v>
      </c>
      <c r="L2528" s="19" t="s">
        <v>13176</v>
      </c>
      <c r="M2528" s="11" t="s">
        <v>249</v>
      </c>
      <c r="N2528" s="10" t="s">
        <v>383</v>
      </c>
      <c r="O2528" s="10"/>
      <c r="P2528" s="10"/>
      <c r="Q2528" s="12"/>
      <c r="R2528" s="12"/>
      <c r="S2528" s="18" t="s">
        <v>384</v>
      </c>
      <c r="T2528" s="10" t="s">
        <v>27</v>
      </c>
      <c r="U2528" s="10">
        <v>1907</v>
      </c>
      <c r="V2528" s="10">
        <v>2860</v>
      </c>
      <c r="W2528" s="10">
        <v>3108</v>
      </c>
      <c r="X2528" s="10">
        <v>2675</v>
      </c>
      <c r="Y2528" s="10">
        <f t="shared" si="63"/>
        <v>1599</v>
      </c>
      <c r="Z2528" s="10" t="str">
        <f>IFERROR(VLOOKUP(H2528,'[1]MW-NIFTY-50-12-Apr-2020'!$A:$A,1,FALSE),"No")</f>
        <v>No</v>
      </c>
      <c r="AA2528" s="10" t="str">
        <f>IFERROR(VLOOKUP(AB2528,'[2]ind_nifty500list 12th Apr20'!$F:$F,1,FALSE),"No")</f>
        <v>No</v>
      </c>
      <c r="AB2528" s="9">
        <v>1599</v>
      </c>
    </row>
    <row r="2529" spans="1:28" ht="15.75" customHeight="1" x14ac:dyDescent="0.3">
      <c r="A2529" s="9">
        <v>1251</v>
      </c>
      <c r="B2529" s="10"/>
      <c r="C2529" s="10"/>
      <c r="D2529" s="10">
        <v>136184580</v>
      </c>
      <c r="E2529" s="10">
        <v>136184580</v>
      </c>
      <c r="F2529" s="10">
        <v>531971</v>
      </c>
      <c r="G2529" s="10" t="s">
        <v>3972</v>
      </c>
      <c r="H2529" s="10" t="str">
        <f t="shared" si="64"/>
        <v>HARIGOV</v>
      </c>
      <c r="I2529" s="10" t="s">
        <v>3973</v>
      </c>
      <c r="J2529" s="10" t="s">
        <v>3974</v>
      </c>
      <c r="K2529" s="13">
        <v>14.88</v>
      </c>
      <c r="L2529" s="19" t="s">
        <v>13176</v>
      </c>
      <c r="M2529" s="11" t="s">
        <v>83</v>
      </c>
      <c r="N2529" s="10" t="s">
        <v>84</v>
      </c>
      <c r="O2529" s="10" t="s">
        <v>85</v>
      </c>
      <c r="P2529" s="10"/>
      <c r="Q2529" s="12"/>
      <c r="R2529" s="12"/>
      <c r="S2529" s="15" t="s">
        <v>86</v>
      </c>
      <c r="T2529" s="10" t="s">
        <v>27</v>
      </c>
      <c r="U2529" s="10">
        <v>1688</v>
      </c>
      <c r="V2529" s="10">
        <v>2040</v>
      </c>
      <c r="W2529" s="10">
        <v>813</v>
      </c>
      <c r="X2529" s="10">
        <v>793</v>
      </c>
      <c r="Y2529" s="10">
        <f t="shared" si="63"/>
        <v>1251</v>
      </c>
      <c r="Z2529" s="10" t="str">
        <f>IFERROR(VLOOKUP(H2529,'[1]MW-NIFTY-50-12-Apr-2020'!$A:$A,1,FALSE),"No")</f>
        <v>No</v>
      </c>
      <c r="AA2529" s="10" t="str">
        <f>IFERROR(VLOOKUP(AB2529,'[2]ind_nifty500list 12th Apr20'!$F:$F,1,FALSE),"No")</f>
        <v>No</v>
      </c>
      <c r="AB2529" s="9">
        <v>1251</v>
      </c>
    </row>
    <row r="2530" spans="1:28" ht="15.75" customHeight="1" x14ac:dyDescent="0.3">
      <c r="A2530" s="9">
        <v>1503</v>
      </c>
      <c r="B2530" s="10"/>
      <c r="C2530" s="10"/>
      <c r="D2530" s="10">
        <v>135879940</v>
      </c>
      <c r="E2530" s="10">
        <v>135879940</v>
      </c>
      <c r="F2530" s="10">
        <v>530781</v>
      </c>
      <c r="G2530" s="10" t="s">
        <v>4743</v>
      </c>
      <c r="H2530" s="10" t="str">
        <f t="shared" si="64"/>
        <v>INTERHG</v>
      </c>
      <c r="I2530" s="10" t="s">
        <v>4744</v>
      </c>
      <c r="J2530" s="10" t="s">
        <v>4745</v>
      </c>
      <c r="K2530" s="13">
        <v>14.87</v>
      </c>
      <c r="L2530" s="19" t="s">
        <v>13176</v>
      </c>
      <c r="M2530" s="11" t="s">
        <v>55</v>
      </c>
      <c r="N2530" s="10" t="s">
        <v>56</v>
      </c>
      <c r="O2530" s="10" t="s">
        <v>215</v>
      </c>
      <c r="P2530" s="10" t="s">
        <v>454</v>
      </c>
      <c r="Q2530" s="12"/>
      <c r="R2530" s="12"/>
      <c r="S2530" s="18" t="s">
        <v>58</v>
      </c>
      <c r="T2530" s="10" t="s">
        <v>27</v>
      </c>
      <c r="U2530" s="10">
        <v>3662</v>
      </c>
      <c r="V2530" s="10">
        <v>2655</v>
      </c>
      <c r="W2530" s="10">
        <v>914</v>
      </c>
      <c r="X2530" s="10">
        <v>3340</v>
      </c>
      <c r="Y2530" s="10">
        <f t="shared" si="63"/>
        <v>1503</v>
      </c>
      <c r="Z2530" s="10" t="str">
        <f>IFERROR(VLOOKUP(H2530,'[1]MW-NIFTY-50-12-Apr-2020'!$A:$A,1,FALSE),"No")</f>
        <v>No</v>
      </c>
      <c r="AA2530" s="10" t="str">
        <f>IFERROR(VLOOKUP(AB2530,'[2]ind_nifty500list 12th Apr20'!$F:$F,1,FALSE),"No")</f>
        <v>No</v>
      </c>
      <c r="AB2530" s="9">
        <v>1503</v>
      </c>
    </row>
    <row r="2531" spans="1:28" ht="15.75" customHeight="1" x14ac:dyDescent="0.3">
      <c r="A2531" s="9">
        <v>123</v>
      </c>
      <c r="B2531" s="10"/>
      <c r="C2531" s="10"/>
      <c r="D2531" s="10">
        <v>135975940</v>
      </c>
      <c r="E2531" s="10">
        <v>531156</v>
      </c>
      <c r="F2531" s="10">
        <v>531156</v>
      </c>
      <c r="G2531" s="10" t="s">
        <v>496</v>
      </c>
      <c r="H2531" s="10" t="str">
        <f t="shared" si="64"/>
        <v>ALFAVIO</v>
      </c>
      <c r="I2531" s="10" t="s">
        <v>497</v>
      </c>
      <c r="J2531" s="10" t="s">
        <v>498</v>
      </c>
      <c r="K2531" s="13">
        <v>14.86</v>
      </c>
      <c r="L2531" s="19" t="s">
        <v>13176</v>
      </c>
      <c r="M2531" s="11" t="s">
        <v>55</v>
      </c>
      <c r="N2531" s="10" t="s">
        <v>56</v>
      </c>
      <c r="O2531" s="10" t="s">
        <v>57</v>
      </c>
      <c r="P2531" s="10"/>
      <c r="Q2531" s="12"/>
      <c r="R2531" s="12"/>
      <c r="S2531" s="18" t="s">
        <v>58</v>
      </c>
      <c r="T2531" s="10" t="s">
        <v>27</v>
      </c>
      <c r="U2531" s="10">
        <v>262</v>
      </c>
      <c r="V2531" s="10">
        <v>2489</v>
      </c>
      <c r="W2531" s="10">
        <v>3483</v>
      </c>
      <c r="X2531" s="10">
        <v>2788</v>
      </c>
      <c r="Y2531" s="10">
        <f t="shared" si="63"/>
        <v>123</v>
      </c>
      <c r="Z2531" s="10" t="str">
        <f>IFERROR(VLOOKUP(H2531,'[1]MW-NIFTY-50-12-Apr-2020'!$A:$A,1,FALSE),"No")</f>
        <v>No</v>
      </c>
      <c r="AA2531" s="10" t="str">
        <f>IFERROR(VLOOKUP(AB2531,'[2]ind_nifty500list 12th Apr20'!$F:$F,1,FALSE),"No")</f>
        <v>No</v>
      </c>
      <c r="AB2531" s="9">
        <v>123</v>
      </c>
    </row>
    <row r="2532" spans="1:28" ht="15.75" customHeight="1" x14ac:dyDescent="0.3">
      <c r="A2532" s="9">
        <v>1865</v>
      </c>
      <c r="B2532" s="10"/>
      <c r="C2532" s="10"/>
      <c r="D2532" s="10">
        <v>134335492</v>
      </c>
      <c r="E2532" s="10">
        <v>524748</v>
      </c>
      <c r="F2532" s="10">
        <v>524748</v>
      </c>
      <c r="G2532" s="10" t="s">
        <v>5837</v>
      </c>
      <c r="H2532" s="10" t="str">
        <f t="shared" si="64"/>
        <v>LINKPH</v>
      </c>
      <c r="I2532" s="10" t="s">
        <v>5838</v>
      </c>
      <c r="J2532" s="10" t="s">
        <v>5839</v>
      </c>
      <c r="K2532" s="13">
        <v>14.85</v>
      </c>
      <c r="L2532" s="19" t="s">
        <v>13176</v>
      </c>
      <c r="M2532" s="11" t="s">
        <v>23</v>
      </c>
      <c r="N2532" s="10" t="s">
        <v>24</v>
      </c>
      <c r="O2532" s="10"/>
      <c r="P2532" s="10"/>
      <c r="Q2532" s="12"/>
      <c r="R2532" s="12"/>
      <c r="S2532" s="15" t="s">
        <v>26</v>
      </c>
      <c r="T2532" s="10" t="s">
        <v>27</v>
      </c>
      <c r="U2532" s="10">
        <v>2329</v>
      </c>
      <c r="V2532" s="10">
        <v>427</v>
      </c>
      <c r="W2532" s="10">
        <v>493</v>
      </c>
      <c r="X2532" s="10">
        <v>332</v>
      </c>
      <c r="Y2532" s="10">
        <f t="shared" si="63"/>
        <v>1865</v>
      </c>
      <c r="Z2532" s="10" t="str">
        <f>IFERROR(VLOOKUP(H2532,'[1]MW-NIFTY-50-12-Apr-2020'!$A:$A,1,FALSE),"No")</f>
        <v>No</v>
      </c>
      <c r="AA2532" s="10" t="str">
        <f>IFERROR(VLOOKUP(AB2532,'[2]ind_nifty500list 12th Apr20'!$F:$F,1,FALSE),"No")</f>
        <v>No</v>
      </c>
      <c r="AB2532" s="9">
        <v>1865</v>
      </c>
    </row>
    <row r="2533" spans="1:28" ht="15.75" customHeight="1" x14ac:dyDescent="0.3">
      <c r="A2533" s="9">
        <v>2097</v>
      </c>
      <c r="B2533" s="10"/>
      <c r="C2533" s="10"/>
      <c r="D2533" s="10">
        <v>130956548</v>
      </c>
      <c r="E2533" s="10">
        <v>511549</v>
      </c>
      <c r="F2533" s="10">
        <v>511549</v>
      </c>
      <c r="G2533" s="10" t="s">
        <v>6534</v>
      </c>
      <c r="H2533" s="10" t="str">
        <f t="shared" si="64"/>
        <v>MORARKFI</v>
      </c>
      <c r="I2533" s="10" t="s">
        <v>6535</v>
      </c>
      <c r="J2533" s="10" t="s">
        <v>6536</v>
      </c>
      <c r="K2533" s="13">
        <v>14.82</v>
      </c>
      <c r="L2533" s="19" t="s">
        <v>13176</v>
      </c>
      <c r="M2533" s="11" t="s">
        <v>55</v>
      </c>
      <c r="N2533" s="10" t="s">
        <v>56</v>
      </c>
      <c r="O2533" s="10" t="s">
        <v>57</v>
      </c>
      <c r="P2533" s="10"/>
      <c r="Q2533" s="12"/>
      <c r="R2533" s="12"/>
      <c r="S2533" s="18" t="s">
        <v>58</v>
      </c>
      <c r="T2533" s="10" t="s">
        <v>27</v>
      </c>
      <c r="U2533" s="10">
        <v>2595</v>
      </c>
      <c r="V2533" s="10">
        <v>3066</v>
      </c>
      <c r="W2533" s="10">
        <v>211</v>
      </c>
      <c r="X2533" s="10">
        <v>3455</v>
      </c>
      <c r="Y2533" s="10">
        <f t="shared" si="63"/>
        <v>2097</v>
      </c>
      <c r="Z2533" s="10" t="str">
        <f>IFERROR(VLOOKUP(H2533,'[1]MW-NIFTY-50-12-Apr-2020'!$A:$A,1,FALSE),"No")</f>
        <v>No</v>
      </c>
      <c r="AA2533" s="10" t="str">
        <f>IFERROR(VLOOKUP(AB2533,'[2]ind_nifty500list 12th Apr20'!$F:$F,1,FALSE),"No")</f>
        <v>No</v>
      </c>
      <c r="AB2533" s="9">
        <v>2097</v>
      </c>
    </row>
    <row r="2534" spans="1:28" ht="15.75" customHeight="1" x14ac:dyDescent="0.3">
      <c r="A2534" s="9">
        <v>3585</v>
      </c>
      <c r="B2534" s="10"/>
      <c r="C2534" s="10"/>
      <c r="D2534" s="10">
        <v>137884164</v>
      </c>
      <c r="E2534" s="10">
        <v>538610</v>
      </c>
      <c r="F2534" s="10">
        <v>538610</v>
      </c>
      <c r="G2534" s="10" t="s">
        <v>10988</v>
      </c>
      <c r="H2534" s="10" t="str">
        <f t="shared" si="64"/>
        <v>UNISON</v>
      </c>
      <c r="I2534" s="10" t="s">
        <v>10989</v>
      </c>
      <c r="J2534" s="10" t="s">
        <v>10990</v>
      </c>
      <c r="K2534" s="13">
        <v>14.74</v>
      </c>
      <c r="L2534" s="19" t="s">
        <v>13176</v>
      </c>
      <c r="M2534" s="11" t="s">
        <v>23</v>
      </c>
      <c r="N2534" s="10" t="s">
        <v>90</v>
      </c>
      <c r="O2534" s="10"/>
      <c r="P2534" s="10"/>
      <c r="Q2534" s="12"/>
      <c r="R2534" s="12"/>
      <c r="S2534" s="18" t="s">
        <v>91</v>
      </c>
      <c r="T2534" s="10" t="s">
        <v>27</v>
      </c>
      <c r="U2534" s="10">
        <v>95</v>
      </c>
      <c r="V2534" s="10">
        <v>2384</v>
      </c>
      <c r="W2534" s="10">
        <v>2124</v>
      </c>
      <c r="X2534" s="10">
        <v>565</v>
      </c>
      <c r="Y2534" s="10">
        <f t="shared" si="63"/>
        <v>3585</v>
      </c>
      <c r="Z2534" s="10" t="str">
        <f>IFERROR(VLOOKUP(H2534,'[1]MW-NIFTY-50-12-Apr-2020'!$A:$A,1,FALSE),"No")</f>
        <v>No</v>
      </c>
      <c r="AA2534" s="10" t="str">
        <f>IFERROR(VLOOKUP(AB2534,'[2]ind_nifty500list 12th Apr20'!$F:$F,1,FALSE),"No")</f>
        <v>No</v>
      </c>
      <c r="AB2534" s="9">
        <v>3585</v>
      </c>
    </row>
    <row r="2535" spans="1:28" ht="15.75" customHeight="1" x14ac:dyDescent="0.3">
      <c r="A2535" s="9">
        <v>2411</v>
      </c>
      <c r="B2535" s="10"/>
      <c r="C2535" s="10"/>
      <c r="D2535" s="10">
        <v>136425220</v>
      </c>
      <c r="E2535" s="10">
        <v>532911</v>
      </c>
      <c r="F2535" s="10">
        <v>532911</v>
      </c>
      <c r="G2535" s="10" t="s">
        <v>7483</v>
      </c>
      <c r="H2535" s="10" t="str">
        <f t="shared" si="64"/>
        <v>PARLESOFT</v>
      </c>
      <c r="I2535" s="10" t="s">
        <v>7484</v>
      </c>
      <c r="J2535" s="10" t="s">
        <v>7485</v>
      </c>
      <c r="K2535" s="13">
        <v>14.73</v>
      </c>
      <c r="L2535" s="19" t="s">
        <v>13176</v>
      </c>
      <c r="M2535" s="11" t="s">
        <v>249</v>
      </c>
      <c r="N2535" s="10" t="s">
        <v>383</v>
      </c>
      <c r="O2535" s="10"/>
      <c r="P2535" s="10"/>
      <c r="Q2535" s="12"/>
      <c r="R2535" s="12"/>
      <c r="S2535" s="18" t="s">
        <v>384</v>
      </c>
      <c r="T2535" s="10" t="s">
        <v>27</v>
      </c>
      <c r="U2535" s="10">
        <v>2513</v>
      </c>
      <c r="V2535" s="10">
        <v>1983</v>
      </c>
      <c r="W2535" s="10">
        <v>118</v>
      </c>
      <c r="X2535" s="10">
        <v>3781</v>
      </c>
      <c r="Y2535" s="10">
        <f t="shared" si="63"/>
        <v>2411</v>
      </c>
      <c r="Z2535" s="10" t="str">
        <f>IFERROR(VLOOKUP(H2535,'[1]MW-NIFTY-50-12-Apr-2020'!$A:$A,1,FALSE),"No")</f>
        <v>No</v>
      </c>
      <c r="AA2535" s="10" t="str">
        <f>IFERROR(VLOOKUP(AB2535,'[2]ind_nifty500list 12th Apr20'!$F:$F,1,FALSE),"No")</f>
        <v>No</v>
      </c>
      <c r="AB2535" s="9">
        <v>2411</v>
      </c>
    </row>
    <row r="2536" spans="1:28" ht="15.75" customHeight="1" x14ac:dyDescent="0.3">
      <c r="A2536" s="9">
        <v>285</v>
      </c>
      <c r="B2536" s="10"/>
      <c r="C2536" s="10"/>
      <c r="D2536" s="10">
        <v>133000196</v>
      </c>
      <c r="E2536" s="10">
        <v>519532</v>
      </c>
      <c r="F2536" s="10">
        <v>519532</v>
      </c>
      <c r="G2536" s="10" t="s">
        <v>1012</v>
      </c>
      <c r="H2536" s="10" t="str">
        <f t="shared" si="64"/>
        <v>ASIANTNE</v>
      </c>
      <c r="I2536" s="10" t="s">
        <v>1013</v>
      </c>
      <c r="J2536" s="10" t="s">
        <v>1014</v>
      </c>
      <c r="K2536" s="13">
        <v>14.71</v>
      </c>
      <c r="L2536" s="19" t="s">
        <v>13176</v>
      </c>
      <c r="M2536" s="11" t="s">
        <v>39</v>
      </c>
      <c r="N2536" s="10" t="s">
        <v>40</v>
      </c>
      <c r="O2536" s="10" t="s">
        <v>76</v>
      </c>
      <c r="P2536" s="10"/>
      <c r="Q2536" s="12"/>
      <c r="R2536" s="12"/>
      <c r="S2536" s="15" t="s">
        <v>42</v>
      </c>
      <c r="T2536" s="10" t="s">
        <v>27</v>
      </c>
      <c r="U2536" s="10">
        <v>1018</v>
      </c>
      <c r="V2536" s="10">
        <v>1661</v>
      </c>
      <c r="W2536" s="10">
        <v>3790</v>
      </c>
      <c r="X2536" s="10">
        <v>2050</v>
      </c>
      <c r="Y2536" s="10">
        <f t="shared" si="63"/>
        <v>285</v>
      </c>
      <c r="Z2536" s="10" t="str">
        <f>IFERROR(VLOOKUP(H2536,'[1]MW-NIFTY-50-12-Apr-2020'!$A:$A,1,FALSE),"No")</f>
        <v>No</v>
      </c>
      <c r="AA2536" s="10" t="str">
        <f>IFERROR(VLOOKUP(AB2536,'[2]ind_nifty500list 12th Apr20'!$F:$F,1,FALSE),"No")</f>
        <v>No</v>
      </c>
      <c r="AB2536" s="9">
        <v>285</v>
      </c>
    </row>
    <row r="2537" spans="1:28" ht="15.75" customHeight="1" x14ac:dyDescent="0.3">
      <c r="A2537" s="9">
        <v>3503</v>
      </c>
      <c r="B2537" s="10"/>
      <c r="C2537" s="10"/>
      <c r="D2537" s="10">
        <v>134691588</v>
      </c>
      <c r="E2537" s="10">
        <v>526139</v>
      </c>
      <c r="F2537" s="10">
        <v>526139</v>
      </c>
      <c r="G2537" s="10" t="s">
        <v>10746</v>
      </c>
      <c r="H2537" s="10" t="str">
        <f t="shared" si="64"/>
        <v>TRABI</v>
      </c>
      <c r="I2537" s="10" t="s">
        <v>10747</v>
      </c>
      <c r="J2537" s="10" t="s">
        <v>10748</v>
      </c>
      <c r="K2537" s="13">
        <v>14.71</v>
      </c>
      <c r="L2537" s="19" t="s">
        <v>13176</v>
      </c>
      <c r="M2537" s="11" t="s">
        <v>95</v>
      </c>
      <c r="N2537" s="10" t="s">
        <v>172</v>
      </c>
      <c r="O2537" s="10" t="s">
        <v>1044</v>
      </c>
      <c r="P2537" s="10"/>
      <c r="Q2537" s="12"/>
      <c r="R2537" s="12"/>
      <c r="S2537" s="15" t="s">
        <v>174</v>
      </c>
      <c r="T2537" s="10" t="s">
        <v>27</v>
      </c>
      <c r="U2537" s="10">
        <v>621</v>
      </c>
      <c r="V2537" s="10">
        <v>612</v>
      </c>
      <c r="W2537" s="10">
        <v>1878</v>
      </c>
      <c r="X2537" s="10">
        <v>1016</v>
      </c>
      <c r="Y2537" s="10">
        <f t="shared" si="63"/>
        <v>3503</v>
      </c>
      <c r="Z2537" s="10" t="str">
        <f>IFERROR(VLOOKUP(H2537,'[1]MW-NIFTY-50-12-Apr-2020'!$A:$A,1,FALSE),"No")</f>
        <v>No</v>
      </c>
      <c r="AA2537" s="10" t="str">
        <f>IFERROR(VLOOKUP(AB2537,'[2]ind_nifty500list 12th Apr20'!$F:$F,1,FALSE),"No")</f>
        <v>No</v>
      </c>
      <c r="AB2537" s="9">
        <v>3503</v>
      </c>
    </row>
    <row r="2538" spans="1:28" ht="15.75" customHeight="1" x14ac:dyDescent="0.3">
      <c r="A2538" s="9">
        <v>2684</v>
      </c>
      <c r="B2538" s="10"/>
      <c r="C2538" s="10"/>
      <c r="D2538" s="10">
        <v>130039300</v>
      </c>
      <c r="E2538" s="10">
        <v>507966</v>
      </c>
      <c r="F2538" s="10">
        <v>507966</v>
      </c>
      <c r="G2538" s="10" t="s">
        <v>8293</v>
      </c>
      <c r="H2538" s="10" t="str">
        <f t="shared" si="64"/>
        <v>RASRESOR</v>
      </c>
      <c r="I2538" s="10" t="s">
        <v>8294</v>
      </c>
      <c r="J2538" s="10" t="s">
        <v>8295</v>
      </c>
      <c r="K2538" s="13">
        <v>14.7</v>
      </c>
      <c r="L2538" s="19" t="s">
        <v>13176</v>
      </c>
      <c r="M2538" s="11" t="s">
        <v>83</v>
      </c>
      <c r="N2538" s="10" t="s">
        <v>181</v>
      </c>
      <c r="O2538" s="10" t="s">
        <v>210</v>
      </c>
      <c r="P2538" s="23" t="s">
        <v>354</v>
      </c>
      <c r="Q2538" s="12"/>
      <c r="R2538" s="12"/>
      <c r="S2538" s="17" t="s">
        <v>86</v>
      </c>
      <c r="T2538" s="10" t="s">
        <v>27</v>
      </c>
      <c r="U2538" s="10">
        <v>106</v>
      </c>
      <c r="V2538" s="10">
        <v>1351</v>
      </c>
      <c r="W2538" s="10">
        <v>1247</v>
      </c>
      <c r="X2538" s="10">
        <v>3676</v>
      </c>
      <c r="Y2538" s="10">
        <f t="shared" si="63"/>
        <v>2684</v>
      </c>
      <c r="Z2538" s="10" t="str">
        <f>IFERROR(VLOOKUP(H2538,'[1]MW-NIFTY-50-12-Apr-2020'!$A:$A,1,FALSE),"No")</f>
        <v>No</v>
      </c>
      <c r="AA2538" s="10" t="str">
        <f>IFERROR(VLOOKUP(AB2538,'[2]ind_nifty500list 12th Apr20'!$F:$F,1,FALSE),"No")</f>
        <v>No</v>
      </c>
      <c r="AB2538" s="9">
        <v>2684</v>
      </c>
    </row>
    <row r="2539" spans="1:28" ht="15.75" customHeight="1" x14ac:dyDescent="0.3">
      <c r="A2539" s="9">
        <v>1734</v>
      </c>
      <c r="B2539" s="10"/>
      <c r="C2539" s="10"/>
      <c r="D2539" s="10">
        <v>130034692</v>
      </c>
      <c r="E2539" s="10">
        <v>507948</v>
      </c>
      <c r="F2539" s="10">
        <v>507948</v>
      </c>
      <c r="G2539" s="10" t="s">
        <v>5439</v>
      </c>
      <c r="H2539" s="10" t="str">
        <f t="shared" si="64"/>
        <v>KEYCORP</v>
      </c>
      <c r="I2539" s="10" t="s">
        <v>5440</v>
      </c>
      <c r="J2539" s="10" t="s">
        <v>5441</v>
      </c>
      <c r="K2539" s="13">
        <v>14.68</v>
      </c>
      <c r="L2539" s="19" t="s">
        <v>13176</v>
      </c>
      <c r="M2539" s="11" t="s">
        <v>55</v>
      </c>
      <c r="N2539" s="10" t="s">
        <v>56</v>
      </c>
      <c r="O2539" s="11" t="s">
        <v>158</v>
      </c>
      <c r="P2539" s="10" t="s">
        <v>159</v>
      </c>
      <c r="Q2539" s="12"/>
      <c r="R2539" s="12"/>
      <c r="S2539" s="10" t="s">
        <v>58</v>
      </c>
      <c r="T2539" s="10" t="s">
        <v>27</v>
      </c>
      <c r="U2539" s="10">
        <v>3140</v>
      </c>
      <c r="V2539" s="10">
        <v>413</v>
      </c>
      <c r="W2539" s="10">
        <v>663</v>
      </c>
      <c r="X2539" s="10">
        <v>3444</v>
      </c>
      <c r="Y2539" s="10">
        <f t="shared" si="63"/>
        <v>1734</v>
      </c>
      <c r="Z2539" s="10" t="str">
        <f>IFERROR(VLOOKUP(H2539,'[1]MW-NIFTY-50-12-Apr-2020'!$A:$A,1,FALSE),"No")</f>
        <v>No</v>
      </c>
      <c r="AA2539" s="10" t="str">
        <f>IFERROR(VLOOKUP(AB2539,'[2]ind_nifty500list 12th Apr20'!$F:$F,1,FALSE),"No")</f>
        <v>No</v>
      </c>
      <c r="AB2539" s="9">
        <v>1734</v>
      </c>
    </row>
    <row r="2540" spans="1:28" ht="15.75" customHeight="1" x14ac:dyDescent="0.3">
      <c r="A2540" s="9">
        <v>3643</v>
      </c>
      <c r="B2540" s="10"/>
      <c r="C2540" s="10"/>
      <c r="D2540" s="10">
        <v>131429636</v>
      </c>
      <c r="E2540" s="10">
        <v>513397</v>
      </c>
      <c r="F2540" s="10">
        <v>513397</v>
      </c>
      <c r="G2540" s="10" t="s">
        <v>11163</v>
      </c>
      <c r="H2540" s="10" t="str">
        <f t="shared" si="64"/>
        <v>VALLABHSQ</v>
      </c>
      <c r="I2540" s="10" t="s">
        <v>11164</v>
      </c>
      <c r="J2540" s="10" t="s">
        <v>11165</v>
      </c>
      <c r="K2540" s="13">
        <v>14.68</v>
      </c>
      <c r="L2540" s="19" t="s">
        <v>13176</v>
      </c>
      <c r="M2540" s="11" t="s">
        <v>23</v>
      </c>
      <c r="N2540" s="10" t="s">
        <v>90</v>
      </c>
      <c r="O2540" s="10"/>
      <c r="P2540" s="10"/>
      <c r="Q2540" s="12"/>
      <c r="R2540" s="12"/>
      <c r="S2540" s="18" t="s">
        <v>91</v>
      </c>
      <c r="T2540" s="10" t="s">
        <v>27</v>
      </c>
      <c r="U2540" s="10">
        <v>565</v>
      </c>
      <c r="V2540" s="10">
        <v>2124</v>
      </c>
      <c r="W2540" s="10">
        <v>3038</v>
      </c>
      <c r="X2540" s="10">
        <v>456</v>
      </c>
      <c r="Y2540" s="10">
        <f t="shared" si="63"/>
        <v>3643</v>
      </c>
      <c r="Z2540" s="10" t="str">
        <f>IFERROR(VLOOKUP(H2540,'[1]MW-NIFTY-50-12-Apr-2020'!$A:$A,1,FALSE),"No")</f>
        <v>No</v>
      </c>
      <c r="AA2540" s="10" t="str">
        <f>IFERROR(VLOOKUP(AB2540,'[2]ind_nifty500list 12th Apr20'!$F:$F,1,FALSE),"No")</f>
        <v>No</v>
      </c>
      <c r="AB2540" s="9">
        <v>3643</v>
      </c>
    </row>
    <row r="2541" spans="1:28" ht="15.75" customHeight="1" x14ac:dyDescent="0.3">
      <c r="A2541" s="9">
        <v>2935</v>
      </c>
      <c r="B2541" s="10"/>
      <c r="C2541" s="10"/>
      <c r="D2541" s="10">
        <v>131651588</v>
      </c>
      <c r="E2541" s="10">
        <v>514264</v>
      </c>
      <c r="F2541" s="10">
        <v>514264</v>
      </c>
      <c r="G2541" s="10" t="s">
        <v>9047</v>
      </c>
      <c r="H2541" s="10" t="str">
        <f t="shared" si="64"/>
        <v>SEASONST</v>
      </c>
      <c r="I2541" s="10" t="s">
        <v>9048</v>
      </c>
      <c r="J2541" s="10" t="s">
        <v>9049</v>
      </c>
      <c r="K2541" s="13">
        <v>14.66</v>
      </c>
      <c r="L2541" s="19" t="s">
        <v>13176</v>
      </c>
      <c r="M2541" s="11" t="s">
        <v>83</v>
      </c>
      <c r="N2541" s="10" t="s">
        <v>84</v>
      </c>
      <c r="O2541" s="10" t="s">
        <v>85</v>
      </c>
      <c r="P2541" s="10"/>
      <c r="Q2541" s="12"/>
      <c r="R2541" s="12"/>
      <c r="S2541" s="17" t="s">
        <v>86</v>
      </c>
      <c r="T2541" s="10" t="s">
        <v>27</v>
      </c>
      <c r="U2541" s="10">
        <v>989</v>
      </c>
      <c r="V2541" s="10">
        <v>1746</v>
      </c>
      <c r="W2541" s="10">
        <v>2800</v>
      </c>
      <c r="X2541" s="10">
        <v>2520</v>
      </c>
      <c r="Y2541" s="10">
        <f t="shared" si="63"/>
        <v>2935</v>
      </c>
      <c r="Z2541" s="10" t="str">
        <f>IFERROR(VLOOKUP(H2541,'[1]MW-NIFTY-50-12-Apr-2020'!$A:$A,1,FALSE),"No")</f>
        <v>No</v>
      </c>
      <c r="AA2541" s="10" t="str">
        <f>IFERROR(VLOOKUP(AB2541,'[2]ind_nifty500list 12th Apr20'!$F:$F,1,FALSE),"No")</f>
        <v>No</v>
      </c>
      <c r="AB2541" s="9">
        <v>2935</v>
      </c>
    </row>
    <row r="2542" spans="1:28" ht="15.75" customHeight="1" x14ac:dyDescent="0.3">
      <c r="A2542" s="9">
        <v>3322</v>
      </c>
      <c r="B2542" s="10"/>
      <c r="C2542" s="10"/>
      <c r="D2542" s="10">
        <v>136415748</v>
      </c>
      <c r="E2542" s="10">
        <v>532874</v>
      </c>
      <c r="F2542" s="10">
        <v>532874</v>
      </c>
      <c r="G2542" s="10" t="s">
        <v>10201</v>
      </c>
      <c r="H2542" s="10" t="str">
        <f t="shared" si="64"/>
        <v>SURYACHAKRA</v>
      </c>
      <c r="I2542" s="10" t="s">
        <v>10202</v>
      </c>
      <c r="J2542" s="10" t="s">
        <v>10203</v>
      </c>
      <c r="K2542" s="13">
        <v>14.65</v>
      </c>
      <c r="L2542" s="19" t="s">
        <v>13176</v>
      </c>
      <c r="M2542" s="11" t="s">
        <v>335</v>
      </c>
      <c r="N2542" s="10" t="s">
        <v>336</v>
      </c>
      <c r="O2542" s="10" t="s">
        <v>415</v>
      </c>
      <c r="P2542" s="10" t="s">
        <v>10204</v>
      </c>
      <c r="Q2542" s="12"/>
      <c r="R2542" s="12"/>
      <c r="S2542" s="15" t="s">
        <v>339</v>
      </c>
      <c r="T2542" s="10" t="s">
        <v>27</v>
      </c>
      <c r="U2542" s="10">
        <v>3440</v>
      </c>
      <c r="V2542" s="10">
        <v>4687</v>
      </c>
      <c r="W2542" s="10">
        <v>1812</v>
      </c>
      <c r="X2542" s="10">
        <v>2695</v>
      </c>
      <c r="Y2542" s="10">
        <f t="shared" si="63"/>
        <v>3322</v>
      </c>
      <c r="Z2542" s="10" t="str">
        <f>IFERROR(VLOOKUP(H2542,'[1]MW-NIFTY-50-12-Apr-2020'!$A:$A,1,FALSE),"No")</f>
        <v>No</v>
      </c>
      <c r="AA2542" s="10" t="str">
        <f>IFERROR(VLOOKUP(AB2542,'[2]ind_nifty500list 12th Apr20'!$F:$F,1,FALSE),"No")</f>
        <v>No</v>
      </c>
      <c r="AB2542" s="9">
        <v>3322</v>
      </c>
    </row>
    <row r="2543" spans="1:28" ht="15.75" customHeight="1" x14ac:dyDescent="0.3">
      <c r="A2543" s="9">
        <v>3764</v>
      </c>
      <c r="B2543" s="10">
        <v>3795969</v>
      </c>
      <c r="C2543" s="10">
        <v>14828</v>
      </c>
      <c r="D2543" s="10">
        <v>129080324</v>
      </c>
      <c r="E2543" s="10">
        <v>504220</v>
      </c>
      <c r="F2543" s="10">
        <v>504220</v>
      </c>
      <c r="G2543" s="10" t="s">
        <v>11521</v>
      </c>
      <c r="H2543" s="10" t="s">
        <v>11521</v>
      </c>
      <c r="I2543" s="10" t="s">
        <v>11522</v>
      </c>
      <c r="J2543" s="10" t="s">
        <v>11523</v>
      </c>
      <c r="K2543" s="13">
        <v>14.629799999999999</v>
      </c>
      <c r="L2543" s="19" t="s">
        <v>13176</v>
      </c>
      <c r="M2543" s="11" t="s">
        <v>39</v>
      </c>
      <c r="N2543" s="10" t="s">
        <v>40</v>
      </c>
      <c r="O2543" s="11" t="s">
        <v>137</v>
      </c>
      <c r="P2543" s="10" t="s">
        <v>138</v>
      </c>
      <c r="Q2543" s="11" t="e">
        <v>#REF!</v>
      </c>
      <c r="R2543" s="12"/>
      <c r="S2543" s="17" t="s">
        <v>42</v>
      </c>
      <c r="T2543" s="10" t="s">
        <v>27</v>
      </c>
      <c r="U2543" s="10">
        <v>1866</v>
      </c>
      <c r="V2543" s="10">
        <v>1816</v>
      </c>
      <c r="W2543" s="10">
        <v>610</v>
      </c>
      <c r="X2543" s="10">
        <v>2505</v>
      </c>
      <c r="Y2543" s="10">
        <f t="shared" si="63"/>
        <v>3764</v>
      </c>
      <c r="Z2543" s="10" t="str">
        <f>IFERROR(VLOOKUP(H2543,'[1]MW-NIFTY-50-12-Apr-2020'!$A:$A,1,FALSE),"No")</f>
        <v>No</v>
      </c>
      <c r="AA2543" s="10" t="str">
        <f>IFERROR(VLOOKUP(AB2543,'[2]ind_nifty500list 12th Apr20'!$F:$F,1,FALSE),"No")</f>
        <v>No</v>
      </c>
      <c r="AB2543" s="9">
        <v>3764</v>
      </c>
    </row>
    <row r="2544" spans="1:28" ht="15.75" customHeight="1" x14ac:dyDescent="0.3">
      <c r="A2544" s="9">
        <v>3604</v>
      </c>
      <c r="B2544" s="10"/>
      <c r="C2544" s="10"/>
      <c r="D2544" s="10">
        <v>134248452</v>
      </c>
      <c r="E2544" s="10">
        <v>134248452</v>
      </c>
      <c r="F2544" s="10">
        <v>524408</v>
      </c>
      <c r="G2544" s="10" t="s">
        <v>11045</v>
      </c>
      <c r="H2544" s="10" t="str">
        <f>G2544</f>
        <v>UNIVSTAR</v>
      </c>
      <c r="I2544" s="10" t="s">
        <v>11046</v>
      </c>
      <c r="J2544" s="10" t="s">
        <v>11047</v>
      </c>
      <c r="K2544" s="13">
        <v>14.59</v>
      </c>
      <c r="L2544" s="19" t="s">
        <v>13176</v>
      </c>
      <c r="M2544" s="11" t="s">
        <v>23</v>
      </c>
      <c r="N2544" s="10" t="s">
        <v>24</v>
      </c>
      <c r="O2544" s="10"/>
      <c r="P2544" s="10"/>
      <c r="Q2544" s="12"/>
      <c r="R2544" s="12"/>
      <c r="S2544" s="15" t="s">
        <v>26</v>
      </c>
      <c r="T2544" s="10" t="s">
        <v>27</v>
      </c>
      <c r="U2544" s="10">
        <v>2280</v>
      </c>
      <c r="V2544" s="10">
        <v>2445</v>
      </c>
      <c r="W2544" s="10">
        <v>3339</v>
      </c>
      <c r="X2544" s="10">
        <v>3245</v>
      </c>
      <c r="Y2544" s="10">
        <f t="shared" si="63"/>
        <v>3604</v>
      </c>
      <c r="Z2544" s="10" t="str">
        <f>IFERROR(VLOOKUP(H2544,'[1]MW-NIFTY-50-12-Apr-2020'!$A:$A,1,FALSE),"No")</f>
        <v>No</v>
      </c>
      <c r="AA2544" s="10" t="str">
        <f>IFERROR(VLOOKUP(AB2544,'[2]ind_nifty500list 12th Apr20'!$F:$F,1,FALSE),"No")</f>
        <v>No</v>
      </c>
      <c r="AB2544" s="9">
        <v>3604</v>
      </c>
    </row>
    <row r="2545" spans="1:28" ht="15.75" customHeight="1" x14ac:dyDescent="0.3">
      <c r="A2545" s="9">
        <v>3547</v>
      </c>
      <c r="B2545" s="10">
        <v>909313</v>
      </c>
      <c r="C2545" s="10">
        <v>3552</v>
      </c>
      <c r="D2545" s="10">
        <v>129742852</v>
      </c>
      <c r="E2545" s="10">
        <v>506808</v>
      </c>
      <c r="F2545" s="10">
        <v>506808</v>
      </c>
      <c r="G2545" s="10" t="s">
        <v>10876</v>
      </c>
      <c r="H2545" s="10" t="s">
        <v>10876</v>
      </c>
      <c r="I2545" s="10" t="s">
        <v>10877</v>
      </c>
      <c r="J2545" s="10" t="s">
        <v>10878</v>
      </c>
      <c r="K2545" s="13">
        <v>14.58</v>
      </c>
      <c r="L2545" s="19" t="s">
        <v>13176</v>
      </c>
      <c r="M2545" s="11" t="s">
        <v>23</v>
      </c>
      <c r="N2545" s="10" t="s">
        <v>24</v>
      </c>
      <c r="O2545" s="10"/>
      <c r="P2545" s="10"/>
      <c r="Q2545" s="12"/>
      <c r="R2545" s="12"/>
      <c r="S2545" s="15" t="s">
        <v>26</v>
      </c>
      <c r="T2545" s="10" t="s">
        <v>27</v>
      </c>
      <c r="U2545" s="10">
        <v>2500</v>
      </c>
      <c r="V2545" s="10">
        <v>158</v>
      </c>
      <c r="W2545" s="10">
        <v>3366</v>
      </c>
      <c r="X2545" s="10">
        <v>1321</v>
      </c>
      <c r="Y2545" s="10">
        <f t="shared" si="63"/>
        <v>3547</v>
      </c>
      <c r="Z2545" s="10" t="str">
        <f>IFERROR(VLOOKUP(H2545,'[1]MW-NIFTY-50-12-Apr-2020'!$A:$A,1,FALSE),"No")</f>
        <v>No</v>
      </c>
      <c r="AA2545" s="10" t="str">
        <f>IFERROR(VLOOKUP(AB2545,'[2]ind_nifty500list 12th Apr20'!$F:$F,1,FALSE),"No")</f>
        <v>No</v>
      </c>
      <c r="AB2545" s="9">
        <v>3547</v>
      </c>
    </row>
    <row r="2546" spans="1:28" ht="15.75" customHeight="1" x14ac:dyDescent="0.3">
      <c r="A2546" s="9">
        <v>1158</v>
      </c>
      <c r="B2546" s="10">
        <v>305409</v>
      </c>
      <c r="C2546" s="10">
        <v>1193</v>
      </c>
      <c r="D2546" s="10">
        <v>129203460</v>
      </c>
      <c r="E2546" s="10">
        <v>504701</v>
      </c>
      <c r="F2546" s="10">
        <v>504701</v>
      </c>
      <c r="G2546" s="10" t="s">
        <v>3687</v>
      </c>
      <c r="H2546" s="10" t="s">
        <v>3687</v>
      </c>
      <c r="I2546" s="10" t="s">
        <v>3688</v>
      </c>
      <c r="J2546" s="10" t="s">
        <v>3689</v>
      </c>
      <c r="K2546" s="13">
        <v>14.54</v>
      </c>
      <c r="L2546" s="19" t="s">
        <v>13176</v>
      </c>
      <c r="M2546" s="11" t="s">
        <v>39</v>
      </c>
      <c r="N2546" s="10" t="s">
        <v>40</v>
      </c>
      <c r="O2546" s="10"/>
      <c r="P2546" s="10"/>
      <c r="Q2546" s="12"/>
      <c r="R2546" s="12"/>
      <c r="S2546" s="17" t="s">
        <v>42</v>
      </c>
      <c r="T2546" s="10" t="s">
        <v>27</v>
      </c>
      <c r="U2546" s="10">
        <v>3055</v>
      </c>
      <c r="V2546" s="10">
        <v>2687</v>
      </c>
      <c r="W2546" s="10">
        <v>1039</v>
      </c>
      <c r="X2546" s="10">
        <v>967</v>
      </c>
      <c r="Y2546" s="10">
        <f t="shared" si="63"/>
        <v>1158</v>
      </c>
      <c r="Z2546" s="10" t="str">
        <f>IFERROR(VLOOKUP(H2546,'[1]MW-NIFTY-50-12-Apr-2020'!$A:$A,1,FALSE),"No")</f>
        <v>No</v>
      </c>
      <c r="AA2546" s="10" t="str">
        <f>IFERROR(VLOOKUP(AB2546,'[2]ind_nifty500list 12th Apr20'!$F:$F,1,FALSE),"No")</f>
        <v>No</v>
      </c>
      <c r="AB2546" s="9">
        <v>1158</v>
      </c>
    </row>
    <row r="2547" spans="1:28" ht="15.75" customHeight="1" x14ac:dyDescent="0.3">
      <c r="A2547" s="9">
        <v>2014</v>
      </c>
      <c r="B2547" s="10"/>
      <c r="C2547" s="10"/>
      <c r="D2547" s="10">
        <v>137941508</v>
      </c>
      <c r="E2547" s="10">
        <v>538834</v>
      </c>
      <c r="F2547" s="10">
        <v>538834</v>
      </c>
      <c r="G2547" s="10" t="s">
        <v>6283</v>
      </c>
      <c r="H2547" s="10" t="str">
        <f>G2547</f>
        <v>MEL</v>
      </c>
      <c r="I2547" s="10" t="s">
        <v>6284</v>
      </c>
      <c r="J2547" s="10" t="s">
        <v>6285</v>
      </c>
      <c r="K2547" s="13">
        <v>14.54</v>
      </c>
      <c r="L2547" s="19" t="s">
        <v>13176</v>
      </c>
      <c r="M2547" s="11" t="s">
        <v>55</v>
      </c>
      <c r="N2547" s="10" t="s">
        <v>56</v>
      </c>
      <c r="O2547" s="11" t="s">
        <v>57</v>
      </c>
      <c r="P2547" s="10"/>
      <c r="Q2547" s="10"/>
      <c r="R2547" s="12"/>
      <c r="S2547" s="10" t="s">
        <v>58</v>
      </c>
      <c r="T2547" s="10" t="s">
        <v>27</v>
      </c>
      <c r="U2547" s="10">
        <v>1211</v>
      </c>
      <c r="V2547" s="10">
        <v>2788</v>
      </c>
      <c r="W2547" s="10">
        <v>1829</v>
      </c>
      <c r="X2547" s="10">
        <v>3508</v>
      </c>
      <c r="Y2547" s="10">
        <f t="shared" si="63"/>
        <v>2014</v>
      </c>
      <c r="Z2547" s="10" t="str">
        <f>IFERROR(VLOOKUP(H2547,'[1]MW-NIFTY-50-12-Apr-2020'!$A:$A,1,FALSE),"No")</f>
        <v>No</v>
      </c>
      <c r="AA2547" s="10" t="str">
        <f>IFERROR(VLOOKUP(AB2547,'[2]ind_nifty500list 12th Apr20'!$F:$F,1,FALSE),"No")</f>
        <v>No</v>
      </c>
      <c r="AB2547" s="9">
        <v>2014</v>
      </c>
    </row>
    <row r="2548" spans="1:28" ht="15.75" customHeight="1" x14ac:dyDescent="0.3">
      <c r="A2548" s="9">
        <v>1936</v>
      </c>
      <c r="B2548" s="10">
        <v>3400961</v>
      </c>
      <c r="C2548" s="10">
        <v>13285</v>
      </c>
      <c r="D2548" s="10">
        <v>136376324</v>
      </c>
      <c r="E2548" s="10">
        <v>532720</v>
      </c>
      <c r="F2548" s="10">
        <v>532720</v>
      </c>
      <c r="G2548" s="10" t="s">
        <v>7894</v>
      </c>
      <c r="H2548" s="10" t="s">
        <v>7894</v>
      </c>
      <c r="I2548" s="10" t="s">
        <v>7895</v>
      </c>
      <c r="J2548" s="10" t="s">
        <v>7896</v>
      </c>
      <c r="K2548" s="13">
        <v>29124.005400000002</v>
      </c>
      <c r="L2548" s="16" t="s">
        <v>13177</v>
      </c>
      <c r="M2548" s="11" t="s">
        <v>55</v>
      </c>
      <c r="N2548" s="10" t="s">
        <v>56</v>
      </c>
      <c r="O2548" s="10" t="s">
        <v>215</v>
      </c>
      <c r="P2548" s="10"/>
      <c r="Q2548" s="12"/>
      <c r="R2548" s="12"/>
      <c r="S2548" s="18" t="s">
        <v>58</v>
      </c>
      <c r="T2548" s="10" t="s">
        <v>130</v>
      </c>
      <c r="U2548" s="10">
        <v>3276</v>
      </c>
      <c r="V2548" s="10">
        <v>622</v>
      </c>
      <c r="W2548" s="10">
        <v>3051</v>
      </c>
      <c r="X2548" s="10">
        <v>357</v>
      </c>
      <c r="Y2548" s="10">
        <f t="shared" si="63"/>
        <v>1936</v>
      </c>
      <c r="Z2548" s="10" t="str">
        <f>IFERROR(VLOOKUP(H2548,'[1]MW-NIFTY-50-12-Apr-2020'!$A:$A,1,FALSE),"No")</f>
        <v>No</v>
      </c>
      <c r="AA2548" s="10" t="s">
        <v>44</v>
      </c>
      <c r="AB2548" s="9">
        <v>1936</v>
      </c>
    </row>
    <row r="2549" spans="1:28" ht="15.75" customHeight="1" x14ac:dyDescent="0.3">
      <c r="A2549" s="9">
        <v>1485</v>
      </c>
      <c r="B2549" s="10"/>
      <c r="C2549" s="10"/>
      <c r="D2549" s="10">
        <v>138022148</v>
      </c>
      <c r="E2549" s="10">
        <v>539149</v>
      </c>
      <c r="F2549" s="10">
        <v>539149</v>
      </c>
      <c r="G2549" s="10" t="s">
        <v>4690</v>
      </c>
      <c r="H2549" s="10" t="str">
        <f>G2549</f>
        <v>ICSL</v>
      </c>
      <c r="I2549" s="10" t="s">
        <v>4691</v>
      </c>
      <c r="J2549" s="10" t="s">
        <v>4692</v>
      </c>
      <c r="K2549" s="13">
        <v>14.53</v>
      </c>
      <c r="L2549" s="19" t="s">
        <v>13176</v>
      </c>
      <c r="M2549" s="11" t="s">
        <v>55</v>
      </c>
      <c r="N2549" s="10" t="s">
        <v>56</v>
      </c>
      <c r="O2549" s="10" t="s">
        <v>62</v>
      </c>
      <c r="P2549" s="10" t="s">
        <v>63</v>
      </c>
      <c r="Q2549" s="12"/>
      <c r="R2549" s="12"/>
      <c r="S2549" s="18" t="s">
        <v>58</v>
      </c>
      <c r="T2549" s="10" t="s">
        <v>27</v>
      </c>
      <c r="U2549" s="10">
        <v>2912</v>
      </c>
      <c r="V2549" s="10">
        <v>1480</v>
      </c>
      <c r="W2549" s="10">
        <v>1495</v>
      </c>
      <c r="X2549" s="10">
        <v>936</v>
      </c>
      <c r="Y2549" s="10">
        <f t="shared" si="63"/>
        <v>1485</v>
      </c>
      <c r="Z2549" s="10" t="str">
        <f>IFERROR(VLOOKUP(H2549,'[1]MW-NIFTY-50-12-Apr-2020'!$A:$A,1,FALSE),"No")</f>
        <v>No</v>
      </c>
      <c r="AA2549" s="10" t="str">
        <f>IFERROR(VLOOKUP(AB2549,'[2]ind_nifty500list 12th Apr20'!$F:$F,1,FALSE),"No")</f>
        <v>No</v>
      </c>
      <c r="AB2549" s="9">
        <v>1485</v>
      </c>
    </row>
    <row r="2550" spans="1:28" ht="15.75" customHeight="1" x14ac:dyDescent="0.3">
      <c r="A2550" s="9">
        <v>625</v>
      </c>
      <c r="B2550" s="10">
        <v>6937857</v>
      </c>
      <c r="C2550" s="10">
        <v>27101</v>
      </c>
      <c r="D2550" s="10">
        <v>135728900</v>
      </c>
      <c r="E2550" s="10">
        <v>530191</v>
      </c>
      <c r="F2550" s="10">
        <v>530191</v>
      </c>
      <c r="G2550" s="10" t="s">
        <v>2065</v>
      </c>
      <c r="H2550" s="10" t="s">
        <v>2065</v>
      </c>
      <c r="I2550" s="10" t="s">
        <v>2066</v>
      </c>
      <c r="J2550" s="10" t="s">
        <v>2067</v>
      </c>
      <c r="K2550" s="13">
        <v>14.505649999999999</v>
      </c>
      <c r="L2550" s="19" t="s">
        <v>13176</v>
      </c>
      <c r="M2550" s="11" t="s">
        <v>23</v>
      </c>
      <c r="N2550" s="10" t="s">
        <v>24</v>
      </c>
      <c r="O2550" s="10" t="s">
        <v>25</v>
      </c>
      <c r="P2550" s="10"/>
      <c r="Q2550" s="12"/>
      <c r="R2550" s="12"/>
      <c r="S2550" s="15" t="s">
        <v>26</v>
      </c>
      <c r="T2550" s="10" t="s">
        <v>27</v>
      </c>
      <c r="U2550" s="10">
        <v>2048</v>
      </c>
      <c r="V2550" s="10">
        <v>3575</v>
      </c>
      <c r="W2550" s="10">
        <v>2330</v>
      </c>
      <c r="X2550" s="10">
        <v>0</v>
      </c>
      <c r="Y2550" s="10">
        <f t="shared" si="63"/>
        <v>625</v>
      </c>
      <c r="Z2550" s="10" t="str">
        <f>IFERROR(VLOOKUP(H2550,'[1]MW-NIFTY-50-12-Apr-2020'!$A:$A,1,FALSE),"No")</f>
        <v>No</v>
      </c>
      <c r="AA2550" s="10" t="str">
        <f>IFERROR(VLOOKUP(AB2550,'[2]ind_nifty500list 12th Apr20'!$F:$F,1,FALSE),"No")</f>
        <v>No</v>
      </c>
      <c r="AB2550" s="9">
        <v>625</v>
      </c>
    </row>
    <row r="2551" spans="1:28" ht="15.75" customHeight="1" x14ac:dyDescent="0.3">
      <c r="A2551" s="9">
        <v>692</v>
      </c>
      <c r="B2551" s="10"/>
      <c r="C2551" s="10"/>
      <c r="D2551" s="10">
        <v>135899908</v>
      </c>
      <c r="E2551" s="10">
        <v>530859</v>
      </c>
      <c r="F2551" s="10">
        <v>530859</v>
      </c>
      <c r="G2551" s="10" t="s">
        <v>2267</v>
      </c>
      <c r="H2551" s="10" t="str">
        <f t="shared" ref="H2551:H2556" si="65">G2551</f>
        <v>COSBOARD</v>
      </c>
      <c r="I2551" s="10" t="s">
        <v>2268</v>
      </c>
      <c r="J2551" s="10" t="s">
        <v>2269</v>
      </c>
      <c r="K2551" s="13">
        <v>14.48</v>
      </c>
      <c r="L2551" s="19" t="s">
        <v>13176</v>
      </c>
      <c r="M2551" s="11" t="s">
        <v>83</v>
      </c>
      <c r="N2551" s="10" t="s">
        <v>1069</v>
      </c>
      <c r="O2551" s="10" t="s">
        <v>2270</v>
      </c>
      <c r="P2551" s="11" t="s">
        <v>2271</v>
      </c>
      <c r="Q2551" s="12"/>
      <c r="R2551" s="12"/>
      <c r="S2551" s="15" t="s">
        <v>1071</v>
      </c>
      <c r="T2551" s="10" t="s">
        <v>27</v>
      </c>
      <c r="U2551" s="10">
        <v>3485</v>
      </c>
      <c r="V2551" s="10">
        <v>302</v>
      </c>
      <c r="W2551" s="10">
        <v>1313</v>
      </c>
      <c r="X2551" s="10">
        <v>5044</v>
      </c>
      <c r="Y2551" s="10">
        <f t="shared" si="63"/>
        <v>692</v>
      </c>
      <c r="Z2551" s="10" t="str">
        <f>IFERROR(VLOOKUP(H2551,'[1]MW-NIFTY-50-12-Apr-2020'!$A:$A,1,FALSE),"No")</f>
        <v>No</v>
      </c>
      <c r="AA2551" s="10" t="str">
        <f>IFERROR(VLOOKUP(AB2551,'[2]ind_nifty500list 12th Apr20'!$F:$F,1,FALSE),"No")</f>
        <v>No</v>
      </c>
      <c r="AB2551" s="9">
        <v>692</v>
      </c>
    </row>
    <row r="2552" spans="1:28" ht="15.75" customHeight="1" x14ac:dyDescent="0.3">
      <c r="A2552" s="9">
        <v>593</v>
      </c>
      <c r="B2552" s="10"/>
      <c r="C2552" s="10"/>
      <c r="D2552" s="10">
        <v>136061188</v>
      </c>
      <c r="E2552" s="10">
        <v>136061188</v>
      </c>
      <c r="F2552" s="10">
        <v>531489</v>
      </c>
      <c r="G2552" s="10" t="s">
        <v>1969</v>
      </c>
      <c r="H2552" s="10" t="str">
        <f t="shared" si="65"/>
        <v>CGVAK</v>
      </c>
      <c r="I2552" s="10" t="s">
        <v>1970</v>
      </c>
      <c r="J2552" s="10" t="s">
        <v>1971</v>
      </c>
      <c r="K2552" s="13">
        <v>14.46</v>
      </c>
      <c r="L2552" s="19" t="s">
        <v>13176</v>
      </c>
      <c r="M2552" s="11" t="s">
        <v>32</v>
      </c>
      <c r="N2552" s="10" t="s">
        <v>33</v>
      </c>
      <c r="O2552" s="10" t="s">
        <v>48</v>
      </c>
      <c r="P2552" s="10"/>
      <c r="Q2552" s="12"/>
      <c r="R2552" s="12"/>
      <c r="S2552" s="10" t="s">
        <v>35</v>
      </c>
      <c r="T2552" s="10" t="s">
        <v>27</v>
      </c>
      <c r="U2552" s="10">
        <v>1460</v>
      </c>
      <c r="V2552" s="10">
        <v>41</v>
      </c>
      <c r="W2552" s="10">
        <v>314</v>
      </c>
      <c r="X2552" s="10">
        <v>347</v>
      </c>
      <c r="Y2552" s="10">
        <f t="shared" si="63"/>
        <v>593</v>
      </c>
      <c r="Z2552" s="10" t="str">
        <f>IFERROR(VLOOKUP(H2552,'[1]MW-NIFTY-50-12-Apr-2020'!$A:$A,1,FALSE),"No")</f>
        <v>No</v>
      </c>
      <c r="AA2552" s="10" t="str">
        <f>IFERROR(VLOOKUP(AB2552,'[2]ind_nifty500list 12th Apr20'!$F:$F,1,FALSE),"No")</f>
        <v>No</v>
      </c>
      <c r="AB2552" s="9">
        <v>593</v>
      </c>
    </row>
    <row r="2553" spans="1:28" ht="15.75" customHeight="1" x14ac:dyDescent="0.3">
      <c r="A2553" s="9">
        <v>3825</v>
      </c>
      <c r="B2553" s="10"/>
      <c r="C2553" s="10"/>
      <c r="D2553" s="10">
        <v>130969860</v>
      </c>
      <c r="E2553" s="10">
        <v>511601</v>
      </c>
      <c r="F2553" s="10">
        <v>511601</v>
      </c>
      <c r="G2553" s="10" t="s">
        <v>11741</v>
      </c>
      <c r="H2553" s="10" t="str">
        <f t="shared" si="65"/>
        <v>YASHMGM</v>
      </c>
      <c r="I2553" s="10" t="s">
        <v>11742</v>
      </c>
      <c r="J2553" s="10" t="s">
        <v>11743</v>
      </c>
      <c r="K2553" s="13">
        <v>14.43</v>
      </c>
      <c r="L2553" s="19" t="s">
        <v>13176</v>
      </c>
      <c r="M2553" s="11" t="s">
        <v>39</v>
      </c>
      <c r="N2553" s="10" t="s">
        <v>40</v>
      </c>
      <c r="O2553" s="10" t="s">
        <v>76</v>
      </c>
      <c r="P2553" s="10"/>
      <c r="Q2553" s="12"/>
      <c r="R2553" s="12"/>
      <c r="S2553" s="15" t="s">
        <v>42</v>
      </c>
      <c r="T2553" s="10" t="s">
        <v>27</v>
      </c>
      <c r="U2553" s="10">
        <v>2303</v>
      </c>
      <c r="V2553" s="10">
        <v>1740</v>
      </c>
      <c r="W2553" s="10">
        <v>2820</v>
      </c>
      <c r="X2553" s="10">
        <v>171</v>
      </c>
      <c r="Y2553" s="10">
        <f t="shared" si="63"/>
        <v>3825</v>
      </c>
      <c r="Z2553" s="10" t="str">
        <f>IFERROR(VLOOKUP(H2553,'[1]MW-NIFTY-50-12-Apr-2020'!$A:$A,1,FALSE),"No")</f>
        <v>No</v>
      </c>
      <c r="AA2553" s="10" t="str">
        <f>IFERROR(VLOOKUP(AB2553,'[2]ind_nifty500list 12th Apr20'!$F:$F,1,FALSE),"No")</f>
        <v>No</v>
      </c>
      <c r="AB2553" s="9">
        <v>3825</v>
      </c>
    </row>
    <row r="2554" spans="1:28" ht="15.75" customHeight="1" x14ac:dyDescent="0.3">
      <c r="A2554" s="9">
        <v>758</v>
      </c>
      <c r="B2554" s="10"/>
      <c r="C2554" s="10"/>
      <c r="D2554" s="10">
        <v>135994116</v>
      </c>
      <c r="E2554" s="10">
        <v>135994116</v>
      </c>
      <c r="F2554" s="10">
        <v>531227</v>
      </c>
      <c r="G2554" s="10" t="s">
        <v>2470</v>
      </c>
      <c r="H2554" s="10" t="str">
        <f t="shared" si="65"/>
        <v>DECOMIC</v>
      </c>
      <c r="I2554" s="10" t="s">
        <v>2471</v>
      </c>
      <c r="J2554" s="10" t="s">
        <v>2472</v>
      </c>
      <c r="K2554" s="13">
        <v>14.4</v>
      </c>
      <c r="L2554" s="19" t="s">
        <v>13176</v>
      </c>
      <c r="M2554" s="11" t="s">
        <v>23</v>
      </c>
      <c r="N2554" s="10" t="s">
        <v>24</v>
      </c>
      <c r="O2554" s="10"/>
      <c r="P2554" s="10"/>
      <c r="Q2554" s="12"/>
      <c r="R2554" s="12"/>
      <c r="S2554" s="15" t="s">
        <v>26</v>
      </c>
      <c r="T2554" s="10" t="s">
        <v>27</v>
      </c>
      <c r="U2554" s="10">
        <v>560</v>
      </c>
      <c r="V2554" s="10">
        <v>657</v>
      </c>
      <c r="W2554" s="10">
        <v>680</v>
      </c>
      <c r="X2554" s="10">
        <v>427</v>
      </c>
      <c r="Y2554" s="10">
        <f t="shared" si="63"/>
        <v>758</v>
      </c>
      <c r="Z2554" s="10" t="str">
        <f>IFERROR(VLOOKUP(H2554,'[1]MW-NIFTY-50-12-Apr-2020'!$A:$A,1,FALSE),"No")</f>
        <v>No</v>
      </c>
      <c r="AA2554" s="10" t="str">
        <f>IFERROR(VLOOKUP(AB2554,'[2]ind_nifty500list 12th Apr20'!$F:$F,1,FALSE),"No")</f>
        <v>No</v>
      </c>
      <c r="AB2554" s="9">
        <v>758</v>
      </c>
    </row>
    <row r="2555" spans="1:28" ht="15.75" customHeight="1" x14ac:dyDescent="0.3">
      <c r="A2555" s="9">
        <v>2912</v>
      </c>
      <c r="B2555" s="10"/>
      <c r="C2555" s="10"/>
      <c r="D2555" s="10">
        <v>136174340</v>
      </c>
      <c r="E2555" s="10">
        <v>136174340</v>
      </c>
      <c r="F2555" s="10">
        <v>531931</v>
      </c>
      <c r="G2555" s="10" t="s">
        <v>8978</v>
      </c>
      <c r="H2555" s="10" t="str">
        <f t="shared" si="65"/>
        <v>SAICAPI</v>
      </c>
      <c r="I2555" s="10"/>
      <c r="J2555" s="10" t="s">
        <v>8979</v>
      </c>
      <c r="K2555" s="13">
        <v>14.4</v>
      </c>
      <c r="L2555" s="19" t="s">
        <v>13176</v>
      </c>
      <c r="M2555" s="11" t="s">
        <v>55</v>
      </c>
      <c r="N2555" s="10" t="s">
        <v>56</v>
      </c>
      <c r="O2555" s="10" t="s">
        <v>62</v>
      </c>
      <c r="P2555" s="10" t="s">
        <v>63</v>
      </c>
      <c r="Q2555" s="12"/>
      <c r="R2555" s="12"/>
      <c r="S2555" s="18" t="s">
        <v>58</v>
      </c>
      <c r="T2555" s="10" t="s">
        <v>27</v>
      </c>
      <c r="U2555" s="10">
        <v>1480</v>
      </c>
      <c r="V2555" s="10">
        <v>2459</v>
      </c>
      <c r="W2555" s="10">
        <v>1485</v>
      </c>
      <c r="X2555" s="10">
        <v>1495</v>
      </c>
      <c r="Y2555" s="10">
        <f t="shared" si="63"/>
        <v>2912</v>
      </c>
      <c r="Z2555" s="10" t="str">
        <f>IFERROR(VLOOKUP(H2555,'[1]MW-NIFTY-50-12-Apr-2020'!$A:$A,1,FALSE),"No")</f>
        <v>No</v>
      </c>
      <c r="AA2555" s="10" t="str">
        <f>IFERROR(VLOOKUP(AB2555,'[2]ind_nifty500list 12th Apr20'!$F:$F,1,FALSE),"No")</f>
        <v>No</v>
      </c>
      <c r="AB2555" s="9">
        <v>2912</v>
      </c>
    </row>
    <row r="2556" spans="1:28" ht="15.75" customHeight="1" x14ac:dyDescent="0.3">
      <c r="A2556" s="9">
        <v>628</v>
      </c>
      <c r="B2556" s="10"/>
      <c r="C2556" s="10"/>
      <c r="D2556" s="10">
        <v>135892228</v>
      </c>
      <c r="E2556" s="10">
        <v>530829</v>
      </c>
      <c r="F2556" s="10">
        <v>530829</v>
      </c>
      <c r="G2556" s="10" t="s">
        <v>2074</v>
      </c>
      <c r="H2556" s="10" t="str">
        <f t="shared" si="65"/>
        <v>CILSEC</v>
      </c>
      <c r="I2556" s="10" t="s">
        <v>2075</v>
      </c>
      <c r="J2556" s="10" t="s">
        <v>2076</v>
      </c>
      <c r="K2556" s="13">
        <v>14.31</v>
      </c>
      <c r="L2556" s="19" t="s">
        <v>13176</v>
      </c>
      <c r="M2556" s="11" t="s">
        <v>55</v>
      </c>
      <c r="N2556" s="10" t="s">
        <v>56</v>
      </c>
      <c r="O2556" s="10" t="s">
        <v>57</v>
      </c>
      <c r="P2556" s="10"/>
      <c r="Q2556" s="12"/>
      <c r="R2556" s="12"/>
      <c r="S2556" s="18" t="s">
        <v>58</v>
      </c>
      <c r="T2556" s="10" t="s">
        <v>27</v>
      </c>
      <c r="U2556" s="10">
        <v>662</v>
      </c>
      <c r="V2556" s="10">
        <v>603</v>
      </c>
      <c r="W2556" s="10">
        <v>3066</v>
      </c>
      <c r="X2556" s="10">
        <v>2595</v>
      </c>
      <c r="Y2556" s="10">
        <f t="shared" si="63"/>
        <v>628</v>
      </c>
      <c r="Z2556" s="10" t="str">
        <f>IFERROR(VLOOKUP(H2556,'[1]MW-NIFTY-50-12-Apr-2020'!$A:$A,1,FALSE),"No")</f>
        <v>No</v>
      </c>
      <c r="AA2556" s="10" t="str">
        <f>IFERROR(VLOOKUP(AB2556,'[2]ind_nifty500list 12th Apr20'!$F:$F,1,FALSE),"No")</f>
        <v>No</v>
      </c>
      <c r="AB2556" s="9">
        <v>628</v>
      </c>
    </row>
    <row r="2557" spans="1:28" ht="15.75" customHeight="1" x14ac:dyDescent="0.3">
      <c r="A2557" s="9">
        <v>2715</v>
      </c>
      <c r="B2557" s="10">
        <v>1057281</v>
      </c>
      <c r="C2557" s="10">
        <v>4130</v>
      </c>
      <c r="D2557" s="10">
        <v>131844612</v>
      </c>
      <c r="E2557" s="10">
        <v>515018</v>
      </c>
      <c r="F2557" s="10">
        <v>515018</v>
      </c>
      <c r="G2557" s="10" t="s">
        <v>8387</v>
      </c>
      <c r="H2557" s="10" t="s">
        <v>8387</v>
      </c>
      <c r="I2557" s="10" t="s">
        <v>8388</v>
      </c>
      <c r="J2557" s="10" t="s">
        <v>8389</v>
      </c>
      <c r="K2557" s="13">
        <v>14.29945</v>
      </c>
      <c r="L2557" s="19" t="s">
        <v>13176</v>
      </c>
      <c r="M2557" s="11" t="s">
        <v>249</v>
      </c>
      <c r="N2557" s="10" t="s">
        <v>250</v>
      </c>
      <c r="O2557" s="10" t="s">
        <v>762</v>
      </c>
      <c r="P2557" s="10" t="s">
        <v>1958</v>
      </c>
      <c r="Q2557" s="12"/>
      <c r="R2557" s="12"/>
      <c r="S2557" s="15" t="s">
        <v>26</v>
      </c>
      <c r="T2557" s="10" t="s">
        <v>27</v>
      </c>
      <c r="U2557" s="10">
        <v>2926</v>
      </c>
      <c r="V2557" s="10">
        <v>4714</v>
      </c>
      <c r="W2557" s="10">
        <v>950</v>
      </c>
      <c r="X2557" s="10">
        <v>2137</v>
      </c>
      <c r="Y2557" s="10">
        <f t="shared" si="63"/>
        <v>2715</v>
      </c>
      <c r="Z2557" s="10" t="str">
        <f>IFERROR(VLOOKUP(H2557,'[1]MW-NIFTY-50-12-Apr-2020'!$A:$A,1,FALSE),"No")</f>
        <v>No</v>
      </c>
      <c r="AA2557" s="10" t="str">
        <f>IFERROR(VLOOKUP(AB2557,'[2]ind_nifty500list 12th Apr20'!$F:$F,1,FALSE),"No")</f>
        <v>No</v>
      </c>
      <c r="AB2557" s="9">
        <v>2715</v>
      </c>
    </row>
    <row r="2558" spans="1:28" ht="15.75" customHeight="1" x14ac:dyDescent="0.3">
      <c r="A2558" s="9">
        <v>3271</v>
      </c>
      <c r="B2558" s="10"/>
      <c r="C2558" s="10"/>
      <c r="D2558" s="10">
        <v>136128516</v>
      </c>
      <c r="E2558" s="10">
        <v>531752</v>
      </c>
      <c r="F2558" s="10">
        <v>531752</v>
      </c>
      <c r="G2558" s="10" t="s">
        <v>10047</v>
      </c>
      <c r="H2558" s="10" t="str">
        <f>G2558</f>
        <v>SUNTECHNO</v>
      </c>
      <c r="I2558" s="10" t="s">
        <v>10048</v>
      </c>
      <c r="J2558" s="10" t="s">
        <v>10049</v>
      </c>
      <c r="K2558" s="13">
        <v>14.27</v>
      </c>
      <c r="L2558" s="19" t="s">
        <v>13176</v>
      </c>
      <c r="M2558" s="11" t="s">
        <v>39</v>
      </c>
      <c r="N2558" s="10" t="s">
        <v>145</v>
      </c>
      <c r="O2558" s="10"/>
      <c r="P2558" s="10"/>
      <c r="Q2558" s="12"/>
      <c r="R2558" s="12"/>
      <c r="S2558" s="15" t="s">
        <v>42</v>
      </c>
      <c r="T2558" s="10" t="s">
        <v>27</v>
      </c>
      <c r="U2558" s="10">
        <v>3373</v>
      </c>
      <c r="V2558" s="10">
        <v>1738</v>
      </c>
      <c r="W2558" s="10">
        <v>3526</v>
      </c>
      <c r="X2558" s="10">
        <v>3267</v>
      </c>
      <c r="Y2558" s="10">
        <f t="shared" si="63"/>
        <v>3271</v>
      </c>
      <c r="Z2558" s="10" t="str">
        <f>IFERROR(VLOOKUP(H2558,'[1]MW-NIFTY-50-12-Apr-2020'!$A:$A,1,FALSE),"No")</f>
        <v>No</v>
      </c>
      <c r="AA2558" s="10" t="str">
        <f>IFERROR(VLOOKUP(AB2558,'[2]ind_nifty500list 12th Apr20'!$F:$F,1,FALSE),"No")</f>
        <v>No</v>
      </c>
      <c r="AB2558" s="9">
        <v>3271</v>
      </c>
    </row>
    <row r="2559" spans="1:28" ht="15.75" customHeight="1" x14ac:dyDescent="0.3">
      <c r="A2559" s="9">
        <v>1575</v>
      </c>
      <c r="B2559" s="10"/>
      <c r="C2559" s="10"/>
      <c r="D2559" s="10">
        <v>151073796</v>
      </c>
      <c r="E2559" s="10">
        <v>590132</v>
      </c>
      <c r="F2559" s="10">
        <v>590132</v>
      </c>
      <c r="G2559" s="10" t="s">
        <v>4961</v>
      </c>
      <c r="H2559" s="10" t="str">
        <f>G2559</f>
        <v>JAYMAHESH</v>
      </c>
      <c r="I2559" s="10" t="s">
        <v>4962</v>
      </c>
      <c r="J2559" s="10" t="s">
        <v>4963</v>
      </c>
      <c r="K2559" s="13">
        <v>14.21</v>
      </c>
      <c r="L2559" s="19" t="s">
        <v>13176</v>
      </c>
      <c r="M2559" s="11" t="s">
        <v>39</v>
      </c>
      <c r="N2559" s="10" t="s">
        <v>145</v>
      </c>
      <c r="O2559" s="10"/>
      <c r="P2559" s="10"/>
      <c r="Q2559" s="12"/>
      <c r="R2559" s="12"/>
      <c r="S2559" s="15" t="s">
        <v>42</v>
      </c>
      <c r="T2559" s="10" t="s">
        <v>27</v>
      </c>
      <c r="U2559" s="10">
        <v>3267</v>
      </c>
      <c r="V2559" s="10">
        <v>3526</v>
      </c>
      <c r="W2559" s="10">
        <v>515</v>
      </c>
      <c r="X2559" s="10">
        <v>246</v>
      </c>
      <c r="Y2559" s="10">
        <f t="shared" si="63"/>
        <v>1575</v>
      </c>
      <c r="Z2559" s="10" t="str">
        <f>IFERROR(VLOOKUP(H2559,'[1]MW-NIFTY-50-12-Apr-2020'!$A:$A,1,FALSE),"No")</f>
        <v>No</v>
      </c>
      <c r="AA2559" s="10" t="str">
        <f>IFERROR(VLOOKUP(AB2559,'[2]ind_nifty500list 12th Apr20'!$F:$F,1,FALSE),"No")</f>
        <v>No</v>
      </c>
      <c r="AB2559" s="9">
        <v>1575</v>
      </c>
    </row>
    <row r="2560" spans="1:28" ht="15.75" customHeight="1" x14ac:dyDescent="0.3">
      <c r="A2560" s="9">
        <v>314</v>
      </c>
      <c r="B2560" s="10"/>
      <c r="C2560" s="10"/>
      <c r="D2560" s="10">
        <v>135906564</v>
      </c>
      <c r="E2560" s="10">
        <v>530885</v>
      </c>
      <c r="F2560" s="10">
        <v>530885</v>
      </c>
      <c r="G2560" s="10" t="s">
        <v>1108</v>
      </c>
      <c r="H2560" s="10" t="str">
        <f>G2560</f>
        <v>AURUMSOFT</v>
      </c>
      <c r="I2560" s="10" t="s">
        <v>1109</v>
      </c>
      <c r="J2560" s="10" t="s">
        <v>1110</v>
      </c>
      <c r="K2560" s="13">
        <v>14.2</v>
      </c>
      <c r="L2560" s="19" t="s">
        <v>13176</v>
      </c>
      <c r="M2560" s="11" t="s">
        <v>32</v>
      </c>
      <c r="N2560" s="10" t="s">
        <v>33</v>
      </c>
      <c r="O2560" s="10" t="s">
        <v>48</v>
      </c>
      <c r="P2560" s="10"/>
      <c r="Q2560" s="10"/>
      <c r="R2560" s="12"/>
      <c r="S2560" s="10" t="s">
        <v>35</v>
      </c>
      <c r="T2560" s="10" t="s">
        <v>27</v>
      </c>
      <c r="U2560" s="10">
        <v>593</v>
      </c>
      <c r="V2560" s="10">
        <v>1460</v>
      </c>
      <c r="W2560" s="10">
        <v>347</v>
      </c>
      <c r="X2560" s="10">
        <v>1462</v>
      </c>
      <c r="Y2560" s="10">
        <f t="shared" si="63"/>
        <v>314</v>
      </c>
      <c r="Z2560" s="10" t="str">
        <f>IFERROR(VLOOKUP(H2560,'[1]MW-NIFTY-50-12-Apr-2020'!$A:$A,1,FALSE),"No")</f>
        <v>No</v>
      </c>
      <c r="AA2560" s="10" t="str">
        <f>IFERROR(VLOOKUP(AB2560,'[2]ind_nifty500list 12th Apr20'!$F:$F,1,FALSE),"No")</f>
        <v>No</v>
      </c>
      <c r="AB2560" s="9">
        <v>314</v>
      </c>
    </row>
    <row r="2561" spans="1:28" ht="15.75" customHeight="1" x14ac:dyDescent="0.3">
      <c r="A2561" s="9">
        <v>2639</v>
      </c>
      <c r="B2561" s="10"/>
      <c r="C2561" s="10"/>
      <c r="D2561" s="10">
        <v>137908996</v>
      </c>
      <c r="E2561" s="10">
        <v>538707</v>
      </c>
      <c r="F2561" s="10">
        <v>538707</v>
      </c>
      <c r="G2561" s="10" t="s">
        <v>8157</v>
      </c>
      <c r="H2561" s="10" t="str">
        <f>G2561</f>
        <v>RCCL</v>
      </c>
      <c r="I2561" s="10" t="s">
        <v>8158</v>
      </c>
      <c r="J2561" s="10" t="s">
        <v>8159</v>
      </c>
      <c r="K2561" s="13">
        <v>14.13</v>
      </c>
      <c r="L2561" s="19" t="s">
        <v>13176</v>
      </c>
      <c r="M2561" s="11" t="s">
        <v>23</v>
      </c>
      <c r="N2561" s="10" t="s">
        <v>196</v>
      </c>
      <c r="O2561" s="10"/>
      <c r="P2561" s="10"/>
      <c r="Q2561" s="12"/>
      <c r="R2561" s="12"/>
      <c r="S2561" s="17" t="s">
        <v>26</v>
      </c>
      <c r="T2561" s="10" t="s">
        <v>27</v>
      </c>
      <c r="U2561" s="10">
        <v>3040</v>
      </c>
      <c r="V2561" s="10">
        <v>2205</v>
      </c>
      <c r="W2561" s="10">
        <v>2320</v>
      </c>
      <c r="X2561" s="10">
        <v>1210</v>
      </c>
      <c r="Y2561" s="10">
        <f t="shared" si="63"/>
        <v>2639</v>
      </c>
      <c r="Z2561" s="10" t="str">
        <f>IFERROR(VLOOKUP(H2561,'[1]MW-NIFTY-50-12-Apr-2020'!$A:$A,1,FALSE),"No")</f>
        <v>No</v>
      </c>
      <c r="AA2561" s="10" t="str">
        <f>IFERROR(VLOOKUP(AB2561,'[2]ind_nifty500list 12th Apr20'!$F:$F,1,FALSE),"No")</f>
        <v>No</v>
      </c>
      <c r="AB2561" s="9">
        <v>2639</v>
      </c>
    </row>
    <row r="2562" spans="1:28" ht="15.75" customHeight="1" x14ac:dyDescent="0.3">
      <c r="A2562" s="9">
        <v>3664</v>
      </c>
      <c r="B2562" s="10"/>
      <c r="C2562" s="10"/>
      <c r="D2562" s="10">
        <v>137890308</v>
      </c>
      <c r="E2562" s="10">
        <v>538634</v>
      </c>
      <c r="F2562" s="10">
        <v>538634</v>
      </c>
      <c r="G2562" s="10" t="s">
        <v>11224</v>
      </c>
      <c r="H2562" s="10" t="str">
        <f>G2562</f>
        <v>VRL</v>
      </c>
      <c r="I2562" s="10" t="s">
        <v>11225</v>
      </c>
      <c r="J2562" s="10" t="s">
        <v>11226</v>
      </c>
      <c r="K2562" s="13">
        <v>14.11</v>
      </c>
      <c r="L2562" s="19" t="s">
        <v>13176</v>
      </c>
      <c r="M2562" s="11" t="s">
        <v>95</v>
      </c>
      <c r="N2562" s="10" t="s">
        <v>96</v>
      </c>
      <c r="O2562" s="10" t="s">
        <v>97</v>
      </c>
      <c r="P2562" s="10"/>
      <c r="Q2562" s="12"/>
      <c r="R2562" s="12"/>
      <c r="S2562" s="10" t="s">
        <v>98</v>
      </c>
      <c r="T2562" s="10" t="s">
        <v>27</v>
      </c>
      <c r="U2562" s="10">
        <v>1234</v>
      </c>
      <c r="V2562" s="10">
        <v>1522</v>
      </c>
      <c r="W2562" s="10">
        <v>660</v>
      </c>
      <c r="X2562" s="10">
        <v>3199</v>
      </c>
      <c r="Y2562" s="10">
        <f t="shared" ref="Y2562:Y2625" si="66">A2562</f>
        <v>3664</v>
      </c>
      <c r="Z2562" s="10" t="str">
        <f>IFERROR(VLOOKUP(H2562,'[1]MW-NIFTY-50-12-Apr-2020'!$A:$A,1,FALSE),"No")</f>
        <v>No</v>
      </c>
      <c r="AA2562" s="10" t="str">
        <f>IFERROR(VLOOKUP(AB2562,'[2]ind_nifty500list 12th Apr20'!$F:$F,1,FALSE),"No")</f>
        <v>No</v>
      </c>
      <c r="AB2562" s="9">
        <v>3664</v>
      </c>
    </row>
    <row r="2563" spans="1:28" ht="15.75" customHeight="1" x14ac:dyDescent="0.3">
      <c r="A2563" s="9">
        <v>145</v>
      </c>
      <c r="B2563" s="10">
        <v>1039361</v>
      </c>
      <c r="C2563" s="10">
        <v>4060</v>
      </c>
      <c r="D2563" s="10">
        <v>135863044</v>
      </c>
      <c r="E2563" s="10">
        <v>530715</v>
      </c>
      <c r="F2563" s="10">
        <v>530715</v>
      </c>
      <c r="G2563" s="10" t="s">
        <v>572</v>
      </c>
      <c r="H2563" s="10" t="s">
        <v>572</v>
      </c>
      <c r="I2563" s="10" t="s">
        <v>573</v>
      </c>
      <c r="J2563" s="10" t="s">
        <v>574</v>
      </c>
      <c r="K2563" s="13">
        <v>14.103149999999999</v>
      </c>
      <c r="L2563" s="19" t="s">
        <v>13176</v>
      </c>
      <c r="M2563" s="11" t="s">
        <v>83</v>
      </c>
      <c r="N2563" s="10" t="s">
        <v>84</v>
      </c>
      <c r="O2563" s="10" t="s">
        <v>85</v>
      </c>
      <c r="P2563" s="10"/>
      <c r="Q2563" s="12"/>
      <c r="R2563" s="12"/>
      <c r="S2563" s="15" t="s">
        <v>86</v>
      </c>
      <c r="T2563" s="10" t="s">
        <v>27</v>
      </c>
      <c r="U2563" s="10">
        <v>3107</v>
      </c>
      <c r="V2563" s="10">
        <v>3248</v>
      </c>
      <c r="W2563" s="10">
        <v>3321</v>
      </c>
      <c r="X2563" s="10">
        <v>2423</v>
      </c>
      <c r="Y2563" s="10">
        <f t="shared" si="66"/>
        <v>145</v>
      </c>
      <c r="Z2563" s="10" t="str">
        <f>IFERROR(VLOOKUP(H2563,'[1]MW-NIFTY-50-12-Apr-2020'!$A:$A,1,FALSE),"No")</f>
        <v>No</v>
      </c>
      <c r="AA2563" s="10" t="str">
        <f>IFERROR(VLOOKUP(AB2563,'[2]ind_nifty500list 12th Apr20'!$F:$F,1,FALSE),"No")</f>
        <v>No</v>
      </c>
      <c r="AB2563" s="9">
        <v>145</v>
      </c>
    </row>
    <row r="2564" spans="1:28" ht="15.75" customHeight="1" x14ac:dyDescent="0.3">
      <c r="A2564" s="9">
        <v>1166</v>
      </c>
      <c r="B2564" s="10"/>
      <c r="C2564" s="10"/>
      <c r="D2564" s="10">
        <v>135964420</v>
      </c>
      <c r="E2564" s="10">
        <v>135964420</v>
      </c>
      <c r="F2564" s="10">
        <v>531111</v>
      </c>
      <c r="G2564" s="10" t="s">
        <v>3713</v>
      </c>
      <c r="H2564" s="10" t="str">
        <f>G2564</f>
        <v>GOTHIPL</v>
      </c>
      <c r="I2564" s="10" t="s">
        <v>3714</v>
      </c>
      <c r="J2564" s="10" t="s">
        <v>3715</v>
      </c>
      <c r="K2564" s="13">
        <v>14.09</v>
      </c>
      <c r="L2564" s="19" t="s">
        <v>13176</v>
      </c>
      <c r="M2564" s="11" t="s">
        <v>249</v>
      </c>
      <c r="N2564" s="10" t="s">
        <v>383</v>
      </c>
      <c r="O2564" s="10"/>
      <c r="P2564" s="10"/>
      <c r="Q2564" s="10"/>
      <c r="R2564" s="12"/>
      <c r="S2564" s="18" t="s">
        <v>384</v>
      </c>
      <c r="T2564" s="10" t="s">
        <v>27</v>
      </c>
      <c r="U2564" s="10">
        <v>2629</v>
      </c>
      <c r="V2564" s="10">
        <v>1376</v>
      </c>
      <c r="W2564" s="10">
        <v>2860</v>
      </c>
      <c r="X2564" s="10">
        <v>1907</v>
      </c>
      <c r="Y2564" s="10">
        <f t="shared" si="66"/>
        <v>1166</v>
      </c>
      <c r="Z2564" s="10" t="str">
        <f>IFERROR(VLOOKUP(H2564,'[1]MW-NIFTY-50-12-Apr-2020'!$A:$A,1,FALSE),"No")</f>
        <v>No</v>
      </c>
      <c r="AA2564" s="10" t="str">
        <f>IFERROR(VLOOKUP(AB2564,'[2]ind_nifty500list 12th Apr20'!$F:$F,1,FALSE),"No")</f>
        <v>No</v>
      </c>
      <c r="AB2564" s="9">
        <v>1166</v>
      </c>
    </row>
    <row r="2565" spans="1:28" ht="15.75" customHeight="1" x14ac:dyDescent="0.3">
      <c r="A2565" s="9">
        <v>2018</v>
      </c>
      <c r="B2565" s="10"/>
      <c r="C2565" s="10"/>
      <c r="D2565" s="10">
        <v>136042756</v>
      </c>
      <c r="E2565" s="10">
        <v>531417</v>
      </c>
      <c r="F2565" s="10">
        <v>531417</v>
      </c>
      <c r="G2565" s="10" t="s">
        <v>6294</v>
      </c>
      <c r="H2565" s="10" t="str">
        <f>G2565</f>
        <v>MEGACOR</v>
      </c>
      <c r="I2565" s="10" t="s">
        <v>6295</v>
      </c>
      <c r="J2565" s="10" t="s">
        <v>6296</v>
      </c>
      <c r="K2565" s="13">
        <v>14.05</v>
      </c>
      <c r="L2565" s="19" t="s">
        <v>13176</v>
      </c>
      <c r="M2565" s="11" t="s">
        <v>83</v>
      </c>
      <c r="N2565" s="10" t="s">
        <v>181</v>
      </c>
      <c r="O2565" s="10" t="s">
        <v>210</v>
      </c>
      <c r="P2565" s="10" t="s">
        <v>3582</v>
      </c>
      <c r="Q2565" s="12"/>
      <c r="R2565" s="12"/>
      <c r="S2565" s="17" t="s">
        <v>86</v>
      </c>
      <c r="T2565" s="10" t="s">
        <v>27</v>
      </c>
      <c r="U2565" s="10">
        <v>1598</v>
      </c>
      <c r="V2565" s="10">
        <v>3171</v>
      </c>
      <c r="W2565" s="10">
        <v>1548</v>
      </c>
      <c r="X2565" s="10">
        <v>1123</v>
      </c>
      <c r="Y2565" s="10">
        <f t="shared" si="66"/>
        <v>2018</v>
      </c>
      <c r="Z2565" s="10" t="str">
        <f>IFERROR(VLOOKUP(H2565,'[1]MW-NIFTY-50-12-Apr-2020'!$A:$A,1,FALSE),"No")</f>
        <v>No</v>
      </c>
      <c r="AA2565" s="10" t="str">
        <f>IFERROR(VLOOKUP(AB2565,'[2]ind_nifty500list 12th Apr20'!$F:$F,1,FALSE),"No")</f>
        <v>No</v>
      </c>
      <c r="AB2565" s="9">
        <v>2018</v>
      </c>
    </row>
    <row r="2566" spans="1:28" ht="15.75" customHeight="1" x14ac:dyDescent="0.3">
      <c r="A2566" s="9">
        <v>3302</v>
      </c>
      <c r="B2566" s="10">
        <v>805633</v>
      </c>
      <c r="C2566" s="10">
        <v>3147</v>
      </c>
      <c r="D2566" s="10">
        <v>132923908</v>
      </c>
      <c r="E2566" s="10">
        <v>519234</v>
      </c>
      <c r="F2566" s="10">
        <v>519234</v>
      </c>
      <c r="G2566" s="10" t="s">
        <v>10142</v>
      </c>
      <c r="H2566" s="10" t="s">
        <v>10142</v>
      </c>
      <c r="I2566" s="10" t="s">
        <v>10143</v>
      </c>
      <c r="J2566" s="10" t="s">
        <v>10144</v>
      </c>
      <c r="K2566" s="13">
        <v>13.96</v>
      </c>
      <c r="L2566" s="19" t="s">
        <v>13176</v>
      </c>
      <c r="M2566" s="10" t="s">
        <v>275</v>
      </c>
      <c r="N2566" s="10" t="s">
        <v>276</v>
      </c>
      <c r="O2566" s="10"/>
      <c r="P2566" s="10"/>
      <c r="Q2566" s="12"/>
      <c r="R2566" s="12"/>
      <c r="S2566" s="18" t="s">
        <v>279</v>
      </c>
      <c r="T2566" s="10" t="s">
        <v>27</v>
      </c>
      <c r="U2566" s="10">
        <v>337</v>
      </c>
      <c r="V2566" s="10">
        <v>3062</v>
      </c>
      <c r="W2566" s="10">
        <v>1935</v>
      </c>
      <c r="X2566" s="10">
        <v>844</v>
      </c>
      <c r="Y2566" s="10">
        <f t="shared" si="66"/>
        <v>3302</v>
      </c>
      <c r="Z2566" s="10" t="str">
        <f>IFERROR(VLOOKUP(H2566,'[1]MW-NIFTY-50-12-Apr-2020'!$A:$A,1,FALSE),"No")</f>
        <v>No</v>
      </c>
      <c r="AA2566" s="10" t="str">
        <f>IFERROR(VLOOKUP(AB2566,'[2]ind_nifty500list 12th Apr20'!$F:$F,1,FALSE),"No")</f>
        <v>No</v>
      </c>
      <c r="AB2566" s="9">
        <v>3302</v>
      </c>
    </row>
    <row r="2567" spans="1:28" ht="15.75" customHeight="1" x14ac:dyDescent="0.3">
      <c r="A2567" s="9">
        <v>2569</v>
      </c>
      <c r="B2567" s="10">
        <v>648961</v>
      </c>
      <c r="C2567" s="10">
        <v>2535</v>
      </c>
      <c r="D2567" s="10">
        <v>128117508</v>
      </c>
      <c r="E2567" s="10">
        <v>500459</v>
      </c>
      <c r="F2567" s="10">
        <v>500459</v>
      </c>
      <c r="G2567" s="10" t="s">
        <v>7951</v>
      </c>
      <c r="H2567" s="10" t="s">
        <v>7951</v>
      </c>
      <c r="I2567" s="10" t="s">
        <v>7952</v>
      </c>
      <c r="J2567" s="10" t="s">
        <v>7953</v>
      </c>
      <c r="K2567" s="13">
        <v>30661.862249999998</v>
      </c>
      <c r="L2567" s="16" t="s">
        <v>13178</v>
      </c>
      <c r="M2567" s="11" t="s">
        <v>275</v>
      </c>
      <c r="N2567" s="10" t="s">
        <v>276</v>
      </c>
      <c r="O2567" s="10" t="s">
        <v>323</v>
      </c>
      <c r="P2567" s="10" t="s">
        <v>1237</v>
      </c>
      <c r="Q2567" s="12"/>
      <c r="R2567" s="12"/>
      <c r="S2567" s="18" t="s">
        <v>279</v>
      </c>
      <c r="T2567" s="10" t="s">
        <v>130</v>
      </c>
      <c r="U2567" s="10">
        <v>900</v>
      </c>
      <c r="V2567" s="10">
        <v>659</v>
      </c>
      <c r="W2567" s="10">
        <v>769</v>
      </c>
      <c r="X2567" s="10">
        <v>733</v>
      </c>
      <c r="Y2567" s="10">
        <f t="shared" si="66"/>
        <v>2569</v>
      </c>
      <c r="Z2567" s="10" t="str">
        <f>IFERROR(VLOOKUP(H2567,'[1]MW-NIFTY-50-12-Apr-2020'!$A:$A,1,FALSE),"No")</f>
        <v>No</v>
      </c>
      <c r="AA2567" s="10" t="s">
        <v>44</v>
      </c>
      <c r="AB2567" s="9">
        <v>2569</v>
      </c>
    </row>
    <row r="2568" spans="1:28" ht="15.75" customHeight="1" x14ac:dyDescent="0.3">
      <c r="A2568" s="9">
        <v>1165</v>
      </c>
      <c r="B2568" s="10"/>
      <c r="C2568" s="10"/>
      <c r="D2568" s="10">
        <v>136091652</v>
      </c>
      <c r="E2568" s="10">
        <v>531608</v>
      </c>
      <c r="F2568" s="10">
        <v>531608</v>
      </c>
      <c r="G2568" s="10" t="s">
        <v>3708</v>
      </c>
      <c r="H2568" s="10" t="str">
        <f>G2568</f>
        <v>GORANIN</v>
      </c>
      <c r="I2568" s="10" t="s">
        <v>3709</v>
      </c>
      <c r="J2568" s="10" t="s">
        <v>3710</v>
      </c>
      <c r="K2568" s="13">
        <v>13.89</v>
      </c>
      <c r="L2568" s="19" t="s">
        <v>13176</v>
      </c>
      <c r="M2568" s="11" t="s">
        <v>83</v>
      </c>
      <c r="N2568" s="10" t="s">
        <v>1069</v>
      </c>
      <c r="O2568" s="23" t="s">
        <v>3711</v>
      </c>
      <c r="P2568" s="10" t="s">
        <v>3712</v>
      </c>
      <c r="Q2568" s="12"/>
      <c r="R2568" s="12"/>
      <c r="S2568" s="15" t="s">
        <v>1071</v>
      </c>
      <c r="T2568" s="10" t="s">
        <v>27</v>
      </c>
      <c r="U2568" s="10">
        <v>1468</v>
      </c>
      <c r="V2568" s="10">
        <v>2109</v>
      </c>
      <c r="W2568" s="10">
        <v>2501</v>
      </c>
      <c r="X2568" s="10">
        <v>1572</v>
      </c>
      <c r="Y2568" s="10">
        <f t="shared" si="66"/>
        <v>1165</v>
      </c>
      <c r="Z2568" s="10" t="str">
        <f>IFERROR(VLOOKUP(H2568,'[1]MW-NIFTY-50-12-Apr-2020'!$A:$A,1,FALSE),"No")</f>
        <v>No</v>
      </c>
      <c r="AA2568" s="10" t="str">
        <f>IFERROR(VLOOKUP(AB2568,'[2]ind_nifty500list 12th Apr20'!$F:$F,1,FALSE),"No")</f>
        <v>No</v>
      </c>
      <c r="AB2568" s="9">
        <v>1165</v>
      </c>
    </row>
    <row r="2569" spans="1:28" ht="15.75" customHeight="1" x14ac:dyDescent="0.3">
      <c r="A2569" s="9">
        <v>1631</v>
      </c>
      <c r="B2569" s="10"/>
      <c r="C2569" s="10"/>
      <c r="D2569" s="10">
        <v>129044484</v>
      </c>
      <c r="E2569" s="10">
        <v>504080</v>
      </c>
      <c r="F2569" s="10">
        <v>504080</v>
      </c>
      <c r="G2569" s="10" t="s">
        <v>5129</v>
      </c>
      <c r="H2569" s="10" t="str">
        <f>G2569</f>
        <v>JSLINDL</v>
      </c>
      <c r="I2569" s="10" t="s">
        <v>5130</v>
      </c>
      <c r="J2569" s="10" t="s">
        <v>5131</v>
      </c>
      <c r="K2569" s="13">
        <v>13.89</v>
      </c>
      <c r="L2569" s="19" t="s">
        <v>13176</v>
      </c>
      <c r="M2569" s="11" t="s">
        <v>39</v>
      </c>
      <c r="N2569" s="10" t="s">
        <v>40</v>
      </c>
      <c r="O2569" s="10" t="s">
        <v>128</v>
      </c>
      <c r="P2569" s="10" t="e">
        <v>#REF!</v>
      </c>
      <c r="Q2569" s="12"/>
      <c r="R2569" s="12"/>
      <c r="S2569" s="15" t="s">
        <v>42</v>
      </c>
      <c r="T2569" s="10" t="s">
        <v>27</v>
      </c>
      <c r="U2569" s="10">
        <v>206</v>
      </c>
      <c r="V2569" s="10">
        <v>905</v>
      </c>
      <c r="W2569" s="10">
        <v>1982</v>
      </c>
      <c r="X2569" s="10">
        <v>122</v>
      </c>
      <c r="Y2569" s="10">
        <f t="shared" si="66"/>
        <v>1631</v>
      </c>
      <c r="Z2569" s="10" t="str">
        <f>IFERROR(VLOOKUP(H2569,'[1]MW-NIFTY-50-12-Apr-2020'!$A:$A,1,FALSE),"No")</f>
        <v>No</v>
      </c>
      <c r="AA2569" s="10" t="str">
        <f>IFERROR(VLOOKUP(AB2569,'[2]ind_nifty500list 12th Apr20'!$F:$F,1,FALSE),"No")</f>
        <v>No</v>
      </c>
      <c r="AB2569" s="9">
        <v>1631</v>
      </c>
    </row>
    <row r="2570" spans="1:28" ht="15.75" customHeight="1" x14ac:dyDescent="0.3">
      <c r="A2570" s="9">
        <v>1499</v>
      </c>
      <c r="B2570" s="10"/>
      <c r="C2570" s="10"/>
      <c r="D2570" s="10">
        <v>134787076</v>
      </c>
      <c r="E2570" s="10">
        <v>526512</v>
      </c>
      <c r="F2570" s="10">
        <v>526512</v>
      </c>
      <c r="G2570" s="10" t="s">
        <v>4731</v>
      </c>
      <c r="H2570" s="10" t="str">
        <f>G2570</f>
        <v>INTLNKP</v>
      </c>
      <c r="I2570" s="10" t="s">
        <v>4732</v>
      </c>
      <c r="J2570" s="10" t="s">
        <v>4733</v>
      </c>
      <c r="K2570" s="13">
        <v>13.87</v>
      </c>
      <c r="L2570" s="19" t="s">
        <v>13176</v>
      </c>
      <c r="M2570" s="11" t="s">
        <v>121</v>
      </c>
      <c r="N2570" s="10" t="s">
        <v>122</v>
      </c>
      <c r="O2570" s="10" t="s">
        <v>1808</v>
      </c>
      <c r="P2570" s="10"/>
      <c r="Q2570" s="12"/>
      <c r="R2570" s="12"/>
      <c r="S2570" s="15" t="s">
        <v>124</v>
      </c>
      <c r="T2570" s="10" t="s">
        <v>27</v>
      </c>
      <c r="U2570" s="10">
        <v>2290</v>
      </c>
      <c r="V2570" s="10">
        <v>540</v>
      </c>
      <c r="W2570" s="10">
        <v>3234</v>
      </c>
      <c r="X2570" s="10">
        <v>2938</v>
      </c>
      <c r="Y2570" s="10">
        <f t="shared" si="66"/>
        <v>1499</v>
      </c>
      <c r="Z2570" s="10" t="str">
        <f>IFERROR(VLOOKUP(H2570,'[1]MW-NIFTY-50-12-Apr-2020'!$A:$A,1,FALSE),"No")</f>
        <v>No</v>
      </c>
      <c r="AA2570" s="10" t="str">
        <f>IFERROR(VLOOKUP(AB2570,'[2]ind_nifty500list 12th Apr20'!$F:$F,1,FALSE),"No")</f>
        <v>No</v>
      </c>
      <c r="AB2570" s="9">
        <v>1499</v>
      </c>
    </row>
    <row r="2571" spans="1:28" ht="15.75" customHeight="1" x14ac:dyDescent="0.3">
      <c r="A2571" s="9">
        <v>3285</v>
      </c>
      <c r="B2571" s="10"/>
      <c r="C2571" s="10"/>
      <c r="D2571" s="10">
        <v>133435396</v>
      </c>
      <c r="E2571" s="10">
        <v>133435396</v>
      </c>
      <c r="F2571" s="10">
        <v>521232</v>
      </c>
      <c r="G2571" s="10" t="s">
        <v>10091</v>
      </c>
      <c r="H2571" s="10" t="str">
        <f>G2571</f>
        <v>SUNILTX</v>
      </c>
      <c r="I2571" s="10" t="s">
        <v>10092</v>
      </c>
      <c r="J2571" s="10" t="s">
        <v>10093</v>
      </c>
      <c r="K2571" s="13">
        <v>13.82</v>
      </c>
      <c r="L2571" s="19" t="s">
        <v>13176</v>
      </c>
      <c r="M2571" s="11" t="s">
        <v>39</v>
      </c>
      <c r="N2571" s="10" t="s">
        <v>40</v>
      </c>
      <c r="O2571" s="10" t="s">
        <v>76</v>
      </c>
      <c r="P2571" s="10"/>
      <c r="Q2571" s="12"/>
      <c r="R2571" s="12"/>
      <c r="S2571" s="17" t="s">
        <v>42</v>
      </c>
      <c r="T2571" s="10" t="s">
        <v>27</v>
      </c>
      <c r="U2571" s="10">
        <v>171</v>
      </c>
      <c r="V2571" s="10">
        <v>2820</v>
      </c>
      <c r="W2571" s="10">
        <v>2566</v>
      </c>
      <c r="X2571" s="10">
        <v>876</v>
      </c>
      <c r="Y2571" s="10">
        <f t="shared" si="66"/>
        <v>3285</v>
      </c>
      <c r="Z2571" s="10" t="str">
        <f>IFERROR(VLOOKUP(H2571,'[1]MW-NIFTY-50-12-Apr-2020'!$A:$A,1,FALSE),"No")</f>
        <v>No</v>
      </c>
      <c r="AA2571" s="10" t="str">
        <f>IFERROR(VLOOKUP(AB2571,'[2]ind_nifty500list 12th Apr20'!$F:$F,1,FALSE),"No")</f>
        <v>No</v>
      </c>
      <c r="AB2571" s="9">
        <v>3285</v>
      </c>
    </row>
    <row r="2572" spans="1:28" ht="15.75" customHeight="1" x14ac:dyDescent="0.3">
      <c r="A2572" s="9">
        <v>3804</v>
      </c>
      <c r="B2572" s="10">
        <v>6410497</v>
      </c>
      <c r="C2572" s="10">
        <v>25041</v>
      </c>
      <c r="D2572" s="10">
        <v>131673092</v>
      </c>
      <c r="E2572" s="10">
        <v>514348</v>
      </c>
      <c r="F2572" s="10">
        <v>514348</v>
      </c>
      <c r="G2572" s="10" t="s">
        <v>11666</v>
      </c>
      <c r="H2572" s="10" t="s">
        <v>11666</v>
      </c>
      <c r="I2572" s="10" t="s">
        <v>11667</v>
      </c>
      <c r="J2572" s="10" t="s">
        <v>11668</v>
      </c>
      <c r="K2572" s="13">
        <v>13.77835</v>
      </c>
      <c r="L2572" s="19" t="s">
        <v>13176</v>
      </c>
      <c r="M2572" s="11" t="s">
        <v>83</v>
      </c>
      <c r="N2572" s="10" t="s">
        <v>84</v>
      </c>
      <c r="O2572" s="11" t="s">
        <v>85</v>
      </c>
      <c r="P2572" s="10"/>
      <c r="Q2572" s="12"/>
      <c r="R2572" s="12"/>
      <c r="S2572" s="15" t="s">
        <v>86</v>
      </c>
      <c r="T2572" s="10" t="s">
        <v>27</v>
      </c>
      <c r="U2572" s="10">
        <v>2161</v>
      </c>
      <c r="V2572" s="10">
        <v>127</v>
      </c>
      <c r="W2572" s="10">
        <v>2956</v>
      </c>
      <c r="X2572" s="10">
        <v>1681</v>
      </c>
      <c r="Y2572" s="10">
        <f t="shared" si="66"/>
        <v>3804</v>
      </c>
      <c r="Z2572" s="10" t="str">
        <f>IFERROR(VLOOKUP(H2572,'[1]MW-NIFTY-50-12-Apr-2020'!$A:$A,1,FALSE),"No")</f>
        <v>No</v>
      </c>
      <c r="AA2572" s="10" t="str">
        <f>IFERROR(VLOOKUP(AB2572,'[2]ind_nifty500list 12th Apr20'!$F:$F,1,FALSE),"No")</f>
        <v>No</v>
      </c>
      <c r="AB2572" s="9">
        <v>3804</v>
      </c>
    </row>
    <row r="2573" spans="1:28" ht="15.75" customHeight="1" x14ac:dyDescent="0.3">
      <c r="A2573" s="9">
        <v>297</v>
      </c>
      <c r="B2573" s="10"/>
      <c r="C2573" s="10"/>
      <c r="D2573" s="10">
        <v>135727876</v>
      </c>
      <c r="E2573" s="10">
        <v>530187</v>
      </c>
      <c r="F2573" s="10">
        <v>530187</v>
      </c>
      <c r="G2573" s="10" t="s">
        <v>1051</v>
      </c>
      <c r="H2573" s="10" t="str">
        <f>G2573</f>
        <v>ATHARVENT</v>
      </c>
      <c r="I2573" s="10" t="s">
        <v>1052</v>
      </c>
      <c r="J2573" s="10" t="s">
        <v>1053</v>
      </c>
      <c r="K2573" s="13">
        <v>13.74</v>
      </c>
      <c r="L2573" s="19" t="s">
        <v>13176</v>
      </c>
      <c r="M2573" s="11" t="s">
        <v>55</v>
      </c>
      <c r="N2573" s="10" t="s">
        <v>56</v>
      </c>
      <c r="O2573" s="10" t="s">
        <v>158</v>
      </c>
      <c r="P2573" s="10" t="s">
        <v>159</v>
      </c>
      <c r="Q2573" s="12"/>
      <c r="R2573" s="12"/>
      <c r="S2573" s="10" t="s">
        <v>58</v>
      </c>
      <c r="T2573" s="10" t="s">
        <v>27</v>
      </c>
      <c r="U2573" s="10">
        <v>1486</v>
      </c>
      <c r="V2573" s="10">
        <v>2903</v>
      </c>
      <c r="W2573" s="10">
        <v>177</v>
      </c>
      <c r="X2573" s="10">
        <v>664</v>
      </c>
      <c r="Y2573" s="10">
        <f t="shared" si="66"/>
        <v>297</v>
      </c>
      <c r="Z2573" s="10" t="str">
        <f>IFERROR(VLOOKUP(H2573,'[1]MW-NIFTY-50-12-Apr-2020'!$A:$A,1,FALSE),"No")</f>
        <v>No</v>
      </c>
      <c r="AA2573" s="10" t="str">
        <f>IFERROR(VLOOKUP(AB2573,'[2]ind_nifty500list 12th Apr20'!$F:$F,1,FALSE),"No")</f>
        <v>No</v>
      </c>
      <c r="AB2573" s="9">
        <v>297</v>
      </c>
    </row>
    <row r="2574" spans="1:28" ht="15.75" customHeight="1" x14ac:dyDescent="0.3">
      <c r="A2574" s="9">
        <v>911</v>
      </c>
      <c r="B2574" s="10">
        <v>4974081</v>
      </c>
      <c r="C2574" s="10">
        <v>19430</v>
      </c>
      <c r="D2574" s="10">
        <v>128033796</v>
      </c>
      <c r="E2574" s="10">
        <v>500132</v>
      </c>
      <c r="F2574" s="10">
        <v>500132</v>
      </c>
      <c r="G2574" s="10" t="s">
        <v>2931</v>
      </c>
      <c r="H2574" s="10" t="s">
        <v>2931</v>
      </c>
      <c r="I2574" s="10" t="s">
        <v>2932</v>
      </c>
      <c r="J2574" s="10" t="s">
        <v>2933</v>
      </c>
      <c r="K2574" s="13">
        <v>13.69</v>
      </c>
      <c r="L2574" s="19" t="s">
        <v>13176</v>
      </c>
      <c r="M2574" s="11" t="s">
        <v>275</v>
      </c>
      <c r="N2574" s="10" t="s">
        <v>357</v>
      </c>
      <c r="O2574" s="10" t="s">
        <v>358</v>
      </c>
      <c r="P2574" s="10" t="s">
        <v>1254</v>
      </c>
      <c r="Q2574" s="10"/>
      <c r="R2574" s="12"/>
      <c r="S2574" s="18" t="s">
        <v>279</v>
      </c>
      <c r="T2574" s="10" t="s">
        <v>27</v>
      </c>
      <c r="U2574" s="10">
        <v>2366</v>
      </c>
      <c r="V2574" s="10">
        <v>2260</v>
      </c>
      <c r="W2574" s="10">
        <v>2471</v>
      </c>
      <c r="X2574" s="10">
        <v>2758</v>
      </c>
      <c r="Y2574" s="10">
        <f t="shared" si="66"/>
        <v>911</v>
      </c>
      <c r="Z2574" s="10" t="str">
        <f>IFERROR(VLOOKUP(H2574,'[1]MW-NIFTY-50-12-Apr-2020'!$A:$A,1,FALSE),"No")</f>
        <v>No</v>
      </c>
      <c r="AA2574" s="10" t="str">
        <f>IFERROR(VLOOKUP(AB2574,'[2]ind_nifty500list 12th Apr20'!$F:$F,1,FALSE),"No")</f>
        <v>No</v>
      </c>
      <c r="AB2574" s="9">
        <v>911</v>
      </c>
    </row>
    <row r="2575" spans="1:28" ht="15.75" customHeight="1" x14ac:dyDescent="0.3">
      <c r="A2575" s="9">
        <v>3662</v>
      </c>
      <c r="B2575" s="10"/>
      <c r="C2575" s="10"/>
      <c r="D2575" s="10">
        <v>136082948</v>
      </c>
      <c r="E2575" s="10">
        <v>531574</v>
      </c>
      <c r="F2575" s="10">
        <v>531574</v>
      </c>
      <c r="G2575" s="10" t="s">
        <v>11218</v>
      </c>
      <c r="H2575" s="10" t="str">
        <f>G2575</f>
        <v>VASINFRA</v>
      </c>
      <c r="I2575" s="10" t="s">
        <v>11219</v>
      </c>
      <c r="J2575" s="10" t="s">
        <v>11220</v>
      </c>
      <c r="K2575" s="13">
        <v>13.63</v>
      </c>
      <c r="L2575" s="19" t="s">
        <v>13176</v>
      </c>
      <c r="M2575" s="11" t="s">
        <v>55</v>
      </c>
      <c r="N2575" s="10" t="s">
        <v>56</v>
      </c>
      <c r="O2575" s="10" t="s">
        <v>215</v>
      </c>
      <c r="P2575" s="10" t="s">
        <v>454</v>
      </c>
      <c r="Q2575" s="12"/>
      <c r="R2575" s="12"/>
      <c r="S2575" s="18" t="s">
        <v>58</v>
      </c>
      <c r="T2575" s="10" t="s">
        <v>27</v>
      </c>
      <c r="U2575" s="10">
        <v>2655</v>
      </c>
      <c r="V2575" s="10">
        <v>1968</v>
      </c>
      <c r="W2575" s="10">
        <v>1503</v>
      </c>
      <c r="X2575" s="10">
        <v>914</v>
      </c>
      <c r="Y2575" s="10">
        <f t="shared" si="66"/>
        <v>3662</v>
      </c>
      <c r="Z2575" s="10" t="str">
        <f>IFERROR(VLOOKUP(H2575,'[1]MW-NIFTY-50-12-Apr-2020'!$A:$A,1,FALSE),"No")</f>
        <v>No</v>
      </c>
      <c r="AA2575" s="10" t="str">
        <f>IFERROR(VLOOKUP(AB2575,'[2]ind_nifty500list 12th Apr20'!$F:$F,1,FALSE),"No")</f>
        <v>No</v>
      </c>
      <c r="AB2575" s="9">
        <v>3662</v>
      </c>
    </row>
    <row r="2576" spans="1:28" ht="15.75" customHeight="1" x14ac:dyDescent="0.3">
      <c r="A2576" s="9">
        <v>2578</v>
      </c>
      <c r="B2576" s="10">
        <v>2906881</v>
      </c>
      <c r="C2576" s="10">
        <v>11355</v>
      </c>
      <c r="D2576" s="10">
        <v>136326148</v>
      </c>
      <c r="E2576" s="10">
        <v>532524</v>
      </c>
      <c r="F2576" s="10">
        <v>532524</v>
      </c>
      <c r="G2576" s="10" t="s">
        <v>7977</v>
      </c>
      <c r="H2576" s="10" t="s">
        <v>7977</v>
      </c>
      <c r="I2576" s="10" t="s">
        <v>7978</v>
      </c>
      <c r="J2576" s="10" t="s">
        <v>7979</v>
      </c>
      <c r="K2576" s="13">
        <v>2812.5840499999999</v>
      </c>
      <c r="L2576" s="19" t="s">
        <v>13179</v>
      </c>
      <c r="M2576" s="11" t="s">
        <v>335</v>
      </c>
      <c r="N2576" s="10" t="s">
        <v>336</v>
      </c>
      <c r="O2576" s="10" t="s">
        <v>1776</v>
      </c>
      <c r="P2576" s="10" t="s">
        <v>7980</v>
      </c>
      <c r="Q2576" s="12"/>
      <c r="R2576" s="12"/>
      <c r="S2576" s="15" t="s">
        <v>339</v>
      </c>
      <c r="T2576" s="10" t="s">
        <v>27</v>
      </c>
      <c r="U2576" s="10">
        <v>3103</v>
      </c>
      <c r="V2576" s="10">
        <v>529</v>
      </c>
      <c r="W2576" s="10">
        <v>1668</v>
      </c>
      <c r="X2576" s="10">
        <v>2728</v>
      </c>
      <c r="Y2576" s="10">
        <f t="shared" si="66"/>
        <v>2578</v>
      </c>
      <c r="Z2576" s="10" t="str">
        <f>IFERROR(VLOOKUP(H2576,'[1]MW-NIFTY-50-12-Apr-2020'!$A:$A,1,FALSE),"No")</f>
        <v>No</v>
      </c>
      <c r="AA2576" s="10" t="s">
        <v>44</v>
      </c>
      <c r="AB2576" s="9">
        <v>2578</v>
      </c>
    </row>
    <row r="2577" spans="1:28" ht="15.75" customHeight="1" x14ac:dyDescent="0.3">
      <c r="A2577" s="9">
        <v>4472</v>
      </c>
      <c r="B2577" s="10">
        <v>629761</v>
      </c>
      <c r="C2577" s="10">
        <v>2460</v>
      </c>
      <c r="D2577" s="10">
        <v>128967684</v>
      </c>
      <c r="E2577" s="10">
        <v>503780</v>
      </c>
      <c r="F2577" s="10">
        <v>503780</v>
      </c>
      <c r="G2577" s="10" t="s">
        <v>12491</v>
      </c>
      <c r="H2577" s="10" t="s">
        <v>12491</v>
      </c>
      <c r="I2577" s="10" t="s">
        <v>12492</v>
      </c>
      <c r="J2577" s="10" t="s">
        <v>12493</v>
      </c>
      <c r="K2577" s="13">
        <v>13.59</v>
      </c>
      <c r="L2577" s="19" t="s">
        <v>13176</v>
      </c>
      <c r="M2577" s="11" t="s">
        <v>39</v>
      </c>
      <c r="N2577" s="10" t="s">
        <v>145</v>
      </c>
      <c r="O2577" s="12"/>
      <c r="P2577" s="10"/>
      <c r="Q2577" s="12"/>
      <c r="R2577" s="12"/>
      <c r="S2577" s="15" t="s">
        <v>42</v>
      </c>
      <c r="T2577" s="10" t="s">
        <v>27</v>
      </c>
      <c r="U2577" s="10">
        <v>4628</v>
      </c>
      <c r="V2577" s="10">
        <v>4658</v>
      </c>
      <c r="W2577" s="10">
        <v>4453</v>
      </c>
      <c r="X2577" s="10">
        <v>4363</v>
      </c>
      <c r="Y2577" s="10">
        <f t="shared" si="66"/>
        <v>4472</v>
      </c>
      <c r="Z2577" s="10" t="str">
        <f>IFERROR(VLOOKUP(H2577,'[1]MW-NIFTY-50-12-Apr-2020'!$A:$A,1,FALSE),"No")</f>
        <v>No</v>
      </c>
      <c r="AA2577" s="10" t="str">
        <f>IFERROR(VLOOKUP(AB2577,'[2]ind_nifty500list 12th Apr20'!$F:$F,1,FALSE),"No")</f>
        <v>No</v>
      </c>
      <c r="AB2577" s="9">
        <v>4472</v>
      </c>
    </row>
    <row r="2578" spans="1:28" ht="15.75" customHeight="1" x14ac:dyDescent="0.3">
      <c r="A2578" s="9">
        <v>1089</v>
      </c>
      <c r="B2578" s="10"/>
      <c r="C2578" s="10"/>
      <c r="D2578" s="10">
        <v>135779588</v>
      </c>
      <c r="E2578" s="10">
        <v>530389</v>
      </c>
      <c r="F2578" s="10">
        <v>530389</v>
      </c>
      <c r="G2578" s="10" t="s">
        <v>3476</v>
      </c>
      <c r="H2578" s="10" t="str">
        <f>G2578</f>
        <v>GEEFC</v>
      </c>
      <c r="I2578" s="10" t="s">
        <v>3477</v>
      </c>
      <c r="J2578" s="10" t="s">
        <v>3478</v>
      </c>
      <c r="K2578" s="13">
        <v>13.56</v>
      </c>
      <c r="L2578" s="19" t="s">
        <v>13176</v>
      </c>
      <c r="M2578" s="11" t="s">
        <v>55</v>
      </c>
      <c r="N2578" s="10" t="s">
        <v>56</v>
      </c>
      <c r="O2578" s="10" t="s">
        <v>57</v>
      </c>
      <c r="P2578" s="10"/>
      <c r="Q2578" s="12"/>
      <c r="R2578" s="12"/>
      <c r="S2578" s="18" t="s">
        <v>58</v>
      </c>
      <c r="T2578" s="10" t="s">
        <v>27</v>
      </c>
      <c r="U2578" s="10">
        <v>1992</v>
      </c>
      <c r="V2578" s="10">
        <v>2292</v>
      </c>
      <c r="W2578" s="10">
        <v>603</v>
      </c>
      <c r="X2578" s="10">
        <v>662</v>
      </c>
      <c r="Y2578" s="10">
        <f t="shared" si="66"/>
        <v>1089</v>
      </c>
      <c r="Z2578" s="10" t="str">
        <f>IFERROR(VLOOKUP(H2578,'[1]MW-NIFTY-50-12-Apr-2020'!$A:$A,1,FALSE),"No")</f>
        <v>No</v>
      </c>
      <c r="AA2578" s="10" t="str">
        <f>IFERROR(VLOOKUP(AB2578,'[2]ind_nifty500list 12th Apr20'!$F:$F,1,FALSE),"No")</f>
        <v>No</v>
      </c>
      <c r="AB2578" s="9">
        <v>1089</v>
      </c>
    </row>
    <row r="2579" spans="1:28" ht="15.75" customHeight="1" x14ac:dyDescent="0.3">
      <c r="A2579" s="9">
        <v>4803</v>
      </c>
      <c r="B2579" s="10">
        <v>912385</v>
      </c>
      <c r="C2579" s="10">
        <v>3564</v>
      </c>
      <c r="D2579" s="10">
        <v>130557956</v>
      </c>
      <c r="E2579" s="10">
        <v>509992</v>
      </c>
      <c r="F2579" s="10">
        <v>509992</v>
      </c>
      <c r="G2579" s="10" t="s">
        <v>12614</v>
      </c>
      <c r="H2579" s="10" t="s">
        <v>12614</v>
      </c>
      <c r="I2579" s="10" t="s">
        <v>12615</v>
      </c>
      <c r="J2579" s="10" t="s">
        <v>12616</v>
      </c>
      <c r="K2579" s="13">
        <v>13.55</v>
      </c>
      <c r="L2579" s="19" t="s">
        <v>13176</v>
      </c>
      <c r="M2579" s="11" t="s">
        <v>39</v>
      </c>
      <c r="N2579" s="10" t="s">
        <v>40</v>
      </c>
      <c r="O2579" s="10"/>
      <c r="P2579" s="10"/>
      <c r="Q2579" s="12"/>
      <c r="R2579" s="12"/>
      <c r="S2579" s="17" t="s">
        <v>42</v>
      </c>
      <c r="T2579" s="10" t="s">
        <v>27</v>
      </c>
      <c r="U2579" s="10">
        <v>4815</v>
      </c>
      <c r="V2579" s="10">
        <v>4827</v>
      </c>
      <c r="W2579" s="10">
        <v>4763</v>
      </c>
      <c r="X2579" s="10">
        <v>4667</v>
      </c>
      <c r="Y2579" s="10">
        <f t="shared" si="66"/>
        <v>4803</v>
      </c>
      <c r="Z2579" s="10" t="str">
        <f>IFERROR(VLOOKUP(H2579,'[1]MW-NIFTY-50-12-Apr-2020'!$A:$A,1,FALSE),"No")</f>
        <v>No</v>
      </c>
      <c r="AA2579" s="10" t="str">
        <f>IFERROR(VLOOKUP(AB2579,'[2]ind_nifty500list 12th Apr20'!$F:$F,1,FALSE),"No")</f>
        <v>No</v>
      </c>
      <c r="AB2579" s="9">
        <v>4803</v>
      </c>
    </row>
    <row r="2580" spans="1:28" ht="15.75" customHeight="1" x14ac:dyDescent="0.3">
      <c r="A2580" s="9">
        <v>2849</v>
      </c>
      <c r="B2580" s="10"/>
      <c r="C2580" s="10"/>
      <c r="D2580" s="10">
        <v>134797828</v>
      </c>
      <c r="E2580" s="10">
        <v>526554</v>
      </c>
      <c r="F2580" s="10">
        <v>526554</v>
      </c>
      <c r="G2580" s="10" t="s">
        <v>8788</v>
      </c>
      <c r="H2580" s="10" t="str">
        <f>G2580</f>
        <v>SALGUTI</v>
      </c>
      <c r="I2580" s="10" t="s">
        <v>8789</v>
      </c>
      <c r="J2580" s="10" t="s">
        <v>8790</v>
      </c>
      <c r="K2580" s="13">
        <v>13.5</v>
      </c>
      <c r="L2580" s="19" t="s">
        <v>13176</v>
      </c>
      <c r="M2580" s="11" t="s">
        <v>23</v>
      </c>
      <c r="N2580" s="10" t="s">
        <v>196</v>
      </c>
      <c r="O2580" s="10"/>
      <c r="P2580" s="10"/>
      <c r="Q2580" s="12"/>
      <c r="R2580" s="12"/>
      <c r="S2580" s="15" t="s">
        <v>26</v>
      </c>
      <c r="T2580" s="10" t="s">
        <v>27</v>
      </c>
      <c r="U2580" s="10">
        <v>2397</v>
      </c>
      <c r="V2580" s="10">
        <v>2482</v>
      </c>
      <c r="W2580" s="10">
        <v>1639</v>
      </c>
      <c r="X2580" s="10">
        <v>3502</v>
      </c>
      <c r="Y2580" s="10">
        <f t="shared" si="66"/>
        <v>2849</v>
      </c>
      <c r="Z2580" s="10" t="str">
        <f>IFERROR(VLOOKUP(H2580,'[1]MW-NIFTY-50-12-Apr-2020'!$A:$A,1,FALSE),"No")</f>
        <v>No</v>
      </c>
      <c r="AA2580" s="10" t="str">
        <f>IFERROR(VLOOKUP(AB2580,'[2]ind_nifty500list 12th Apr20'!$F:$F,1,FALSE),"No")</f>
        <v>No</v>
      </c>
      <c r="AB2580" s="9">
        <v>2849</v>
      </c>
    </row>
    <row r="2581" spans="1:28" ht="15.75" customHeight="1" x14ac:dyDescent="0.3">
      <c r="A2581" s="9">
        <v>3267</v>
      </c>
      <c r="B2581" s="10"/>
      <c r="C2581" s="10"/>
      <c r="D2581" s="10">
        <v>136231428</v>
      </c>
      <c r="E2581" s="10">
        <v>532154</v>
      </c>
      <c r="F2581" s="10">
        <v>532154</v>
      </c>
      <c r="G2581" s="10" t="s">
        <v>10035</v>
      </c>
      <c r="H2581" s="10" t="str">
        <f>G2581</f>
        <v>SUNSHINE</v>
      </c>
      <c r="I2581" s="10" t="s">
        <v>10036</v>
      </c>
      <c r="J2581" s="10" t="s">
        <v>10037</v>
      </c>
      <c r="K2581" s="13">
        <v>13.5</v>
      </c>
      <c r="L2581" s="19" t="s">
        <v>13176</v>
      </c>
      <c r="M2581" s="11" t="s">
        <v>39</v>
      </c>
      <c r="N2581" s="10" t="s">
        <v>145</v>
      </c>
      <c r="O2581" s="10"/>
      <c r="P2581" s="10"/>
      <c r="Q2581" s="12"/>
      <c r="R2581" s="12"/>
      <c r="S2581" s="17" t="s">
        <v>42</v>
      </c>
      <c r="T2581" s="10" t="s">
        <v>27</v>
      </c>
      <c r="U2581" s="10">
        <v>3526</v>
      </c>
      <c r="V2581" s="10">
        <v>3271</v>
      </c>
      <c r="W2581" s="10">
        <v>1575</v>
      </c>
      <c r="X2581" s="10">
        <v>515</v>
      </c>
      <c r="Y2581" s="10">
        <f t="shared" si="66"/>
        <v>3267</v>
      </c>
      <c r="Z2581" s="10" t="str">
        <f>IFERROR(VLOOKUP(H2581,'[1]MW-NIFTY-50-12-Apr-2020'!$A:$A,1,FALSE),"No")</f>
        <v>No</v>
      </c>
      <c r="AA2581" s="10" t="str">
        <f>IFERROR(VLOOKUP(AB2581,'[2]ind_nifty500list 12th Apr20'!$F:$F,1,FALSE),"No")</f>
        <v>No</v>
      </c>
      <c r="AB2581" s="9">
        <v>3267</v>
      </c>
    </row>
    <row r="2582" spans="1:28" ht="15.75" customHeight="1" x14ac:dyDescent="0.3">
      <c r="A2582" s="9">
        <v>1992</v>
      </c>
      <c r="B2582" s="10"/>
      <c r="C2582" s="10"/>
      <c r="D2582" s="10">
        <v>130992132</v>
      </c>
      <c r="E2582" s="10">
        <v>511688</v>
      </c>
      <c r="F2582" s="10">
        <v>511688</v>
      </c>
      <c r="G2582" s="10" t="s">
        <v>6219</v>
      </c>
      <c r="H2582" s="10" t="str">
        <f>G2582</f>
        <v>MATHEWE</v>
      </c>
      <c r="I2582" s="10" t="s">
        <v>6220</v>
      </c>
      <c r="J2582" s="10" t="s">
        <v>6221</v>
      </c>
      <c r="K2582" s="13">
        <v>13.49</v>
      </c>
      <c r="L2582" s="19" t="s">
        <v>13176</v>
      </c>
      <c r="M2582" s="11" t="s">
        <v>55</v>
      </c>
      <c r="N2582" s="10" t="s">
        <v>56</v>
      </c>
      <c r="O2582" s="10" t="s">
        <v>57</v>
      </c>
      <c r="P2582" s="10"/>
      <c r="Q2582" s="12"/>
      <c r="R2582" s="12"/>
      <c r="S2582" s="10" t="s">
        <v>58</v>
      </c>
      <c r="T2582" s="10" t="s">
        <v>27</v>
      </c>
      <c r="U2582" s="10">
        <v>2292</v>
      </c>
      <c r="V2582" s="10">
        <v>3527</v>
      </c>
      <c r="W2582" s="10">
        <v>1089</v>
      </c>
      <c r="X2582" s="10">
        <v>603</v>
      </c>
      <c r="Y2582" s="10">
        <f t="shared" si="66"/>
        <v>1992</v>
      </c>
      <c r="Z2582" s="10" t="str">
        <f>IFERROR(VLOOKUP(H2582,'[1]MW-NIFTY-50-12-Apr-2020'!$A:$A,1,FALSE),"No")</f>
        <v>No</v>
      </c>
      <c r="AA2582" s="10" t="str">
        <f>IFERROR(VLOOKUP(AB2582,'[2]ind_nifty500list 12th Apr20'!$F:$F,1,FALSE),"No")</f>
        <v>No</v>
      </c>
      <c r="AB2582" s="9">
        <v>1992</v>
      </c>
    </row>
    <row r="2583" spans="1:28" ht="15.75" customHeight="1" x14ac:dyDescent="0.3">
      <c r="A2583" s="9">
        <v>2952</v>
      </c>
      <c r="B2583" s="10">
        <v>6567937</v>
      </c>
      <c r="C2583" s="10">
        <v>25656</v>
      </c>
      <c r="D2583" s="10">
        <v>136446212</v>
      </c>
      <c r="E2583" s="10">
        <v>532993</v>
      </c>
      <c r="F2583" s="10">
        <v>532993</v>
      </c>
      <c r="G2583" s="10" t="s">
        <v>9096</v>
      </c>
      <c r="H2583" s="10" t="s">
        <v>9096</v>
      </c>
      <c r="I2583" s="10" t="s">
        <v>9097</v>
      </c>
      <c r="J2583" s="10" t="s">
        <v>9098</v>
      </c>
      <c r="K2583" s="13">
        <v>13.470300000000002</v>
      </c>
      <c r="L2583" s="19" t="s">
        <v>13176</v>
      </c>
      <c r="M2583" s="11" t="s">
        <v>249</v>
      </c>
      <c r="N2583" s="10" t="s">
        <v>250</v>
      </c>
      <c r="O2583" s="10" t="s">
        <v>762</v>
      </c>
      <c r="P2583" s="10" t="s">
        <v>8775</v>
      </c>
      <c r="Q2583" s="12"/>
      <c r="R2583" s="12"/>
      <c r="S2583" s="15" t="s">
        <v>26</v>
      </c>
      <c r="T2583" s="10" t="s">
        <v>27</v>
      </c>
      <c r="U2583" s="10">
        <v>1208</v>
      </c>
      <c r="V2583" s="10">
        <v>2782</v>
      </c>
      <c r="W2583" s="10">
        <v>3968</v>
      </c>
      <c r="X2583" s="10">
        <v>2256</v>
      </c>
      <c r="Y2583" s="10">
        <f t="shared" si="66"/>
        <v>2952</v>
      </c>
      <c r="Z2583" s="10" t="str">
        <f>IFERROR(VLOOKUP(H2583,'[1]MW-NIFTY-50-12-Apr-2020'!$A:$A,1,FALSE),"No")</f>
        <v>No</v>
      </c>
      <c r="AA2583" s="10" t="str">
        <f>IFERROR(VLOOKUP(AB2583,'[2]ind_nifty500list 12th Apr20'!$F:$F,1,FALSE),"No")</f>
        <v>No</v>
      </c>
      <c r="AB2583" s="9">
        <v>2952</v>
      </c>
    </row>
    <row r="2584" spans="1:28" ht="15.75" customHeight="1" x14ac:dyDescent="0.3">
      <c r="A2584" s="9">
        <v>1246</v>
      </c>
      <c r="B2584" s="10"/>
      <c r="C2584" s="10"/>
      <c r="D2584" s="10">
        <v>128735492</v>
      </c>
      <c r="E2584" s="10">
        <v>502873</v>
      </c>
      <c r="F2584" s="10">
        <v>502873</v>
      </c>
      <c r="G2584" s="10" t="s">
        <v>3956</v>
      </c>
      <c r="H2584" s="10" t="str">
        <f>G2584</f>
        <v>HPCOTTON</v>
      </c>
      <c r="I2584" s="10" t="s">
        <v>3957</v>
      </c>
      <c r="J2584" s="10" t="s">
        <v>3958</v>
      </c>
      <c r="K2584" s="13">
        <v>13.46</v>
      </c>
      <c r="L2584" s="19" t="s">
        <v>13176</v>
      </c>
      <c r="M2584" s="11" t="s">
        <v>83</v>
      </c>
      <c r="N2584" s="10" t="s">
        <v>84</v>
      </c>
      <c r="O2584" s="10" t="s">
        <v>85</v>
      </c>
      <c r="P2584" s="10"/>
      <c r="Q2584" s="12"/>
      <c r="R2584" s="12"/>
      <c r="S2584" s="15" t="s">
        <v>86</v>
      </c>
      <c r="T2584" s="10" t="s">
        <v>27</v>
      </c>
      <c r="U2584" s="10">
        <v>1681</v>
      </c>
      <c r="V2584" s="10">
        <v>2956</v>
      </c>
      <c r="W2584" s="10">
        <v>2976</v>
      </c>
      <c r="X2584" s="10">
        <v>1690</v>
      </c>
      <c r="Y2584" s="10">
        <f t="shared" si="66"/>
        <v>1246</v>
      </c>
      <c r="Z2584" s="10" t="str">
        <f>IFERROR(VLOOKUP(H2584,'[1]MW-NIFTY-50-12-Apr-2020'!$A:$A,1,FALSE),"No")</f>
        <v>No</v>
      </c>
      <c r="AA2584" s="10" t="str">
        <f>IFERROR(VLOOKUP(AB2584,'[2]ind_nifty500list 12th Apr20'!$F:$F,1,FALSE),"No")</f>
        <v>No</v>
      </c>
      <c r="AB2584" s="9">
        <v>1246</v>
      </c>
    </row>
    <row r="2585" spans="1:28" ht="15.75" customHeight="1" x14ac:dyDescent="0.3">
      <c r="A2585" s="9">
        <v>4213</v>
      </c>
      <c r="B2585" s="10">
        <v>2945025</v>
      </c>
      <c r="C2585" s="10">
        <v>11504</v>
      </c>
      <c r="D2585" s="10">
        <v>128946948</v>
      </c>
      <c r="E2585" s="10">
        <v>503699</v>
      </c>
      <c r="F2585" s="10">
        <v>503699</v>
      </c>
      <c r="G2585" s="10" t="s">
        <v>12332</v>
      </c>
      <c r="H2585" s="10" t="s">
        <v>12332</v>
      </c>
      <c r="I2585" s="10" t="s">
        <v>12333</v>
      </c>
      <c r="J2585" s="10" t="s">
        <v>12334</v>
      </c>
      <c r="K2585" s="13">
        <v>13.46</v>
      </c>
      <c r="L2585" s="19" t="s">
        <v>13176</v>
      </c>
      <c r="M2585" s="11" t="s">
        <v>32</v>
      </c>
      <c r="N2585" s="10" t="s">
        <v>33</v>
      </c>
      <c r="O2585" s="10" t="s">
        <v>48</v>
      </c>
      <c r="P2585" s="10"/>
      <c r="Q2585" s="12"/>
      <c r="R2585" s="12"/>
      <c r="S2585" s="18" t="s">
        <v>35</v>
      </c>
      <c r="T2585" s="10" t="s">
        <v>27</v>
      </c>
      <c r="U2585" s="10">
        <v>4401</v>
      </c>
      <c r="V2585" s="10">
        <v>4697</v>
      </c>
      <c r="W2585" s="10">
        <v>4143</v>
      </c>
      <c r="X2585" s="10">
        <v>3684</v>
      </c>
      <c r="Y2585" s="10">
        <f t="shared" si="66"/>
        <v>4213</v>
      </c>
      <c r="Z2585" s="10" t="str">
        <f>IFERROR(VLOOKUP(H2585,'[1]MW-NIFTY-50-12-Apr-2020'!$A:$A,1,FALSE),"No")</f>
        <v>No</v>
      </c>
      <c r="AA2585" s="10" t="str">
        <f>IFERROR(VLOOKUP(AB2585,'[2]ind_nifty500list 12th Apr20'!$F:$F,1,FALSE),"No")</f>
        <v>No</v>
      </c>
      <c r="AB2585" s="9">
        <v>4213</v>
      </c>
    </row>
    <row r="2586" spans="1:28" ht="15.75" customHeight="1" x14ac:dyDescent="0.3">
      <c r="A2586" s="9">
        <v>3394</v>
      </c>
      <c r="B2586" s="10"/>
      <c r="C2586" s="10"/>
      <c r="D2586" s="10">
        <v>137801476</v>
      </c>
      <c r="E2586" s="10">
        <v>538287</v>
      </c>
      <c r="F2586" s="10">
        <v>538287</v>
      </c>
      <c r="G2586" s="10" t="s">
        <v>10419</v>
      </c>
      <c r="H2586" s="10" t="str">
        <f>G2586</f>
        <v>TARANG</v>
      </c>
      <c r="I2586" s="10" t="s">
        <v>10420</v>
      </c>
      <c r="J2586" s="10" t="s">
        <v>10421</v>
      </c>
      <c r="K2586" s="13">
        <v>13.45</v>
      </c>
      <c r="L2586" s="19" t="s">
        <v>13176</v>
      </c>
      <c r="M2586" s="11" t="s">
        <v>39</v>
      </c>
      <c r="N2586" s="10" t="s">
        <v>67</v>
      </c>
      <c r="O2586" s="10"/>
      <c r="P2586" s="10"/>
      <c r="Q2586" s="12"/>
      <c r="R2586" s="12"/>
      <c r="S2586" s="15" t="s">
        <v>69</v>
      </c>
      <c r="T2586" s="10" t="s">
        <v>27</v>
      </c>
      <c r="U2586" s="10">
        <v>3434</v>
      </c>
      <c r="V2586" s="10">
        <v>3640</v>
      </c>
      <c r="W2586" s="10">
        <v>3076</v>
      </c>
      <c r="X2586" s="10">
        <v>2930</v>
      </c>
      <c r="Y2586" s="10">
        <f t="shared" si="66"/>
        <v>3394</v>
      </c>
      <c r="Z2586" s="10" t="str">
        <f>IFERROR(VLOOKUP(H2586,'[1]MW-NIFTY-50-12-Apr-2020'!$A:$A,1,FALSE),"No")</f>
        <v>No</v>
      </c>
      <c r="AA2586" s="10" t="str">
        <f>IFERROR(VLOOKUP(AB2586,'[2]ind_nifty500list 12th Apr20'!$F:$F,1,FALSE),"No")</f>
        <v>No</v>
      </c>
      <c r="AB2586" s="9">
        <v>3394</v>
      </c>
    </row>
    <row r="2587" spans="1:28" ht="15.75" customHeight="1" x14ac:dyDescent="0.3">
      <c r="A2587" s="9">
        <v>2655</v>
      </c>
      <c r="B2587" s="10"/>
      <c r="C2587" s="10"/>
      <c r="D2587" s="10">
        <v>131176708</v>
      </c>
      <c r="E2587" s="10">
        <v>512409</v>
      </c>
      <c r="F2587" s="10">
        <v>512409</v>
      </c>
      <c r="G2587" s="10" t="s">
        <v>8204</v>
      </c>
      <c r="H2587" s="10" t="str">
        <f>G2587</f>
        <v>RAJSAN</v>
      </c>
      <c r="I2587" s="10" t="s">
        <v>8205</v>
      </c>
      <c r="J2587" s="10" t="s">
        <v>8206</v>
      </c>
      <c r="K2587" s="13">
        <v>13.41</v>
      </c>
      <c r="L2587" s="19" t="s">
        <v>13176</v>
      </c>
      <c r="M2587" s="11" t="s">
        <v>55</v>
      </c>
      <c r="N2587" s="10" t="s">
        <v>56</v>
      </c>
      <c r="O2587" s="10" t="s">
        <v>215</v>
      </c>
      <c r="P2587" s="10" t="s">
        <v>454</v>
      </c>
      <c r="Q2587" s="12"/>
      <c r="R2587" s="12"/>
      <c r="S2587" s="10" t="s">
        <v>58</v>
      </c>
      <c r="T2587" s="10" t="s">
        <v>27</v>
      </c>
      <c r="U2587" s="10">
        <v>1968</v>
      </c>
      <c r="V2587" s="10">
        <v>1966</v>
      </c>
      <c r="W2587" s="10">
        <v>3662</v>
      </c>
      <c r="X2587" s="10">
        <v>1503</v>
      </c>
      <c r="Y2587" s="10">
        <f t="shared" si="66"/>
        <v>2655</v>
      </c>
      <c r="Z2587" s="10" t="str">
        <f>IFERROR(VLOOKUP(H2587,'[1]MW-NIFTY-50-12-Apr-2020'!$A:$A,1,FALSE),"No")</f>
        <v>No</v>
      </c>
      <c r="AA2587" s="10" t="str">
        <f>IFERROR(VLOOKUP(AB2587,'[2]ind_nifty500list 12th Apr20'!$F:$F,1,FALSE),"No")</f>
        <v>No</v>
      </c>
      <c r="AB2587" s="9">
        <v>2655</v>
      </c>
    </row>
    <row r="2588" spans="1:28" ht="15.75" customHeight="1" x14ac:dyDescent="0.3">
      <c r="A2588" s="9">
        <v>3781</v>
      </c>
      <c r="B2588" s="10"/>
      <c r="C2588" s="10"/>
      <c r="D2588" s="10">
        <v>136196100</v>
      </c>
      <c r="E2588" s="10">
        <v>532016</v>
      </c>
      <c r="F2588" s="10">
        <v>532016</v>
      </c>
      <c r="G2588" s="10" t="s">
        <v>11582</v>
      </c>
      <c r="H2588" s="10" t="str">
        <f>G2588</f>
        <v>WELLESLEY</v>
      </c>
      <c r="I2588" s="10" t="s">
        <v>11583</v>
      </c>
      <c r="J2588" s="10" t="s">
        <v>11584</v>
      </c>
      <c r="K2588" s="13">
        <v>13.4</v>
      </c>
      <c r="L2588" s="19" t="s">
        <v>13176</v>
      </c>
      <c r="M2588" s="11" t="s">
        <v>249</v>
      </c>
      <c r="N2588" s="10" t="s">
        <v>383</v>
      </c>
      <c r="O2588" s="12"/>
      <c r="P2588" s="10"/>
      <c r="Q2588" s="12"/>
      <c r="R2588" s="12"/>
      <c r="S2588" s="18" t="s">
        <v>384</v>
      </c>
      <c r="T2588" s="10" t="s">
        <v>27</v>
      </c>
      <c r="U2588" s="10">
        <v>118</v>
      </c>
      <c r="V2588" s="10">
        <v>2411</v>
      </c>
      <c r="W2588" s="10">
        <v>1675</v>
      </c>
      <c r="X2588" s="10">
        <v>2206</v>
      </c>
      <c r="Y2588" s="10">
        <f t="shared" si="66"/>
        <v>3781</v>
      </c>
      <c r="Z2588" s="10" t="str">
        <f>IFERROR(VLOOKUP(H2588,'[1]MW-NIFTY-50-12-Apr-2020'!$A:$A,1,FALSE),"No")</f>
        <v>No</v>
      </c>
      <c r="AA2588" s="10" t="str">
        <f>IFERROR(VLOOKUP(AB2588,'[2]ind_nifty500list 12th Apr20'!$F:$F,1,FALSE),"No")</f>
        <v>No</v>
      </c>
      <c r="AB2588" s="9">
        <v>3781</v>
      </c>
    </row>
    <row r="2589" spans="1:28" ht="15.75" customHeight="1" x14ac:dyDescent="0.3">
      <c r="A2589" s="9">
        <v>2320</v>
      </c>
      <c r="B2589" s="10"/>
      <c r="C2589" s="10"/>
      <c r="D2589" s="10">
        <v>136752644</v>
      </c>
      <c r="E2589" s="10">
        <v>534190</v>
      </c>
      <c r="F2589" s="10">
        <v>534190</v>
      </c>
      <c r="G2589" s="10" t="s">
        <v>7210</v>
      </c>
      <c r="H2589" s="10" t="str">
        <f>G2589</f>
        <v>OLPCL</v>
      </c>
      <c r="I2589" s="10" t="s">
        <v>7211</v>
      </c>
      <c r="J2589" s="10" t="s">
        <v>7212</v>
      </c>
      <c r="K2589" s="13">
        <v>13.35</v>
      </c>
      <c r="L2589" s="19" t="s">
        <v>13176</v>
      </c>
      <c r="M2589" s="11" t="s">
        <v>23</v>
      </c>
      <c r="N2589" s="10" t="s">
        <v>196</v>
      </c>
      <c r="O2589" s="10"/>
      <c r="P2589" s="10"/>
      <c r="Q2589" s="12"/>
      <c r="R2589" s="12"/>
      <c r="S2589" s="17" t="s">
        <v>26</v>
      </c>
      <c r="T2589" s="10" t="s">
        <v>27</v>
      </c>
      <c r="U2589" s="10">
        <v>2639</v>
      </c>
      <c r="V2589" s="10">
        <v>3040</v>
      </c>
      <c r="W2589" s="10">
        <v>1210</v>
      </c>
      <c r="X2589" s="10">
        <v>2634</v>
      </c>
      <c r="Y2589" s="10">
        <f t="shared" si="66"/>
        <v>2320</v>
      </c>
      <c r="Z2589" s="10" t="str">
        <f>IFERROR(VLOOKUP(H2589,'[1]MW-NIFTY-50-12-Apr-2020'!$A:$A,1,FALSE),"No")</f>
        <v>No</v>
      </c>
      <c r="AA2589" s="10" t="str">
        <f>IFERROR(VLOOKUP(AB2589,'[2]ind_nifty500list 12th Apr20'!$F:$F,1,FALSE),"No")</f>
        <v>No</v>
      </c>
      <c r="AB2589" s="9">
        <v>2320</v>
      </c>
    </row>
    <row r="2590" spans="1:28" ht="15.75" customHeight="1" x14ac:dyDescent="0.3">
      <c r="A2590" s="9">
        <v>2566</v>
      </c>
      <c r="B2590" s="10"/>
      <c r="C2590" s="10"/>
      <c r="D2590" s="10">
        <v>134292484</v>
      </c>
      <c r="E2590" s="10">
        <v>524580</v>
      </c>
      <c r="F2590" s="10">
        <v>524580</v>
      </c>
      <c r="G2590" s="10" t="s">
        <v>7942</v>
      </c>
      <c r="H2590" s="10" t="str">
        <f>G2590</f>
        <v>PRIYADYES</v>
      </c>
      <c r="I2590" s="10" t="s">
        <v>7943</v>
      </c>
      <c r="J2590" s="10" t="s">
        <v>7944</v>
      </c>
      <c r="K2590" s="13">
        <v>13.35</v>
      </c>
      <c r="L2590" s="19" t="s">
        <v>13176</v>
      </c>
      <c r="M2590" s="11" t="s">
        <v>39</v>
      </c>
      <c r="N2590" s="10" t="s">
        <v>40</v>
      </c>
      <c r="O2590" s="10" t="s">
        <v>76</v>
      </c>
      <c r="P2590" s="10"/>
      <c r="Q2590" s="12"/>
      <c r="R2590" s="12"/>
      <c r="S2590" s="15" t="s">
        <v>42</v>
      </c>
      <c r="T2590" s="10" t="s">
        <v>27</v>
      </c>
      <c r="U2590" s="10">
        <v>3285</v>
      </c>
      <c r="V2590" s="10">
        <v>171</v>
      </c>
      <c r="W2590" s="10">
        <v>876</v>
      </c>
      <c r="X2590" s="10">
        <v>1661</v>
      </c>
      <c r="Y2590" s="10">
        <f t="shared" si="66"/>
        <v>2566</v>
      </c>
      <c r="Z2590" s="10" t="str">
        <f>IFERROR(VLOOKUP(H2590,'[1]MW-NIFTY-50-12-Apr-2020'!$A:$A,1,FALSE),"No")</f>
        <v>No</v>
      </c>
      <c r="AA2590" s="10" t="str">
        <f>IFERROR(VLOOKUP(AB2590,'[2]ind_nifty500list 12th Apr20'!$F:$F,1,FALSE),"No")</f>
        <v>No</v>
      </c>
      <c r="AB2590" s="9">
        <v>2566</v>
      </c>
    </row>
    <row r="2591" spans="1:28" ht="15.75" customHeight="1" x14ac:dyDescent="0.3">
      <c r="A2591" s="9">
        <v>117</v>
      </c>
      <c r="B2591" s="10">
        <v>3794689</v>
      </c>
      <c r="C2591" s="10">
        <v>14823</v>
      </c>
      <c r="D2591" s="10">
        <v>134836996</v>
      </c>
      <c r="E2591" s="10">
        <v>526707</v>
      </c>
      <c r="F2591" s="10">
        <v>526707</v>
      </c>
      <c r="G2591" s="10" t="s">
        <v>478</v>
      </c>
      <c r="H2591" s="10" t="s">
        <v>478</v>
      </c>
      <c r="I2591" s="10" t="s">
        <v>479</v>
      </c>
      <c r="J2591" s="10" t="s">
        <v>480</v>
      </c>
      <c r="K2591" s="13">
        <v>13.34055</v>
      </c>
      <c r="L2591" s="19" t="s">
        <v>13176</v>
      </c>
      <c r="M2591" s="11" t="s">
        <v>39</v>
      </c>
      <c r="N2591" s="10" t="s">
        <v>40</v>
      </c>
      <c r="O2591" s="10" t="s">
        <v>76</v>
      </c>
      <c r="P2591" s="10"/>
      <c r="Q2591" s="12"/>
      <c r="R2591" s="12"/>
      <c r="S2591" s="15" t="s">
        <v>42</v>
      </c>
      <c r="T2591" s="10" t="s">
        <v>27</v>
      </c>
      <c r="U2591" s="10">
        <v>232</v>
      </c>
      <c r="V2591" s="10">
        <v>2217</v>
      </c>
      <c r="W2591" s="10">
        <v>2759</v>
      </c>
      <c r="X2591" s="10">
        <v>1667</v>
      </c>
      <c r="Y2591" s="10">
        <f t="shared" si="66"/>
        <v>117</v>
      </c>
      <c r="Z2591" s="10" t="str">
        <f>IFERROR(VLOOKUP(H2591,'[1]MW-NIFTY-50-12-Apr-2020'!$A:$A,1,FALSE),"No")</f>
        <v>No</v>
      </c>
      <c r="AA2591" s="10" t="str">
        <f>IFERROR(VLOOKUP(AB2591,'[2]ind_nifty500list 12th Apr20'!$F:$F,1,FALSE),"No")</f>
        <v>No</v>
      </c>
      <c r="AB2591" s="9">
        <v>117</v>
      </c>
    </row>
    <row r="2592" spans="1:28" ht="15.75" customHeight="1" x14ac:dyDescent="0.3">
      <c r="A2592" s="9">
        <v>3043</v>
      </c>
      <c r="B2592" s="10"/>
      <c r="C2592" s="10"/>
      <c r="D2592" s="10">
        <v>137716228</v>
      </c>
      <c r="E2592" s="10">
        <v>137716228</v>
      </c>
      <c r="F2592" s="10">
        <v>537954</v>
      </c>
      <c r="G2592" s="10" t="s">
        <v>9368</v>
      </c>
      <c r="H2592" s="10" t="str">
        <f>G2592</f>
        <v>SKP</v>
      </c>
      <c r="I2592" s="10" t="s">
        <v>9369</v>
      </c>
      <c r="J2592" s="10" t="s">
        <v>9370</v>
      </c>
      <c r="K2592" s="13">
        <v>13.31</v>
      </c>
      <c r="L2592" s="19" t="s">
        <v>13176</v>
      </c>
      <c r="M2592" s="10" t="s">
        <v>39</v>
      </c>
      <c r="N2592" s="10" t="s">
        <v>40</v>
      </c>
      <c r="O2592" s="10" t="s">
        <v>76</v>
      </c>
      <c r="P2592" s="10"/>
      <c r="Q2592" s="12"/>
      <c r="R2592" s="12"/>
      <c r="S2592" s="15" t="s">
        <v>42</v>
      </c>
      <c r="T2592" s="10" t="s">
        <v>27</v>
      </c>
      <c r="U2592" s="10">
        <v>3123</v>
      </c>
      <c r="V2592" s="10">
        <v>3707</v>
      </c>
      <c r="W2592" s="10">
        <v>2777</v>
      </c>
      <c r="X2592" s="10">
        <v>2664</v>
      </c>
      <c r="Y2592" s="10">
        <f t="shared" si="66"/>
        <v>3043</v>
      </c>
      <c r="Z2592" s="10" t="str">
        <f>IFERROR(VLOOKUP(H2592,'[1]MW-NIFTY-50-12-Apr-2020'!$A:$A,1,FALSE),"No")</f>
        <v>No</v>
      </c>
      <c r="AA2592" s="10" t="str">
        <f>IFERROR(VLOOKUP(AB2592,'[2]ind_nifty500list 12th Apr20'!$F:$F,1,FALSE),"No")</f>
        <v>No</v>
      </c>
      <c r="AB2592" s="9">
        <v>3043</v>
      </c>
    </row>
    <row r="2593" spans="1:28" ht="15.75" customHeight="1" x14ac:dyDescent="0.3">
      <c r="A2593" s="9">
        <v>3425</v>
      </c>
      <c r="B2593" s="10">
        <v>6448641</v>
      </c>
      <c r="C2593" s="10">
        <v>25190</v>
      </c>
      <c r="D2593" s="10">
        <v>134803460</v>
      </c>
      <c r="E2593" s="10">
        <v>526576</v>
      </c>
      <c r="F2593" s="10">
        <v>526576</v>
      </c>
      <c r="G2593" s="10" t="s">
        <v>10511</v>
      </c>
      <c r="H2593" s="10" t="s">
        <v>10511</v>
      </c>
      <c r="I2593" s="10" t="s">
        <v>10512</v>
      </c>
      <c r="J2593" s="10" t="s">
        <v>10513</v>
      </c>
      <c r="K2593" s="13">
        <v>13.278500000000001</v>
      </c>
      <c r="L2593" s="19" t="s">
        <v>13176</v>
      </c>
      <c r="M2593" s="10" t="s">
        <v>55</v>
      </c>
      <c r="N2593" s="10" t="s">
        <v>56</v>
      </c>
      <c r="O2593" s="10"/>
      <c r="P2593" s="10"/>
      <c r="Q2593" s="12"/>
      <c r="R2593" s="12"/>
      <c r="S2593" s="10" t="s">
        <v>58</v>
      </c>
      <c r="T2593" s="10" t="s">
        <v>27</v>
      </c>
      <c r="U2593" s="10">
        <v>2108</v>
      </c>
      <c r="V2593" s="10">
        <v>787</v>
      </c>
      <c r="W2593" s="10">
        <v>571</v>
      </c>
      <c r="X2593" s="10">
        <v>1479</v>
      </c>
      <c r="Y2593" s="10">
        <f t="shared" si="66"/>
        <v>3425</v>
      </c>
      <c r="Z2593" s="10" t="str">
        <f>IFERROR(VLOOKUP(H2593,'[1]MW-NIFTY-50-12-Apr-2020'!$A:$A,1,FALSE),"No")</f>
        <v>No</v>
      </c>
      <c r="AA2593" s="10" t="str">
        <f>IFERROR(VLOOKUP(AB2593,'[2]ind_nifty500list 12th Apr20'!$F:$F,1,FALSE),"No")</f>
        <v>No</v>
      </c>
      <c r="AB2593" s="9">
        <v>3425</v>
      </c>
    </row>
    <row r="2594" spans="1:28" ht="15.75" customHeight="1" x14ac:dyDescent="0.3">
      <c r="A2594" s="9">
        <v>100</v>
      </c>
      <c r="B2594" s="10"/>
      <c r="C2594" s="10"/>
      <c r="D2594" s="10">
        <v>136441604</v>
      </c>
      <c r="E2594" s="10">
        <v>532975</v>
      </c>
      <c r="F2594" s="10">
        <v>532975</v>
      </c>
      <c r="G2594" s="10" t="s">
        <v>423</v>
      </c>
      <c r="H2594" s="10" t="str">
        <f>G2594</f>
        <v>AISHWARYA</v>
      </c>
      <c r="I2594" s="10" t="s">
        <v>424</v>
      </c>
      <c r="J2594" s="10" t="s">
        <v>425</v>
      </c>
      <c r="K2594" s="13">
        <v>13.15</v>
      </c>
      <c r="L2594" s="19" t="s">
        <v>13176</v>
      </c>
      <c r="M2594" s="11" t="s">
        <v>39</v>
      </c>
      <c r="N2594" s="10" t="s">
        <v>40</v>
      </c>
      <c r="O2594" s="10"/>
      <c r="P2594" s="10"/>
      <c r="Q2594" s="12"/>
      <c r="R2594" s="12"/>
      <c r="S2594" s="17" t="s">
        <v>42</v>
      </c>
      <c r="T2594" s="10" t="s">
        <v>27</v>
      </c>
      <c r="U2594" s="10">
        <v>1323</v>
      </c>
      <c r="V2594" s="10">
        <v>202</v>
      </c>
      <c r="W2594" s="10">
        <v>2687</v>
      </c>
      <c r="X2594" s="10">
        <v>3055</v>
      </c>
      <c r="Y2594" s="10">
        <f t="shared" si="66"/>
        <v>100</v>
      </c>
      <c r="Z2594" s="10" t="str">
        <f>IFERROR(VLOOKUP(H2594,'[1]MW-NIFTY-50-12-Apr-2020'!$A:$A,1,FALSE),"No")</f>
        <v>No</v>
      </c>
      <c r="AA2594" s="10" t="str">
        <f>IFERROR(VLOOKUP(AB2594,'[2]ind_nifty500list 12th Apr20'!$F:$F,1,FALSE),"No")</f>
        <v>No</v>
      </c>
      <c r="AB2594" s="9">
        <v>100</v>
      </c>
    </row>
    <row r="2595" spans="1:28" ht="15.75" customHeight="1" x14ac:dyDescent="0.3">
      <c r="A2595" s="9">
        <v>2598</v>
      </c>
      <c r="B2595" s="10">
        <v>3365633</v>
      </c>
      <c r="C2595" s="10">
        <v>13147</v>
      </c>
      <c r="D2595" s="10">
        <v>136368388</v>
      </c>
      <c r="E2595" s="10">
        <v>532689</v>
      </c>
      <c r="F2595" s="10">
        <v>532689</v>
      </c>
      <c r="G2595" s="10" t="s">
        <v>8033</v>
      </c>
      <c r="H2595" s="10" t="s">
        <v>8033</v>
      </c>
      <c r="I2595" s="10" t="s">
        <v>8034</v>
      </c>
      <c r="J2595" s="10" t="s">
        <v>8035</v>
      </c>
      <c r="K2595" s="13">
        <v>6382.9994000000006</v>
      </c>
      <c r="L2595" s="19" t="s">
        <v>13179</v>
      </c>
      <c r="M2595" s="11" t="s">
        <v>83</v>
      </c>
      <c r="N2595" s="10" t="s">
        <v>181</v>
      </c>
      <c r="O2595" s="10" t="s">
        <v>311</v>
      </c>
      <c r="P2595" s="10" t="s">
        <v>312</v>
      </c>
      <c r="Q2595" s="12"/>
      <c r="R2595" s="12"/>
      <c r="S2595" s="15" t="s">
        <v>313</v>
      </c>
      <c r="T2595" s="10" t="s">
        <v>43</v>
      </c>
      <c r="U2595" s="10">
        <v>1474</v>
      </c>
      <c r="V2595" s="10">
        <v>69</v>
      </c>
      <c r="W2595" s="10">
        <v>632</v>
      </c>
      <c r="X2595" s="10">
        <v>1506</v>
      </c>
      <c r="Y2595" s="10">
        <f t="shared" si="66"/>
        <v>2598</v>
      </c>
      <c r="Z2595" s="10" t="str">
        <f>IFERROR(VLOOKUP(H2595,'[1]MW-NIFTY-50-12-Apr-2020'!$A:$A,1,FALSE),"No")</f>
        <v>No</v>
      </c>
      <c r="AA2595" s="10" t="s">
        <v>44</v>
      </c>
      <c r="AB2595" s="9">
        <v>2598</v>
      </c>
    </row>
    <row r="2596" spans="1:28" ht="15.75" customHeight="1" x14ac:dyDescent="0.3">
      <c r="A2596" s="9">
        <v>573</v>
      </c>
      <c r="B2596" s="10"/>
      <c r="C2596" s="10"/>
      <c r="D2596" s="10">
        <v>131627780</v>
      </c>
      <c r="E2596" s="10">
        <v>514171</v>
      </c>
      <c r="F2596" s="10">
        <v>514171</v>
      </c>
      <c r="G2596" s="10" t="s">
        <v>1906</v>
      </c>
      <c r="H2596" s="10" t="str">
        <f>G2596</f>
        <v>CEETAIN</v>
      </c>
      <c r="I2596" s="10" t="s">
        <v>1907</v>
      </c>
      <c r="J2596" s="10" t="s">
        <v>1908</v>
      </c>
      <c r="K2596" s="13">
        <v>13.15</v>
      </c>
      <c r="L2596" s="19" t="s">
        <v>13176</v>
      </c>
      <c r="M2596" s="11" t="s">
        <v>249</v>
      </c>
      <c r="N2596" s="10" t="s">
        <v>250</v>
      </c>
      <c r="O2596" s="10" t="s">
        <v>251</v>
      </c>
      <c r="P2596" s="10"/>
      <c r="Q2596" s="12"/>
      <c r="R2596" s="12"/>
      <c r="S2596" s="15" t="s">
        <v>26</v>
      </c>
      <c r="T2596" s="10" t="s">
        <v>27</v>
      </c>
      <c r="U2596" s="10">
        <v>2701</v>
      </c>
      <c r="V2596" s="10">
        <v>3654</v>
      </c>
      <c r="W2596" s="10">
        <v>1672</v>
      </c>
      <c r="X2596" s="10">
        <v>2356</v>
      </c>
      <c r="Y2596" s="10">
        <f t="shared" si="66"/>
        <v>573</v>
      </c>
      <c r="Z2596" s="10" t="str">
        <f>IFERROR(VLOOKUP(H2596,'[1]MW-NIFTY-50-12-Apr-2020'!$A:$A,1,FALSE),"No")</f>
        <v>No</v>
      </c>
      <c r="AA2596" s="10" t="str">
        <f>IFERROR(VLOOKUP(AB2596,'[2]ind_nifty500list 12th Apr20'!$F:$F,1,FALSE),"No")</f>
        <v>No</v>
      </c>
      <c r="AB2596" s="9">
        <v>573</v>
      </c>
    </row>
    <row r="2597" spans="1:28" ht="15.75" customHeight="1" x14ac:dyDescent="0.3">
      <c r="A2597" s="9">
        <v>4697</v>
      </c>
      <c r="B2597" s="10">
        <v>807937</v>
      </c>
      <c r="C2597" s="10">
        <v>3156</v>
      </c>
      <c r="D2597" s="10">
        <v>128099588</v>
      </c>
      <c r="E2597" s="10">
        <v>500389</v>
      </c>
      <c r="F2597" s="10">
        <v>500389</v>
      </c>
      <c r="G2597" s="10" t="s">
        <v>12581</v>
      </c>
      <c r="H2597" s="10" t="s">
        <v>12581</v>
      </c>
      <c r="I2597" s="10" t="s">
        <v>12582</v>
      </c>
      <c r="J2597" s="10" t="s">
        <v>12583</v>
      </c>
      <c r="K2597" s="13">
        <v>13.14</v>
      </c>
      <c r="L2597" s="19" t="s">
        <v>13176</v>
      </c>
      <c r="M2597" s="11" t="s">
        <v>32</v>
      </c>
      <c r="N2597" s="10" t="s">
        <v>33</v>
      </c>
      <c r="O2597" s="10" t="s">
        <v>48</v>
      </c>
      <c r="P2597" s="10"/>
      <c r="Q2597" s="12"/>
      <c r="R2597" s="12"/>
      <c r="S2597" s="18" t="s">
        <v>35</v>
      </c>
      <c r="T2597" s="10" t="s">
        <v>27</v>
      </c>
      <c r="U2597" s="10">
        <v>4143</v>
      </c>
      <c r="V2597" s="10">
        <v>3684</v>
      </c>
      <c r="W2597" s="10">
        <v>4401</v>
      </c>
      <c r="X2597" s="10">
        <v>4213</v>
      </c>
      <c r="Y2597" s="10">
        <f t="shared" si="66"/>
        <v>4697</v>
      </c>
      <c r="Z2597" s="10" t="str">
        <f>IFERROR(VLOOKUP(H2597,'[1]MW-NIFTY-50-12-Apr-2020'!$A:$A,1,FALSE),"No")</f>
        <v>No</v>
      </c>
      <c r="AA2597" s="10" t="str">
        <f>IFERROR(VLOOKUP(AB2597,'[2]ind_nifty500list 12th Apr20'!$F:$F,1,FALSE),"No")</f>
        <v>No</v>
      </c>
      <c r="AB2597" s="9">
        <v>4697</v>
      </c>
    </row>
    <row r="2598" spans="1:28" ht="15.75" customHeight="1" x14ac:dyDescent="0.3">
      <c r="A2598" s="9">
        <v>4535</v>
      </c>
      <c r="B2598" s="10">
        <v>3524097</v>
      </c>
      <c r="C2598" s="10">
        <v>13766</v>
      </c>
      <c r="D2598" s="10">
        <v>136347140</v>
      </c>
      <c r="E2598" s="10">
        <v>532606</v>
      </c>
      <c r="F2598" s="10">
        <v>532606</v>
      </c>
      <c r="G2598" s="10" t="s">
        <v>12512</v>
      </c>
      <c r="H2598" s="10" t="s">
        <v>12512</v>
      </c>
      <c r="I2598" s="10" t="s">
        <v>12513</v>
      </c>
      <c r="J2598" s="10" t="s">
        <v>12514</v>
      </c>
      <c r="K2598" s="13">
        <v>13.12</v>
      </c>
      <c r="L2598" s="19" t="s">
        <v>13176</v>
      </c>
      <c r="M2598" s="11" t="s">
        <v>23</v>
      </c>
      <c r="N2598" s="10" t="s">
        <v>90</v>
      </c>
      <c r="O2598" s="10"/>
      <c r="P2598" s="10"/>
      <c r="Q2598" s="12"/>
      <c r="R2598" s="12"/>
      <c r="S2598" s="18" t="s">
        <v>91</v>
      </c>
      <c r="T2598" s="10" t="s">
        <v>27</v>
      </c>
      <c r="U2598" s="10">
        <v>3544</v>
      </c>
      <c r="V2598" s="10">
        <v>2547</v>
      </c>
      <c r="W2598" s="10">
        <v>3823</v>
      </c>
      <c r="X2598" s="10">
        <v>3731</v>
      </c>
      <c r="Y2598" s="10">
        <f t="shared" si="66"/>
        <v>4535</v>
      </c>
      <c r="Z2598" s="10" t="str">
        <f>IFERROR(VLOOKUP(H2598,'[1]MW-NIFTY-50-12-Apr-2020'!$A:$A,1,FALSE),"No")</f>
        <v>No</v>
      </c>
      <c r="AA2598" s="10" t="str">
        <f>IFERROR(VLOOKUP(AB2598,'[2]ind_nifty500list 12th Apr20'!$F:$F,1,FALSE),"No")</f>
        <v>No</v>
      </c>
      <c r="AB2598" s="9">
        <v>4535</v>
      </c>
    </row>
    <row r="2599" spans="1:28" ht="15.75" customHeight="1" x14ac:dyDescent="0.3">
      <c r="A2599" s="9">
        <v>3986</v>
      </c>
      <c r="B2599" s="10"/>
      <c r="C2599" s="10"/>
      <c r="D2599" s="10">
        <v>133412100</v>
      </c>
      <c r="E2599" s="10">
        <v>521141</v>
      </c>
      <c r="F2599" s="10">
        <v>521141</v>
      </c>
      <c r="G2599" s="10" t="s">
        <v>12216</v>
      </c>
      <c r="H2599" s="10" t="str">
        <f t="shared" ref="H2599:H2615" si="67">G2599</f>
        <v>ADITYASPIN</v>
      </c>
      <c r="I2599" s="10" t="s">
        <v>12217</v>
      </c>
      <c r="J2599" s="10" t="s">
        <v>12218</v>
      </c>
      <c r="K2599" s="13">
        <v>13.11</v>
      </c>
      <c r="L2599" s="19" t="s">
        <v>13176</v>
      </c>
      <c r="M2599" s="11" t="s">
        <v>83</v>
      </c>
      <c r="N2599" s="10" t="s">
        <v>84</v>
      </c>
      <c r="O2599" s="10" t="s">
        <v>85</v>
      </c>
      <c r="P2599" s="10"/>
      <c r="Q2599" s="12"/>
      <c r="R2599" s="12"/>
      <c r="S2599" s="15" t="s">
        <v>86</v>
      </c>
      <c r="T2599" s="10" t="s">
        <v>27</v>
      </c>
      <c r="U2599" s="10">
        <v>4062</v>
      </c>
      <c r="V2599" s="10">
        <v>4152</v>
      </c>
      <c r="W2599" s="10">
        <v>3759</v>
      </c>
      <c r="X2599" s="10">
        <v>3323</v>
      </c>
      <c r="Y2599" s="10">
        <f t="shared" si="66"/>
        <v>3986</v>
      </c>
      <c r="Z2599" s="10" t="str">
        <f>IFERROR(VLOOKUP(H2599,'[1]MW-NIFTY-50-12-Apr-2020'!$A:$A,1,FALSE),"No")</f>
        <v>No</v>
      </c>
      <c r="AA2599" s="10" t="str">
        <f>IFERROR(VLOOKUP(AB2599,'[2]ind_nifty500list 12th Apr20'!$F:$F,1,FALSE),"No")</f>
        <v>No</v>
      </c>
      <c r="AB2599" s="9">
        <v>3986</v>
      </c>
    </row>
    <row r="2600" spans="1:28" ht="15.75" customHeight="1" x14ac:dyDescent="0.3">
      <c r="A2600" s="9">
        <v>2398</v>
      </c>
      <c r="B2600" s="10"/>
      <c r="C2600" s="10"/>
      <c r="D2600" s="10">
        <v>136907780</v>
      </c>
      <c r="E2600" s="10">
        <v>534796</v>
      </c>
      <c r="F2600" s="10">
        <v>534796</v>
      </c>
      <c r="G2600" s="10" t="s">
        <v>7444</v>
      </c>
      <c r="H2600" s="10" t="str">
        <f t="shared" si="67"/>
        <v>PANKAJPOLY</v>
      </c>
      <c r="I2600" s="10" t="s">
        <v>7445</v>
      </c>
      <c r="J2600" s="10" t="s">
        <v>7446</v>
      </c>
      <c r="K2600" s="13">
        <v>13.1</v>
      </c>
      <c r="L2600" s="19" t="s">
        <v>13176</v>
      </c>
      <c r="M2600" s="11" t="s">
        <v>23</v>
      </c>
      <c r="N2600" s="10" t="s">
        <v>24</v>
      </c>
      <c r="O2600" s="10"/>
      <c r="P2600" s="10"/>
      <c r="Q2600" s="12"/>
      <c r="R2600" s="12"/>
      <c r="S2600" s="15" t="s">
        <v>26</v>
      </c>
      <c r="T2600" s="10" t="s">
        <v>27</v>
      </c>
      <c r="U2600" s="10">
        <v>2343</v>
      </c>
      <c r="V2600" s="10">
        <v>3433</v>
      </c>
      <c r="W2600" s="10">
        <v>908</v>
      </c>
      <c r="X2600" s="10">
        <v>3574</v>
      </c>
      <c r="Y2600" s="10">
        <f t="shared" si="66"/>
        <v>2398</v>
      </c>
      <c r="Z2600" s="10" t="str">
        <f>IFERROR(VLOOKUP(H2600,'[1]MW-NIFTY-50-12-Apr-2020'!$A:$A,1,FALSE),"No")</f>
        <v>No</v>
      </c>
      <c r="AA2600" s="10" t="str">
        <f>IFERROR(VLOOKUP(AB2600,'[2]ind_nifty500list 12th Apr20'!$F:$F,1,FALSE),"No")</f>
        <v>No</v>
      </c>
      <c r="AB2600" s="9">
        <v>2398</v>
      </c>
    </row>
    <row r="2601" spans="1:28" ht="15.75" customHeight="1" x14ac:dyDescent="0.3">
      <c r="A2601" s="9">
        <v>3100</v>
      </c>
      <c r="B2601" s="10"/>
      <c r="C2601" s="10"/>
      <c r="D2601" s="10">
        <v>129125892</v>
      </c>
      <c r="E2601" s="10">
        <v>504398</v>
      </c>
      <c r="F2601" s="10">
        <v>504398</v>
      </c>
      <c r="G2601" s="10" t="s">
        <v>9538</v>
      </c>
      <c r="H2601" s="10" t="str">
        <f t="shared" si="67"/>
        <v>SJCORP</v>
      </c>
      <c r="I2601" s="10" t="s">
        <v>9539</v>
      </c>
      <c r="J2601" s="10" t="s">
        <v>9540</v>
      </c>
      <c r="K2601" s="13">
        <v>13.08</v>
      </c>
      <c r="L2601" s="19" t="s">
        <v>13176</v>
      </c>
      <c r="M2601" s="11" t="s">
        <v>83</v>
      </c>
      <c r="N2601" s="10" t="s">
        <v>84</v>
      </c>
      <c r="O2601" s="10" t="s">
        <v>508</v>
      </c>
      <c r="P2601" s="10"/>
      <c r="Q2601" s="12"/>
      <c r="R2601" s="12"/>
      <c r="S2601" s="15" t="s">
        <v>86</v>
      </c>
      <c r="T2601" s="10" t="s">
        <v>27</v>
      </c>
      <c r="U2601" s="10">
        <v>3054</v>
      </c>
      <c r="V2601" s="10">
        <v>1139</v>
      </c>
      <c r="W2601" s="10">
        <v>1157</v>
      </c>
      <c r="X2601" s="10">
        <v>3348</v>
      </c>
      <c r="Y2601" s="10">
        <f t="shared" si="66"/>
        <v>3100</v>
      </c>
      <c r="Z2601" s="10" t="str">
        <f>IFERROR(VLOOKUP(H2601,'[1]MW-NIFTY-50-12-Apr-2020'!$A:$A,1,FALSE),"No")</f>
        <v>No</v>
      </c>
      <c r="AA2601" s="10" t="str">
        <f>IFERROR(VLOOKUP(AB2601,'[2]ind_nifty500list 12th Apr20'!$F:$F,1,FALSE),"No")</f>
        <v>No</v>
      </c>
      <c r="AB2601" s="9">
        <v>3100</v>
      </c>
    </row>
    <row r="2602" spans="1:28" ht="15.75" customHeight="1" x14ac:dyDescent="0.3">
      <c r="A2602" s="9">
        <v>1538</v>
      </c>
      <c r="B2602" s="10"/>
      <c r="C2602" s="10"/>
      <c r="D2602" s="10">
        <v>133903876</v>
      </c>
      <c r="E2602" s="10">
        <v>523062</v>
      </c>
      <c r="F2602" s="10">
        <v>523062</v>
      </c>
      <c r="G2602" s="10" t="s">
        <v>4849</v>
      </c>
      <c r="H2602" s="10" t="str">
        <f t="shared" si="67"/>
        <v>JJFINCOR</v>
      </c>
      <c r="I2602" s="10" t="s">
        <v>4850</v>
      </c>
      <c r="J2602" s="10" t="s">
        <v>4851</v>
      </c>
      <c r="K2602" s="13">
        <v>13.05</v>
      </c>
      <c r="L2602" s="19" t="s">
        <v>13176</v>
      </c>
      <c r="M2602" s="11" t="s">
        <v>55</v>
      </c>
      <c r="N2602" s="10" t="s">
        <v>56</v>
      </c>
      <c r="O2602" s="10" t="s">
        <v>215</v>
      </c>
      <c r="P2602" s="10" t="s">
        <v>216</v>
      </c>
      <c r="Q2602" s="12"/>
      <c r="R2602" s="12"/>
      <c r="S2602" s="18" t="s">
        <v>58</v>
      </c>
      <c r="T2602" s="10" t="s">
        <v>27</v>
      </c>
      <c r="U2602" s="10">
        <v>3776</v>
      </c>
      <c r="V2602" s="10">
        <v>1010</v>
      </c>
      <c r="W2602" s="10">
        <v>43</v>
      </c>
      <c r="X2602" s="10">
        <v>3969</v>
      </c>
      <c r="Y2602" s="10">
        <f t="shared" si="66"/>
        <v>1538</v>
      </c>
      <c r="Z2602" s="10" t="str">
        <f>IFERROR(VLOOKUP(H2602,'[1]MW-NIFTY-50-12-Apr-2020'!$A:$A,1,FALSE),"No")</f>
        <v>No</v>
      </c>
      <c r="AA2602" s="10" t="str">
        <f>IFERROR(VLOOKUP(AB2602,'[2]ind_nifty500list 12th Apr20'!$F:$F,1,FALSE),"No")</f>
        <v>No</v>
      </c>
      <c r="AB2602" s="9">
        <v>1538</v>
      </c>
    </row>
    <row r="2603" spans="1:28" ht="15.75" customHeight="1" x14ac:dyDescent="0.3">
      <c r="A2603" s="9">
        <v>2099</v>
      </c>
      <c r="B2603" s="10"/>
      <c r="C2603" s="10"/>
      <c r="D2603" s="10">
        <v>134716676</v>
      </c>
      <c r="E2603" s="10">
        <v>526237</v>
      </c>
      <c r="F2603" s="10">
        <v>526237</v>
      </c>
      <c r="G2603" s="10" t="s">
        <v>6540</v>
      </c>
      <c r="H2603" s="10" t="str">
        <f t="shared" si="67"/>
        <v>MORGAN</v>
      </c>
      <c r="I2603" s="10" t="s">
        <v>6541</v>
      </c>
      <c r="J2603" s="10" t="s">
        <v>6542</v>
      </c>
      <c r="K2603" s="13">
        <v>13.04</v>
      </c>
      <c r="L2603" s="19" t="s">
        <v>13176</v>
      </c>
      <c r="M2603" s="11" t="s">
        <v>55</v>
      </c>
      <c r="N2603" s="10" t="s">
        <v>56</v>
      </c>
      <c r="O2603" s="10" t="s">
        <v>57</v>
      </c>
      <c r="P2603" s="10"/>
      <c r="Q2603" s="12"/>
      <c r="R2603" s="12"/>
      <c r="S2603" s="10" t="s">
        <v>58</v>
      </c>
      <c r="T2603" s="10" t="s">
        <v>27</v>
      </c>
      <c r="U2603" s="10">
        <v>2164</v>
      </c>
      <c r="V2603" s="10">
        <v>2404</v>
      </c>
      <c r="W2603" s="10">
        <v>3584</v>
      </c>
      <c r="X2603" s="10">
        <v>2130</v>
      </c>
      <c r="Y2603" s="10">
        <f t="shared" si="66"/>
        <v>2099</v>
      </c>
      <c r="Z2603" s="10" t="str">
        <f>IFERROR(VLOOKUP(H2603,'[1]MW-NIFTY-50-12-Apr-2020'!$A:$A,1,FALSE),"No")</f>
        <v>No</v>
      </c>
      <c r="AA2603" s="10" t="str">
        <f>IFERROR(VLOOKUP(AB2603,'[2]ind_nifty500list 12th Apr20'!$F:$F,1,FALSE),"No")</f>
        <v>No</v>
      </c>
      <c r="AB2603" s="9">
        <v>2099</v>
      </c>
    </row>
    <row r="2604" spans="1:28" ht="15.75" customHeight="1" x14ac:dyDescent="0.3">
      <c r="A2604" s="9">
        <v>1639</v>
      </c>
      <c r="B2604" s="10"/>
      <c r="C2604" s="10"/>
      <c r="D2604" s="10">
        <v>132115972</v>
      </c>
      <c r="E2604" s="10">
        <v>516078</v>
      </c>
      <c r="F2604" s="10">
        <v>516078</v>
      </c>
      <c r="G2604" s="10" t="s">
        <v>5153</v>
      </c>
      <c r="H2604" s="10" t="str">
        <f t="shared" si="67"/>
        <v>JUMBO</v>
      </c>
      <c r="I2604" s="10" t="s">
        <v>5154</v>
      </c>
      <c r="J2604" s="10" t="s">
        <v>5155</v>
      </c>
      <c r="K2604" s="13">
        <v>13.02</v>
      </c>
      <c r="L2604" s="19" t="s">
        <v>13176</v>
      </c>
      <c r="M2604" s="11" t="s">
        <v>23</v>
      </c>
      <c r="N2604" s="10" t="s">
        <v>196</v>
      </c>
      <c r="O2604" s="10"/>
      <c r="P2604" s="10"/>
      <c r="Q2604" s="12"/>
      <c r="R2604" s="12"/>
      <c r="S2604" s="15" t="s">
        <v>26</v>
      </c>
      <c r="T2604" s="10" t="s">
        <v>27</v>
      </c>
      <c r="U2604" s="10">
        <v>2849</v>
      </c>
      <c r="V2604" s="10">
        <v>2397</v>
      </c>
      <c r="W2604" s="10">
        <v>3502</v>
      </c>
      <c r="X2604" s="10">
        <v>2205</v>
      </c>
      <c r="Y2604" s="10">
        <f t="shared" si="66"/>
        <v>1639</v>
      </c>
      <c r="Z2604" s="10" t="str">
        <f>IFERROR(VLOOKUP(H2604,'[1]MW-NIFTY-50-12-Apr-2020'!$A:$A,1,FALSE),"No")</f>
        <v>No</v>
      </c>
      <c r="AA2604" s="10" t="str">
        <f>IFERROR(VLOOKUP(AB2604,'[2]ind_nifty500list 12th Apr20'!$F:$F,1,FALSE),"No")</f>
        <v>No</v>
      </c>
      <c r="AB2604" s="9">
        <v>1639</v>
      </c>
    </row>
    <row r="2605" spans="1:28" ht="15.75" customHeight="1" x14ac:dyDescent="0.3">
      <c r="A2605" s="9">
        <v>413</v>
      </c>
      <c r="B2605" s="10"/>
      <c r="C2605" s="10"/>
      <c r="D2605" s="10">
        <v>136023044</v>
      </c>
      <c r="E2605" s="10">
        <v>531340</v>
      </c>
      <c r="F2605" s="10">
        <v>531340</v>
      </c>
      <c r="G2605" s="10" t="s">
        <v>1417</v>
      </c>
      <c r="H2605" s="10" t="str">
        <f t="shared" si="67"/>
        <v>BERVINL</v>
      </c>
      <c r="I2605" s="10" t="s">
        <v>1418</v>
      </c>
      <c r="J2605" s="10" t="s">
        <v>1419</v>
      </c>
      <c r="K2605" s="13">
        <v>12.99</v>
      </c>
      <c r="L2605" s="19" t="s">
        <v>13176</v>
      </c>
      <c r="M2605" s="10" t="s">
        <v>55</v>
      </c>
      <c r="N2605" s="10" t="s">
        <v>56</v>
      </c>
      <c r="O2605" s="10" t="s">
        <v>158</v>
      </c>
      <c r="P2605" s="10" t="s">
        <v>159</v>
      </c>
      <c r="Q2605" s="12"/>
      <c r="R2605" s="12"/>
      <c r="S2605" s="18" t="s">
        <v>58</v>
      </c>
      <c r="T2605" s="10" t="s">
        <v>27</v>
      </c>
      <c r="U2605" s="10">
        <v>2390</v>
      </c>
      <c r="V2605" s="10">
        <v>429</v>
      </c>
      <c r="W2605" s="10">
        <v>3140</v>
      </c>
      <c r="X2605" s="10">
        <v>1734</v>
      </c>
      <c r="Y2605" s="10">
        <f t="shared" si="66"/>
        <v>413</v>
      </c>
      <c r="Z2605" s="10" t="str">
        <f>IFERROR(VLOOKUP(H2605,'[1]MW-NIFTY-50-12-Apr-2020'!$A:$A,1,FALSE),"No")</f>
        <v>No</v>
      </c>
      <c r="AA2605" s="10" t="str">
        <f>IFERROR(VLOOKUP(AB2605,'[2]ind_nifty500list 12th Apr20'!$F:$F,1,FALSE),"No")</f>
        <v>No</v>
      </c>
      <c r="AB2605" s="9">
        <v>413</v>
      </c>
    </row>
    <row r="2606" spans="1:28" ht="15.75" customHeight="1" x14ac:dyDescent="0.3">
      <c r="A2606" s="9">
        <v>2890</v>
      </c>
      <c r="B2606" s="10"/>
      <c r="C2606" s="10"/>
      <c r="D2606" s="10">
        <v>132924932</v>
      </c>
      <c r="E2606" s="10">
        <v>132924932</v>
      </c>
      <c r="F2606" s="10">
        <v>519238</v>
      </c>
      <c r="G2606" s="10" t="s">
        <v>8912</v>
      </c>
      <c r="H2606" s="10" t="str">
        <f t="shared" si="67"/>
        <v>SPTRSHI</v>
      </c>
      <c r="I2606" s="10" t="s">
        <v>8913</v>
      </c>
      <c r="J2606" s="10" t="s">
        <v>8914</v>
      </c>
      <c r="K2606" s="13">
        <v>12.91</v>
      </c>
      <c r="L2606" s="19" t="s">
        <v>13176</v>
      </c>
      <c r="M2606" s="11" t="s">
        <v>275</v>
      </c>
      <c r="N2606" s="10" t="s">
        <v>357</v>
      </c>
      <c r="O2606" s="10" t="s">
        <v>358</v>
      </c>
      <c r="P2606" s="10" t="s">
        <v>398</v>
      </c>
      <c r="Q2606" s="12"/>
      <c r="R2606" s="12"/>
      <c r="S2606" s="18" t="s">
        <v>279</v>
      </c>
      <c r="T2606" s="10" t="s">
        <v>27</v>
      </c>
      <c r="U2606" s="10">
        <v>2117</v>
      </c>
      <c r="V2606" s="10">
        <v>2160</v>
      </c>
      <c r="W2606" s="10">
        <v>92</v>
      </c>
      <c r="X2606" s="10">
        <v>276</v>
      </c>
      <c r="Y2606" s="10">
        <f t="shared" si="66"/>
        <v>2890</v>
      </c>
      <c r="Z2606" s="10" t="str">
        <f>IFERROR(VLOOKUP(H2606,'[1]MW-NIFTY-50-12-Apr-2020'!$A:$A,1,FALSE),"No")</f>
        <v>No</v>
      </c>
      <c r="AA2606" s="10" t="str">
        <f>IFERROR(VLOOKUP(AB2606,'[2]ind_nifty500list 12th Apr20'!$F:$F,1,FALSE),"No")</f>
        <v>No</v>
      </c>
      <c r="AB2606" s="9">
        <v>2890</v>
      </c>
    </row>
    <row r="2607" spans="1:28" ht="15.75" customHeight="1" x14ac:dyDescent="0.3">
      <c r="A2607" s="9">
        <v>1910</v>
      </c>
      <c r="B2607" s="10"/>
      <c r="C2607" s="10"/>
      <c r="D2607" s="10">
        <v>137830660</v>
      </c>
      <c r="E2607" s="10">
        <v>538401</v>
      </c>
      <c r="F2607" s="10">
        <v>538401</v>
      </c>
      <c r="G2607" s="10" t="s">
        <v>5975</v>
      </c>
      <c r="H2607" s="10" t="str">
        <f t="shared" si="67"/>
        <v>METSL</v>
      </c>
      <c r="I2607" s="10" t="s">
        <v>5976</v>
      </c>
      <c r="J2607" s="10" t="s">
        <v>5977</v>
      </c>
      <c r="K2607" s="13">
        <v>12.9</v>
      </c>
      <c r="L2607" s="19" t="s">
        <v>13176</v>
      </c>
      <c r="M2607" s="10" t="s">
        <v>32</v>
      </c>
      <c r="N2607" s="10" t="s">
        <v>220</v>
      </c>
      <c r="O2607" s="10" t="s">
        <v>458</v>
      </c>
      <c r="P2607" s="10" t="s">
        <v>459</v>
      </c>
      <c r="Q2607" s="12"/>
      <c r="R2607" s="12"/>
      <c r="S2607" s="15" t="s">
        <v>222</v>
      </c>
      <c r="T2607" s="10" t="s">
        <v>27</v>
      </c>
      <c r="U2607" s="10">
        <v>2589</v>
      </c>
      <c r="V2607" s="10">
        <v>2534</v>
      </c>
      <c r="W2607" s="10">
        <v>1707</v>
      </c>
      <c r="X2607" s="10">
        <v>2070</v>
      </c>
      <c r="Y2607" s="10">
        <f t="shared" si="66"/>
        <v>1910</v>
      </c>
      <c r="Z2607" s="10" t="str">
        <f>IFERROR(VLOOKUP(H2607,'[1]MW-NIFTY-50-12-Apr-2020'!$A:$A,1,FALSE),"No")</f>
        <v>No</v>
      </c>
      <c r="AA2607" s="10" t="str">
        <f>IFERROR(VLOOKUP(AB2607,'[2]ind_nifty500list 12th Apr20'!$F:$F,1,FALSE),"No")</f>
        <v>No</v>
      </c>
      <c r="AB2607" s="9">
        <v>1910</v>
      </c>
    </row>
    <row r="2608" spans="1:28" ht="15.75" customHeight="1" x14ac:dyDescent="0.3">
      <c r="A2608" s="9">
        <v>2561</v>
      </c>
      <c r="B2608" s="10"/>
      <c r="C2608" s="10"/>
      <c r="D2608" s="10">
        <v>136124164</v>
      </c>
      <c r="E2608" s="10">
        <v>136124164</v>
      </c>
      <c r="F2608" s="10">
        <v>531735</v>
      </c>
      <c r="G2608" s="10" t="s">
        <v>7927</v>
      </c>
      <c r="H2608" s="10" t="str">
        <f t="shared" si="67"/>
        <v>PRISMFN</v>
      </c>
      <c r="I2608" s="10" t="s">
        <v>7928</v>
      </c>
      <c r="J2608" s="10" t="s">
        <v>7929</v>
      </c>
      <c r="K2608" s="13">
        <v>12.9</v>
      </c>
      <c r="L2608" s="19" t="s">
        <v>13176</v>
      </c>
      <c r="M2608" s="11" t="s">
        <v>55</v>
      </c>
      <c r="N2608" s="10" t="s">
        <v>56</v>
      </c>
      <c r="O2608" s="10" t="s">
        <v>158</v>
      </c>
      <c r="P2608" s="10" t="s">
        <v>797</v>
      </c>
      <c r="Q2608" s="12"/>
      <c r="R2608" s="12"/>
      <c r="S2608" s="10" t="s">
        <v>58</v>
      </c>
      <c r="T2608" s="10" t="s">
        <v>27</v>
      </c>
      <c r="U2608" s="10">
        <v>1114</v>
      </c>
      <c r="V2608" s="10">
        <v>2312</v>
      </c>
      <c r="W2608" s="10">
        <v>871</v>
      </c>
      <c r="X2608" s="10">
        <v>791</v>
      </c>
      <c r="Y2608" s="10">
        <f t="shared" si="66"/>
        <v>2561</v>
      </c>
      <c r="Z2608" s="10" t="str">
        <f>IFERROR(VLOOKUP(H2608,'[1]MW-NIFTY-50-12-Apr-2020'!$A:$A,1,FALSE),"No")</f>
        <v>No</v>
      </c>
      <c r="AA2608" s="10" t="str">
        <f>IFERROR(VLOOKUP(AB2608,'[2]ind_nifty500list 12th Apr20'!$F:$F,1,FALSE),"No")</f>
        <v>No</v>
      </c>
      <c r="AB2608" s="9">
        <v>2561</v>
      </c>
    </row>
    <row r="2609" spans="1:28" ht="15.75" customHeight="1" x14ac:dyDescent="0.3">
      <c r="A2609" s="9">
        <v>2458</v>
      </c>
      <c r="B2609" s="10"/>
      <c r="C2609" s="10"/>
      <c r="D2609" s="10">
        <v>136007940</v>
      </c>
      <c r="E2609" s="10">
        <v>531281</v>
      </c>
      <c r="F2609" s="10">
        <v>531281</v>
      </c>
      <c r="G2609" s="10" t="s">
        <v>7621</v>
      </c>
      <c r="H2609" s="10" t="str">
        <f t="shared" si="67"/>
        <v>PGINDST</v>
      </c>
      <c r="I2609" s="10" t="s">
        <v>7622</v>
      </c>
      <c r="J2609" s="10" t="s">
        <v>7623</v>
      </c>
      <c r="K2609" s="13">
        <v>12.87</v>
      </c>
      <c r="L2609" s="19" t="s">
        <v>13176</v>
      </c>
      <c r="M2609" s="11" t="s">
        <v>249</v>
      </c>
      <c r="N2609" s="10" t="s">
        <v>250</v>
      </c>
      <c r="O2609" s="10" t="s">
        <v>762</v>
      </c>
      <c r="P2609" s="10" t="s">
        <v>2882</v>
      </c>
      <c r="Q2609" s="12"/>
      <c r="R2609" s="12"/>
      <c r="S2609" s="15" t="s">
        <v>26</v>
      </c>
      <c r="T2609" s="10" t="s">
        <v>27</v>
      </c>
      <c r="U2609" s="10">
        <v>1298</v>
      </c>
      <c r="V2609" s="10">
        <v>3688</v>
      </c>
      <c r="W2609" s="10">
        <v>2375</v>
      </c>
      <c r="X2609" s="10">
        <v>3130</v>
      </c>
      <c r="Y2609" s="10">
        <f t="shared" si="66"/>
        <v>2458</v>
      </c>
      <c r="Z2609" s="10" t="str">
        <f>IFERROR(VLOOKUP(H2609,'[1]MW-NIFTY-50-12-Apr-2020'!$A:$A,1,FALSE),"No")</f>
        <v>No</v>
      </c>
      <c r="AA2609" s="10" t="str">
        <f>IFERROR(VLOOKUP(AB2609,'[2]ind_nifty500list 12th Apr20'!$F:$F,1,FALSE),"No")</f>
        <v>No</v>
      </c>
      <c r="AB2609" s="9">
        <v>2458</v>
      </c>
    </row>
    <row r="2610" spans="1:28" ht="15.75" customHeight="1" x14ac:dyDescent="0.3">
      <c r="A2610" s="9">
        <v>3526</v>
      </c>
      <c r="B2610" s="10"/>
      <c r="C2610" s="10"/>
      <c r="D2610" s="10">
        <v>131178756</v>
      </c>
      <c r="E2610" s="10">
        <v>512417</v>
      </c>
      <c r="F2610" s="10">
        <v>512417</v>
      </c>
      <c r="G2610" s="10" t="s">
        <v>10813</v>
      </c>
      <c r="H2610" s="10" t="str">
        <f t="shared" si="67"/>
        <v>TRITRADE</v>
      </c>
      <c r="I2610" s="10" t="s">
        <v>10814</v>
      </c>
      <c r="J2610" s="10" t="s">
        <v>10815</v>
      </c>
      <c r="K2610" s="13">
        <v>12.87</v>
      </c>
      <c r="L2610" s="19" t="s">
        <v>13176</v>
      </c>
      <c r="M2610" s="11" t="s">
        <v>39</v>
      </c>
      <c r="N2610" s="10" t="s">
        <v>145</v>
      </c>
      <c r="O2610" s="10"/>
      <c r="P2610" s="10"/>
      <c r="Q2610" s="12"/>
      <c r="R2610" s="12"/>
      <c r="S2610" s="17" t="s">
        <v>42</v>
      </c>
      <c r="T2610" s="10" t="s">
        <v>27</v>
      </c>
      <c r="U2610" s="10">
        <v>3271</v>
      </c>
      <c r="V2610" s="10">
        <v>3373</v>
      </c>
      <c r="W2610" s="10">
        <v>3267</v>
      </c>
      <c r="X2610" s="10">
        <v>1575</v>
      </c>
      <c r="Y2610" s="10">
        <f t="shared" si="66"/>
        <v>3526</v>
      </c>
      <c r="Z2610" s="10" t="str">
        <f>IFERROR(VLOOKUP(H2610,'[1]MW-NIFTY-50-12-Apr-2020'!$A:$A,1,FALSE),"No")</f>
        <v>No</v>
      </c>
      <c r="AA2610" s="10" t="str">
        <f>IFERROR(VLOOKUP(AB2610,'[2]ind_nifty500list 12th Apr20'!$F:$F,1,FALSE),"No")</f>
        <v>No</v>
      </c>
      <c r="AB2610" s="9">
        <v>3526</v>
      </c>
    </row>
    <row r="2611" spans="1:28" ht="15.75" customHeight="1" x14ac:dyDescent="0.3">
      <c r="A2611" s="9">
        <v>3155</v>
      </c>
      <c r="B2611" s="10"/>
      <c r="C2611" s="10"/>
      <c r="D2611" s="10">
        <v>135753988</v>
      </c>
      <c r="E2611" s="10">
        <v>530289</v>
      </c>
      <c r="F2611" s="10">
        <v>530289</v>
      </c>
      <c r="G2611" s="10" t="s">
        <v>9702</v>
      </c>
      <c r="H2611" s="10" t="str">
        <f t="shared" si="67"/>
        <v>SPCAPIT</v>
      </c>
      <c r="I2611" s="10" t="s">
        <v>9703</v>
      </c>
      <c r="J2611" s="10" t="s">
        <v>9704</v>
      </c>
      <c r="K2611" s="13">
        <v>12.82</v>
      </c>
      <c r="L2611" s="19" t="s">
        <v>13176</v>
      </c>
      <c r="M2611" s="11" t="s">
        <v>55</v>
      </c>
      <c r="N2611" s="10" t="s">
        <v>56</v>
      </c>
      <c r="O2611" s="10" t="s">
        <v>57</v>
      </c>
      <c r="P2611" s="10"/>
      <c r="Q2611" s="12"/>
      <c r="R2611" s="12"/>
      <c r="S2611" s="18" t="s">
        <v>58</v>
      </c>
      <c r="T2611" s="10" t="s">
        <v>27</v>
      </c>
      <c r="U2611" s="10">
        <v>1168</v>
      </c>
      <c r="V2611" s="10">
        <v>1773</v>
      </c>
      <c r="W2611" s="10">
        <v>1395</v>
      </c>
      <c r="X2611" s="10">
        <v>2404</v>
      </c>
      <c r="Y2611" s="10">
        <f t="shared" si="66"/>
        <v>3155</v>
      </c>
      <c r="Z2611" s="10" t="str">
        <f>IFERROR(VLOOKUP(H2611,'[1]MW-NIFTY-50-12-Apr-2020'!$A:$A,1,FALSE),"No")</f>
        <v>No</v>
      </c>
      <c r="AA2611" s="10" t="str">
        <f>IFERROR(VLOOKUP(AB2611,'[2]ind_nifty500list 12th Apr20'!$F:$F,1,FALSE),"No")</f>
        <v>No</v>
      </c>
      <c r="AB2611" s="9">
        <v>3155</v>
      </c>
    </row>
    <row r="2612" spans="1:28" ht="15.75" customHeight="1" x14ac:dyDescent="0.3">
      <c r="A2612" s="9">
        <v>4447</v>
      </c>
      <c r="B2612" s="10"/>
      <c r="C2612" s="10"/>
      <c r="D2612" s="10">
        <v>132438020</v>
      </c>
      <c r="E2612" s="10">
        <v>132438020</v>
      </c>
      <c r="F2612" s="10">
        <v>517336</v>
      </c>
      <c r="G2612" s="10" t="s">
        <v>12467</v>
      </c>
      <c r="H2612" s="10" t="str">
        <f t="shared" si="67"/>
        <v>MODERNMAL</v>
      </c>
      <c r="I2612" s="10" t="s">
        <v>12468</v>
      </c>
      <c r="J2612" s="10" t="s">
        <v>12469</v>
      </c>
      <c r="K2612" s="13">
        <v>12.82</v>
      </c>
      <c r="L2612" s="19" t="s">
        <v>13176</v>
      </c>
      <c r="M2612" s="11" t="s">
        <v>83</v>
      </c>
      <c r="N2612" s="10" t="s">
        <v>1069</v>
      </c>
      <c r="O2612" s="10"/>
      <c r="P2612" s="10"/>
      <c r="Q2612" s="12"/>
      <c r="R2612" s="12"/>
      <c r="S2612" s="15" t="s">
        <v>1071</v>
      </c>
      <c r="T2612" s="10" t="s">
        <v>27</v>
      </c>
      <c r="U2612" s="10">
        <v>4654</v>
      </c>
      <c r="V2612" s="10">
        <v>1591</v>
      </c>
      <c r="W2612" s="10">
        <v>4042</v>
      </c>
      <c r="X2612" s="10">
        <v>2261</v>
      </c>
      <c r="Y2612" s="10">
        <f t="shared" si="66"/>
        <v>4447</v>
      </c>
      <c r="Z2612" s="10" t="str">
        <f>IFERROR(VLOOKUP(H2612,'[1]MW-NIFTY-50-12-Apr-2020'!$A:$A,1,FALSE),"No")</f>
        <v>No</v>
      </c>
      <c r="AA2612" s="10" t="str">
        <f>IFERROR(VLOOKUP(AB2612,'[2]ind_nifty500list 12th Apr20'!$F:$F,1,FALSE),"No")</f>
        <v>No</v>
      </c>
      <c r="AB2612" s="9">
        <v>4447</v>
      </c>
    </row>
    <row r="2613" spans="1:28" ht="15.75" customHeight="1" x14ac:dyDescent="0.3">
      <c r="A2613" s="9">
        <v>2176</v>
      </c>
      <c r="B2613" s="10"/>
      <c r="C2613" s="10"/>
      <c r="D2613" s="10">
        <v>136102660</v>
      </c>
      <c r="E2613" s="10">
        <v>531651</v>
      </c>
      <c r="F2613" s="10">
        <v>531651</v>
      </c>
      <c r="G2613" s="10" t="s">
        <v>6776</v>
      </c>
      <c r="H2613" s="10" t="str">
        <f t="shared" si="67"/>
        <v>NATGENI</v>
      </c>
      <c r="I2613" s="10" t="s">
        <v>6777</v>
      </c>
      <c r="J2613" s="10" t="s">
        <v>6778</v>
      </c>
      <c r="K2613" s="13">
        <v>12.8</v>
      </c>
      <c r="L2613" s="19" t="s">
        <v>13176</v>
      </c>
      <c r="M2613" s="11" t="s">
        <v>23</v>
      </c>
      <c r="N2613" s="10" t="s">
        <v>90</v>
      </c>
      <c r="O2613" s="10"/>
      <c r="P2613" s="10"/>
      <c r="Q2613" s="12"/>
      <c r="R2613" s="12"/>
      <c r="S2613" s="18" t="s">
        <v>91</v>
      </c>
      <c r="T2613" s="10" t="s">
        <v>27</v>
      </c>
      <c r="U2613" s="10">
        <v>2798</v>
      </c>
      <c r="V2613" s="10">
        <v>387</v>
      </c>
      <c r="W2613" s="10">
        <v>1934</v>
      </c>
      <c r="X2613" s="10">
        <v>1452</v>
      </c>
      <c r="Y2613" s="10">
        <f t="shared" si="66"/>
        <v>2176</v>
      </c>
      <c r="Z2613" s="10" t="str">
        <f>IFERROR(VLOOKUP(H2613,'[1]MW-NIFTY-50-12-Apr-2020'!$A:$A,1,FALSE),"No")</f>
        <v>No</v>
      </c>
      <c r="AA2613" s="10" t="str">
        <f>IFERROR(VLOOKUP(AB2613,'[2]ind_nifty500list 12th Apr20'!$F:$F,1,FALSE),"No")</f>
        <v>No</v>
      </c>
      <c r="AB2613" s="9">
        <v>2176</v>
      </c>
    </row>
    <row r="2614" spans="1:28" ht="15.75" customHeight="1" x14ac:dyDescent="0.3">
      <c r="A2614" s="9">
        <v>671</v>
      </c>
      <c r="B2614" s="10"/>
      <c r="C2614" s="10"/>
      <c r="D2614" s="10">
        <v>133691140</v>
      </c>
      <c r="E2614" s="10">
        <v>522231</v>
      </c>
      <c r="F2614" s="10">
        <v>522231</v>
      </c>
      <c r="G2614" s="10" t="s">
        <v>2206</v>
      </c>
      <c r="H2614" s="10" t="str">
        <f t="shared" si="67"/>
        <v>CONART</v>
      </c>
      <c r="I2614" s="10" t="s">
        <v>2207</v>
      </c>
      <c r="J2614" s="10" t="s">
        <v>2208</v>
      </c>
      <c r="K2614" s="13">
        <v>12.79</v>
      </c>
      <c r="L2614" s="19" t="s">
        <v>13176</v>
      </c>
      <c r="M2614" s="11" t="s">
        <v>39</v>
      </c>
      <c r="N2614" s="10" t="s">
        <v>67</v>
      </c>
      <c r="O2614" s="10"/>
      <c r="P2614" s="10"/>
      <c r="Q2614" s="10"/>
      <c r="R2614" s="12"/>
      <c r="S2614" s="15" t="s">
        <v>69</v>
      </c>
      <c r="T2614" s="10" t="s">
        <v>27</v>
      </c>
      <c r="U2614" s="10">
        <v>2644</v>
      </c>
      <c r="V2614" s="10">
        <v>2931</v>
      </c>
      <c r="W2614" s="10">
        <v>776</v>
      </c>
      <c r="X2614" s="10">
        <v>200</v>
      </c>
      <c r="Y2614" s="10">
        <f t="shared" si="66"/>
        <v>671</v>
      </c>
      <c r="Z2614" s="10" t="str">
        <f>IFERROR(VLOOKUP(H2614,'[1]MW-NIFTY-50-12-Apr-2020'!$A:$A,1,FALSE),"No")</f>
        <v>No</v>
      </c>
      <c r="AA2614" s="10" t="str">
        <f>IFERROR(VLOOKUP(AB2614,'[2]ind_nifty500list 12th Apr20'!$F:$F,1,FALSE),"No")</f>
        <v>No</v>
      </c>
      <c r="AB2614" s="9">
        <v>671</v>
      </c>
    </row>
    <row r="2615" spans="1:28" ht="15.75" customHeight="1" x14ac:dyDescent="0.3">
      <c r="A2615" s="9">
        <v>3502</v>
      </c>
      <c r="B2615" s="10"/>
      <c r="C2615" s="10"/>
      <c r="D2615" s="10">
        <v>131344132</v>
      </c>
      <c r="E2615" s="10">
        <v>513063</v>
      </c>
      <c r="F2615" s="10">
        <v>513063</v>
      </c>
      <c r="G2615" s="10" t="s">
        <v>10743</v>
      </c>
      <c r="H2615" s="10" t="str">
        <f t="shared" si="67"/>
        <v>TRANSFREIT</v>
      </c>
      <c r="I2615" s="10" t="s">
        <v>10744</v>
      </c>
      <c r="J2615" s="10" t="s">
        <v>10745</v>
      </c>
      <c r="K2615" s="13">
        <v>12.79</v>
      </c>
      <c r="L2615" s="19" t="s">
        <v>13176</v>
      </c>
      <c r="M2615" s="11" t="s">
        <v>23</v>
      </c>
      <c r="N2615" s="10" t="s">
        <v>196</v>
      </c>
      <c r="O2615" s="10"/>
      <c r="P2615" s="10"/>
      <c r="Q2615" s="12"/>
      <c r="R2615" s="12"/>
      <c r="S2615" s="15" t="s">
        <v>26</v>
      </c>
      <c r="T2615" s="10" t="s">
        <v>27</v>
      </c>
      <c r="U2615" s="10">
        <v>1639</v>
      </c>
      <c r="V2615" s="10">
        <v>2849</v>
      </c>
      <c r="W2615" s="10">
        <v>2205</v>
      </c>
      <c r="X2615" s="10">
        <v>3040</v>
      </c>
      <c r="Y2615" s="10">
        <f t="shared" si="66"/>
        <v>3502</v>
      </c>
      <c r="Z2615" s="10" t="str">
        <f>IFERROR(VLOOKUP(H2615,'[1]MW-NIFTY-50-12-Apr-2020'!$A:$A,1,FALSE),"No")</f>
        <v>No</v>
      </c>
      <c r="AA2615" s="10" t="str">
        <f>IFERROR(VLOOKUP(AB2615,'[2]ind_nifty500list 12th Apr20'!$F:$F,1,FALSE),"No")</f>
        <v>No</v>
      </c>
      <c r="AB2615" s="9">
        <v>3502</v>
      </c>
    </row>
    <row r="2616" spans="1:28" ht="15.75" customHeight="1" x14ac:dyDescent="0.3">
      <c r="A2616" s="9">
        <v>2619</v>
      </c>
      <c r="B2616" s="10">
        <v>2813441</v>
      </c>
      <c r="C2616" s="10">
        <v>10990</v>
      </c>
      <c r="D2616" s="10">
        <v>136319236</v>
      </c>
      <c r="E2616" s="10">
        <v>532497</v>
      </c>
      <c r="F2616" s="10">
        <v>532497</v>
      </c>
      <c r="G2616" s="10" t="s">
        <v>8095</v>
      </c>
      <c r="H2616" s="10" t="s">
        <v>8095</v>
      </c>
      <c r="I2616" s="10" t="s">
        <v>8096</v>
      </c>
      <c r="J2616" s="10" t="s">
        <v>8097</v>
      </c>
      <c r="K2616" s="13">
        <v>4966.4794000000002</v>
      </c>
      <c r="L2616" s="19" t="s">
        <v>13179</v>
      </c>
      <c r="M2616" s="11" t="s">
        <v>275</v>
      </c>
      <c r="N2616" s="10" t="s">
        <v>276</v>
      </c>
      <c r="O2616" s="10" t="s">
        <v>277</v>
      </c>
      <c r="P2616" s="10" t="s">
        <v>1030</v>
      </c>
      <c r="Q2616" s="12"/>
      <c r="R2616" s="12"/>
      <c r="S2616" s="18" t="s">
        <v>279</v>
      </c>
      <c r="T2616" s="10" t="s">
        <v>27</v>
      </c>
      <c r="U2616" s="10">
        <v>1038</v>
      </c>
      <c r="V2616" s="10">
        <v>1368</v>
      </c>
      <c r="W2616" s="10">
        <v>3592</v>
      </c>
      <c r="X2616" s="10">
        <v>3596</v>
      </c>
      <c r="Y2616" s="10">
        <f t="shared" si="66"/>
        <v>2619</v>
      </c>
      <c r="Z2616" s="10" t="str">
        <f>IFERROR(VLOOKUP(H2616,'[1]MW-NIFTY-50-12-Apr-2020'!$A:$A,1,FALSE),"No")</f>
        <v>No</v>
      </c>
      <c r="AA2616" s="10" t="s">
        <v>44</v>
      </c>
      <c r="AB2616" s="9">
        <v>2619</v>
      </c>
    </row>
    <row r="2617" spans="1:28" ht="15.75" customHeight="1" x14ac:dyDescent="0.3">
      <c r="A2617" s="9">
        <v>1781</v>
      </c>
      <c r="B2617" s="10"/>
      <c r="C2617" s="10"/>
      <c r="D2617" s="10">
        <v>132970244</v>
      </c>
      <c r="E2617" s="10">
        <v>132970244</v>
      </c>
      <c r="F2617" s="10">
        <v>519415</v>
      </c>
      <c r="G2617" s="10" t="s">
        <v>5582</v>
      </c>
      <c r="H2617" s="10" t="str">
        <f>G2617</f>
        <v>KMGMILK</v>
      </c>
      <c r="I2617" s="10" t="s">
        <v>5583</v>
      </c>
      <c r="J2617" s="10" t="s">
        <v>5584</v>
      </c>
      <c r="K2617" s="13">
        <v>12.73</v>
      </c>
      <c r="L2617" s="19" t="s">
        <v>13176</v>
      </c>
      <c r="M2617" s="11" t="s">
        <v>275</v>
      </c>
      <c r="N2617" s="10" t="s">
        <v>276</v>
      </c>
      <c r="O2617" s="10"/>
      <c r="P2617" s="10"/>
      <c r="Q2617" s="12"/>
      <c r="R2617" s="12"/>
      <c r="S2617" s="18" t="s">
        <v>279</v>
      </c>
      <c r="T2617" s="10" t="s">
        <v>27</v>
      </c>
      <c r="U2617" s="10">
        <v>2406</v>
      </c>
      <c r="V2617" s="10">
        <v>2718</v>
      </c>
      <c r="W2617" s="10">
        <v>194</v>
      </c>
      <c r="X2617" s="10">
        <v>1877</v>
      </c>
      <c r="Y2617" s="10">
        <f t="shared" si="66"/>
        <v>1781</v>
      </c>
      <c r="Z2617" s="10" t="str">
        <f>IFERROR(VLOOKUP(H2617,'[1]MW-NIFTY-50-12-Apr-2020'!$A:$A,1,FALSE),"No")</f>
        <v>No</v>
      </c>
      <c r="AA2617" s="10" t="str">
        <f>IFERROR(VLOOKUP(AB2617,'[2]ind_nifty500list 12th Apr20'!$F:$F,1,FALSE),"No")</f>
        <v>No</v>
      </c>
      <c r="AB2617" s="9">
        <v>1781</v>
      </c>
    </row>
    <row r="2618" spans="1:28" ht="15.75" customHeight="1" x14ac:dyDescent="0.3">
      <c r="A2618" s="9">
        <v>3261</v>
      </c>
      <c r="B2618" s="10">
        <v>3916289</v>
      </c>
      <c r="C2618" s="10">
        <v>15298</v>
      </c>
      <c r="D2618" s="10">
        <v>132409348</v>
      </c>
      <c r="E2618" s="10">
        <v>517224</v>
      </c>
      <c r="F2618" s="10">
        <v>517224</v>
      </c>
      <c r="G2618" s="10" t="s">
        <v>10017</v>
      </c>
      <c r="H2618" s="10" t="s">
        <v>10017</v>
      </c>
      <c r="I2618" s="10" t="s">
        <v>10018</v>
      </c>
      <c r="J2618" s="10" t="s">
        <v>10019</v>
      </c>
      <c r="K2618" s="13">
        <v>12.728149999999999</v>
      </c>
      <c r="L2618" s="19" t="s">
        <v>13176</v>
      </c>
      <c r="M2618" s="11" t="s">
        <v>23</v>
      </c>
      <c r="N2618" s="10" t="s">
        <v>90</v>
      </c>
      <c r="O2618" s="10" t="s">
        <v>283</v>
      </c>
      <c r="P2618" s="10" t="e">
        <v>#REF!</v>
      </c>
      <c r="Q2618" s="12"/>
      <c r="R2618" s="12"/>
      <c r="S2618" s="18" t="s">
        <v>91</v>
      </c>
      <c r="T2618" s="10" t="s">
        <v>27</v>
      </c>
      <c r="U2618" s="10">
        <v>3314</v>
      </c>
      <c r="V2618" s="10">
        <v>2672</v>
      </c>
      <c r="W2618" s="10">
        <v>191</v>
      </c>
      <c r="X2618" s="10">
        <v>2038</v>
      </c>
      <c r="Y2618" s="10">
        <f t="shared" si="66"/>
        <v>3261</v>
      </c>
      <c r="Z2618" s="10" t="str">
        <f>IFERROR(VLOOKUP(H2618,'[1]MW-NIFTY-50-12-Apr-2020'!$A:$A,1,FALSE),"No")</f>
        <v>No</v>
      </c>
      <c r="AA2618" s="10" t="str">
        <f>IFERROR(VLOOKUP(AB2618,'[2]ind_nifty500list 12th Apr20'!$F:$F,1,FALSE),"No")</f>
        <v>No</v>
      </c>
      <c r="AB2618" s="9">
        <v>3261</v>
      </c>
    </row>
    <row r="2619" spans="1:28" ht="15.75" customHeight="1" x14ac:dyDescent="0.3">
      <c r="A2619" s="9">
        <v>2635</v>
      </c>
      <c r="B2619" s="10">
        <v>3576577</v>
      </c>
      <c r="C2619" s="10">
        <v>13971</v>
      </c>
      <c r="D2619" s="10">
        <v>135858948</v>
      </c>
      <c r="E2619" s="10">
        <v>530699</v>
      </c>
      <c r="F2619" s="10">
        <v>530699</v>
      </c>
      <c r="G2619" s="10" t="s">
        <v>8145</v>
      </c>
      <c r="H2619" s="10" t="s">
        <v>8145</v>
      </c>
      <c r="I2619" s="10" t="s">
        <v>8146</v>
      </c>
      <c r="J2619" s="10" t="s">
        <v>8147</v>
      </c>
      <c r="K2619" s="13">
        <v>12.6952</v>
      </c>
      <c r="L2619" s="19" t="s">
        <v>13176</v>
      </c>
      <c r="M2619" s="11" t="s">
        <v>83</v>
      </c>
      <c r="N2619" s="10" t="s">
        <v>84</v>
      </c>
      <c r="O2619" s="10" t="s">
        <v>85</v>
      </c>
      <c r="P2619" s="10"/>
      <c r="Q2619" s="12"/>
      <c r="R2619" s="12"/>
      <c r="S2619" s="15" t="s">
        <v>86</v>
      </c>
      <c r="T2619" s="10" t="s">
        <v>27</v>
      </c>
      <c r="U2619" s="10">
        <v>3582</v>
      </c>
      <c r="V2619" s="10">
        <v>138</v>
      </c>
      <c r="W2619" s="10">
        <v>1832</v>
      </c>
      <c r="X2619" s="10">
        <v>1790</v>
      </c>
      <c r="Y2619" s="10">
        <f t="shared" si="66"/>
        <v>2635</v>
      </c>
      <c r="Z2619" s="10" t="str">
        <f>IFERROR(VLOOKUP(H2619,'[1]MW-NIFTY-50-12-Apr-2020'!$A:$A,1,FALSE),"No")</f>
        <v>No</v>
      </c>
      <c r="AA2619" s="10" t="str">
        <f>IFERROR(VLOOKUP(AB2619,'[2]ind_nifty500list 12th Apr20'!$F:$F,1,FALSE),"No")</f>
        <v>No</v>
      </c>
      <c r="AB2619" s="9">
        <v>2635</v>
      </c>
    </row>
    <row r="2620" spans="1:28" ht="15.75" customHeight="1" x14ac:dyDescent="0.3">
      <c r="A2620" s="9">
        <v>1105</v>
      </c>
      <c r="B2620" s="10"/>
      <c r="C2620" s="10"/>
      <c r="D2620" s="10">
        <v>137929732</v>
      </c>
      <c r="E2620" s="10">
        <v>538788</v>
      </c>
      <c r="F2620" s="10">
        <v>538788</v>
      </c>
      <c r="G2620" s="10" t="s">
        <v>3525</v>
      </c>
      <c r="H2620" s="10" t="str">
        <f>G2620</f>
        <v>GILADAFINS</v>
      </c>
      <c r="I2620" s="10" t="s">
        <v>3526</v>
      </c>
      <c r="J2620" s="10" t="s">
        <v>3527</v>
      </c>
      <c r="K2620" s="13">
        <v>12.68</v>
      </c>
      <c r="L2620" s="19" t="s">
        <v>13176</v>
      </c>
      <c r="M2620" s="11" t="s">
        <v>55</v>
      </c>
      <c r="N2620" s="10" t="s">
        <v>56</v>
      </c>
      <c r="O2620" s="10" t="s">
        <v>57</v>
      </c>
      <c r="P2620" s="10"/>
      <c r="Q2620" s="12"/>
      <c r="R2620" s="12"/>
      <c r="S2620" s="18" t="s">
        <v>58</v>
      </c>
      <c r="T2620" s="10" t="s">
        <v>27</v>
      </c>
      <c r="U2620" s="10">
        <v>1969</v>
      </c>
      <c r="V2620" s="10">
        <v>3593</v>
      </c>
      <c r="W2620" s="10">
        <v>3609</v>
      </c>
      <c r="X2620" s="10">
        <v>51</v>
      </c>
      <c r="Y2620" s="10">
        <f t="shared" si="66"/>
        <v>1105</v>
      </c>
      <c r="Z2620" s="10" t="str">
        <f>IFERROR(VLOOKUP(H2620,'[1]MW-NIFTY-50-12-Apr-2020'!$A:$A,1,FALSE),"No")</f>
        <v>No</v>
      </c>
      <c r="AA2620" s="10" t="str">
        <f>IFERROR(VLOOKUP(AB2620,'[2]ind_nifty500list 12th Apr20'!$F:$F,1,FALSE),"No")</f>
        <v>No</v>
      </c>
      <c r="AB2620" s="9">
        <v>1105</v>
      </c>
    </row>
    <row r="2621" spans="1:28" ht="15.75" customHeight="1" x14ac:dyDescent="0.3">
      <c r="A2621" s="9">
        <v>1298</v>
      </c>
      <c r="B2621" s="10"/>
      <c r="C2621" s="10"/>
      <c r="D2621" s="10">
        <v>131513092</v>
      </c>
      <c r="E2621" s="10">
        <v>513723</v>
      </c>
      <c r="F2621" s="10">
        <v>513723</v>
      </c>
      <c r="G2621" s="10" t="s">
        <v>4115</v>
      </c>
      <c r="H2621" s="10" t="str">
        <f>G2621</f>
        <v>HIMGRANITE</v>
      </c>
      <c r="I2621" s="10" t="s">
        <v>4116</v>
      </c>
      <c r="J2621" s="10" t="s">
        <v>4117</v>
      </c>
      <c r="K2621" s="13">
        <v>12.66</v>
      </c>
      <c r="L2621" s="19" t="s">
        <v>13176</v>
      </c>
      <c r="M2621" s="11" t="s">
        <v>249</v>
      </c>
      <c r="N2621" s="10" t="s">
        <v>250</v>
      </c>
      <c r="O2621" s="10" t="s">
        <v>762</v>
      </c>
      <c r="P2621" s="10" t="s">
        <v>875</v>
      </c>
      <c r="Q2621" s="12"/>
      <c r="R2621" s="12"/>
      <c r="S2621" s="15" t="s">
        <v>26</v>
      </c>
      <c r="T2621" s="10" t="s">
        <v>27</v>
      </c>
      <c r="U2621" s="10">
        <v>3688</v>
      </c>
      <c r="V2621" s="10">
        <v>1118</v>
      </c>
      <c r="W2621" s="10">
        <v>2458</v>
      </c>
      <c r="X2621" s="10">
        <v>2375</v>
      </c>
      <c r="Y2621" s="10">
        <f t="shared" si="66"/>
        <v>1298</v>
      </c>
      <c r="Z2621" s="10" t="str">
        <f>IFERROR(VLOOKUP(H2621,'[1]MW-NIFTY-50-12-Apr-2020'!$A:$A,1,FALSE),"No")</f>
        <v>No</v>
      </c>
      <c r="AA2621" s="10" t="str">
        <f>IFERROR(VLOOKUP(AB2621,'[2]ind_nifty500list 12th Apr20'!$F:$F,1,FALSE),"No")</f>
        <v>No</v>
      </c>
      <c r="AB2621" s="9">
        <v>1298</v>
      </c>
    </row>
    <row r="2622" spans="1:28" ht="15.75" customHeight="1" x14ac:dyDescent="0.3">
      <c r="A2622" s="9">
        <v>486</v>
      </c>
      <c r="B2622" s="10"/>
      <c r="C2622" s="10"/>
      <c r="D2622" s="10">
        <v>135980804</v>
      </c>
      <c r="E2622" s="10">
        <v>531175</v>
      </c>
      <c r="F2622" s="10">
        <v>531175</v>
      </c>
      <c r="G2622" s="10" t="s">
        <v>1644</v>
      </c>
      <c r="H2622" s="10" t="str">
        <f>G2622</f>
        <v>BLSINFOTE</v>
      </c>
      <c r="I2622" s="10" t="s">
        <v>1645</v>
      </c>
      <c r="J2622" s="10" t="s">
        <v>1646</v>
      </c>
      <c r="K2622" s="13">
        <v>12.65</v>
      </c>
      <c r="L2622" s="19" t="s">
        <v>13176</v>
      </c>
      <c r="M2622" s="11" t="s">
        <v>32</v>
      </c>
      <c r="N2622" s="10" t="s">
        <v>33</v>
      </c>
      <c r="O2622" s="10" t="s">
        <v>48</v>
      </c>
      <c r="P2622" s="10"/>
      <c r="Q2622" s="10"/>
      <c r="R2622" s="12"/>
      <c r="S2622" s="18" t="s">
        <v>35</v>
      </c>
      <c r="T2622" s="10" t="s">
        <v>27</v>
      </c>
      <c r="U2622" s="10">
        <v>1625</v>
      </c>
      <c r="V2622" s="10">
        <v>3760</v>
      </c>
      <c r="W2622" s="10">
        <v>41</v>
      </c>
      <c r="X2622" s="10">
        <v>1460</v>
      </c>
      <c r="Y2622" s="10">
        <f t="shared" si="66"/>
        <v>486</v>
      </c>
      <c r="Z2622" s="10" t="str">
        <f>IFERROR(VLOOKUP(H2622,'[1]MW-NIFTY-50-12-Apr-2020'!$A:$A,1,FALSE),"No")</f>
        <v>No</v>
      </c>
      <c r="AA2622" s="10" t="str">
        <f>IFERROR(VLOOKUP(AB2622,'[2]ind_nifty500list 12th Apr20'!$F:$F,1,FALSE),"No")</f>
        <v>No</v>
      </c>
      <c r="AB2622" s="9">
        <v>486</v>
      </c>
    </row>
    <row r="2623" spans="1:28" ht="15.75" customHeight="1" x14ac:dyDescent="0.3">
      <c r="A2623" s="9">
        <v>565</v>
      </c>
      <c r="B2623" s="10"/>
      <c r="C2623" s="10"/>
      <c r="D2623" s="10">
        <v>135835908</v>
      </c>
      <c r="E2623" s="10">
        <v>530609</v>
      </c>
      <c r="F2623" s="10">
        <v>530609</v>
      </c>
      <c r="G2623" s="10" t="s">
        <v>1882</v>
      </c>
      <c r="H2623" s="10" t="str">
        <f>G2623</f>
        <v>CARNATIN</v>
      </c>
      <c r="I2623" s="10" t="s">
        <v>1883</v>
      </c>
      <c r="J2623" s="10" t="s">
        <v>1884</v>
      </c>
      <c r="K2623" s="13">
        <v>12.64</v>
      </c>
      <c r="L2623" s="19" t="s">
        <v>13176</v>
      </c>
      <c r="M2623" s="11" t="s">
        <v>23</v>
      </c>
      <c r="N2623" s="10" t="s">
        <v>90</v>
      </c>
      <c r="O2623" s="10"/>
      <c r="P2623" s="10"/>
      <c r="Q2623" s="12"/>
      <c r="R2623" s="12"/>
      <c r="S2623" s="18" t="s">
        <v>91</v>
      </c>
      <c r="T2623" s="10" t="s">
        <v>27</v>
      </c>
      <c r="U2623" s="10">
        <v>2124</v>
      </c>
      <c r="V2623" s="10">
        <v>3585</v>
      </c>
      <c r="W2623" s="10">
        <v>3643</v>
      </c>
      <c r="X2623" s="10">
        <v>3038</v>
      </c>
      <c r="Y2623" s="10">
        <f t="shared" si="66"/>
        <v>565</v>
      </c>
      <c r="Z2623" s="10" t="str">
        <f>IFERROR(VLOOKUP(H2623,'[1]MW-NIFTY-50-12-Apr-2020'!$A:$A,1,FALSE),"No")</f>
        <v>No</v>
      </c>
      <c r="AA2623" s="10" t="str">
        <f>IFERROR(VLOOKUP(AB2623,'[2]ind_nifty500list 12th Apr20'!$F:$F,1,FALSE),"No")</f>
        <v>No</v>
      </c>
      <c r="AB2623" s="9">
        <v>565</v>
      </c>
    </row>
    <row r="2624" spans="1:28" ht="15.75" customHeight="1" x14ac:dyDescent="0.3">
      <c r="A2624" s="9">
        <v>5040</v>
      </c>
      <c r="B2624" s="10">
        <v>548353</v>
      </c>
      <c r="C2624" s="10">
        <v>2142</v>
      </c>
      <c r="D2624" s="10">
        <v>128069380</v>
      </c>
      <c r="E2624" s="10">
        <v>500271</v>
      </c>
      <c r="F2624" s="10">
        <v>500271</v>
      </c>
      <c r="G2624" s="10" t="s">
        <v>8119</v>
      </c>
      <c r="H2624" s="10" t="s">
        <v>8119</v>
      </c>
      <c r="I2624" s="10" t="s">
        <v>8120</v>
      </c>
      <c r="J2624" s="10" t="s">
        <v>8121</v>
      </c>
      <c r="K2624" s="13">
        <v>13247.159350000002</v>
      </c>
      <c r="L2624" s="16" t="s">
        <v>13177</v>
      </c>
      <c r="M2624" s="11" t="s">
        <v>55</v>
      </c>
      <c r="N2624" s="10" t="s">
        <v>8122</v>
      </c>
      <c r="O2624" s="10" t="s">
        <v>8123</v>
      </c>
      <c r="P2624" s="10"/>
      <c r="Q2624" s="12"/>
      <c r="R2624" s="12"/>
      <c r="S2624" s="18" t="s">
        <v>58</v>
      </c>
      <c r="T2624" s="10" t="s">
        <v>43</v>
      </c>
      <c r="U2624" s="10">
        <v>4932</v>
      </c>
      <c r="V2624" s="10">
        <v>3921</v>
      </c>
      <c r="W2624" s="10">
        <v>3893</v>
      </c>
      <c r="X2624" s="10">
        <v>4275</v>
      </c>
      <c r="Y2624" s="10">
        <f t="shared" si="66"/>
        <v>5040</v>
      </c>
      <c r="Z2624" s="10" t="str">
        <f>IFERROR(VLOOKUP(H2624,'[1]MW-NIFTY-50-12-Apr-2020'!$A:$A,1,FALSE),"No")</f>
        <v>No</v>
      </c>
      <c r="AA2624" s="10" t="s">
        <v>44</v>
      </c>
      <c r="AB2624" s="9">
        <v>5040</v>
      </c>
    </row>
    <row r="2625" spans="1:28" ht="15.75" customHeight="1" x14ac:dyDescent="0.3">
      <c r="A2625" s="9">
        <v>620</v>
      </c>
      <c r="B2625" s="10"/>
      <c r="C2625" s="10"/>
      <c r="D2625" s="10">
        <v>135789316</v>
      </c>
      <c r="E2625" s="10">
        <v>530427</v>
      </c>
      <c r="F2625" s="10">
        <v>530427</v>
      </c>
      <c r="G2625" s="10" t="s">
        <v>2049</v>
      </c>
      <c r="H2625" s="10" t="str">
        <f t="shared" ref="H2625:H2630" si="68">G2625</f>
        <v>CHOKSI</v>
      </c>
      <c r="I2625" s="10" t="s">
        <v>2050</v>
      </c>
      <c r="J2625" s="10" t="s">
        <v>2051</v>
      </c>
      <c r="K2625" s="13">
        <v>12.64</v>
      </c>
      <c r="L2625" s="19" t="s">
        <v>13176</v>
      </c>
      <c r="M2625" s="11" t="s">
        <v>83</v>
      </c>
      <c r="N2625" s="10" t="s">
        <v>1069</v>
      </c>
      <c r="O2625" s="10"/>
      <c r="P2625" s="10"/>
      <c r="Q2625" s="12"/>
      <c r="R2625" s="12"/>
      <c r="S2625" s="15" t="s">
        <v>1071</v>
      </c>
      <c r="T2625" s="10" t="s">
        <v>27</v>
      </c>
      <c r="U2625" s="10">
        <v>870</v>
      </c>
      <c r="V2625" s="10">
        <v>2468</v>
      </c>
      <c r="W2625" s="10">
        <v>3484</v>
      </c>
      <c r="X2625" s="10">
        <v>302</v>
      </c>
      <c r="Y2625" s="10">
        <f t="shared" si="66"/>
        <v>620</v>
      </c>
      <c r="Z2625" s="10" t="str">
        <f>IFERROR(VLOOKUP(H2625,'[1]MW-NIFTY-50-12-Apr-2020'!$A:$A,1,FALSE),"No")</f>
        <v>No</v>
      </c>
      <c r="AA2625" s="10" t="str">
        <f>IFERROR(VLOOKUP(AB2625,'[2]ind_nifty500list 12th Apr20'!$F:$F,1,FALSE),"No")</f>
        <v>No</v>
      </c>
      <c r="AB2625" s="9">
        <v>620</v>
      </c>
    </row>
    <row r="2626" spans="1:28" ht="15.75" customHeight="1" x14ac:dyDescent="0.3">
      <c r="A2626" s="9">
        <v>792</v>
      </c>
      <c r="B2626" s="10"/>
      <c r="C2626" s="10"/>
      <c r="D2626" s="10">
        <v>135947012</v>
      </c>
      <c r="E2626" s="10">
        <v>531043</v>
      </c>
      <c r="F2626" s="10">
        <v>531043</v>
      </c>
      <c r="G2626" s="10" t="s">
        <v>2572</v>
      </c>
      <c r="H2626" s="10" t="str">
        <f t="shared" si="68"/>
        <v>ZDHJERK</v>
      </c>
      <c r="I2626" s="10" t="s">
        <v>2573</v>
      </c>
      <c r="J2626" s="10" t="s">
        <v>2574</v>
      </c>
      <c r="K2626" s="13">
        <v>12.64</v>
      </c>
      <c r="L2626" s="19" t="s">
        <v>13176</v>
      </c>
      <c r="M2626" s="11" t="s">
        <v>95</v>
      </c>
      <c r="N2626" s="10" t="s">
        <v>172</v>
      </c>
      <c r="O2626" s="10"/>
      <c r="P2626" s="10"/>
      <c r="Q2626" s="12"/>
      <c r="R2626" s="12"/>
      <c r="S2626" s="15" t="s">
        <v>174</v>
      </c>
      <c r="T2626" s="10" t="s">
        <v>27</v>
      </c>
      <c r="U2626" s="10">
        <v>2992</v>
      </c>
      <c r="V2626" s="10">
        <v>74</v>
      </c>
      <c r="W2626" s="10">
        <v>1874</v>
      </c>
      <c r="X2626" s="10">
        <v>2013</v>
      </c>
      <c r="Y2626" s="10">
        <f t="shared" ref="Y2626:Y2689" si="69">A2626</f>
        <v>792</v>
      </c>
      <c r="Z2626" s="10" t="str">
        <f>IFERROR(VLOOKUP(H2626,'[1]MW-NIFTY-50-12-Apr-2020'!$A:$A,1,FALSE),"No")</f>
        <v>No</v>
      </c>
      <c r="AA2626" s="10" t="str">
        <f>IFERROR(VLOOKUP(AB2626,'[2]ind_nifty500list 12th Apr20'!$F:$F,1,FALSE),"No")</f>
        <v>No</v>
      </c>
      <c r="AB2626" s="9">
        <v>792</v>
      </c>
    </row>
    <row r="2627" spans="1:28" ht="15.75" customHeight="1" x14ac:dyDescent="0.3">
      <c r="A2627" s="9">
        <v>3446</v>
      </c>
      <c r="B2627" s="10"/>
      <c r="C2627" s="10"/>
      <c r="D2627" s="10">
        <v>130307844</v>
      </c>
      <c r="E2627" s="10">
        <v>509015</v>
      </c>
      <c r="F2627" s="10">
        <v>509015</v>
      </c>
      <c r="G2627" s="10" t="s">
        <v>10573</v>
      </c>
      <c r="H2627" s="10" t="str">
        <f t="shared" si="68"/>
        <v>THAKRAL</v>
      </c>
      <c r="I2627" s="10" t="s">
        <v>10574</v>
      </c>
      <c r="J2627" s="10" t="s">
        <v>10575</v>
      </c>
      <c r="K2627" s="13">
        <v>12.63</v>
      </c>
      <c r="L2627" s="19" t="s">
        <v>13176</v>
      </c>
      <c r="M2627" s="11" t="s">
        <v>39</v>
      </c>
      <c r="N2627" s="10" t="s">
        <v>40</v>
      </c>
      <c r="O2627" s="10" t="s">
        <v>128</v>
      </c>
      <c r="P2627" s="10" t="s">
        <v>10302</v>
      </c>
      <c r="Q2627" s="12"/>
      <c r="R2627" s="12"/>
      <c r="S2627" s="15" t="s">
        <v>42</v>
      </c>
      <c r="T2627" s="10" t="s">
        <v>27</v>
      </c>
      <c r="U2627" s="10">
        <v>1048</v>
      </c>
      <c r="V2627" s="10">
        <v>3494</v>
      </c>
      <c r="W2627" s="10">
        <v>723</v>
      </c>
      <c r="X2627" s="10">
        <v>905</v>
      </c>
      <c r="Y2627" s="10">
        <f t="shared" si="69"/>
        <v>3446</v>
      </c>
      <c r="Z2627" s="10" t="str">
        <f>IFERROR(VLOOKUP(H2627,'[1]MW-NIFTY-50-12-Apr-2020'!$A:$A,1,FALSE),"No")</f>
        <v>No</v>
      </c>
      <c r="AA2627" s="10" t="str">
        <f>IFERROR(VLOOKUP(AB2627,'[2]ind_nifty500list 12th Apr20'!$F:$F,1,FALSE),"No")</f>
        <v>No</v>
      </c>
      <c r="AB2627" s="9">
        <v>3446</v>
      </c>
    </row>
    <row r="2628" spans="1:28" ht="15.75" customHeight="1" x14ac:dyDescent="0.3">
      <c r="A2628" s="9">
        <v>1866</v>
      </c>
      <c r="B2628" s="10"/>
      <c r="C2628" s="10"/>
      <c r="D2628" s="10">
        <v>134810628</v>
      </c>
      <c r="E2628" s="10">
        <v>526604</v>
      </c>
      <c r="F2628" s="10">
        <v>526604</v>
      </c>
      <c r="G2628" s="10" t="s">
        <v>5840</v>
      </c>
      <c r="H2628" s="10" t="str">
        <f t="shared" si="68"/>
        <v>LIPPISYS</v>
      </c>
      <c r="I2628" s="10" t="s">
        <v>5841</v>
      </c>
      <c r="J2628" s="10" t="s">
        <v>5842</v>
      </c>
      <c r="K2628" s="13">
        <v>12.6</v>
      </c>
      <c r="L2628" s="19" t="s">
        <v>13176</v>
      </c>
      <c r="M2628" s="11" t="s">
        <v>39</v>
      </c>
      <c r="N2628" s="10" t="s">
        <v>40</v>
      </c>
      <c r="O2628" s="10" t="s">
        <v>137</v>
      </c>
      <c r="P2628" s="10" t="s">
        <v>138</v>
      </c>
      <c r="Q2628" s="12"/>
      <c r="R2628" s="12"/>
      <c r="S2628" s="15" t="s">
        <v>42</v>
      </c>
      <c r="T2628" s="10" t="s">
        <v>27</v>
      </c>
      <c r="U2628" s="10">
        <v>1816</v>
      </c>
      <c r="V2628" s="10">
        <v>1049</v>
      </c>
      <c r="W2628" s="10">
        <v>3764</v>
      </c>
      <c r="X2628" s="10">
        <v>610</v>
      </c>
      <c r="Y2628" s="10">
        <f t="shared" si="69"/>
        <v>1866</v>
      </c>
      <c r="Z2628" s="10" t="str">
        <f>IFERROR(VLOOKUP(H2628,'[1]MW-NIFTY-50-12-Apr-2020'!$A:$A,1,FALSE),"No")</f>
        <v>No</v>
      </c>
      <c r="AA2628" s="10" t="str">
        <f>IFERROR(VLOOKUP(AB2628,'[2]ind_nifty500list 12th Apr20'!$F:$F,1,FALSE),"No")</f>
        <v>No</v>
      </c>
      <c r="AB2628" s="9">
        <v>1866</v>
      </c>
    </row>
    <row r="2629" spans="1:28" ht="15.75" customHeight="1" x14ac:dyDescent="0.3">
      <c r="A2629" s="9">
        <v>3229</v>
      </c>
      <c r="B2629" s="10"/>
      <c r="C2629" s="10"/>
      <c r="D2629" s="10">
        <v>137404932</v>
      </c>
      <c r="E2629" s="10">
        <v>137404932</v>
      </c>
      <c r="F2629" s="10">
        <v>536738</v>
      </c>
      <c r="G2629" s="10" t="s">
        <v>9921</v>
      </c>
      <c r="H2629" s="10" t="str">
        <f t="shared" si="68"/>
        <v>STELLAR</v>
      </c>
      <c r="I2629" s="10" t="s">
        <v>9922</v>
      </c>
      <c r="J2629" s="10" t="s">
        <v>9923</v>
      </c>
      <c r="K2629" s="13">
        <v>12.6</v>
      </c>
      <c r="L2629" s="19" t="s">
        <v>13176</v>
      </c>
      <c r="M2629" s="11" t="s">
        <v>55</v>
      </c>
      <c r="N2629" s="10" t="s">
        <v>56</v>
      </c>
      <c r="O2629" s="10" t="s">
        <v>62</v>
      </c>
      <c r="P2629" s="10" t="s">
        <v>63</v>
      </c>
      <c r="Q2629" s="12"/>
      <c r="R2629" s="12"/>
      <c r="S2629" s="18" t="s">
        <v>58</v>
      </c>
      <c r="T2629" s="10" t="s">
        <v>27</v>
      </c>
      <c r="U2629" s="10">
        <v>108</v>
      </c>
      <c r="V2629" s="10">
        <v>264</v>
      </c>
      <c r="W2629" s="10">
        <v>2459</v>
      </c>
      <c r="X2629" s="10">
        <v>1480</v>
      </c>
      <c r="Y2629" s="10">
        <f t="shared" si="69"/>
        <v>3229</v>
      </c>
      <c r="Z2629" s="10" t="str">
        <f>IFERROR(VLOOKUP(H2629,'[1]MW-NIFTY-50-12-Apr-2020'!$A:$A,1,FALSE),"No")</f>
        <v>No</v>
      </c>
      <c r="AA2629" s="10" t="str">
        <f>IFERROR(VLOOKUP(AB2629,'[2]ind_nifty500list 12th Apr20'!$F:$F,1,FALSE),"No")</f>
        <v>No</v>
      </c>
      <c r="AB2629" s="9">
        <v>3229</v>
      </c>
    </row>
    <row r="2630" spans="1:28" ht="15.75" customHeight="1" x14ac:dyDescent="0.3">
      <c r="A2630" s="9">
        <v>2183</v>
      </c>
      <c r="B2630" s="10"/>
      <c r="C2630" s="10"/>
      <c r="D2630" s="10">
        <v>135710468</v>
      </c>
      <c r="E2630" s="10">
        <v>530119</v>
      </c>
      <c r="F2630" s="10">
        <v>530119</v>
      </c>
      <c r="G2630" s="10" t="s">
        <v>6797</v>
      </c>
      <c r="H2630" s="10" t="str">
        <f t="shared" si="68"/>
        <v>NATRAJPR</v>
      </c>
      <c r="I2630" s="10" t="s">
        <v>6798</v>
      </c>
      <c r="J2630" s="10" t="s">
        <v>6799</v>
      </c>
      <c r="K2630" s="13">
        <v>12.56</v>
      </c>
      <c r="L2630" s="19" t="s">
        <v>13176</v>
      </c>
      <c r="M2630" s="11" t="s">
        <v>275</v>
      </c>
      <c r="N2630" s="10" t="s">
        <v>357</v>
      </c>
      <c r="O2630" s="10" t="s">
        <v>358</v>
      </c>
      <c r="P2630" s="10" t="s">
        <v>359</v>
      </c>
      <c r="Q2630" s="12"/>
      <c r="R2630" s="12"/>
      <c r="S2630" s="18" t="s">
        <v>279</v>
      </c>
      <c r="T2630" s="10" t="s">
        <v>27</v>
      </c>
      <c r="U2630" s="10">
        <v>2633</v>
      </c>
      <c r="V2630" s="10">
        <v>823</v>
      </c>
      <c r="W2630" s="10">
        <v>2552</v>
      </c>
      <c r="X2630" s="10">
        <v>3708</v>
      </c>
      <c r="Y2630" s="10">
        <f t="shared" si="69"/>
        <v>2183</v>
      </c>
      <c r="Z2630" s="10" t="str">
        <f>IFERROR(VLOOKUP(H2630,'[1]MW-NIFTY-50-12-Apr-2020'!$A:$A,1,FALSE),"No")</f>
        <v>No</v>
      </c>
      <c r="AA2630" s="10" t="str">
        <f>IFERROR(VLOOKUP(AB2630,'[2]ind_nifty500list 12th Apr20'!$F:$F,1,FALSE),"No")</f>
        <v>No</v>
      </c>
      <c r="AB2630" s="9">
        <v>2183</v>
      </c>
    </row>
    <row r="2631" spans="1:28" ht="15.75" customHeight="1" x14ac:dyDescent="0.3">
      <c r="A2631" s="9">
        <v>1597</v>
      </c>
      <c r="B2631" s="10">
        <v>444929</v>
      </c>
      <c r="C2631" s="10">
        <v>1738</v>
      </c>
      <c r="D2631" s="10">
        <v>134039556</v>
      </c>
      <c r="E2631" s="10">
        <v>523592</v>
      </c>
      <c r="F2631" s="10">
        <v>523592</v>
      </c>
      <c r="G2631" s="10" t="s">
        <v>5027</v>
      </c>
      <c r="H2631" s="10" t="s">
        <v>5027</v>
      </c>
      <c r="I2631" s="10" t="s">
        <v>5028</v>
      </c>
      <c r="J2631" s="10" t="s">
        <v>5029</v>
      </c>
      <c r="K2631" s="13">
        <v>12.5</v>
      </c>
      <c r="L2631" s="19" t="s">
        <v>13176</v>
      </c>
      <c r="M2631" s="11" t="s">
        <v>23</v>
      </c>
      <c r="N2631" s="10" t="s">
        <v>24</v>
      </c>
      <c r="O2631" s="10"/>
      <c r="P2631" s="10"/>
      <c r="Q2631" s="12"/>
      <c r="R2631" s="12"/>
      <c r="S2631" s="15" t="s">
        <v>26</v>
      </c>
      <c r="T2631" s="10" t="s">
        <v>27</v>
      </c>
      <c r="U2631" s="10">
        <v>545</v>
      </c>
      <c r="V2631" s="10">
        <v>185</v>
      </c>
      <c r="W2631" s="10">
        <v>2380</v>
      </c>
      <c r="X2631" s="10">
        <v>872</v>
      </c>
      <c r="Y2631" s="10">
        <f t="shared" si="69"/>
        <v>1597</v>
      </c>
      <c r="Z2631" s="10" t="str">
        <f>IFERROR(VLOOKUP(H2631,'[1]MW-NIFTY-50-12-Apr-2020'!$A:$A,1,FALSE),"No")</f>
        <v>No</v>
      </c>
      <c r="AA2631" s="10" t="str">
        <f>IFERROR(VLOOKUP(AB2631,'[2]ind_nifty500list 12th Apr20'!$F:$F,1,FALSE),"No")</f>
        <v>No</v>
      </c>
      <c r="AB2631" s="9">
        <v>1597</v>
      </c>
    </row>
    <row r="2632" spans="1:28" ht="15.75" customHeight="1" x14ac:dyDescent="0.3">
      <c r="A2632" s="9">
        <v>4021</v>
      </c>
      <c r="B2632" s="10"/>
      <c r="C2632" s="10"/>
      <c r="D2632" s="10">
        <v>128004100</v>
      </c>
      <c r="E2632" s="10">
        <v>500016</v>
      </c>
      <c r="F2632" s="10">
        <v>500016</v>
      </c>
      <c r="G2632" s="10" t="s">
        <v>12234</v>
      </c>
      <c r="H2632" s="10" t="str">
        <f>G2632</f>
        <v>ARUNASUGAR</v>
      </c>
      <c r="I2632" s="10" t="s">
        <v>12235</v>
      </c>
      <c r="J2632" s="10" t="s">
        <v>12236</v>
      </c>
      <c r="K2632" s="13">
        <v>12.44</v>
      </c>
      <c r="L2632" s="19" t="s">
        <v>13176</v>
      </c>
      <c r="M2632" s="11" t="s">
        <v>83</v>
      </c>
      <c r="N2632" s="10" t="s">
        <v>181</v>
      </c>
      <c r="O2632" s="10" t="s">
        <v>210</v>
      </c>
      <c r="P2632" s="10" t="s">
        <v>354</v>
      </c>
      <c r="Q2632" s="12"/>
      <c r="R2632" s="12"/>
      <c r="S2632" s="15" t="s">
        <v>86</v>
      </c>
      <c r="T2632" s="10" t="s">
        <v>27</v>
      </c>
      <c r="U2632" s="10">
        <v>1848</v>
      </c>
      <c r="V2632" s="10">
        <v>2836</v>
      </c>
      <c r="W2632" s="10">
        <v>2264</v>
      </c>
      <c r="X2632" s="10">
        <v>1749</v>
      </c>
      <c r="Y2632" s="10">
        <f t="shared" si="69"/>
        <v>4021</v>
      </c>
      <c r="Z2632" s="10" t="str">
        <f>IFERROR(VLOOKUP(H2632,'[1]MW-NIFTY-50-12-Apr-2020'!$A:$A,1,FALSE),"No")</f>
        <v>No</v>
      </c>
      <c r="AA2632" s="10" t="str">
        <f>IFERROR(VLOOKUP(AB2632,'[2]ind_nifty500list 12th Apr20'!$F:$F,1,FALSE),"No")</f>
        <v>No</v>
      </c>
      <c r="AB2632" s="9">
        <v>4021</v>
      </c>
    </row>
    <row r="2633" spans="1:28" ht="15.75" customHeight="1" x14ac:dyDescent="0.3">
      <c r="A2633" s="9">
        <v>3339</v>
      </c>
      <c r="B2633" s="10">
        <v>68097</v>
      </c>
      <c r="C2633" s="10">
        <v>266</v>
      </c>
      <c r="D2633" s="10">
        <v>134268932</v>
      </c>
      <c r="E2633" s="10">
        <v>524488</v>
      </c>
      <c r="F2633" s="10">
        <v>524488</v>
      </c>
      <c r="G2633" s="10" t="s">
        <v>10251</v>
      </c>
      <c r="H2633" s="10" t="s">
        <v>10251</v>
      </c>
      <c r="I2633" s="10" t="s">
        <v>10252</v>
      </c>
      <c r="J2633" s="10" t="s">
        <v>10253</v>
      </c>
      <c r="K2633" s="13">
        <v>12.4</v>
      </c>
      <c r="L2633" s="19" t="s">
        <v>13176</v>
      </c>
      <c r="M2633" s="11" t="s">
        <v>23</v>
      </c>
      <c r="N2633" s="10" t="s">
        <v>24</v>
      </c>
      <c r="O2633" s="10"/>
      <c r="P2633" s="10"/>
      <c r="Q2633" s="12"/>
      <c r="R2633" s="12"/>
      <c r="S2633" s="15" t="s">
        <v>26</v>
      </c>
      <c r="T2633" s="10" t="s">
        <v>27</v>
      </c>
      <c r="U2633" s="10">
        <v>3604</v>
      </c>
      <c r="V2633" s="10">
        <v>2280</v>
      </c>
      <c r="W2633" s="10">
        <v>3245</v>
      </c>
      <c r="X2633" s="10">
        <v>2712</v>
      </c>
      <c r="Y2633" s="10">
        <f t="shared" si="69"/>
        <v>3339</v>
      </c>
      <c r="Z2633" s="10" t="str">
        <f>IFERROR(VLOOKUP(H2633,'[1]MW-NIFTY-50-12-Apr-2020'!$A:$A,1,FALSE),"No")</f>
        <v>No</v>
      </c>
      <c r="AA2633" s="10" t="str">
        <f>IFERROR(VLOOKUP(AB2633,'[2]ind_nifty500list 12th Apr20'!$F:$F,1,FALSE),"No")</f>
        <v>No</v>
      </c>
      <c r="AB2633" s="9">
        <v>3339</v>
      </c>
    </row>
    <row r="2634" spans="1:28" ht="15.75" customHeight="1" x14ac:dyDescent="0.3">
      <c r="A2634" s="9">
        <v>1535</v>
      </c>
      <c r="B2634" s="10"/>
      <c r="C2634" s="10"/>
      <c r="D2634" s="10">
        <v>137865988</v>
      </c>
      <c r="E2634" s="10">
        <v>538539</v>
      </c>
      <c r="F2634" s="10">
        <v>538539</v>
      </c>
      <c r="G2634" s="10" t="s">
        <v>4840</v>
      </c>
      <c r="H2634" s="10" t="str">
        <f>G2634</f>
        <v>JTAPARIA</v>
      </c>
      <c r="I2634" s="10" t="s">
        <v>4841</v>
      </c>
      <c r="J2634" s="10" t="s">
        <v>4842</v>
      </c>
      <c r="K2634" s="13">
        <v>12.38</v>
      </c>
      <c r="L2634" s="19" t="s">
        <v>13176</v>
      </c>
      <c r="M2634" s="11" t="s">
        <v>39</v>
      </c>
      <c r="N2634" s="10" t="s">
        <v>40</v>
      </c>
      <c r="O2634" s="10"/>
      <c r="P2634" s="10"/>
      <c r="Q2634" s="12"/>
      <c r="R2634" s="12"/>
      <c r="S2634" s="17" t="s">
        <v>42</v>
      </c>
      <c r="T2634" s="10" t="s">
        <v>27</v>
      </c>
      <c r="U2634" s="10">
        <v>1562</v>
      </c>
      <c r="V2634" s="10">
        <v>1808</v>
      </c>
      <c r="W2634" s="10">
        <v>731</v>
      </c>
      <c r="X2634" s="10">
        <v>2075</v>
      </c>
      <c r="Y2634" s="10">
        <f t="shared" si="69"/>
        <v>1535</v>
      </c>
      <c r="Z2634" s="10" t="str">
        <f>IFERROR(VLOOKUP(H2634,'[1]MW-NIFTY-50-12-Apr-2020'!$A:$A,1,FALSE),"No")</f>
        <v>No</v>
      </c>
      <c r="AA2634" s="10" t="str">
        <f>IFERROR(VLOOKUP(AB2634,'[2]ind_nifty500list 12th Apr20'!$F:$F,1,FALSE),"No")</f>
        <v>No</v>
      </c>
      <c r="AB2634" s="9">
        <v>1535</v>
      </c>
    </row>
    <row r="2635" spans="1:28" ht="15.75" customHeight="1" x14ac:dyDescent="0.3">
      <c r="A2635" s="9">
        <v>4433</v>
      </c>
      <c r="B2635" s="10">
        <v>3489281</v>
      </c>
      <c r="C2635" s="10">
        <v>13630</v>
      </c>
      <c r="D2635" s="10">
        <v>136318468</v>
      </c>
      <c r="E2635" s="10">
        <v>532494</v>
      </c>
      <c r="F2635" s="10">
        <v>532494</v>
      </c>
      <c r="G2635" s="10" t="s">
        <v>12455</v>
      </c>
      <c r="H2635" s="10" t="s">
        <v>12455</v>
      </c>
      <c r="I2635" s="10" t="s">
        <v>12456</v>
      </c>
      <c r="J2635" s="10" t="s">
        <v>12457</v>
      </c>
      <c r="K2635" s="13">
        <v>12.31</v>
      </c>
      <c r="L2635" s="19" t="s">
        <v>13176</v>
      </c>
      <c r="M2635" s="11" t="s">
        <v>32</v>
      </c>
      <c r="N2635" s="10" t="s">
        <v>33</v>
      </c>
      <c r="O2635" s="10" t="s">
        <v>34</v>
      </c>
      <c r="P2635" s="10"/>
      <c r="Q2635" s="12"/>
      <c r="R2635" s="12"/>
      <c r="S2635" s="18" t="s">
        <v>35</v>
      </c>
      <c r="T2635" s="10" t="s">
        <v>27</v>
      </c>
      <c r="U2635" s="10">
        <v>4646</v>
      </c>
      <c r="V2635" s="10">
        <v>4798</v>
      </c>
      <c r="W2635" s="10">
        <v>4327</v>
      </c>
      <c r="X2635" s="10">
        <v>3729</v>
      </c>
      <c r="Y2635" s="10">
        <f t="shared" si="69"/>
        <v>4433</v>
      </c>
      <c r="Z2635" s="10" t="str">
        <f>IFERROR(VLOOKUP(H2635,'[1]MW-NIFTY-50-12-Apr-2020'!$A:$A,1,FALSE),"No")</f>
        <v>No</v>
      </c>
      <c r="AA2635" s="10" t="str">
        <f>IFERROR(VLOOKUP(AB2635,'[2]ind_nifty500list 12th Apr20'!$F:$F,1,FALSE),"No")</f>
        <v>No</v>
      </c>
      <c r="AB2635" s="9">
        <v>4433</v>
      </c>
    </row>
    <row r="2636" spans="1:28" ht="15.75" customHeight="1" x14ac:dyDescent="0.3">
      <c r="A2636" s="9">
        <v>1681</v>
      </c>
      <c r="B2636" s="10"/>
      <c r="C2636" s="10"/>
      <c r="D2636" s="10">
        <v>133437956</v>
      </c>
      <c r="E2636" s="10">
        <v>521242</v>
      </c>
      <c r="F2636" s="10">
        <v>521242</v>
      </c>
      <c r="G2636" s="10" t="s">
        <v>5278</v>
      </c>
      <c r="H2636" s="10" t="str">
        <f t="shared" ref="H2636:H2642" si="70">G2636</f>
        <v>KANDAGIRI</v>
      </c>
      <c r="I2636" s="10" t="s">
        <v>5279</v>
      </c>
      <c r="J2636" s="10" t="s">
        <v>5280</v>
      </c>
      <c r="K2636" s="13">
        <v>12.27</v>
      </c>
      <c r="L2636" s="19" t="s">
        <v>13176</v>
      </c>
      <c r="M2636" s="11" t="s">
        <v>83</v>
      </c>
      <c r="N2636" s="10" t="s">
        <v>84</v>
      </c>
      <c r="O2636" s="10" t="s">
        <v>85</v>
      </c>
      <c r="P2636" s="10"/>
      <c r="Q2636" s="12"/>
      <c r="R2636" s="12"/>
      <c r="S2636" s="15" t="s">
        <v>86</v>
      </c>
      <c r="T2636" s="10" t="s">
        <v>27</v>
      </c>
      <c r="U2636" s="10">
        <v>2956</v>
      </c>
      <c r="V2636" s="10">
        <v>3804</v>
      </c>
      <c r="W2636" s="10">
        <v>1246</v>
      </c>
      <c r="X2636" s="10">
        <v>2976</v>
      </c>
      <c r="Y2636" s="10">
        <f t="shared" si="69"/>
        <v>1681</v>
      </c>
      <c r="Z2636" s="10" t="str">
        <f>IFERROR(VLOOKUP(H2636,'[1]MW-NIFTY-50-12-Apr-2020'!$A:$A,1,FALSE),"No")</f>
        <v>No</v>
      </c>
      <c r="AA2636" s="10" t="str">
        <f>IFERROR(VLOOKUP(AB2636,'[2]ind_nifty500list 12th Apr20'!$F:$F,1,FALSE),"No")</f>
        <v>No</v>
      </c>
      <c r="AB2636" s="9">
        <v>1681</v>
      </c>
    </row>
    <row r="2637" spans="1:28" ht="15.75" customHeight="1" x14ac:dyDescent="0.3">
      <c r="A2637" s="9">
        <v>3483</v>
      </c>
      <c r="B2637" s="10"/>
      <c r="C2637" s="10"/>
      <c r="D2637" s="10">
        <v>135691524</v>
      </c>
      <c r="E2637" s="10">
        <v>530045</v>
      </c>
      <c r="F2637" s="10">
        <v>530045</v>
      </c>
      <c r="G2637" s="10" t="s">
        <v>10685</v>
      </c>
      <c r="H2637" s="10" t="str">
        <f t="shared" si="70"/>
        <v>TITANSEC</v>
      </c>
      <c r="I2637" s="10" t="s">
        <v>10686</v>
      </c>
      <c r="J2637" s="10" t="s">
        <v>10687</v>
      </c>
      <c r="K2637" s="13">
        <v>12.26</v>
      </c>
      <c r="L2637" s="19" t="s">
        <v>13176</v>
      </c>
      <c r="M2637" s="11" t="s">
        <v>55</v>
      </c>
      <c r="N2637" s="10" t="s">
        <v>56</v>
      </c>
      <c r="O2637" s="10" t="s">
        <v>57</v>
      </c>
      <c r="P2637" s="10"/>
      <c r="Q2637" s="12"/>
      <c r="R2637" s="12"/>
      <c r="S2637" s="18" t="s">
        <v>58</v>
      </c>
      <c r="T2637" s="10" t="s">
        <v>27</v>
      </c>
      <c r="U2637" s="10">
        <v>123</v>
      </c>
      <c r="V2637" s="10">
        <v>262</v>
      </c>
      <c r="W2637" s="10">
        <v>2788</v>
      </c>
      <c r="X2637" s="10">
        <v>1211</v>
      </c>
      <c r="Y2637" s="10">
        <f t="shared" si="69"/>
        <v>3483</v>
      </c>
      <c r="Z2637" s="10" t="str">
        <f>IFERROR(VLOOKUP(H2637,'[1]MW-NIFTY-50-12-Apr-2020'!$A:$A,1,FALSE),"No")</f>
        <v>No</v>
      </c>
      <c r="AA2637" s="10" t="str">
        <f>IFERROR(VLOOKUP(AB2637,'[2]ind_nifty500list 12th Apr20'!$F:$F,1,FALSE),"No")</f>
        <v>No</v>
      </c>
      <c r="AB2637" s="9">
        <v>3483</v>
      </c>
    </row>
    <row r="2638" spans="1:28" ht="15.75" customHeight="1" x14ac:dyDescent="0.3">
      <c r="A2638" s="9">
        <v>43</v>
      </c>
      <c r="B2638" s="10"/>
      <c r="C2638" s="10"/>
      <c r="D2638" s="10">
        <v>137873924</v>
      </c>
      <c r="E2638" s="10">
        <v>538570</v>
      </c>
      <c r="F2638" s="10">
        <v>538570</v>
      </c>
      <c r="G2638" s="10" t="s">
        <v>212</v>
      </c>
      <c r="H2638" s="10" t="str">
        <f t="shared" si="70"/>
        <v>ACHAL</v>
      </c>
      <c r="I2638" s="10" t="s">
        <v>213</v>
      </c>
      <c r="J2638" s="10" t="s">
        <v>214</v>
      </c>
      <c r="K2638" s="13">
        <v>12.22</v>
      </c>
      <c r="L2638" s="19" t="s">
        <v>13176</v>
      </c>
      <c r="M2638" s="11" t="s">
        <v>55</v>
      </c>
      <c r="N2638" s="11" t="s">
        <v>56</v>
      </c>
      <c r="O2638" s="10" t="s">
        <v>215</v>
      </c>
      <c r="P2638" s="10" t="s">
        <v>216</v>
      </c>
      <c r="Q2638" s="12"/>
      <c r="R2638" s="12"/>
      <c r="S2638" s="10" t="s">
        <v>58</v>
      </c>
      <c r="T2638" s="10" t="s">
        <v>27</v>
      </c>
      <c r="U2638" s="10">
        <v>1538</v>
      </c>
      <c r="V2638" s="10">
        <v>3776</v>
      </c>
      <c r="W2638" s="10">
        <v>3969</v>
      </c>
      <c r="X2638" s="10">
        <v>2105</v>
      </c>
      <c r="Y2638" s="10">
        <f t="shared" si="69"/>
        <v>43</v>
      </c>
      <c r="Z2638" s="10" t="str">
        <f>IFERROR(VLOOKUP(H2638,'[1]MW-NIFTY-50-12-Apr-2020'!$A:$A,1,FALSE),"No")</f>
        <v>No</v>
      </c>
      <c r="AA2638" s="10" t="str">
        <f>IFERROR(VLOOKUP(AB2638,'[2]ind_nifty500list 12th Apr20'!$F:$F,1,FALSE),"No")</f>
        <v>No</v>
      </c>
      <c r="AB2638" s="9">
        <v>43</v>
      </c>
    </row>
    <row r="2639" spans="1:28" ht="15.75" customHeight="1" x14ac:dyDescent="0.3">
      <c r="A2639" s="9">
        <v>1157</v>
      </c>
      <c r="B2639" s="10"/>
      <c r="C2639" s="10"/>
      <c r="D2639" s="10">
        <v>134061060</v>
      </c>
      <c r="E2639" s="10">
        <v>523676</v>
      </c>
      <c r="F2639" s="10">
        <v>523676</v>
      </c>
      <c r="G2639" s="10" t="s">
        <v>3684</v>
      </c>
      <c r="H2639" s="10" t="str">
        <f t="shared" si="70"/>
        <v>GOLKUNDIA</v>
      </c>
      <c r="I2639" s="10" t="s">
        <v>3685</v>
      </c>
      <c r="J2639" s="10" t="s">
        <v>3686</v>
      </c>
      <c r="K2639" s="13">
        <v>12.22</v>
      </c>
      <c r="L2639" s="19" t="s">
        <v>13176</v>
      </c>
      <c r="M2639" s="11" t="s">
        <v>83</v>
      </c>
      <c r="N2639" s="10" t="s">
        <v>84</v>
      </c>
      <c r="O2639" s="10" t="s">
        <v>508</v>
      </c>
      <c r="P2639" s="10"/>
      <c r="Q2639" s="12"/>
      <c r="R2639" s="12"/>
      <c r="S2639" s="15" t="s">
        <v>86</v>
      </c>
      <c r="T2639" s="10" t="s">
        <v>27</v>
      </c>
      <c r="U2639" s="10">
        <v>3100</v>
      </c>
      <c r="V2639" s="10">
        <v>3054</v>
      </c>
      <c r="W2639" s="10">
        <v>3348</v>
      </c>
      <c r="X2639" s="10">
        <v>3392</v>
      </c>
      <c r="Y2639" s="10">
        <f t="shared" si="69"/>
        <v>1157</v>
      </c>
      <c r="Z2639" s="10" t="str">
        <f>IFERROR(VLOOKUP(H2639,'[1]MW-NIFTY-50-12-Apr-2020'!$A:$A,1,FALSE),"No")</f>
        <v>No</v>
      </c>
      <c r="AA2639" s="10" t="str">
        <f>IFERROR(VLOOKUP(AB2639,'[2]ind_nifty500list 12th Apr20'!$F:$F,1,FALSE),"No")</f>
        <v>No</v>
      </c>
      <c r="AB2639" s="9">
        <v>1157</v>
      </c>
    </row>
    <row r="2640" spans="1:28" ht="15.75" customHeight="1" x14ac:dyDescent="0.3">
      <c r="A2640" s="9">
        <v>2303</v>
      </c>
      <c r="B2640" s="10"/>
      <c r="C2640" s="10"/>
      <c r="D2640" s="10">
        <v>138013700</v>
      </c>
      <c r="E2640" s="10">
        <v>138013700</v>
      </c>
      <c r="F2640" s="10">
        <v>539116</v>
      </c>
      <c r="G2640" s="10" t="s">
        <v>7159</v>
      </c>
      <c r="H2640" s="10" t="str">
        <f t="shared" si="70"/>
        <v>OPCHAINS</v>
      </c>
      <c r="I2640" s="10" t="s">
        <v>7160</v>
      </c>
      <c r="J2640" s="10" t="s">
        <v>7161</v>
      </c>
      <c r="K2640" s="13">
        <v>12.18</v>
      </c>
      <c r="L2640" s="19" t="s">
        <v>13176</v>
      </c>
      <c r="M2640" s="11" t="s">
        <v>39</v>
      </c>
      <c r="N2640" s="10" t="s">
        <v>40</v>
      </c>
      <c r="O2640" s="10" t="s">
        <v>76</v>
      </c>
      <c r="P2640" s="10"/>
      <c r="Q2640" s="12"/>
      <c r="R2640" s="12"/>
      <c r="S2640" s="15" t="s">
        <v>42</v>
      </c>
      <c r="T2640" s="10" t="s">
        <v>27</v>
      </c>
      <c r="U2640" s="10">
        <v>1740</v>
      </c>
      <c r="V2640" s="10">
        <v>3374</v>
      </c>
      <c r="W2640" s="10">
        <v>3825</v>
      </c>
      <c r="X2640" s="10">
        <v>2820</v>
      </c>
      <c r="Y2640" s="10">
        <f t="shared" si="69"/>
        <v>2303</v>
      </c>
      <c r="Z2640" s="10" t="str">
        <f>IFERROR(VLOOKUP(H2640,'[1]MW-NIFTY-50-12-Apr-2020'!$A:$A,1,FALSE),"No")</f>
        <v>No</v>
      </c>
      <c r="AA2640" s="10" t="str">
        <f>IFERROR(VLOOKUP(AB2640,'[2]ind_nifty500list 12th Apr20'!$F:$F,1,FALSE),"No")</f>
        <v>No</v>
      </c>
      <c r="AB2640" s="9">
        <v>2303</v>
      </c>
    </row>
    <row r="2641" spans="1:28" ht="15.75" customHeight="1" x14ac:dyDescent="0.3">
      <c r="A2641" s="9">
        <v>1569</v>
      </c>
      <c r="B2641" s="10"/>
      <c r="C2641" s="10"/>
      <c r="D2641" s="10">
        <v>128742660</v>
      </c>
      <c r="E2641" s="10">
        <v>502901</v>
      </c>
      <c r="F2641" s="10">
        <v>502901</v>
      </c>
      <c r="G2641" s="10" t="s">
        <v>4943</v>
      </c>
      <c r="H2641" s="10" t="str">
        <f t="shared" si="70"/>
        <v>JAMSHRI</v>
      </c>
      <c r="I2641" s="10" t="s">
        <v>4944</v>
      </c>
      <c r="J2641" s="10" t="s">
        <v>4945</v>
      </c>
      <c r="K2641" s="13">
        <v>12.17</v>
      </c>
      <c r="L2641" s="19" t="s">
        <v>13176</v>
      </c>
      <c r="M2641" s="11" t="s">
        <v>83</v>
      </c>
      <c r="N2641" s="10" t="s">
        <v>84</v>
      </c>
      <c r="O2641" s="10" t="s">
        <v>85</v>
      </c>
      <c r="P2641" s="10"/>
      <c r="Q2641" s="12"/>
      <c r="R2641" s="12"/>
      <c r="S2641" s="17" t="s">
        <v>86</v>
      </c>
      <c r="T2641" s="10" t="s">
        <v>27</v>
      </c>
      <c r="U2641" s="10">
        <v>1249</v>
      </c>
      <c r="V2641" s="10">
        <v>1817</v>
      </c>
      <c r="W2641" s="10">
        <v>1482</v>
      </c>
      <c r="X2641" s="10">
        <v>127</v>
      </c>
      <c r="Y2641" s="10">
        <f t="shared" si="69"/>
        <v>1569</v>
      </c>
      <c r="Z2641" s="10" t="str">
        <f>IFERROR(VLOOKUP(H2641,'[1]MW-NIFTY-50-12-Apr-2020'!$A:$A,1,FALSE),"No")</f>
        <v>No</v>
      </c>
      <c r="AA2641" s="10" t="str">
        <f>IFERROR(VLOOKUP(AB2641,'[2]ind_nifty500list 12th Apr20'!$F:$F,1,FALSE),"No")</f>
        <v>No</v>
      </c>
      <c r="AB2641" s="9">
        <v>1569</v>
      </c>
    </row>
    <row r="2642" spans="1:28" ht="15.75" customHeight="1" x14ac:dyDescent="0.3">
      <c r="A2642" s="9">
        <v>3691</v>
      </c>
      <c r="B2642" s="10"/>
      <c r="C2642" s="10"/>
      <c r="D2642" s="10">
        <v>133691652</v>
      </c>
      <c r="E2642" s="10">
        <v>522233</v>
      </c>
      <c r="F2642" s="10">
        <v>522233</v>
      </c>
      <c r="G2642" s="10" t="s">
        <v>11305</v>
      </c>
      <c r="H2642" s="10" t="str">
        <f t="shared" si="70"/>
        <v>VHCLINDUS</v>
      </c>
      <c r="I2642" s="10" t="s">
        <v>11306</v>
      </c>
      <c r="J2642" s="10" t="s">
        <v>11307</v>
      </c>
      <c r="K2642" s="13">
        <v>12.1</v>
      </c>
      <c r="L2642" s="19" t="s">
        <v>13176</v>
      </c>
      <c r="M2642" s="11" t="s">
        <v>23</v>
      </c>
      <c r="N2642" s="10" t="s">
        <v>24</v>
      </c>
      <c r="O2642" s="10"/>
      <c r="P2642" s="10"/>
      <c r="Q2642" s="12"/>
      <c r="R2642" s="12"/>
      <c r="S2642" s="17" t="s">
        <v>26</v>
      </c>
      <c r="T2642" s="10" t="s">
        <v>27</v>
      </c>
      <c r="U2642" s="10">
        <v>4068</v>
      </c>
      <c r="V2642" s="10">
        <v>4111</v>
      </c>
      <c r="W2642" s="10">
        <v>3476</v>
      </c>
      <c r="X2642" s="10">
        <v>3466</v>
      </c>
      <c r="Y2642" s="10">
        <f t="shared" si="69"/>
        <v>3691</v>
      </c>
      <c r="Z2642" s="10" t="str">
        <f>IFERROR(VLOOKUP(H2642,'[1]MW-NIFTY-50-12-Apr-2020'!$A:$A,1,FALSE),"No")</f>
        <v>No</v>
      </c>
      <c r="AA2642" s="10" t="str">
        <f>IFERROR(VLOOKUP(AB2642,'[2]ind_nifty500list 12th Apr20'!$F:$F,1,FALSE),"No")</f>
        <v>No</v>
      </c>
      <c r="AB2642" s="9">
        <v>3691</v>
      </c>
    </row>
    <row r="2643" spans="1:28" ht="15.75" customHeight="1" x14ac:dyDescent="0.3">
      <c r="A2643" s="9">
        <v>2056</v>
      </c>
      <c r="B2643" s="10">
        <v>3623425</v>
      </c>
      <c r="C2643" s="10">
        <v>14154</v>
      </c>
      <c r="D2643" s="10">
        <v>136329988</v>
      </c>
      <c r="E2643" s="10">
        <v>532539</v>
      </c>
      <c r="F2643" s="10">
        <v>532539</v>
      </c>
      <c r="G2643" s="10" t="s">
        <v>8178</v>
      </c>
      <c r="H2643" s="10" t="s">
        <v>8178</v>
      </c>
      <c r="I2643" s="10" t="s">
        <v>8179</v>
      </c>
      <c r="J2643" s="10" t="s">
        <v>8180</v>
      </c>
      <c r="K2643" s="13">
        <v>10155.984199999999</v>
      </c>
      <c r="L2643" s="16" t="s">
        <v>13179</v>
      </c>
      <c r="M2643" s="11" t="s">
        <v>83</v>
      </c>
      <c r="N2643" s="10" t="s">
        <v>621</v>
      </c>
      <c r="O2643" s="10" t="s">
        <v>622</v>
      </c>
      <c r="P2643" s="10" t="s">
        <v>660</v>
      </c>
      <c r="Q2643" s="12"/>
      <c r="R2643" s="12"/>
      <c r="S2643" s="18" t="s">
        <v>623</v>
      </c>
      <c r="T2643" s="10" t="s">
        <v>43</v>
      </c>
      <c r="U2643" s="10">
        <v>1938</v>
      </c>
      <c r="V2643" s="10">
        <v>252</v>
      </c>
      <c r="W2643" s="10">
        <v>3280</v>
      </c>
      <c r="X2643" s="10">
        <v>3278</v>
      </c>
      <c r="Y2643" s="10">
        <f t="shared" si="69"/>
        <v>2056</v>
      </c>
      <c r="Z2643" s="10" t="str">
        <f>IFERROR(VLOOKUP(H2643,'[1]MW-NIFTY-50-12-Apr-2020'!$A:$A,1,FALSE),"No")</f>
        <v>No</v>
      </c>
      <c r="AA2643" s="10" t="s">
        <v>44</v>
      </c>
      <c r="AB2643" s="9">
        <v>2056</v>
      </c>
    </row>
    <row r="2644" spans="1:28" ht="15.75" customHeight="1" x14ac:dyDescent="0.3">
      <c r="A2644" s="9">
        <v>41</v>
      </c>
      <c r="B2644" s="10"/>
      <c r="C2644" s="10"/>
      <c r="D2644" s="10">
        <v>136070404</v>
      </c>
      <c r="E2644" s="10">
        <v>531525</v>
      </c>
      <c r="F2644" s="10">
        <v>531525</v>
      </c>
      <c r="G2644" s="10" t="s">
        <v>204</v>
      </c>
      <c r="H2644" s="10" t="str">
        <f t="shared" ref="H2644:H2652" si="71">G2644</f>
        <v>ACESOFT</v>
      </c>
      <c r="I2644" s="10" t="s">
        <v>205</v>
      </c>
      <c r="J2644" s="10" t="s">
        <v>206</v>
      </c>
      <c r="K2644" s="13">
        <v>12.07</v>
      </c>
      <c r="L2644" s="19" t="s">
        <v>13176</v>
      </c>
      <c r="M2644" s="11" t="s">
        <v>32</v>
      </c>
      <c r="N2644" s="11" t="s">
        <v>33</v>
      </c>
      <c r="O2644" s="10" t="s">
        <v>48</v>
      </c>
      <c r="P2644" s="10"/>
      <c r="Q2644" s="12"/>
      <c r="R2644" s="12"/>
      <c r="S2644" s="18" t="s">
        <v>35</v>
      </c>
      <c r="T2644" s="10" t="s">
        <v>27</v>
      </c>
      <c r="U2644" s="10">
        <v>486</v>
      </c>
      <c r="V2644" s="10">
        <v>1625</v>
      </c>
      <c r="W2644" s="10">
        <v>1460</v>
      </c>
      <c r="X2644" s="10">
        <v>593</v>
      </c>
      <c r="Y2644" s="10">
        <f t="shared" si="69"/>
        <v>41</v>
      </c>
      <c r="Z2644" s="10" t="str">
        <f>IFERROR(VLOOKUP(H2644,'[1]MW-NIFTY-50-12-Apr-2020'!$A:$A,1,FALSE),"No")</f>
        <v>No</v>
      </c>
      <c r="AA2644" s="10" t="str">
        <f>IFERROR(VLOOKUP(AB2644,'[2]ind_nifty500list 12th Apr20'!$F:$F,1,FALSE),"No")</f>
        <v>No</v>
      </c>
      <c r="AB2644" s="9">
        <v>41</v>
      </c>
    </row>
    <row r="2645" spans="1:28" ht="15.75" customHeight="1" x14ac:dyDescent="0.3">
      <c r="A2645" s="9">
        <v>904</v>
      </c>
      <c r="B2645" s="10"/>
      <c r="C2645" s="10"/>
      <c r="D2645" s="10">
        <v>137953796</v>
      </c>
      <c r="E2645" s="10">
        <v>538882</v>
      </c>
      <c r="F2645" s="10">
        <v>538882</v>
      </c>
      <c r="G2645" s="10" t="s">
        <v>2910</v>
      </c>
      <c r="H2645" s="10" t="str">
        <f t="shared" si="71"/>
        <v>EMERALD</v>
      </c>
      <c r="I2645" s="10" t="s">
        <v>2911</v>
      </c>
      <c r="J2645" s="10" t="s">
        <v>2912</v>
      </c>
      <c r="K2645" s="13">
        <v>12.06</v>
      </c>
      <c r="L2645" s="19" t="s">
        <v>13176</v>
      </c>
      <c r="M2645" s="11" t="s">
        <v>55</v>
      </c>
      <c r="N2645" s="10" t="s">
        <v>56</v>
      </c>
      <c r="O2645" s="10" t="s">
        <v>57</v>
      </c>
      <c r="P2645" s="10"/>
      <c r="Q2645" s="12"/>
      <c r="R2645" s="12"/>
      <c r="S2645" s="18" t="s">
        <v>58</v>
      </c>
      <c r="T2645" s="10" t="s">
        <v>27</v>
      </c>
      <c r="U2645" s="10">
        <v>2130</v>
      </c>
      <c r="V2645" s="10">
        <v>3584</v>
      </c>
      <c r="W2645" s="10">
        <v>3593</v>
      </c>
      <c r="X2645" s="10">
        <v>1969</v>
      </c>
      <c r="Y2645" s="10">
        <f t="shared" si="69"/>
        <v>904</v>
      </c>
      <c r="Z2645" s="10" t="str">
        <f>IFERROR(VLOOKUP(H2645,'[1]MW-NIFTY-50-12-Apr-2020'!$A:$A,1,FALSE),"No")</f>
        <v>No</v>
      </c>
      <c r="AA2645" s="10" t="str">
        <f>IFERROR(VLOOKUP(AB2645,'[2]ind_nifty500list 12th Apr20'!$F:$F,1,FALSE),"No")</f>
        <v>No</v>
      </c>
      <c r="AB2645" s="9">
        <v>904</v>
      </c>
    </row>
    <row r="2646" spans="1:28" ht="15.75" customHeight="1" x14ac:dyDescent="0.3">
      <c r="A2646" s="9">
        <v>1817</v>
      </c>
      <c r="B2646" s="10"/>
      <c r="C2646" s="10"/>
      <c r="D2646" s="10">
        <v>131507972</v>
      </c>
      <c r="E2646" s="10">
        <v>513703</v>
      </c>
      <c r="F2646" s="10">
        <v>513703</v>
      </c>
      <c r="G2646" s="10" t="s">
        <v>5690</v>
      </c>
      <c r="H2646" s="10" t="str">
        <f t="shared" si="71"/>
        <v>KUMARWI</v>
      </c>
      <c r="I2646" s="10" t="s">
        <v>5691</v>
      </c>
      <c r="J2646" s="10" t="s">
        <v>5692</v>
      </c>
      <c r="K2646" s="13">
        <v>12.03</v>
      </c>
      <c r="L2646" s="19" t="s">
        <v>13176</v>
      </c>
      <c r="M2646" s="11" t="s">
        <v>83</v>
      </c>
      <c r="N2646" s="10" t="s">
        <v>84</v>
      </c>
      <c r="O2646" s="10" t="s">
        <v>85</v>
      </c>
      <c r="P2646" s="10"/>
      <c r="Q2646" s="12"/>
      <c r="R2646" s="12"/>
      <c r="S2646" s="15" t="s">
        <v>86</v>
      </c>
      <c r="T2646" s="10" t="s">
        <v>27</v>
      </c>
      <c r="U2646" s="10">
        <v>2520</v>
      </c>
      <c r="V2646" s="10">
        <v>2800</v>
      </c>
      <c r="W2646" s="10">
        <v>1249</v>
      </c>
      <c r="X2646" s="10">
        <v>1569</v>
      </c>
      <c r="Y2646" s="10">
        <f t="shared" si="69"/>
        <v>1817</v>
      </c>
      <c r="Z2646" s="10" t="str">
        <f>IFERROR(VLOOKUP(H2646,'[1]MW-NIFTY-50-12-Apr-2020'!$A:$A,1,FALSE),"No")</f>
        <v>No</v>
      </c>
      <c r="AA2646" s="10" t="str">
        <f>IFERROR(VLOOKUP(AB2646,'[2]ind_nifty500list 12th Apr20'!$F:$F,1,FALSE),"No")</f>
        <v>No</v>
      </c>
      <c r="AB2646" s="9">
        <v>1817</v>
      </c>
    </row>
    <row r="2647" spans="1:28" ht="15.75" customHeight="1" x14ac:dyDescent="0.3">
      <c r="A2647" s="9">
        <v>2820</v>
      </c>
      <c r="B2647" s="10"/>
      <c r="C2647" s="10"/>
      <c r="D2647" s="10">
        <v>128927236</v>
      </c>
      <c r="E2647" s="10">
        <v>503622</v>
      </c>
      <c r="F2647" s="10">
        <v>503622</v>
      </c>
      <c r="G2647" s="10" t="s">
        <v>8702</v>
      </c>
      <c r="H2647" s="10" t="str">
        <f t="shared" si="71"/>
        <v>ZSVTRADI</v>
      </c>
      <c r="I2647" s="10" t="s">
        <v>8703</v>
      </c>
      <c r="J2647" s="10" t="s">
        <v>8704</v>
      </c>
      <c r="K2647" s="13">
        <v>11.97</v>
      </c>
      <c r="L2647" s="19" t="s">
        <v>13176</v>
      </c>
      <c r="M2647" s="11" t="s">
        <v>39</v>
      </c>
      <c r="N2647" s="10" t="s">
        <v>40</v>
      </c>
      <c r="O2647" s="10" t="s">
        <v>76</v>
      </c>
      <c r="P2647" s="10"/>
      <c r="Q2647" s="12"/>
      <c r="R2647" s="12"/>
      <c r="S2647" s="15" t="s">
        <v>42</v>
      </c>
      <c r="T2647" s="10" t="s">
        <v>27</v>
      </c>
      <c r="U2647" s="10">
        <v>3825</v>
      </c>
      <c r="V2647" s="10">
        <v>2303</v>
      </c>
      <c r="W2647" s="10">
        <v>171</v>
      </c>
      <c r="X2647" s="10">
        <v>3285</v>
      </c>
      <c r="Y2647" s="10">
        <f t="shared" si="69"/>
        <v>2820</v>
      </c>
      <c r="Z2647" s="10" t="str">
        <f>IFERROR(VLOOKUP(H2647,'[1]MW-NIFTY-50-12-Apr-2020'!$A:$A,1,FALSE),"No")</f>
        <v>No</v>
      </c>
      <c r="AA2647" s="10" t="str">
        <f>IFERROR(VLOOKUP(AB2647,'[2]ind_nifty500list 12th Apr20'!$F:$F,1,FALSE),"No")</f>
        <v>No</v>
      </c>
      <c r="AB2647" s="9">
        <v>2820</v>
      </c>
    </row>
    <row r="2648" spans="1:28" ht="15.75" customHeight="1" x14ac:dyDescent="0.3">
      <c r="A2648" s="9">
        <v>1738</v>
      </c>
      <c r="B2648" s="10"/>
      <c r="C2648" s="10"/>
      <c r="D2648" s="10">
        <v>136650244</v>
      </c>
      <c r="E2648" s="10">
        <v>533790</v>
      </c>
      <c r="F2648" s="10">
        <v>533790</v>
      </c>
      <c r="G2648" s="10" t="s">
        <v>5451</v>
      </c>
      <c r="H2648" s="10" t="str">
        <f t="shared" si="71"/>
        <v>KGNENT</v>
      </c>
      <c r="I2648" s="10" t="s">
        <v>5452</v>
      </c>
      <c r="J2648" s="10" t="s">
        <v>5453</v>
      </c>
      <c r="K2648" s="13">
        <v>11.929528790322582</v>
      </c>
      <c r="L2648" s="19" t="s">
        <v>13176</v>
      </c>
      <c r="M2648" s="11" t="s">
        <v>39</v>
      </c>
      <c r="N2648" s="10" t="s">
        <v>145</v>
      </c>
      <c r="O2648" s="10"/>
      <c r="P2648" s="10"/>
      <c r="Q2648" s="12"/>
      <c r="R2648" s="12"/>
      <c r="S2648" s="17" t="s">
        <v>42</v>
      </c>
      <c r="T2648" s="10" t="s">
        <v>27</v>
      </c>
      <c r="U2648" s="10">
        <v>783</v>
      </c>
      <c r="V2648" s="10">
        <v>785</v>
      </c>
      <c r="W2648" s="10">
        <v>3373</v>
      </c>
      <c r="X2648" s="10">
        <v>3271</v>
      </c>
      <c r="Y2648" s="10">
        <f t="shared" si="69"/>
        <v>1738</v>
      </c>
      <c r="Z2648" s="10" t="str">
        <f>IFERROR(VLOOKUP(H2648,'[1]MW-NIFTY-50-12-Apr-2020'!$A:$A,1,FALSE),"No")</f>
        <v>No</v>
      </c>
      <c r="AA2648" s="10" t="str">
        <f>IFERROR(VLOOKUP(AB2648,'[2]ind_nifty500list 12th Apr20'!$F:$F,1,FALSE),"No")</f>
        <v>No</v>
      </c>
      <c r="AB2648" s="9">
        <v>1738</v>
      </c>
    </row>
    <row r="2649" spans="1:28" ht="15.75" customHeight="1" x14ac:dyDescent="0.3">
      <c r="A2649" s="9">
        <v>2549</v>
      </c>
      <c r="B2649" s="10"/>
      <c r="C2649" s="10"/>
      <c r="D2649" s="10">
        <v>134853892</v>
      </c>
      <c r="E2649" s="10">
        <v>526773</v>
      </c>
      <c r="F2649" s="10">
        <v>526773</v>
      </c>
      <c r="G2649" s="10" t="s">
        <v>7891</v>
      </c>
      <c r="H2649" s="10" t="str">
        <f t="shared" si="71"/>
        <v>PRESSURS</v>
      </c>
      <c r="I2649" s="10" t="s">
        <v>7892</v>
      </c>
      <c r="J2649" s="10" t="s">
        <v>7893</v>
      </c>
      <c r="K2649" s="13">
        <v>11.91</v>
      </c>
      <c r="L2649" s="19" t="s">
        <v>13176</v>
      </c>
      <c r="M2649" s="10" t="s">
        <v>39</v>
      </c>
      <c r="N2649" s="10" t="s">
        <v>40</v>
      </c>
      <c r="O2649" s="10" t="s">
        <v>128</v>
      </c>
      <c r="P2649" s="10"/>
      <c r="Q2649" s="12"/>
      <c r="R2649" s="12"/>
      <c r="S2649" s="15" t="s">
        <v>42</v>
      </c>
      <c r="T2649" s="10" t="s">
        <v>27</v>
      </c>
      <c r="U2649" s="10">
        <v>3690</v>
      </c>
      <c r="V2649" s="10">
        <v>752</v>
      </c>
      <c r="W2649" s="10">
        <v>461</v>
      </c>
      <c r="X2649" s="10">
        <v>428</v>
      </c>
      <c r="Y2649" s="10">
        <f t="shared" si="69"/>
        <v>2549</v>
      </c>
      <c r="Z2649" s="10" t="str">
        <f>IFERROR(VLOOKUP(H2649,'[1]MW-NIFTY-50-12-Apr-2020'!$A:$A,1,FALSE),"No")</f>
        <v>No</v>
      </c>
      <c r="AA2649" s="10" t="str">
        <f>IFERROR(VLOOKUP(AB2649,'[2]ind_nifty500list 12th Apr20'!$F:$F,1,FALSE),"No")</f>
        <v>No</v>
      </c>
      <c r="AB2649" s="9">
        <v>2549</v>
      </c>
    </row>
    <row r="2650" spans="1:28" ht="15.75" customHeight="1" x14ac:dyDescent="0.3">
      <c r="A2650" s="9">
        <v>3235</v>
      </c>
      <c r="B2650" s="10"/>
      <c r="C2650" s="10"/>
      <c r="D2650" s="10">
        <v>136096772</v>
      </c>
      <c r="E2650" s="10">
        <v>136096772</v>
      </c>
      <c r="F2650" s="10">
        <v>531628</v>
      </c>
      <c r="G2650" s="10" t="s">
        <v>9939</v>
      </c>
      <c r="H2650" s="10" t="str">
        <f t="shared" si="71"/>
        <v>STERSPN</v>
      </c>
      <c r="I2650" s="10" t="s">
        <v>9940</v>
      </c>
      <c r="J2650" s="10" t="s">
        <v>9941</v>
      </c>
      <c r="K2650" s="13">
        <v>11.9</v>
      </c>
      <c r="L2650" s="19" t="s">
        <v>13176</v>
      </c>
      <c r="M2650" s="11" t="s">
        <v>83</v>
      </c>
      <c r="N2650" s="10" t="s">
        <v>84</v>
      </c>
      <c r="O2650" s="10" t="s">
        <v>85</v>
      </c>
      <c r="P2650" s="10"/>
      <c r="Q2650" s="12"/>
      <c r="R2650" s="12"/>
      <c r="S2650" s="15" t="s">
        <v>86</v>
      </c>
      <c r="T2650" s="10" t="s">
        <v>27</v>
      </c>
      <c r="U2650" s="10">
        <v>3323</v>
      </c>
      <c r="V2650" s="10">
        <v>3759</v>
      </c>
      <c r="W2650" s="10">
        <v>3188</v>
      </c>
      <c r="X2650" s="10">
        <v>3077</v>
      </c>
      <c r="Y2650" s="10">
        <f t="shared" si="69"/>
        <v>3235</v>
      </c>
      <c r="Z2650" s="10" t="str">
        <f>IFERROR(VLOOKUP(H2650,'[1]MW-NIFTY-50-12-Apr-2020'!$A:$A,1,FALSE),"No")</f>
        <v>No</v>
      </c>
      <c r="AA2650" s="10" t="str">
        <f>IFERROR(VLOOKUP(AB2650,'[2]ind_nifty500list 12th Apr20'!$F:$F,1,FALSE),"No")</f>
        <v>No</v>
      </c>
      <c r="AB2650" s="9">
        <v>3235</v>
      </c>
    </row>
    <row r="2651" spans="1:28" ht="15.75" customHeight="1" x14ac:dyDescent="0.3">
      <c r="A2651" s="9">
        <v>202</v>
      </c>
      <c r="B2651" s="10"/>
      <c r="C2651" s="10"/>
      <c r="D2651" s="10">
        <v>129558276</v>
      </c>
      <c r="E2651" s="10">
        <v>129558276</v>
      </c>
      <c r="F2651" s="10">
        <v>506087</v>
      </c>
      <c r="G2651" s="10" t="s">
        <v>750</v>
      </c>
      <c r="H2651" s="10" t="str">
        <f t="shared" si="71"/>
        <v>ANUPMAL</v>
      </c>
      <c r="I2651" s="10" t="s">
        <v>751</v>
      </c>
      <c r="J2651" s="10" t="s">
        <v>752</v>
      </c>
      <c r="K2651" s="13">
        <v>11.89</v>
      </c>
      <c r="L2651" s="19" t="s">
        <v>13176</v>
      </c>
      <c r="M2651" s="11" t="s">
        <v>39</v>
      </c>
      <c r="N2651" s="10" t="s">
        <v>40</v>
      </c>
      <c r="O2651" s="10"/>
      <c r="P2651" s="10"/>
      <c r="Q2651" s="12"/>
      <c r="R2651" s="12"/>
      <c r="S2651" s="17" t="s">
        <v>42</v>
      </c>
      <c r="T2651" s="10" t="s">
        <v>27</v>
      </c>
      <c r="U2651" s="10">
        <v>399</v>
      </c>
      <c r="V2651" s="10">
        <v>48</v>
      </c>
      <c r="W2651" s="10">
        <v>1323</v>
      </c>
      <c r="X2651" s="10">
        <v>100</v>
      </c>
      <c r="Y2651" s="10">
        <f t="shared" si="69"/>
        <v>202</v>
      </c>
      <c r="Z2651" s="10" t="str">
        <f>IFERROR(VLOOKUP(H2651,'[1]MW-NIFTY-50-12-Apr-2020'!$A:$A,1,FALSE),"No")</f>
        <v>No</v>
      </c>
      <c r="AA2651" s="10" t="str">
        <f>IFERROR(VLOOKUP(AB2651,'[2]ind_nifty500list 12th Apr20'!$F:$F,1,FALSE),"No")</f>
        <v>No</v>
      </c>
      <c r="AB2651" s="9">
        <v>202</v>
      </c>
    </row>
    <row r="2652" spans="1:28" ht="15.75" customHeight="1" x14ac:dyDescent="0.3">
      <c r="A2652" s="9">
        <v>2766</v>
      </c>
      <c r="B2652" s="10"/>
      <c r="C2652" s="10"/>
      <c r="D2652" s="10">
        <v>134760196</v>
      </c>
      <c r="E2652" s="10">
        <v>526407</v>
      </c>
      <c r="F2652" s="10">
        <v>526407</v>
      </c>
      <c r="G2652" s="10" t="s">
        <v>8539</v>
      </c>
      <c r="H2652" s="10" t="str">
        <f t="shared" si="71"/>
        <v>RPIL</v>
      </c>
      <c r="I2652" s="10" t="s">
        <v>8540</v>
      </c>
      <c r="J2652" s="10" t="s">
        <v>8541</v>
      </c>
      <c r="K2652" s="13">
        <v>11.87</v>
      </c>
      <c r="L2652" s="19" t="s">
        <v>13176</v>
      </c>
      <c r="M2652" s="10" t="s">
        <v>249</v>
      </c>
      <c r="N2652" s="10" t="s">
        <v>383</v>
      </c>
      <c r="O2652" s="10"/>
      <c r="P2652" s="10"/>
      <c r="Q2652" s="12"/>
      <c r="R2652" s="12"/>
      <c r="S2652" s="18" t="s">
        <v>384</v>
      </c>
      <c r="T2652" s="10" t="s">
        <v>27</v>
      </c>
      <c r="U2652" s="10">
        <v>702</v>
      </c>
      <c r="V2652" s="10">
        <v>1780</v>
      </c>
      <c r="W2652" s="10">
        <v>340</v>
      </c>
      <c r="X2652" s="10">
        <v>2610</v>
      </c>
      <c r="Y2652" s="10">
        <f t="shared" si="69"/>
        <v>2766</v>
      </c>
      <c r="Z2652" s="10" t="str">
        <f>IFERROR(VLOOKUP(H2652,'[1]MW-NIFTY-50-12-Apr-2020'!$A:$A,1,FALSE),"No")</f>
        <v>No</v>
      </c>
      <c r="AA2652" s="10" t="str">
        <f>IFERROR(VLOOKUP(AB2652,'[2]ind_nifty500list 12th Apr20'!$F:$F,1,FALSE),"No")</f>
        <v>No</v>
      </c>
      <c r="AB2652" s="9">
        <v>2766</v>
      </c>
    </row>
    <row r="2653" spans="1:28" ht="15.75" customHeight="1" x14ac:dyDescent="0.3">
      <c r="A2653" s="9">
        <v>650</v>
      </c>
      <c r="B2653" s="10">
        <v>3597569</v>
      </c>
      <c r="C2653" s="10">
        <v>14053</v>
      </c>
      <c r="D2653" s="10">
        <v>129293316</v>
      </c>
      <c r="E2653" s="10">
        <v>505052</v>
      </c>
      <c r="F2653" s="10">
        <v>505052</v>
      </c>
      <c r="G2653" s="10" t="s">
        <v>2141</v>
      </c>
      <c r="H2653" s="10" t="s">
        <v>2141</v>
      </c>
      <c r="I2653" s="10" t="s">
        <v>2142</v>
      </c>
      <c r="J2653" s="10" t="s">
        <v>2143</v>
      </c>
      <c r="K2653" s="13">
        <v>11.86</v>
      </c>
      <c r="L2653" s="19" t="s">
        <v>13176</v>
      </c>
      <c r="M2653" s="11" t="s">
        <v>83</v>
      </c>
      <c r="N2653" s="10" t="s">
        <v>621</v>
      </c>
      <c r="O2653" s="10" t="s">
        <v>622</v>
      </c>
      <c r="P2653" s="10"/>
      <c r="Q2653" s="10"/>
      <c r="R2653" s="12"/>
      <c r="S2653" s="18" t="s">
        <v>623</v>
      </c>
      <c r="T2653" s="10" t="s">
        <v>27</v>
      </c>
      <c r="U2653" s="10">
        <v>845</v>
      </c>
      <c r="V2653" s="10">
        <v>972</v>
      </c>
      <c r="W2653" s="10">
        <v>517</v>
      </c>
      <c r="X2653" s="10">
        <v>4688</v>
      </c>
      <c r="Y2653" s="10">
        <f t="shared" si="69"/>
        <v>650</v>
      </c>
      <c r="Z2653" s="10" t="str">
        <f>IFERROR(VLOOKUP(H2653,'[1]MW-NIFTY-50-12-Apr-2020'!$A:$A,1,FALSE),"No")</f>
        <v>No</v>
      </c>
      <c r="AA2653" s="10" t="str">
        <f>IFERROR(VLOOKUP(AB2653,'[2]ind_nifty500list 12th Apr20'!$F:$F,1,FALSE),"No")</f>
        <v>No</v>
      </c>
      <c r="AB2653" s="9">
        <v>650</v>
      </c>
    </row>
    <row r="2654" spans="1:28" ht="15.75" customHeight="1" x14ac:dyDescent="0.3">
      <c r="A2654" s="9">
        <v>152</v>
      </c>
      <c r="B2654" s="10"/>
      <c r="C2654" s="10"/>
      <c r="D2654" s="10">
        <v>137847044</v>
      </c>
      <c r="E2654" s="10">
        <v>538465</v>
      </c>
      <c r="F2654" s="10">
        <v>538465</v>
      </c>
      <c r="G2654" s="10" t="s">
        <v>593</v>
      </c>
      <c r="H2654" s="10" t="str">
        <f>G2654</f>
        <v>AMARSEC</v>
      </c>
      <c r="I2654" s="10" t="s">
        <v>594</v>
      </c>
      <c r="J2654" s="10" t="s">
        <v>595</v>
      </c>
      <c r="K2654" s="13">
        <v>11.84</v>
      </c>
      <c r="L2654" s="19" t="s">
        <v>13176</v>
      </c>
      <c r="M2654" s="10" t="s">
        <v>55</v>
      </c>
      <c r="N2654" s="10" t="s">
        <v>56</v>
      </c>
      <c r="O2654" s="10" t="s">
        <v>62</v>
      </c>
      <c r="P2654" s="10" t="s">
        <v>293</v>
      </c>
      <c r="Q2654" s="12"/>
      <c r="R2654" s="12"/>
      <c r="S2654" s="18" t="s">
        <v>58</v>
      </c>
      <c r="T2654" s="10" t="s">
        <v>27</v>
      </c>
      <c r="U2654" s="10">
        <v>436</v>
      </c>
      <c r="V2654" s="10">
        <v>1193</v>
      </c>
      <c r="W2654" s="10">
        <v>3399</v>
      </c>
      <c r="X2654" s="10">
        <v>3258</v>
      </c>
      <c r="Y2654" s="10">
        <f t="shared" si="69"/>
        <v>152</v>
      </c>
      <c r="Z2654" s="10" t="str">
        <f>IFERROR(VLOOKUP(H2654,'[1]MW-NIFTY-50-12-Apr-2020'!$A:$A,1,FALSE),"No")</f>
        <v>No</v>
      </c>
      <c r="AA2654" s="10" t="str">
        <f>IFERROR(VLOOKUP(AB2654,'[2]ind_nifty500list 12th Apr20'!$F:$F,1,FALSE),"No")</f>
        <v>No</v>
      </c>
      <c r="AB2654" s="9">
        <v>152</v>
      </c>
    </row>
    <row r="2655" spans="1:28" ht="15.75" customHeight="1" x14ac:dyDescent="0.3">
      <c r="A2655" s="9">
        <v>2658</v>
      </c>
      <c r="B2655" s="10">
        <v>720897</v>
      </c>
      <c r="C2655" s="10">
        <v>2816</v>
      </c>
      <c r="D2655" s="10">
        <v>128090884</v>
      </c>
      <c r="E2655" s="10">
        <v>500355</v>
      </c>
      <c r="F2655" s="10">
        <v>500355</v>
      </c>
      <c r="G2655" s="10" t="s">
        <v>8213</v>
      </c>
      <c r="H2655" s="10" t="s">
        <v>8213</v>
      </c>
      <c r="I2655" s="10" t="s">
        <v>8214</v>
      </c>
      <c r="J2655" s="10" t="s">
        <v>8215</v>
      </c>
      <c r="K2655" s="13">
        <v>4431.9145499999995</v>
      </c>
      <c r="L2655" s="19" t="s">
        <v>13179</v>
      </c>
      <c r="M2655" s="11" t="s">
        <v>23</v>
      </c>
      <c r="N2655" s="10" t="s">
        <v>24</v>
      </c>
      <c r="O2655" s="10" t="s">
        <v>838</v>
      </c>
      <c r="P2655" s="10"/>
      <c r="Q2655" s="12"/>
      <c r="R2655" s="12"/>
      <c r="S2655" s="15" t="s">
        <v>26</v>
      </c>
      <c r="T2655" s="10" t="s">
        <v>27</v>
      </c>
      <c r="U2655" s="10">
        <v>2091</v>
      </c>
      <c r="V2655" s="10">
        <v>2967</v>
      </c>
      <c r="W2655" s="10">
        <v>2686</v>
      </c>
      <c r="X2655" s="10">
        <v>1231</v>
      </c>
      <c r="Y2655" s="10">
        <f t="shared" si="69"/>
        <v>2658</v>
      </c>
      <c r="Z2655" s="10" t="str">
        <f>IFERROR(VLOOKUP(H2655,'[1]MW-NIFTY-50-12-Apr-2020'!$A:$A,1,FALSE),"No")</f>
        <v>No</v>
      </c>
      <c r="AA2655" s="10" t="s">
        <v>44</v>
      </c>
      <c r="AB2655" s="9">
        <v>2658</v>
      </c>
    </row>
    <row r="2656" spans="1:28" ht="15.75" customHeight="1" x14ac:dyDescent="0.3">
      <c r="A2656" s="9">
        <v>1395</v>
      </c>
      <c r="B2656" s="10"/>
      <c r="C2656" s="10"/>
      <c r="D2656" s="10">
        <v>130906884</v>
      </c>
      <c r="E2656" s="10">
        <v>511355</v>
      </c>
      <c r="F2656" s="10">
        <v>511355</v>
      </c>
      <c r="G2656" s="10" t="s">
        <v>4413</v>
      </c>
      <c r="H2656" s="10" t="str">
        <f t="shared" ref="H2656:H2663" si="72">G2656</f>
        <v>INDCEMCAP</v>
      </c>
      <c r="I2656" s="10" t="s">
        <v>4414</v>
      </c>
      <c r="J2656" s="10" t="s">
        <v>4415</v>
      </c>
      <c r="K2656" s="13">
        <v>11.81</v>
      </c>
      <c r="L2656" s="19" t="s">
        <v>13176</v>
      </c>
      <c r="M2656" s="11" t="s">
        <v>55</v>
      </c>
      <c r="N2656" s="10" t="s">
        <v>56</v>
      </c>
      <c r="O2656" s="10" t="s">
        <v>57</v>
      </c>
      <c r="P2656" s="10"/>
      <c r="Q2656" s="12"/>
      <c r="R2656" s="12"/>
      <c r="S2656" s="18" t="s">
        <v>58</v>
      </c>
      <c r="T2656" s="10" t="s">
        <v>27</v>
      </c>
      <c r="U2656" s="10">
        <v>3155</v>
      </c>
      <c r="V2656" s="10">
        <v>1168</v>
      </c>
      <c r="W2656" s="10">
        <v>2404</v>
      </c>
      <c r="X2656" s="10">
        <v>2164</v>
      </c>
      <c r="Y2656" s="10">
        <f t="shared" si="69"/>
        <v>1395</v>
      </c>
      <c r="Z2656" s="10" t="str">
        <f>IFERROR(VLOOKUP(H2656,'[1]MW-NIFTY-50-12-Apr-2020'!$A:$A,1,FALSE),"No")</f>
        <v>No</v>
      </c>
      <c r="AA2656" s="10" t="str">
        <f>IFERROR(VLOOKUP(AB2656,'[2]ind_nifty500list 12th Apr20'!$F:$F,1,FALSE),"No")</f>
        <v>No</v>
      </c>
      <c r="AB2656" s="9">
        <v>1395</v>
      </c>
    </row>
    <row r="2657" spans="1:28" ht="15.75" customHeight="1" x14ac:dyDescent="0.3">
      <c r="A2657" s="9">
        <v>264</v>
      </c>
      <c r="B2657" s="10"/>
      <c r="C2657" s="10"/>
      <c r="D2657" s="10">
        <v>131135236</v>
      </c>
      <c r="E2657" s="10">
        <v>512247</v>
      </c>
      <c r="F2657" s="10">
        <v>512247</v>
      </c>
      <c r="G2657" s="10" t="s">
        <v>946</v>
      </c>
      <c r="H2657" s="10" t="str">
        <f t="shared" si="72"/>
        <v>ASHCAP</v>
      </c>
      <c r="I2657" s="10" t="s">
        <v>947</v>
      </c>
      <c r="J2657" s="10" t="s">
        <v>948</v>
      </c>
      <c r="K2657" s="13">
        <v>11.78</v>
      </c>
      <c r="L2657" s="19" t="s">
        <v>13176</v>
      </c>
      <c r="M2657" s="11" t="s">
        <v>55</v>
      </c>
      <c r="N2657" s="10" t="s">
        <v>56</v>
      </c>
      <c r="O2657" s="10" t="s">
        <v>62</v>
      </c>
      <c r="P2657" s="10" t="s">
        <v>63</v>
      </c>
      <c r="Q2657" s="10"/>
      <c r="R2657" s="12"/>
      <c r="S2657" s="10" t="s">
        <v>58</v>
      </c>
      <c r="T2657" s="10" t="s">
        <v>27</v>
      </c>
      <c r="U2657" s="10">
        <v>934</v>
      </c>
      <c r="V2657" s="10">
        <v>1140</v>
      </c>
      <c r="W2657" s="10">
        <v>108</v>
      </c>
      <c r="X2657" s="10">
        <v>3229</v>
      </c>
      <c r="Y2657" s="10">
        <f t="shared" si="69"/>
        <v>264</v>
      </c>
      <c r="Z2657" s="10" t="str">
        <f>IFERROR(VLOOKUP(H2657,'[1]MW-NIFTY-50-12-Apr-2020'!$A:$A,1,FALSE),"No")</f>
        <v>No</v>
      </c>
      <c r="AA2657" s="10" t="str">
        <f>IFERROR(VLOOKUP(AB2657,'[2]ind_nifty500list 12th Apr20'!$F:$F,1,FALSE),"No")</f>
        <v>No</v>
      </c>
      <c r="AB2657" s="9">
        <v>264</v>
      </c>
    </row>
    <row r="2658" spans="1:28" ht="15.75" customHeight="1" x14ac:dyDescent="0.3">
      <c r="A2658" s="9">
        <v>1114</v>
      </c>
      <c r="B2658" s="10"/>
      <c r="C2658" s="10"/>
      <c r="D2658" s="10">
        <v>135986948</v>
      </c>
      <c r="E2658" s="10">
        <v>531199</v>
      </c>
      <c r="F2658" s="10">
        <v>531199</v>
      </c>
      <c r="G2658" s="10" t="s">
        <v>3552</v>
      </c>
      <c r="H2658" s="10" t="str">
        <f t="shared" si="72"/>
        <v>GLANCE</v>
      </c>
      <c r="I2658" s="10" t="s">
        <v>3553</v>
      </c>
      <c r="J2658" s="10" t="s">
        <v>3554</v>
      </c>
      <c r="K2658" s="13">
        <v>11.78</v>
      </c>
      <c r="L2658" s="19" t="s">
        <v>13176</v>
      </c>
      <c r="M2658" s="11" t="s">
        <v>55</v>
      </c>
      <c r="N2658" s="10" t="s">
        <v>56</v>
      </c>
      <c r="O2658" s="10" t="s">
        <v>158</v>
      </c>
      <c r="P2658" s="10" t="s">
        <v>797</v>
      </c>
      <c r="Q2658" s="12"/>
      <c r="R2658" s="12"/>
      <c r="S2658" s="18" t="s">
        <v>58</v>
      </c>
      <c r="T2658" s="10" t="s">
        <v>27</v>
      </c>
      <c r="U2658" s="10">
        <v>2312</v>
      </c>
      <c r="V2658" s="10">
        <v>1578</v>
      </c>
      <c r="W2658" s="10">
        <v>2561</v>
      </c>
      <c r="X2658" s="10">
        <v>871</v>
      </c>
      <c r="Y2658" s="10">
        <f t="shared" si="69"/>
        <v>1114</v>
      </c>
      <c r="Z2658" s="10" t="str">
        <f>IFERROR(VLOOKUP(H2658,'[1]MW-NIFTY-50-12-Apr-2020'!$A:$A,1,FALSE),"No")</f>
        <v>No</v>
      </c>
      <c r="AA2658" s="10" t="str">
        <f>IFERROR(VLOOKUP(AB2658,'[2]ind_nifty500list 12th Apr20'!$F:$F,1,FALSE),"No")</f>
        <v>No</v>
      </c>
      <c r="AB2658" s="9">
        <v>1114</v>
      </c>
    </row>
    <row r="2659" spans="1:28" ht="15.75" customHeight="1" x14ac:dyDescent="0.3">
      <c r="A2659" s="9">
        <v>511</v>
      </c>
      <c r="B2659" s="10"/>
      <c r="C2659" s="10"/>
      <c r="D2659" s="10">
        <v>136053252</v>
      </c>
      <c r="E2659" s="10">
        <v>531458</v>
      </c>
      <c r="F2659" s="10">
        <v>531458</v>
      </c>
      <c r="G2659" s="10" t="s">
        <v>1718</v>
      </c>
      <c r="H2659" s="10" t="str">
        <f t="shared" si="72"/>
        <v>BOSTONBIO</v>
      </c>
      <c r="I2659" s="10" t="s">
        <v>1719</v>
      </c>
      <c r="J2659" s="10" t="s">
        <v>1720</v>
      </c>
      <c r="K2659" s="13">
        <v>11.73</v>
      </c>
      <c r="L2659" s="19" t="s">
        <v>13176</v>
      </c>
      <c r="M2659" s="11" t="s">
        <v>95</v>
      </c>
      <c r="N2659" s="10" t="s">
        <v>172</v>
      </c>
      <c r="O2659" s="10"/>
      <c r="P2659" s="10"/>
      <c r="Q2659" s="12"/>
      <c r="R2659" s="12"/>
      <c r="S2659" s="15" t="s">
        <v>174</v>
      </c>
      <c r="T2659" s="10" t="s">
        <v>27</v>
      </c>
      <c r="U2659" s="10">
        <v>74</v>
      </c>
      <c r="V2659" s="10">
        <v>2992</v>
      </c>
      <c r="W2659" s="10">
        <v>272</v>
      </c>
      <c r="X2659" s="10">
        <v>831</v>
      </c>
      <c r="Y2659" s="10">
        <f t="shared" si="69"/>
        <v>511</v>
      </c>
      <c r="Z2659" s="10" t="str">
        <f>IFERROR(VLOOKUP(H2659,'[1]MW-NIFTY-50-12-Apr-2020'!$A:$A,1,FALSE),"No")</f>
        <v>No</v>
      </c>
      <c r="AA2659" s="10" t="str">
        <f>IFERROR(VLOOKUP(AB2659,'[2]ind_nifty500list 12th Apr20'!$F:$F,1,FALSE),"No")</f>
        <v>No</v>
      </c>
      <c r="AB2659" s="9">
        <v>511</v>
      </c>
    </row>
    <row r="2660" spans="1:28" ht="15.75" customHeight="1" x14ac:dyDescent="0.3">
      <c r="A2660" s="9">
        <v>2800</v>
      </c>
      <c r="B2660" s="10"/>
      <c r="C2660" s="10"/>
      <c r="D2660" s="10">
        <v>151071748</v>
      </c>
      <c r="E2660" s="10">
        <v>590124</v>
      </c>
      <c r="F2660" s="10">
        <v>590124</v>
      </c>
      <c r="G2660" s="10" t="s">
        <v>8642</v>
      </c>
      <c r="H2660" s="10" t="str">
        <f t="shared" si="72"/>
        <v>RUNEECHA</v>
      </c>
      <c r="I2660" s="10" t="s">
        <v>8643</v>
      </c>
      <c r="J2660" s="10" t="s">
        <v>8644</v>
      </c>
      <c r="K2660" s="13">
        <v>11.73</v>
      </c>
      <c r="L2660" s="19" t="s">
        <v>13176</v>
      </c>
      <c r="M2660" s="11" t="s">
        <v>83</v>
      </c>
      <c r="N2660" s="10" t="s">
        <v>84</v>
      </c>
      <c r="O2660" s="10" t="s">
        <v>85</v>
      </c>
      <c r="P2660" s="10"/>
      <c r="Q2660" s="12"/>
      <c r="R2660" s="12"/>
      <c r="S2660" s="15" t="s">
        <v>86</v>
      </c>
      <c r="T2660" s="10" t="s">
        <v>27</v>
      </c>
      <c r="U2660" s="10">
        <v>2935</v>
      </c>
      <c r="V2660" s="10">
        <v>989</v>
      </c>
      <c r="W2660" s="10">
        <v>2520</v>
      </c>
      <c r="X2660" s="10">
        <v>1817</v>
      </c>
      <c r="Y2660" s="10">
        <f t="shared" si="69"/>
        <v>2800</v>
      </c>
      <c r="Z2660" s="10" t="str">
        <f>IFERROR(VLOOKUP(H2660,'[1]MW-NIFTY-50-12-Apr-2020'!$A:$A,1,FALSE),"No")</f>
        <v>No</v>
      </c>
      <c r="AA2660" s="10" t="str">
        <f>IFERROR(VLOOKUP(AB2660,'[2]ind_nifty500list 12th Apr20'!$F:$F,1,FALSE),"No")</f>
        <v>No</v>
      </c>
      <c r="AB2660" s="9">
        <v>2800</v>
      </c>
    </row>
    <row r="2661" spans="1:28" ht="15.75" customHeight="1" x14ac:dyDescent="0.3">
      <c r="A2661" s="9">
        <v>1804</v>
      </c>
      <c r="B2661" s="10"/>
      <c r="C2661" s="10"/>
      <c r="D2661" s="10">
        <v>134848772</v>
      </c>
      <c r="E2661" s="10">
        <v>526753</v>
      </c>
      <c r="F2661" s="10">
        <v>526753</v>
      </c>
      <c r="G2661" s="10" t="s">
        <v>5652</v>
      </c>
      <c r="H2661" s="10" t="str">
        <f t="shared" si="72"/>
        <v>KRIPIND</v>
      </c>
      <c r="I2661" s="10" t="s">
        <v>5653</v>
      </c>
      <c r="J2661" s="10" t="s">
        <v>5654</v>
      </c>
      <c r="K2661" s="13">
        <v>11.71</v>
      </c>
      <c r="L2661" s="19" t="s">
        <v>13176</v>
      </c>
      <c r="M2661" s="11" t="s">
        <v>39</v>
      </c>
      <c r="N2661" s="10" t="s">
        <v>145</v>
      </c>
      <c r="O2661" s="10"/>
      <c r="P2661" s="10"/>
      <c r="Q2661" s="12"/>
      <c r="R2661" s="12"/>
      <c r="S2661" s="15" t="s">
        <v>42</v>
      </c>
      <c r="T2661" s="10" t="s">
        <v>27</v>
      </c>
      <c r="U2661" s="10">
        <v>1853</v>
      </c>
      <c r="V2661" s="10">
        <v>1897</v>
      </c>
      <c r="W2661" s="10">
        <v>1702</v>
      </c>
      <c r="X2661" s="10">
        <v>1648</v>
      </c>
      <c r="Y2661" s="10">
        <f t="shared" si="69"/>
        <v>1804</v>
      </c>
      <c r="Z2661" s="10" t="str">
        <f>IFERROR(VLOOKUP(H2661,'[1]MW-NIFTY-50-12-Apr-2020'!$A:$A,1,FALSE),"No")</f>
        <v>No</v>
      </c>
      <c r="AA2661" s="10" t="str">
        <f>IFERROR(VLOOKUP(AB2661,'[2]ind_nifty500list 12th Apr20'!$F:$F,1,FALSE),"No")</f>
        <v>No</v>
      </c>
      <c r="AB2661" s="9">
        <v>1804</v>
      </c>
    </row>
    <row r="2662" spans="1:28" ht="15.75" customHeight="1" x14ac:dyDescent="0.3">
      <c r="A2662" s="9">
        <v>1544</v>
      </c>
      <c r="B2662" s="10"/>
      <c r="C2662" s="10"/>
      <c r="D2662" s="10">
        <v>135862020</v>
      </c>
      <c r="E2662" s="10">
        <v>530711</v>
      </c>
      <c r="F2662" s="10">
        <v>530711</v>
      </c>
      <c r="G2662" s="10" t="s">
        <v>4867</v>
      </c>
      <c r="H2662" s="10" t="str">
        <f t="shared" si="72"/>
        <v>JAGANLAM</v>
      </c>
      <c r="I2662" s="10" t="s">
        <v>4868</v>
      </c>
      <c r="J2662" s="10" t="s">
        <v>4869</v>
      </c>
      <c r="K2662" s="13">
        <v>11.7</v>
      </c>
      <c r="L2662" s="19" t="s">
        <v>13176</v>
      </c>
      <c r="M2662" s="11" t="s">
        <v>83</v>
      </c>
      <c r="N2662" s="10" t="s">
        <v>621</v>
      </c>
      <c r="O2662" s="10" t="s">
        <v>622</v>
      </c>
      <c r="P2662" s="10"/>
      <c r="Q2662" s="12"/>
      <c r="R2662" s="12"/>
      <c r="S2662" s="18" t="s">
        <v>623</v>
      </c>
      <c r="T2662" s="10" t="s">
        <v>27</v>
      </c>
      <c r="U2662" s="10">
        <v>183</v>
      </c>
      <c r="V2662" s="10">
        <v>160</v>
      </c>
      <c r="W2662" s="10">
        <v>3059</v>
      </c>
      <c r="X2662" s="10">
        <v>3161</v>
      </c>
      <c r="Y2662" s="10">
        <f t="shared" si="69"/>
        <v>1544</v>
      </c>
      <c r="Z2662" s="10" t="str">
        <f>IFERROR(VLOOKUP(H2662,'[1]MW-NIFTY-50-12-Apr-2020'!$A:$A,1,FALSE),"No")</f>
        <v>No</v>
      </c>
      <c r="AA2662" s="10" t="str">
        <f>IFERROR(VLOOKUP(AB2662,'[2]ind_nifty500list 12th Apr20'!$F:$F,1,FALSE),"No")</f>
        <v>No</v>
      </c>
      <c r="AB2662" s="9">
        <v>1544</v>
      </c>
    </row>
    <row r="2663" spans="1:28" ht="15.75" customHeight="1" x14ac:dyDescent="0.3">
      <c r="A2663" s="9">
        <v>2384</v>
      </c>
      <c r="B2663" s="10"/>
      <c r="C2663" s="10"/>
      <c r="D2663" s="10">
        <v>138014980</v>
      </c>
      <c r="E2663" s="10">
        <v>539121</v>
      </c>
      <c r="F2663" s="10">
        <v>539121</v>
      </c>
      <c r="G2663" s="10" t="s">
        <v>7403</v>
      </c>
      <c r="H2663" s="10" t="str">
        <f t="shared" si="72"/>
        <v>PALCO</v>
      </c>
      <c r="I2663" s="10" t="s">
        <v>7404</v>
      </c>
      <c r="J2663" s="10" t="s">
        <v>7405</v>
      </c>
      <c r="K2663" s="13">
        <v>11.7</v>
      </c>
      <c r="L2663" s="19" t="s">
        <v>13176</v>
      </c>
      <c r="M2663" s="11" t="s">
        <v>23</v>
      </c>
      <c r="N2663" s="10" t="s">
        <v>90</v>
      </c>
      <c r="O2663" s="10"/>
      <c r="P2663" s="10"/>
      <c r="Q2663" s="12"/>
      <c r="R2663" s="12"/>
      <c r="S2663" s="18" t="s">
        <v>91</v>
      </c>
      <c r="T2663" s="10" t="s">
        <v>27</v>
      </c>
      <c r="U2663" s="10">
        <v>1385</v>
      </c>
      <c r="V2663" s="10">
        <v>1452</v>
      </c>
      <c r="W2663" s="10">
        <v>95</v>
      </c>
      <c r="X2663" s="10">
        <v>3585</v>
      </c>
      <c r="Y2663" s="10">
        <f t="shared" si="69"/>
        <v>2384</v>
      </c>
      <c r="Z2663" s="10" t="str">
        <f>IFERROR(VLOOKUP(H2663,'[1]MW-NIFTY-50-12-Apr-2020'!$A:$A,1,FALSE),"No")</f>
        <v>No</v>
      </c>
      <c r="AA2663" s="10" t="str">
        <f>IFERROR(VLOOKUP(AB2663,'[2]ind_nifty500list 12th Apr20'!$F:$F,1,FALSE),"No")</f>
        <v>No</v>
      </c>
      <c r="AB2663" s="9">
        <v>2384</v>
      </c>
    </row>
    <row r="2664" spans="1:28" ht="15.75" customHeight="1" x14ac:dyDescent="0.3">
      <c r="A2664" s="9">
        <v>3395</v>
      </c>
      <c r="B2664" s="10">
        <v>4819713</v>
      </c>
      <c r="C2664" s="10">
        <v>18827</v>
      </c>
      <c r="D2664" s="10">
        <v>136499972</v>
      </c>
      <c r="E2664" s="10">
        <v>533203</v>
      </c>
      <c r="F2664" s="10">
        <v>533203</v>
      </c>
      <c r="G2664" s="10" t="s">
        <v>10422</v>
      </c>
      <c r="H2664" s="10" t="s">
        <v>10422</v>
      </c>
      <c r="I2664" s="10" t="s">
        <v>10423</v>
      </c>
      <c r="J2664" s="10" t="s">
        <v>10424</v>
      </c>
      <c r="K2664" s="13">
        <v>11.65385</v>
      </c>
      <c r="L2664" s="19" t="s">
        <v>13176</v>
      </c>
      <c r="M2664" s="11" t="s">
        <v>39</v>
      </c>
      <c r="N2664" s="10" t="s">
        <v>40</v>
      </c>
      <c r="O2664" s="10" t="s">
        <v>128</v>
      </c>
      <c r="P2664" s="10" t="s">
        <v>129</v>
      </c>
      <c r="Q2664" s="12"/>
      <c r="R2664" s="12"/>
      <c r="S2664" s="17" t="s">
        <v>42</v>
      </c>
      <c r="T2664" s="10" t="s">
        <v>27</v>
      </c>
      <c r="U2664" s="10">
        <v>866</v>
      </c>
      <c r="V2664" s="10">
        <v>3501</v>
      </c>
      <c r="W2664" s="10">
        <v>1363</v>
      </c>
      <c r="X2664" s="10">
        <v>5057</v>
      </c>
      <c r="Y2664" s="10">
        <f t="shared" si="69"/>
        <v>3395</v>
      </c>
      <c r="Z2664" s="10" t="str">
        <f>IFERROR(VLOOKUP(H2664,'[1]MW-NIFTY-50-12-Apr-2020'!$A:$A,1,FALSE),"No")</f>
        <v>No</v>
      </c>
      <c r="AA2664" s="10" t="str">
        <f>IFERROR(VLOOKUP(AB2664,'[2]ind_nifty500list 12th Apr20'!$F:$F,1,FALSE),"No")</f>
        <v>No</v>
      </c>
      <c r="AB2664" s="9">
        <v>3395</v>
      </c>
    </row>
    <row r="2665" spans="1:28" ht="15.75" customHeight="1" x14ac:dyDescent="0.3">
      <c r="A2665" s="9">
        <v>2108</v>
      </c>
      <c r="B2665" s="10">
        <v>547585</v>
      </c>
      <c r="C2665" s="10">
        <v>2139</v>
      </c>
      <c r="D2665" s="10">
        <v>128115204</v>
      </c>
      <c r="E2665" s="10">
        <v>500450</v>
      </c>
      <c r="F2665" s="10">
        <v>500450</v>
      </c>
      <c r="G2665" s="10" t="s">
        <v>6569</v>
      </c>
      <c r="H2665" s="10" t="s">
        <v>6569</v>
      </c>
      <c r="I2665" s="10" t="s">
        <v>6570</v>
      </c>
      <c r="J2665" s="10" t="s">
        <v>6571</v>
      </c>
      <c r="K2665" s="13">
        <v>11.59</v>
      </c>
      <c r="L2665" s="19" t="s">
        <v>13176</v>
      </c>
      <c r="M2665" s="11" t="s">
        <v>55</v>
      </c>
      <c r="N2665" s="10" t="s">
        <v>56</v>
      </c>
      <c r="O2665" s="12"/>
      <c r="P2665" s="10"/>
      <c r="Q2665" s="12"/>
      <c r="R2665" s="12"/>
      <c r="S2665" s="10" t="s">
        <v>58</v>
      </c>
      <c r="T2665" s="10" t="s">
        <v>27</v>
      </c>
      <c r="U2665" s="10">
        <v>787</v>
      </c>
      <c r="V2665" s="10">
        <v>1119</v>
      </c>
      <c r="W2665" s="10">
        <v>3425</v>
      </c>
      <c r="X2665" s="10">
        <v>571</v>
      </c>
      <c r="Y2665" s="10">
        <f t="shared" si="69"/>
        <v>2108</v>
      </c>
      <c r="Z2665" s="10" t="str">
        <f>IFERROR(VLOOKUP(H2665,'[1]MW-NIFTY-50-12-Apr-2020'!$A:$A,1,FALSE),"No")</f>
        <v>No</v>
      </c>
      <c r="AA2665" s="10" t="str">
        <f>IFERROR(VLOOKUP(AB2665,'[2]ind_nifty500list 12th Apr20'!$F:$F,1,FALSE),"No")</f>
        <v>No</v>
      </c>
      <c r="AB2665" s="9">
        <v>2108</v>
      </c>
    </row>
    <row r="2666" spans="1:28" ht="15.75" customHeight="1" x14ac:dyDescent="0.3">
      <c r="A2666" s="9">
        <v>1571</v>
      </c>
      <c r="B2666" s="10"/>
      <c r="C2666" s="10"/>
      <c r="D2666" s="10">
        <v>131665412</v>
      </c>
      <c r="E2666" s="10">
        <v>131665412</v>
      </c>
      <c r="F2666" s="10">
        <v>514318</v>
      </c>
      <c r="G2666" s="10" t="s">
        <v>4949</v>
      </c>
      <c r="H2666" s="10" t="str">
        <f>G2666</f>
        <v>JATTAINDUS</v>
      </c>
      <c r="I2666" s="10" t="s">
        <v>4950</v>
      </c>
      <c r="J2666" s="10" t="s">
        <v>4951</v>
      </c>
      <c r="K2666" s="13">
        <v>11.56</v>
      </c>
      <c r="L2666" s="19" t="s">
        <v>13176</v>
      </c>
      <c r="M2666" s="11" t="s">
        <v>83</v>
      </c>
      <c r="N2666" s="10" t="s">
        <v>84</v>
      </c>
      <c r="O2666" s="10" t="s">
        <v>85</v>
      </c>
      <c r="P2666" s="10"/>
      <c r="Q2666" s="12"/>
      <c r="R2666" s="12"/>
      <c r="S2666" s="17" t="s">
        <v>86</v>
      </c>
      <c r="T2666" s="10" t="s">
        <v>27</v>
      </c>
      <c r="U2666" s="10">
        <v>1776</v>
      </c>
      <c r="V2666" s="10">
        <v>253</v>
      </c>
      <c r="W2666" s="10">
        <v>1870</v>
      </c>
      <c r="X2666" s="10">
        <v>267</v>
      </c>
      <c r="Y2666" s="10">
        <f t="shared" si="69"/>
        <v>1571</v>
      </c>
      <c r="Z2666" s="10" t="str">
        <f>IFERROR(VLOOKUP(H2666,'[1]MW-NIFTY-50-12-Apr-2020'!$A:$A,1,FALSE),"No")</f>
        <v>No</v>
      </c>
      <c r="AA2666" s="10" t="str">
        <f>IFERROR(VLOOKUP(AB2666,'[2]ind_nifty500list 12th Apr20'!$F:$F,1,FALSE),"No")</f>
        <v>No</v>
      </c>
      <c r="AB2666" s="9">
        <v>1571</v>
      </c>
    </row>
    <row r="2667" spans="1:28" ht="15.75" customHeight="1" x14ac:dyDescent="0.3">
      <c r="A2667" s="9">
        <v>3314</v>
      </c>
      <c r="B2667" s="10">
        <v>3562241</v>
      </c>
      <c r="C2667" s="10">
        <v>13915</v>
      </c>
      <c r="D2667" s="10">
        <v>131480836</v>
      </c>
      <c r="E2667" s="10">
        <v>513597</v>
      </c>
      <c r="F2667" s="10">
        <v>513597</v>
      </c>
      <c r="G2667" s="10" t="s">
        <v>10177</v>
      </c>
      <c r="H2667" s="10" t="s">
        <v>10177</v>
      </c>
      <c r="I2667" s="10" t="s">
        <v>10178</v>
      </c>
      <c r="J2667" s="10" t="s">
        <v>10179</v>
      </c>
      <c r="K2667" s="13">
        <v>11.557700000000001</v>
      </c>
      <c r="L2667" s="19" t="s">
        <v>13176</v>
      </c>
      <c r="M2667" s="11" t="s">
        <v>23</v>
      </c>
      <c r="N2667" s="10" t="s">
        <v>90</v>
      </c>
      <c r="O2667" s="10" t="s">
        <v>283</v>
      </c>
      <c r="P2667" s="10" t="e">
        <v>#REF!</v>
      </c>
      <c r="Q2667" s="12"/>
      <c r="R2667" s="12"/>
      <c r="S2667" s="18" t="s">
        <v>91</v>
      </c>
      <c r="T2667" s="10" t="s">
        <v>27</v>
      </c>
      <c r="U2667" s="10">
        <v>2672</v>
      </c>
      <c r="V2667" s="10">
        <v>2374</v>
      </c>
      <c r="W2667" s="10">
        <v>3261</v>
      </c>
      <c r="X2667" s="10">
        <v>191</v>
      </c>
      <c r="Y2667" s="10">
        <f t="shared" si="69"/>
        <v>3314</v>
      </c>
      <c r="Z2667" s="10" t="str">
        <f>IFERROR(VLOOKUP(H2667,'[1]MW-NIFTY-50-12-Apr-2020'!$A:$A,1,FALSE),"No")</f>
        <v>No</v>
      </c>
      <c r="AA2667" s="10" t="str">
        <f>IFERROR(VLOOKUP(AB2667,'[2]ind_nifty500list 12th Apr20'!$F:$F,1,FALSE),"No")</f>
        <v>No</v>
      </c>
      <c r="AB2667" s="9">
        <v>3314</v>
      </c>
    </row>
    <row r="2668" spans="1:28" ht="15.75" customHeight="1" x14ac:dyDescent="0.3">
      <c r="A2668" s="9">
        <v>3626</v>
      </c>
      <c r="B2668" s="10"/>
      <c r="C2668" s="10"/>
      <c r="D2668" s="10">
        <v>134115332</v>
      </c>
      <c r="E2668" s="10">
        <v>134115332</v>
      </c>
      <c r="F2668" s="10">
        <v>523888</v>
      </c>
      <c r="G2668" s="10" t="s">
        <v>11111</v>
      </c>
      <c r="H2668" s="10" t="str">
        <f>G2668</f>
        <v>VRWODAR</v>
      </c>
      <c r="I2668" s="10" t="s">
        <v>11112</v>
      </c>
      <c r="J2668" s="10" t="s">
        <v>11113</v>
      </c>
      <c r="K2668" s="13">
        <v>11.51</v>
      </c>
      <c r="L2668" s="19" t="s">
        <v>13176</v>
      </c>
      <c r="M2668" s="11" t="s">
        <v>249</v>
      </c>
      <c r="N2668" s="10" t="s">
        <v>250</v>
      </c>
      <c r="O2668" s="10" t="s">
        <v>762</v>
      </c>
      <c r="P2668" s="10" t="s">
        <v>807</v>
      </c>
      <c r="Q2668" s="12"/>
      <c r="R2668" s="12"/>
      <c r="S2668" s="15" t="s">
        <v>26</v>
      </c>
      <c r="T2668" s="10" t="s">
        <v>27</v>
      </c>
      <c r="U2668" s="10">
        <v>2530</v>
      </c>
      <c r="V2668" s="10">
        <v>2895</v>
      </c>
      <c r="W2668" s="10">
        <v>3624</v>
      </c>
      <c r="X2668" s="10">
        <v>1962</v>
      </c>
      <c r="Y2668" s="10">
        <f t="shared" si="69"/>
        <v>3626</v>
      </c>
      <c r="Z2668" s="10" t="str">
        <f>IFERROR(VLOOKUP(H2668,'[1]MW-NIFTY-50-12-Apr-2020'!$A:$A,1,FALSE),"No")</f>
        <v>No</v>
      </c>
      <c r="AA2668" s="10" t="str">
        <f>IFERROR(VLOOKUP(AB2668,'[2]ind_nifty500list 12th Apr20'!$F:$F,1,FALSE),"No")</f>
        <v>No</v>
      </c>
      <c r="AB2668" s="9">
        <v>3626</v>
      </c>
    </row>
    <row r="2669" spans="1:28" ht="15.75" customHeight="1" x14ac:dyDescent="0.3">
      <c r="A2669" s="9">
        <v>1092</v>
      </c>
      <c r="B2669" s="10">
        <v>3593729</v>
      </c>
      <c r="C2669" s="10">
        <v>14038</v>
      </c>
      <c r="D2669" s="10">
        <v>136273412</v>
      </c>
      <c r="E2669" s="10">
        <v>532318</v>
      </c>
      <c r="F2669" s="10">
        <v>532318</v>
      </c>
      <c r="G2669" s="10" t="s">
        <v>3485</v>
      </c>
      <c r="H2669" s="10" t="s">
        <v>3485</v>
      </c>
      <c r="I2669" s="10" t="s">
        <v>3486</v>
      </c>
      <c r="J2669" s="10" t="s">
        <v>3487</v>
      </c>
      <c r="K2669" s="13">
        <v>11.461349999999999</v>
      </c>
      <c r="L2669" s="19" t="s">
        <v>13176</v>
      </c>
      <c r="M2669" s="11" t="s">
        <v>39</v>
      </c>
      <c r="N2669" s="10" t="s">
        <v>67</v>
      </c>
      <c r="O2669" s="10" t="s">
        <v>1534</v>
      </c>
      <c r="P2669" s="10"/>
      <c r="Q2669" s="12"/>
      <c r="R2669" s="12"/>
      <c r="S2669" s="15" t="s">
        <v>69</v>
      </c>
      <c r="T2669" s="10" t="s">
        <v>27</v>
      </c>
      <c r="U2669" s="10">
        <v>3333</v>
      </c>
      <c r="V2669" s="10">
        <v>1197</v>
      </c>
      <c r="W2669" s="10">
        <v>2297</v>
      </c>
      <c r="X2669" s="10">
        <v>1198</v>
      </c>
      <c r="Y2669" s="10">
        <f t="shared" si="69"/>
        <v>1092</v>
      </c>
      <c r="Z2669" s="10" t="str">
        <f>IFERROR(VLOOKUP(H2669,'[1]MW-NIFTY-50-12-Apr-2020'!$A:$A,1,FALSE),"No")</f>
        <v>No</v>
      </c>
      <c r="AA2669" s="10" t="str">
        <f>IFERROR(VLOOKUP(AB2669,'[2]ind_nifty500list 12th Apr20'!$F:$F,1,FALSE),"No")</f>
        <v>No</v>
      </c>
      <c r="AB2669" s="9">
        <v>1092</v>
      </c>
    </row>
    <row r="2670" spans="1:28" ht="15.75" customHeight="1" x14ac:dyDescent="0.3">
      <c r="A2670" s="9">
        <v>846</v>
      </c>
      <c r="B2670" s="10"/>
      <c r="C2670" s="10"/>
      <c r="D2670" s="10">
        <v>134746884</v>
      </c>
      <c r="E2670" s="10">
        <v>526355</v>
      </c>
      <c r="F2670" s="10">
        <v>526355</v>
      </c>
      <c r="G2670" s="10" t="s">
        <v>2734</v>
      </c>
      <c r="H2670" s="10" t="str">
        <f t="shared" ref="H2670:H2678" si="73">G2670</f>
        <v>DUROPACK</v>
      </c>
      <c r="I2670" s="10" t="s">
        <v>2735</v>
      </c>
      <c r="J2670" s="10" t="s">
        <v>2736</v>
      </c>
      <c r="K2670" s="13">
        <v>11.45</v>
      </c>
      <c r="L2670" s="19" t="s">
        <v>13176</v>
      </c>
      <c r="M2670" s="11" t="s">
        <v>23</v>
      </c>
      <c r="N2670" s="10" t="s">
        <v>24</v>
      </c>
      <c r="O2670" s="10"/>
      <c r="P2670" s="10"/>
      <c r="Q2670" s="12"/>
      <c r="R2670" s="12"/>
      <c r="S2670" s="15" t="s">
        <v>26</v>
      </c>
      <c r="T2670" s="10" t="s">
        <v>27</v>
      </c>
      <c r="U2670" s="10">
        <v>1821</v>
      </c>
      <c r="V2670" s="10">
        <v>3035</v>
      </c>
      <c r="W2670" s="10">
        <v>657</v>
      </c>
      <c r="X2670" s="10">
        <v>560</v>
      </c>
      <c r="Y2670" s="10">
        <f t="shared" si="69"/>
        <v>846</v>
      </c>
      <c r="Z2670" s="10" t="str">
        <f>IFERROR(VLOOKUP(H2670,'[1]MW-NIFTY-50-12-Apr-2020'!$A:$A,1,FALSE),"No")</f>
        <v>No</v>
      </c>
      <c r="AA2670" s="10" t="str">
        <f>IFERROR(VLOOKUP(AB2670,'[2]ind_nifty500list 12th Apr20'!$F:$F,1,FALSE),"No")</f>
        <v>No</v>
      </c>
      <c r="AB2670" s="9">
        <v>846</v>
      </c>
    </row>
    <row r="2671" spans="1:28" ht="15.75" customHeight="1" x14ac:dyDescent="0.3">
      <c r="A2671" s="9">
        <v>4586</v>
      </c>
      <c r="B2671" s="10"/>
      <c r="C2671" s="10"/>
      <c r="D2671" s="10">
        <v>131641092</v>
      </c>
      <c r="E2671" s="10">
        <v>514223</v>
      </c>
      <c r="F2671" s="10">
        <v>514223</v>
      </c>
      <c r="G2671" s="10" t="s">
        <v>12530</v>
      </c>
      <c r="H2671" s="10" t="str">
        <f t="shared" si="73"/>
        <v>RAMGOPOLY</v>
      </c>
      <c r="I2671" s="10" t="s">
        <v>12531</v>
      </c>
      <c r="J2671" s="10" t="s">
        <v>12532</v>
      </c>
      <c r="K2671" s="13">
        <v>11.4459</v>
      </c>
      <c r="L2671" s="19" t="s">
        <v>13176</v>
      </c>
      <c r="M2671" s="10" t="s">
        <v>39</v>
      </c>
      <c r="N2671" s="10" t="s">
        <v>40</v>
      </c>
      <c r="O2671" s="10" t="s">
        <v>76</v>
      </c>
      <c r="P2671" s="10" t="s">
        <v>259</v>
      </c>
      <c r="Q2671" s="12"/>
      <c r="R2671" s="12"/>
      <c r="S2671" s="15" t="s">
        <v>42</v>
      </c>
      <c r="T2671" s="10" t="s">
        <v>27</v>
      </c>
      <c r="U2671" s="10">
        <v>184</v>
      </c>
      <c r="V2671" s="10">
        <v>2848</v>
      </c>
      <c r="W2671" s="10">
        <v>315</v>
      </c>
      <c r="X2671" s="10">
        <v>1288</v>
      </c>
      <c r="Y2671" s="10">
        <f t="shared" si="69"/>
        <v>4586</v>
      </c>
      <c r="Z2671" s="10" t="str">
        <f>IFERROR(VLOOKUP(H2671,'[1]MW-NIFTY-50-12-Apr-2020'!$A:$A,1,FALSE),"No")</f>
        <v>No</v>
      </c>
      <c r="AA2671" s="10" t="str">
        <f>IFERROR(VLOOKUP(AB2671,'[2]ind_nifty500list 12th Apr20'!$F:$F,1,FALSE),"No")</f>
        <v>No</v>
      </c>
      <c r="AB2671" s="9">
        <v>4586</v>
      </c>
    </row>
    <row r="2672" spans="1:28" ht="15.75" customHeight="1" x14ac:dyDescent="0.3">
      <c r="A2672" s="9">
        <v>3035</v>
      </c>
      <c r="B2672" s="10"/>
      <c r="C2672" s="10"/>
      <c r="D2672" s="10">
        <v>134741764</v>
      </c>
      <c r="E2672" s="10">
        <v>526335</v>
      </c>
      <c r="F2672" s="10">
        <v>526335</v>
      </c>
      <c r="G2672" s="10" t="s">
        <v>9344</v>
      </c>
      <c r="H2672" s="10" t="str">
        <f t="shared" si="73"/>
        <v>SHREYASI</v>
      </c>
      <c r="I2672" s="10" t="s">
        <v>9345</v>
      </c>
      <c r="J2672" s="10" t="s">
        <v>9346</v>
      </c>
      <c r="K2672" s="13">
        <v>11.44</v>
      </c>
      <c r="L2672" s="19" t="s">
        <v>13176</v>
      </c>
      <c r="M2672" s="11" t="s">
        <v>23</v>
      </c>
      <c r="N2672" s="10" t="s">
        <v>24</v>
      </c>
      <c r="O2672" s="12"/>
      <c r="P2672" s="10"/>
      <c r="Q2672" s="12"/>
      <c r="R2672" s="12"/>
      <c r="S2672" s="15" t="s">
        <v>26</v>
      </c>
      <c r="T2672" s="10" t="s">
        <v>27</v>
      </c>
      <c r="U2672" s="10">
        <v>3540</v>
      </c>
      <c r="V2672" s="10">
        <v>165</v>
      </c>
      <c r="W2672" s="10">
        <v>1821</v>
      </c>
      <c r="X2672" s="10">
        <v>846</v>
      </c>
      <c r="Y2672" s="10">
        <f t="shared" si="69"/>
        <v>3035</v>
      </c>
      <c r="Z2672" s="10" t="str">
        <f>IFERROR(VLOOKUP(H2672,'[1]MW-NIFTY-50-12-Apr-2020'!$A:$A,1,FALSE),"No")</f>
        <v>No</v>
      </c>
      <c r="AA2672" s="10" t="str">
        <f>IFERROR(VLOOKUP(AB2672,'[2]ind_nifty500list 12th Apr20'!$F:$F,1,FALSE),"No")</f>
        <v>No</v>
      </c>
      <c r="AB2672" s="9">
        <v>3035</v>
      </c>
    </row>
    <row r="2673" spans="1:28" ht="15.75" customHeight="1" x14ac:dyDescent="0.3">
      <c r="A2673" s="9">
        <v>1690</v>
      </c>
      <c r="B2673" s="10"/>
      <c r="C2673" s="10"/>
      <c r="D2673" s="10">
        <v>131081220</v>
      </c>
      <c r="E2673" s="10">
        <v>512036</v>
      </c>
      <c r="F2673" s="10">
        <v>512036</v>
      </c>
      <c r="G2673" s="10" t="s">
        <v>5305</v>
      </c>
      <c r="H2673" s="10" t="str">
        <f t="shared" si="73"/>
        <v>KAPILCO</v>
      </c>
      <c r="I2673" s="10" t="s">
        <v>5306</v>
      </c>
      <c r="J2673" s="10" t="s">
        <v>5307</v>
      </c>
      <c r="K2673" s="13">
        <v>11.41</v>
      </c>
      <c r="L2673" s="19" t="s">
        <v>13176</v>
      </c>
      <c r="M2673" s="11" t="s">
        <v>83</v>
      </c>
      <c r="N2673" s="10" t="s">
        <v>84</v>
      </c>
      <c r="O2673" s="10" t="s">
        <v>85</v>
      </c>
      <c r="P2673" s="10"/>
      <c r="Q2673" s="12"/>
      <c r="R2673" s="12"/>
      <c r="S2673" s="15" t="s">
        <v>86</v>
      </c>
      <c r="T2673" s="10" t="s">
        <v>27</v>
      </c>
      <c r="U2673" s="10">
        <v>2976</v>
      </c>
      <c r="V2673" s="10">
        <v>1246</v>
      </c>
      <c r="W2673" s="10">
        <v>489</v>
      </c>
      <c r="X2673" s="10">
        <v>3383</v>
      </c>
      <c r="Y2673" s="10">
        <f t="shared" si="69"/>
        <v>1690</v>
      </c>
      <c r="Z2673" s="10" t="str">
        <f>IFERROR(VLOOKUP(H2673,'[1]MW-NIFTY-50-12-Apr-2020'!$A:$A,1,FALSE),"No")</f>
        <v>No</v>
      </c>
      <c r="AA2673" s="10" t="str">
        <f>IFERROR(VLOOKUP(AB2673,'[2]ind_nifty500list 12th Apr20'!$F:$F,1,FALSE),"No")</f>
        <v>No</v>
      </c>
      <c r="AB2673" s="9">
        <v>1690</v>
      </c>
    </row>
    <row r="2674" spans="1:28" ht="15.75" customHeight="1" x14ac:dyDescent="0.3">
      <c r="A2674" s="9">
        <v>4042</v>
      </c>
      <c r="B2674" s="10"/>
      <c r="C2674" s="10"/>
      <c r="D2674" s="10">
        <v>132425220</v>
      </c>
      <c r="E2674" s="10">
        <v>132425220</v>
      </c>
      <c r="F2674" s="10">
        <v>517286</v>
      </c>
      <c r="G2674" s="10" t="s">
        <v>12249</v>
      </c>
      <c r="H2674" s="10" t="str">
        <f t="shared" si="73"/>
        <v>AUTOPALIND</v>
      </c>
      <c r="I2674" s="10" t="s">
        <v>12250</v>
      </c>
      <c r="J2674" s="10" t="s">
        <v>12251</v>
      </c>
      <c r="K2674" s="13">
        <v>11.38</v>
      </c>
      <c r="L2674" s="19" t="s">
        <v>13176</v>
      </c>
      <c r="M2674" s="10" t="s">
        <v>83</v>
      </c>
      <c r="N2674" s="10" t="s">
        <v>1069</v>
      </c>
      <c r="O2674" s="10"/>
      <c r="P2674" s="10"/>
      <c r="Q2674" s="12"/>
      <c r="R2674" s="12"/>
      <c r="S2674" s="15" t="s">
        <v>1071</v>
      </c>
      <c r="T2674" s="10" t="s">
        <v>27</v>
      </c>
      <c r="U2674" s="10">
        <v>4447</v>
      </c>
      <c r="V2674" s="10">
        <v>4654</v>
      </c>
      <c r="W2674" s="10">
        <v>2261</v>
      </c>
      <c r="X2674" s="10">
        <v>1591</v>
      </c>
      <c r="Y2674" s="10">
        <f t="shared" si="69"/>
        <v>4042</v>
      </c>
      <c r="Z2674" s="10" t="str">
        <f>IFERROR(VLOOKUP(H2674,'[1]MW-NIFTY-50-12-Apr-2020'!$A:$A,1,FALSE),"No")</f>
        <v>No</v>
      </c>
      <c r="AA2674" s="10" t="str">
        <f>IFERROR(VLOOKUP(AB2674,'[2]ind_nifty500list 12th Apr20'!$F:$F,1,FALSE),"No")</f>
        <v>No</v>
      </c>
      <c r="AB2674" s="9">
        <v>4042</v>
      </c>
    </row>
    <row r="2675" spans="1:28" ht="15.75" customHeight="1" x14ac:dyDescent="0.3">
      <c r="A2675" s="9">
        <v>1969</v>
      </c>
      <c r="B2675" s="10"/>
      <c r="C2675" s="10"/>
      <c r="D2675" s="10">
        <v>131010052</v>
      </c>
      <c r="E2675" s="10">
        <v>511758</v>
      </c>
      <c r="F2675" s="10">
        <v>511758</v>
      </c>
      <c r="G2675" s="10" t="s">
        <v>6150</v>
      </c>
      <c r="H2675" s="10" t="str">
        <f t="shared" si="73"/>
        <v>MANSIFIN</v>
      </c>
      <c r="I2675" s="10" t="s">
        <v>6151</v>
      </c>
      <c r="J2675" s="10" t="s">
        <v>6152</v>
      </c>
      <c r="K2675" s="13">
        <v>11.35</v>
      </c>
      <c r="L2675" s="19" t="s">
        <v>13176</v>
      </c>
      <c r="M2675" s="11" t="s">
        <v>55</v>
      </c>
      <c r="N2675" s="10" t="s">
        <v>56</v>
      </c>
      <c r="O2675" s="10" t="s">
        <v>57</v>
      </c>
      <c r="P2675" s="10"/>
      <c r="Q2675" s="12"/>
      <c r="R2675" s="12"/>
      <c r="S2675" s="18" t="s">
        <v>58</v>
      </c>
      <c r="T2675" s="10" t="s">
        <v>27</v>
      </c>
      <c r="U2675" s="10">
        <v>3593</v>
      </c>
      <c r="V2675" s="10">
        <v>904</v>
      </c>
      <c r="W2675" s="10">
        <v>1105</v>
      </c>
      <c r="X2675" s="10">
        <v>3609</v>
      </c>
      <c r="Y2675" s="10">
        <f t="shared" si="69"/>
        <v>1969</v>
      </c>
      <c r="Z2675" s="10" t="str">
        <f>IFERROR(VLOOKUP(H2675,'[1]MW-NIFTY-50-12-Apr-2020'!$A:$A,1,FALSE),"No")</f>
        <v>No</v>
      </c>
      <c r="AA2675" s="10" t="str">
        <f>IFERROR(VLOOKUP(AB2675,'[2]ind_nifty500list 12th Apr20'!$F:$F,1,FALSE),"No")</f>
        <v>No</v>
      </c>
      <c r="AB2675" s="9">
        <v>1969</v>
      </c>
    </row>
    <row r="2676" spans="1:28" ht="15.75" customHeight="1" x14ac:dyDescent="0.3">
      <c r="A2676" s="9">
        <v>108</v>
      </c>
      <c r="B2676" s="10"/>
      <c r="C2676" s="10"/>
      <c r="D2676" s="10">
        <v>137927172</v>
      </c>
      <c r="E2676" s="10">
        <v>538778</v>
      </c>
      <c r="F2676" s="10">
        <v>538778</v>
      </c>
      <c r="G2676" s="10" t="s">
        <v>448</v>
      </c>
      <c r="H2676" s="10" t="str">
        <f t="shared" si="73"/>
        <v>AKASHDEEP</v>
      </c>
      <c r="I2676" s="10" t="s">
        <v>449</v>
      </c>
      <c r="J2676" s="10" t="s">
        <v>450</v>
      </c>
      <c r="K2676" s="13">
        <v>11.34</v>
      </c>
      <c r="L2676" s="19" t="s">
        <v>13176</v>
      </c>
      <c r="M2676" s="11" t="s">
        <v>55</v>
      </c>
      <c r="N2676" s="10" t="s">
        <v>56</v>
      </c>
      <c r="O2676" s="10" t="s">
        <v>62</v>
      </c>
      <c r="P2676" s="10" t="s">
        <v>63</v>
      </c>
      <c r="Q2676" s="12"/>
      <c r="R2676" s="12"/>
      <c r="S2676" s="18" t="s">
        <v>58</v>
      </c>
      <c r="T2676" s="10" t="s">
        <v>27</v>
      </c>
      <c r="U2676" s="10">
        <v>264</v>
      </c>
      <c r="V2676" s="10">
        <v>934</v>
      </c>
      <c r="W2676" s="10">
        <v>3229</v>
      </c>
      <c r="X2676" s="10">
        <v>2459</v>
      </c>
      <c r="Y2676" s="10">
        <f t="shared" si="69"/>
        <v>108</v>
      </c>
      <c r="Z2676" s="10" t="str">
        <f>IFERROR(VLOOKUP(H2676,'[1]MW-NIFTY-50-12-Apr-2020'!$A:$A,1,FALSE),"No")</f>
        <v>No</v>
      </c>
      <c r="AA2676" s="10" t="str">
        <f>IFERROR(VLOOKUP(AB2676,'[2]ind_nifty500list 12th Apr20'!$F:$F,1,FALSE),"No")</f>
        <v>No</v>
      </c>
      <c r="AB2676" s="9">
        <v>108</v>
      </c>
    </row>
    <row r="2677" spans="1:28" ht="15.75" customHeight="1" x14ac:dyDescent="0.3">
      <c r="A2677" s="9">
        <v>58</v>
      </c>
      <c r="B2677" s="10"/>
      <c r="C2677" s="10"/>
      <c r="D2677" s="10">
        <v>130010116</v>
      </c>
      <c r="E2677" s="10">
        <v>507852</v>
      </c>
      <c r="F2677" s="10">
        <v>507852</v>
      </c>
      <c r="G2677" s="10" t="s">
        <v>269</v>
      </c>
      <c r="H2677" s="10" t="str">
        <f t="shared" si="73"/>
        <v>ADDIND</v>
      </c>
      <c r="I2677" s="10" t="s">
        <v>270</v>
      </c>
      <c r="J2677" s="10" t="s">
        <v>271</v>
      </c>
      <c r="K2677" s="13">
        <v>11.32</v>
      </c>
      <c r="L2677" s="19" t="s">
        <v>13176</v>
      </c>
      <c r="M2677" s="11" t="s">
        <v>83</v>
      </c>
      <c r="N2677" s="10" t="s">
        <v>84</v>
      </c>
      <c r="O2677" s="11" t="s">
        <v>108</v>
      </c>
      <c r="P2677" s="10"/>
      <c r="Q2677" s="12"/>
      <c r="R2677" s="12"/>
      <c r="S2677" s="17" t="s">
        <v>86</v>
      </c>
      <c r="T2677" s="10" t="s">
        <v>27</v>
      </c>
      <c r="U2677" s="10">
        <v>3169</v>
      </c>
      <c r="V2677" s="10">
        <v>2628</v>
      </c>
      <c r="W2677" s="10">
        <v>3812</v>
      </c>
      <c r="X2677" s="10">
        <v>3166</v>
      </c>
      <c r="Y2677" s="10">
        <f t="shared" si="69"/>
        <v>58</v>
      </c>
      <c r="Z2677" s="10" t="str">
        <f>IFERROR(VLOOKUP(H2677,'[1]MW-NIFTY-50-12-Apr-2020'!$A:$A,1,FALSE),"No")</f>
        <v>No</v>
      </c>
      <c r="AA2677" s="10" t="str">
        <f>IFERROR(VLOOKUP(AB2677,'[2]ind_nifty500list 12th Apr20'!$F:$F,1,FALSE),"No")</f>
        <v>No</v>
      </c>
      <c r="AB2677" s="9">
        <v>58</v>
      </c>
    </row>
    <row r="2678" spans="1:28" ht="15.75" customHeight="1" x14ac:dyDescent="0.3">
      <c r="A2678" s="9">
        <v>2701</v>
      </c>
      <c r="B2678" s="10"/>
      <c r="C2678" s="10"/>
      <c r="D2678" s="10">
        <v>136147204</v>
      </c>
      <c r="E2678" s="10">
        <v>531825</v>
      </c>
      <c r="F2678" s="10">
        <v>531825</v>
      </c>
      <c r="G2678" s="10" t="s">
        <v>8345</v>
      </c>
      <c r="H2678" s="10" t="str">
        <f t="shared" si="73"/>
        <v>RCCEMEN</v>
      </c>
      <c r="I2678" s="10" t="s">
        <v>8346</v>
      </c>
      <c r="J2678" s="10" t="s">
        <v>8347</v>
      </c>
      <c r="K2678" s="13">
        <v>11.32</v>
      </c>
      <c r="L2678" s="19" t="s">
        <v>13176</v>
      </c>
      <c r="M2678" s="11" t="s">
        <v>249</v>
      </c>
      <c r="N2678" s="10" t="s">
        <v>250</v>
      </c>
      <c r="O2678" s="10" t="s">
        <v>251</v>
      </c>
      <c r="P2678" s="10"/>
      <c r="Q2678" s="12"/>
      <c r="R2678" s="12"/>
      <c r="S2678" s="15" t="s">
        <v>26</v>
      </c>
      <c r="T2678" s="10" t="s">
        <v>27</v>
      </c>
      <c r="U2678" s="10">
        <v>3654</v>
      </c>
      <c r="V2678" s="10">
        <v>3638</v>
      </c>
      <c r="W2678" s="10">
        <v>573</v>
      </c>
      <c r="X2678" s="10">
        <v>1672</v>
      </c>
      <c r="Y2678" s="10">
        <f t="shared" si="69"/>
        <v>2701</v>
      </c>
      <c r="Z2678" s="10" t="str">
        <f>IFERROR(VLOOKUP(H2678,'[1]MW-NIFTY-50-12-Apr-2020'!$A:$A,1,FALSE),"No")</f>
        <v>No</v>
      </c>
      <c r="AA2678" s="10" t="str">
        <f>IFERROR(VLOOKUP(AB2678,'[2]ind_nifty500list 12th Apr20'!$F:$F,1,FALSE),"No")</f>
        <v>No</v>
      </c>
      <c r="AB2678" s="9">
        <v>2701</v>
      </c>
    </row>
    <row r="2679" spans="1:28" ht="15.75" customHeight="1" x14ac:dyDescent="0.3">
      <c r="A2679" s="9">
        <v>3760</v>
      </c>
      <c r="B2679" s="10">
        <v>954881</v>
      </c>
      <c r="C2679" s="10">
        <v>3730</v>
      </c>
      <c r="D2679" s="10">
        <v>132454148</v>
      </c>
      <c r="E2679" s="10">
        <v>517399</v>
      </c>
      <c r="F2679" s="10">
        <v>517399</v>
      </c>
      <c r="G2679" s="10" t="s">
        <v>11509</v>
      </c>
      <c r="H2679" s="10" t="s">
        <v>11509</v>
      </c>
      <c r="I2679" s="10" t="s">
        <v>11510</v>
      </c>
      <c r="J2679" s="10" t="s">
        <v>11511</v>
      </c>
      <c r="K2679" s="13">
        <v>11.32</v>
      </c>
      <c r="L2679" s="19" t="s">
        <v>13176</v>
      </c>
      <c r="M2679" s="11" t="s">
        <v>32</v>
      </c>
      <c r="N2679" s="10" t="s">
        <v>33</v>
      </c>
      <c r="O2679" s="10" t="s">
        <v>48</v>
      </c>
      <c r="P2679" s="10"/>
      <c r="Q2679" s="12"/>
      <c r="R2679" s="12"/>
      <c r="S2679" s="18" t="s">
        <v>35</v>
      </c>
      <c r="T2679" s="10" t="s">
        <v>27</v>
      </c>
      <c r="U2679" s="10">
        <v>134</v>
      </c>
      <c r="V2679" s="10">
        <v>3358</v>
      </c>
      <c r="W2679" s="10">
        <v>1625</v>
      </c>
      <c r="X2679" s="10">
        <v>486</v>
      </c>
      <c r="Y2679" s="10">
        <f t="shared" si="69"/>
        <v>3760</v>
      </c>
      <c r="Z2679" s="10" t="str">
        <f>IFERROR(VLOOKUP(H2679,'[1]MW-NIFTY-50-12-Apr-2020'!$A:$A,1,FALSE),"No")</f>
        <v>No</v>
      </c>
      <c r="AA2679" s="10" t="str">
        <f>IFERROR(VLOOKUP(AB2679,'[2]ind_nifty500list 12th Apr20'!$F:$F,1,FALSE),"No")</f>
        <v>No</v>
      </c>
      <c r="AB2679" s="9">
        <v>3760</v>
      </c>
    </row>
    <row r="2680" spans="1:28" ht="15.75" customHeight="1" x14ac:dyDescent="0.3">
      <c r="A2680" s="9">
        <v>5052</v>
      </c>
      <c r="B2680" s="10">
        <v>3054337</v>
      </c>
      <c r="C2680" s="10">
        <v>11931</v>
      </c>
      <c r="D2680" s="10">
        <v>133676804</v>
      </c>
      <c r="E2680" s="10">
        <v>522175</v>
      </c>
      <c r="F2680" s="10">
        <v>522175</v>
      </c>
      <c r="G2680" s="10" t="s">
        <v>12862</v>
      </c>
      <c r="H2680" s="10" t="s">
        <v>12862</v>
      </c>
      <c r="I2680" s="10" t="s">
        <v>12863</v>
      </c>
      <c r="J2680" s="10" t="s">
        <v>12864</v>
      </c>
      <c r="K2680" s="13">
        <v>11.32</v>
      </c>
      <c r="L2680" s="19" t="s">
        <v>13176</v>
      </c>
      <c r="M2680" s="11" t="s">
        <v>121</v>
      </c>
      <c r="N2680" s="11" t="s">
        <v>122</v>
      </c>
      <c r="O2680" s="11" t="s">
        <v>123</v>
      </c>
      <c r="P2680" s="11" t="s">
        <v>123</v>
      </c>
      <c r="Q2680" s="12"/>
      <c r="R2680" s="12"/>
      <c r="S2680" s="15" t="s">
        <v>124</v>
      </c>
      <c r="T2680" s="10" t="s">
        <v>27</v>
      </c>
      <c r="U2680" s="10">
        <v>1093</v>
      </c>
      <c r="V2680" s="10">
        <v>143</v>
      </c>
      <c r="W2680" s="10">
        <v>843</v>
      </c>
      <c r="X2680" s="10">
        <v>1144</v>
      </c>
      <c r="Y2680" s="10">
        <f t="shared" si="69"/>
        <v>5052</v>
      </c>
      <c r="Z2680" s="10" t="str">
        <f>IFERROR(VLOOKUP(H2680,'[1]MW-NIFTY-50-12-Apr-2020'!$A:$A,1,FALSE),"No")</f>
        <v>No</v>
      </c>
      <c r="AA2680" s="10" t="str">
        <f>IFERROR(VLOOKUP(AB2680,'[2]ind_nifty500list 12th Apr20'!$F:$F,1,FALSE),"No")</f>
        <v>No</v>
      </c>
      <c r="AB2680" s="9">
        <v>5052</v>
      </c>
    </row>
    <row r="2681" spans="1:28" ht="15.75" customHeight="1" x14ac:dyDescent="0.3">
      <c r="A2681" s="9">
        <v>2497</v>
      </c>
      <c r="B2681" s="10"/>
      <c r="C2681" s="10"/>
      <c r="D2681" s="10">
        <v>134831876</v>
      </c>
      <c r="E2681" s="10">
        <v>526687</v>
      </c>
      <c r="F2681" s="10">
        <v>526687</v>
      </c>
      <c r="G2681" s="10" t="s">
        <v>7736</v>
      </c>
      <c r="H2681" s="10" t="str">
        <f>G2681</f>
        <v>POLOHOT</v>
      </c>
      <c r="I2681" s="10" t="s">
        <v>7737</v>
      </c>
      <c r="J2681" s="10" t="s">
        <v>7738</v>
      </c>
      <c r="K2681" s="13">
        <v>11.28</v>
      </c>
      <c r="L2681" s="19" t="s">
        <v>13176</v>
      </c>
      <c r="M2681" s="11" t="s">
        <v>83</v>
      </c>
      <c r="N2681" s="10" t="s">
        <v>181</v>
      </c>
      <c r="O2681" s="10" t="s">
        <v>210</v>
      </c>
      <c r="P2681" s="10" t="s">
        <v>354</v>
      </c>
      <c r="Q2681" s="12"/>
      <c r="R2681" s="12"/>
      <c r="S2681" s="15" t="s">
        <v>86</v>
      </c>
      <c r="T2681" s="10" t="s">
        <v>27</v>
      </c>
      <c r="U2681" s="10">
        <v>3676</v>
      </c>
      <c r="V2681" s="10">
        <v>1247</v>
      </c>
      <c r="W2681" s="10">
        <v>2466</v>
      </c>
      <c r="X2681" s="10">
        <v>784</v>
      </c>
      <c r="Y2681" s="10">
        <f t="shared" si="69"/>
        <v>2497</v>
      </c>
      <c r="Z2681" s="10" t="str">
        <f>IFERROR(VLOOKUP(H2681,'[1]MW-NIFTY-50-12-Apr-2020'!$A:$A,1,FALSE),"No")</f>
        <v>No</v>
      </c>
      <c r="AA2681" s="10" t="str">
        <f>IFERROR(VLOOKUP(AB2681,'[2]ind_nifty500list 12th Apr20'!$F:$F,1,FALSE),"No")</f>
        <v>No</v>
      </c>
      <c r="AB2681" s="9">
        <v>2497</v>
      </c>
    </row>
    <row r="2682" spans="1:28" ht="15.75" customHeight="1" x14ac:dyDescent="0.3">
      <c r="A2682" s="9">
        <v>2205</v>
      </c>
      <c r="B2682" s="10"/>
      <c r="C2682" s="10"/>
      <c r="D2682" s="10">
        <v>134097924</v>
      </c>
      <c r="E2682" s="10">
        <v>523820</v>
      </c>
      <c r="F2682" s="10">
        <v>523820</v>
      </c>
      <c r="G2682" s="10" t="s">
        <v>6862</v>
      </c>
      <c r="H2682" s="10" t="str">
        <f>G2682</f>
        <v>NEOCORP</v>
      </c>
      <c r="I2682" s="10" t="s">
        <v>6863</v>
      </c>
      <c r="J2682" s="10" t="s">
        <v>6864</v>
      </c>
      <c r="K2682" s="13">
        <v>11.23</v>
      </c>
      <c r="L2682" s="19" t="s">
        <v>13176</v>
      </c>
      <c r="M2682" s="11" t="s">
        <v>23</v>
      </c>
      <c r="N2682" s="10" t="s">
        <v>196</v>
      </c>
      <c r="O2682" s="10"/>
      <c r="P2682" s="10"/>
      <c r="Q2682" s="12"/>
      <c r="R2682" s="12"/>
      <c r="S2682" s="15" t="s">
        <v>26</v>
      </c>
      <c r="T2682" s="10" t="s">
        <v>27</v>
      </c>
      <c r="U2682" s="10">
        <v>3502</v>
      </c>
      <c r="V2682" s="10">
        <v>1639</v>
      </c>
      <c r="W2682" s="10">
        <v>3040</v>
      </c>
      <c r="X2682" s="10">
        <v>2639</v>
      </c>
      <c r="Y2682" s="10">
        <f t="shared" si="69"/>
        <v>2205</v>
      </c>
      <c r="Z2682" s="10" t="str">
        <f>IFERROR(VLOOKUP(H2682,'[1]MW-NIFTY-50-12-Apr-2020'!$A:$A,1,FALSE),"No")</f>
        <v>No</v>
      </c>
      <c r="AA2682" s="10" t="str">
        <f>IFERROR(VLOOKUP(AB2682,'[2]ind_nifty500list 12th Apr20'!$F:$F,1,FALSE),"No")</f>
        <v>No</v>
      </c>
      <c r="AB2682" s="9">
        <v>2205</v>
      </c>
    </row>
    <row r="2683" spans="1:28" ht="15.75" customHeight="1" x14ac:dyDescent="0.3">
      <c r="A2683" s="9">
        <v>2686</v>
      </c>
      <c r="B2683" s="10">
        <v>733697</v>
      </c>
      <c r="C2683" s="10">
        <v>2866</v>
      </c>
      <c r="D2683" s="10">
        <v>134202884</v>
      </c>
      <c r="E2683" s="10">
        <v>524230</v>
      </c>
      <c r="F2683" s="10">
        <v>524230</v>
      </c>
      <c r="G2683" s="10" t="s">
        <v>8299</v>
      </c>
      <c r="H2683" s="10" t="s">
        <v>8299</v>
      </c>
      <c r="I2683" s="10" t="s">
        <v>8300</v>
      </c>
      <c r="J2683" s="10" t="s">
        <v>8301</v>
      </c>
      <c r="K2683" s="13">
        <v>4484.8891999999996</v>
      </c>
      <c r="L2683" s="19" t="s">
        <v>13179</v>
      </c>
      <c r="M2683" s="11" t="s">
        <v>23</v>
      </c>
      <c r="N2683" s="10" t="s">
        <v>24</v>
      </c>
      <c r="O2683" s="10" t="s">
        <v>838</v>
      </c>
      <c r="P2683" s="10"/>
      <c r="Q2683" s="12"/>
      <c r="R2683" s="12"/>
      <c r="S2683" s="15" t="s">
        <v>26</v>
      </c>
      <c r="T2683" s="10" t="s">
        <v>43</v>
      </c>
      <c r="U2683" s="10">
        <v>2658</v>
      </c>
      <c r="V2683" s="10">
        <v>2091</v>
      </c>
      <c r="W2683" s="10">
        <v>1231</v>
      </c>
      <c r="X2683" s="10">
        <v>596</v>
      </c>
      <c r="Y2683" s="10">
        <f t="shared" si="69"/>
        <v>2686</v>
      </c>
      <c r="Z2683" s="10" t="str">
        <f>IFERROR(VLOOKUP(H2683,'[1]MW-NIFTY-50-12-Apr-2020'!$A:$A,1,FALSE),"No")</f>
        <v>No</v>
      </c>
      <c r="AA2683" s="10" t="s">
        <v>44</v>
      </c>
      <c r="AB2683" s="9">
        <v>2686</v>
      </c>
    </row>
    <row r="2684" spans="1:28" ht="15.75" customHeight="1" x14ac:dyDescent="0.3">
      <c r="A2684" s="9">
        <v>1711</v>
      </c>
      <c r="B2684" s="10"/>
      <c r="C2684" s="10"/>
      <c r="D2684" s="10">
        <v>134673156</v>
      </c>
      <c r="E2684" s="10">
        <v>526067</v>
      </c>
      <c r="F2684" s="10">
        <v>526067</v>
      </c>
      <c r="G2684" s="10" t="s">
        <v>5369</v>
      </c>
      <c r="H2684" s="10" t="str">
        <f>G2684</f>
        <v>KCCLPLASTC</v>
      </c>
      <c r="I2684" s="10" t="s">
        <v>5370</v>
      </c>
      <c r="J2684" s="10" t="s">
        <v>5371</v>
      </c>
      <c r="K2684" s="13">
        <v>11.22</v>
      </c>
      <c r="L2684" s="19" t="s">
        <v>13176</v>
      </c>
      <c r="M2684" s="11" t="s">
        <v>23</v>
      </c>
      <c r="N2684" s="10" t="s">
        <v>196</v>
      </c>
      <c r="O2684" s="10" t="s">
        <v>1622</v>
      </c>
      <c r="P2684" s="10"/>
      <c r="Q2684" s="12"/>
      <c r="R2684" s="12"/>
      <c r="S2684" s="15" t="s">
        <v>26</v>
      </c>
      <c r="T2684" s="10" t="s">
        <v>27</v>
      </c>
      <c r="U2684" s="10">
        <v>2572</v>
      </c>
      <c r="V2684" s="10">
        <v>3642</v>
      </c>
      <c r="W2684" s="10">
        <v>3578</v>
      </c>
      <c r="X2684" s="10">
        <v>2438</v>
      </c>
      <c r="Y2684" s="10">
        <f t="shared" si="69"/>
        <v>1711</v>
      </c>
      <c r="Z2684" s="10" t="str">
        <f>IFERROR(VLOOKUP(H2684,'[1]MW-NIFTY-50-12-Apr-2020'!$A:$A,1,FALSE),"No")</f>
        <v>No</v>
      </c>
      <c r="AA2684" s="10" t="str">
        <f>IFERROR(VLOOKUP(AB2684,'[2]ind_nifty500list 12th Apr20'!$F:$F,1,FALSE),"No")</f>
        <v>No</v>
      </c>
      <c r="AB2684" s="9">
        <v>1711</v>
      </c>
    </row>
    <row r="2685" spans="1:28" ht="15.75" customHeight="1" x14ac:dyDescent="0.3">
      <c r="A2685" s="9">
        <v>4311</v>
      </c>
      <c r="B2685" s="10">
        <v>456705</v>
      </c>
      <c r="C2685" s="10">
        <v>1784</v>
      </c>
      <c r="D2685" s="10">
        <v>128055812</v>
      </c>
      <c r="E2685" s="10">
        <v>500218</v>
      </c>
      <c r="F2685" s="10">
        <v>500218</v>
      </c>
      <c r="G2685" s="10" t="s">
        <v>12389</v>
      </c>
      <c r="H2685" s="10" t="s">
        <v>12389</v>
      </c>
      <c r="I2685" s="10" t="s">
        <v>12390</v>
      </c>
      <c r="J2685" s="10" t="s">
        <v>12391</v>
      </c>
      <c r="K2685" s="13">
        <v>11.22</v>
      </c>
      <c r="L2685" s="19" t="s">
        <v>13176</v>
      </c>
      <c r="M2685" s="11" t="s">
        <v>4773</v>
      </c>
      <c r="N2685" s="10" t="s">
        <v>96</v>
      </c>
      <c r="O2685" s="10" t="s">
        <v>97</v>
      </c>
      <c r="P2685" s="10"/>
      <c r="Q2685" s="12"/>
      <c r="R2685" s="12"/>
      <c r="S2685" s="10" t="s">
        <v>98</v>
      </c>
      <c r="T2685" s="10" t="s">
        <v>27</v>
      </c>
      <c r="U2685" s="10">
        <v>4326</v>
      </c>
      <c r="V2685" s="10">
        <v>4380</v>
      </c>
      <c r="W2685" s="10">
        <v>4027</v>
      </c>
      <c r="X2685" s="10">
        <v>3856</v>
      </c>
      <c r="Y2685" s="10">
        <f t="shared" si="69"/>
        <v>4311</v>
      </c>
      <c r="Z2685" s="10" t="str">
        <f>IFERROR(VLOOKUP(H2685,'[1]MW-NIFTY-50-12-Apr-2020'!$A:$A,1,FALSE),"No")</f>
        <v>No</v>
      </c>
      <c r="AA2685" s="10" t="str">
        <f>IFERROR(VLOOKUP(AB2685,'[2]ind_nifty500list 12th Apr20'!$F:$F,1,FALSE),"No")</f>
        <v>No</v>
      </c>
      <c r="AB2685" s="9">
        <v>4311</v>
      </c>
    </row>
    <row r="2686" spans="1:28" ht="15.75" customHeight="1" x14ac:dyDescent="0.3">
      <c r="A2686" s="9">
        <v>3033</v>
      </c>
      <c r="B2686" s="10">
        <v>797953</v>
      </c>
      <c r="C2686" s="10">
        <v>3117</v>
      </c>
      <c r="D2686" s="10">
        <v>133948420</v>
      </c>
      <c r="E2686" s="10">
        <v>523236</v>
      </c>
      <c r="F2686" s="10">
        <v>523236</v>
      </c>
      <c r="G2686" s="10" t="s">
        <v>9338</v>
      </c>
      <c r="H2686" s="10" t="s">
        <v>9338</v>
      </c>
      <c r="I2686" s="10" t="s">
        <v>9339</v>
      </c>
      <c r="J2686" s="10" t="s">
        <v>9340</v>
      </c>
      <c r="K2686" s="13">
        <v>11.19</v>
      </c>
      <c r="L2686" s="19" t="s">
        <v>13176</v>
      </c>
      <c r="M2686" s="11" t="s">
        <v>83</v>
      </c>
      <c r="N2686" s="10" t="s">
        <v>84</v>
      </c>
      <c r="O2686" s="10" t="s">
        <v>508</v>
      </c>
      <c r="P2686" s="10"/>
      <c r="Q2686" s="12"/>
      <c r="R2686" s="12"/>
      <c r="S2686" s="15" t="s">
        <v>86</v>
      </c>
      <c r="T2686" s="10" t="s">
        <v>27</v>
      </c>
      <c r="U2686" s="10">
        <v>3637</v>
      </c>
      <c r="V2686" s="10">
        <v>3754</v>
      </c>
      <c r="W2686" s="10">
        <v>3006</v>
      </c>
      <c r="X2686" s="10">
        <v>2570</v>
      </c>
      <c r="Y2686" s="10">
        <f t="shared" si="69"/>
        <v>3033</v>
      </c>
      <c r="Z2686" s="10" t="str">
        <f>IFERROR(VLOOKUP(H2686,'[1]MW-NIFTY-50-12-Apr-2020'!$A:$A,1,FALSE),"No")</f>
        <v>No</v>
      </c>
      <c r="AA2686" s="10" t="str">
        <f>IFERROR(VLOOKUP(AB2686,'[2]ind_nifty500list 12th Apr20'!$F:$F,1,FALSE),"No")</f>
        <v>No</v>
      </c>
      <c r="AB2686" s="9">
        <v>3033</v>
      </c>
    </row>
    <row r="2687" spans="1:28" ht="15.75" customHeight="1" x14ac:dyDescent="0.3">
      <c r="A2687" s="9">
        <v>1742</v>
      </c>
      <c r="B2687" s="10">
        <v>2137345</v>
      </c>
      <c r="C2687" s="10">
        <v>8349</v>
      </c>
      <c r="D2687" s="10">
        <v>129092868</v>
      </c>
      <c r="E2687" s="10">
        <v>504269</v>
      </c>
      <c r="F2687" s="10">
        <v>504269</v>
      </c>
      <c r="G2687" s="10" t="s">
        <v>5463</v>
      </c>
      <c r="H2687" s="10" t="s">
        <v>5463</v>
      </c>
      <c r="I2687" s="10" t="s">
        <v>5464</v>
      </c>
      <c r="J2687" s="10" t="s">
        <v>5465</v>
      </c>
      <c r="K2687" s="13">
        <v>11.16395</v>
      </c>
      <c r="L2687" s="19" t="s">
        <v>13176</v>
      </c>
      <c r="M2687" s="11" t="s">
        <v>83</v>
      </c>
      <c r="N2687" s="10" t="s">
        <v>1069</v>
      </c>
      <c r="O2687" s="10" t="s">
        <v>1241</v>
      </c>
      <c r="P2687" s="10"/>
      <c r="Q2687" s="12"/>
      <c r="R2687" s="12"/>
      <c r="S2687" s="15" t="s">
        <v>1071</v>
      </c>
      <c r="T2687" s="10" t="s">
        <v>27</v>
      </c>
      <c r="U2687" s="10">
        <v>3511</v>
      </c>
      <c r="V2687" s="10">
        <v>3296</v>
      </c>
      <c r="W2687" s="10">
        <v>3645</v>
      </c>
      <c r="X2687" s="10">
        <v>1290</v>
      </c>
      <c r="Y2687" s="10">
        <f t="shared" si="69"/>
        <v>1742</v>
      </c>
      <c r="Z2687" s="10" t="str">
        <f>IFERROR(VLOOKUP(H2687,'[1]MW-NIFTY-50-12-Apr-2020'!$A:$A,1,FALSE),"No")</f>
        <v>No</v>
      </c>
      <c r="AA2687" s="10" t="str">
        <f>IFERROR(VLOOKUP(AB2687,'[2]ind_nifty500list 12th Apr20'!$F:$F,1,FALSE),"No")</f>
        <v>No</v>
      </c>
      <c r="AB2687" s="9">
        <v>1742</v>
      </c>
    </row>
    <row r="2688" spans="1:28" ht="15.75" customHeight="1" x14ac:dyDescent="0.3">
      <c r="A2688" s="9">
        <v>541</v>
      </c>
      <c r="B2688" s="10"/>
      <c r="C2688" s="10"/>
      <c r="D2688" s="10">
        <v>132412420</v>
      </c>
      <c r="E2688" s="10">
        <v>517236</v>
      </c>
      <c r="F2688" s="10">
        <v>517236</v>
      </c>
      <c r="G2688" s="10" t="s">
        <v>1809</v>
      </c>
      <c r="H2688" s="10" t="str">
        <f>G2688</f>
        <v>CALCOM</v>
      </c>
      <c r="I2688" s="10" t="s">
        <v>1810</v>
      </c>
      <c r="J2688" s="10" t="s">
        <v>1811</v>
      </c>
      <c r="K2688" s="13">
        <v>11.14</v>
      </c>
      <c r="L2688" s="19" t="s">
        <v>13176</v>
      </c>
      <c r="M2688" s="11" t="s">
        <v>39</v>
      </c>
      <c r="N2688" s="10" t="s">
        <v>40</v>
      </c>
      <c r="O2688" s="10"/>
      <c r="P2688" s="10"/>
      <c r="Q2688" s="12"/>
      <c r="R2688" s="12"/>
      <c r="S2688" s="15" t="s">
        <v>42</v>
      </c>
      <c r="T2688" s="10" t="s">
        <v>27</v>
      </c>
      <c r="U2688" s="10">
        <v>1561</v>
      </c>
      <c r="V2688" s="10">
        <v>2642</v>
      </c>
      <c r="W2688" s="10">
        <v>1050</v>
      </c>
      <c r="X2688" s="10">
        <v>56</v>
      </c>
      <c r="Y2688" s="10">
        <f t="shared" si="69"/>
        <v>541</v>
      </c>
      <c r="Z2688" s="10" t="str">
        <f>IFERROR(VLOOKUP(H2688,'[1]MW-NIFTY-50-12-Apr-2020'!$A:$A,1,FALSE),"No")</f>
        <v>No</v>
      </c>
      <c r="AA2688" s="10" t="str">
        <f>IFERROR(VLOOKUP(AB2688,'[2]ind_nifty500list 12th Apr20'!$F:$F,1,FALSE),"No")</f>
        <v>No</v>
      </c>
      <c r="AB2688" s="9">
        <v>541</v>
      </c>
    </row>
    <row r="2689" spans="1:28" ht="15.75" customHeight="1" x14ac:dyDescent="0.3">
      <c r="A2689" s="9">
        <v>1667</v>
      </c>
      <c r="B2689" s="10"/>
      <c r="C2689" s="10"/>
      <c r="D2689" s="10">
        <v>137987588</v>
      </c>
      <c r="E2689" s="10">
        <v>539014</v>
      </c>
      <c r="F2689" s="10">
        <v>539014</v>
      </c>
      <c r="G2689" s="10" t="s">
        <v>5236</v>
      </c>
      <c r="H2689" s="10" t="str">
        <f>G2689</f>
        <v>KALPACOMME</v>
      </c>
      <c r="I2689" s="10" t="s">
        <v>5237</v>
      </c>
      <c r="J2689" s="10" t="s">
        <v>5238</v>
      </c>
      <c r="K2689" s="13">
        <v>11.12</v>
      </c>
      <c r="L2689" s="19" t="s">
        <v>13176</v>
      </c>
      <c r="M2689" s="11" t="s">
        <v>39</v>
      </c>
      <c r="N2689" s="10" t="s">
        <v>40</v>
      </c>
      <c r="O2689" s="10" t="s">
        <v>76</v>
      </c>
      <c r="P2689" s="10"/>
      <c r="Q2689" s="12"/>
      <c r="R2689" s="12"/>
      <c r="S2689" s="15" t="s">
        <v>42</v>
      </c>
      <c r="T2689" s="10" t="s">
        <v>27</v>
      </c>
      <c r="U2689" s="10">
        <v>2759</v>
      </c>
      <c r="V2689" s="10">
        <v>117</v>
      </c>
      <c r="W2689" s="10">
        <v>187</v>
      </c>
      <c r="X2689" s="10">
        <v>3350</v>
      </c>
      <c r="Y2689" s="10">
        <f t="shared" si="69"/>
        <v>1667</v>
      </c>
      <c r="Z2689" s="10" t="str">
        <f>IFERROR(VLOOKUP(H2689,'[1]MW-NIFTY-50-12-Apr-2020'!$A:$A,1,FALSE),"No")</f>
        <v>No</v>
      </c>
      <c r="AA2689" s="10" t="str">
        <f>IFERROR(VLOOKUP(AB2689,'[2]ind_nifty500list 12th Apr20'!$F:$F,1,FALSE),"No")</f>
        <v>No</v>
      </c>
      <c r="AB2689" s="9">
        <v>1667</v>
      </c>
    </row>
    <row r="2690" spans="1:28" ht="15.75" customHeight="1" x14ac:dyDescent="0.3">
      <c r="A2690" s="9">
        <v>4956</v>
      </c>
      <c r="B2690" s="10">
        <v>4735233</v>
      </c>
      <c r="C2690" s="10">
        <v>18497</v>
      </c>
      <c r="D2690" s="10">
        <v>138260740</v>
      </c>
      <c r="E2690" s="10">
        <v>540081</v>
      </c>
      <c r="F2690" s="10">
        <v>540081</v>
      </c>
      <c r="G2690" s="10" t="s">
        <v>12711</v>
      </c>
      <c r="H2690" s="10" t="s">
        <v>12711</v>
      </c>
      <c r="I2690" s="10" t="s">
        <v>12712</v>
      </c>
      <c r="J2690" s="10" t="s">
        <v>12713</v>
      </c>
      <c r="K2690" s="13">
        <v>11.072900000000001</v>
      </c>
      <c r="L2690" s="19" t="s">
        <v>13176</v>
      </c>
      <c r="M2690" s="11" t="s">
        <v>83</v>
      </c>
      <c r="N2690" s="10" t="s">
        <v>181</v>
      </c>
      <c r="O2690" s="10" t="s">
        <v>311</v>
      </c>
      <c r="P2690" s="23" t="s">
        <v>1765</v>
      </c>
      <c r="Q2690" s="12"/>
      <c r="R2690" s="12"/>
      <c r="S2690" s="15" t="s">
        <v>313</v>
      </c>
      <c r="T2690" s="10" t="s">
        <v>27</v>
      </c>
      <c r="U2690" s="10">
        <v>1559</v>
      </c>
      <c r="V2690" s="10">
        <v>3186</v>
      </c>
      <c r="W2690" s="10">
        <v>2274</v>
      </c>
      <c r="X2690" s="10">
        <v>526</v>
      </c>
      <c r="Y2690" s="10">
        <f t="shared" ref="Y2690:Y2753" si="74">A2690</f>
        <v>4956</v>
      </c>
      <c r="Z2690" s="10" t="str">
        <f>IFERROR(VLOOKUP(H2690,'[1]MW-NIFTY-50-12-Apr-2020'!$A:$A,1,FALSE),"No")</f>
        <v>No</v>
      </c>
      <c r="AA2690" s="10" t="str">
        <f>IFERROR(VLOOKUP(AB2690,'[2]ind_nifty500list 12th Apr20'!$F:$F,1,FALSE),"No")</f>
        <v>No</v>
      </c>
      <c r="AB2690" s="9">
        <v>4956</v>
      </c>
    </row>
    <row r="2691" spans="1:28" ht="15.75" customHeight="1" x14ac:dyDescent="0.3">
      <c r="A2691" s="9">
        <v>2694</v>
      </c>
      <c r="B2691" s="10">
        <v>3443457</v>
      </c>
      <c r="C2691" s="10">
        <v>13451</v>
      </c>
      <c r="D2691" s="10">
        <v>133148420</v>
      </c>
      <c r="E2691" s="10">
        <v>520111</v>
      </c>
      <c r="F2691" s="10">
        <v>520111</v>
      </c>
      <c r="G2691" s="10" t="s">
        <v>8324</v>
      </c>
      <c r="H2691" s="10" t="s">
        <v>8324</v>
      </c>
      <c r="I2691" s="10" t="s">
        <v>8325</v>
      </c>
      <c r="J2691" s="10" t="s">
        <v>8326</v>
      </c>
      <c r="K2691" s="13">
        <v>4572.3232500000004</v>
      </c>
      <c r="L2691" s="19" t="s">
        <v>13179</v>
      </c>
      <c r="M2691" s="11" t="s">
        <v>249</v>
      </c>
      <c r="N2691" s="10" t="s">
        <v>250</v>
      </c>
      <c r="O2691" s="10" t="s">
        <v>762</v>
      </c>
      <c r="P2691" s="10" t="s">
        <v>763</v>
      </c>
      <c r="Q2691" s="12"/>
      <c r="R2691" s="12"/>
      <c r="S2691" s="15" t="s">
        <v>26</v>
      </c>
      <c r="T2691" s="10" t="s">
        <v>27</v>
      </c>
      <c r="U2691" s="10">
        <v>205</v>
      </c>
      <c r="V2691" s="10">
        <v>1611</v>
      </c>
      <c r="W2691" s="10">
        <v>999</v>
      </c>
      <c r="X2691" s="10">
        <v>294</v>
      </c>
      <c r="Y2691" s="10">
        <f t="shared" si="74"/>
        <v>2694</v>
      </c>
      <c r="Z2691" s="10" t="str">
        <f>IFERROR(VLOOKUP(H2691,'[1]MW-NIFTY-50-12-Apr-2020'!$A:$A,1,FALSE),"No")</f>
        <v>No</v>
      </c>
      <c r="AA2691" s="10" t="s">
        <v>44</v>
      </c>
      <c r="AB2691" s="9">
        <v>2694</v>
      </c>
    </row>
    <row r="2692" spans="1:28" ht="15.75" customHeight="1" x14ac:dyDescent="0.3">
      <c r="A2692" s="9">
        <v>2343</v>
      </c>
      <c r="B2692" s="10"/>
      <c r="C2692" s="10"/>
      <c r="D2692" s="10">
        <v>135976196</v>
      </c>
      <c r="E2692" s="10">
        <v>531157</v>
      </c>
      <c r="F2692" s="10">
        <v>531157</v>
      </c>
      <c r="G2692" s="10" t="s">
        <v>7279</v>
      </c>
      <c r="H2692" s="10" t="str">
        <f>G2692</f>
        <v>ORGCOAT</v>
      </c>
      <c r="I2692" s="10" t="s">
        <v>7280</v>
      </c>
      <c r="J2692" s="10" t="s">
        <v>7281</v>
      </c>
      <c r="K2692" s="13">
        <v>10.99</v>
      </c>
      <c r="L2692" s="19" t="s">
        <v>13176</v>
      </c>
      <c r="M2692" s="11" t="s">
        <v>23</v>
      </c>
      <c r="N2692" s="10" t="s">
        <v>24</v>
      </c>
      <c r="O2692" s="12"/>
      <c r="P2692" s="10"/>
      <c r="Q2692" s="12"/>
      <c r="R2692" s="12"/>
      <c r="S2692" s="15" t="s">
        <v>26</v>
      </c>
      <c r="T2692" s="10" t="s">
        <v>27</v>
      </c>
      <c r="U2692" s="10">
        <v>3433</v>
      </c>
      <c r="V2692" s="10">
        <v>3717</v>
      </c>
      <c r="W2692" s="10">
        <v>2398</v>
      </c>
      <c r="X2692" s="10">
        <v>908</v>
      </c>
      <c r="Y2692" s="10">
        <f t="shared" si="74"/>
        <v>2343</v>
      </c>
      <c r="Z2692" s="10" t="str">
        <f>IFERROR(VLOOKUP(H2692,'[1]MW-NIFTY-50-12-Apr-2020'!$A:$A,1,FALSE),"No")</f>
        <v>No</v>
      </c>
      <c r="AA2692" s="10" t="str">
        <f>IFERROR(VLOOKUP(AB2692,'[2]ind_nifty500list 12th Apr20'!$F:$F,1,FALSE),"No")</f>
        <v>No</v>
      </c>
      <c r="AB2692" s="9">
        <v>2343</v>
      </c>
    </row>
    <row r="2693" spans="1:28" ht="15.75" customHeight="1" x14ac:dyDescent="0.3">
      <c r="A2693" s="9">
        <v>51</v>
      </c>
      <c r="B2693" s="10"/>
      <c r="C2693" s="10"/>
      <c r="D2693" s="10">
        <v>130996740</v>
      </c>
      <c r="E2693" s="10">
        <v>511706</v>
      </c>
      <c r="F2693" s="10">
        <v>511706</v>
      </c>
      <c r="G2693" s="10" t="s">
        <v>243</v>
      </c>
      <c r="H2693" s="10" t="str">
        <f>G2693</f>
        <v>ACTIONFI</v>
      </c>
      <c r="I2693" s="10" t="s">
        <v>244</v>
      </c>
      <c r="J2693" s="10" t="s">
        <v>245</v>
      </c>
      <c r="K2693" s="13">
        <v>10.98</v>
      </c>
      <c r="L2693" s="19" t="s">
        <v>13176</v>
      </c>
      <c r="M2693" s="11" t="s">
        <v>55</v>
      </c>
      <c r="N2693" s="11" t="s">
        <v>56</v>
      </c>
      <c r="O2693" s="11" t="s">
        <v>57</v>
      </c>
      <c r="P2693" s="10"/>
      <c r="Q2693" s="12"/>
      <c r="R2693" s="12"/>
      <c r="S2693" s="18" t="s">
        <v>58</v>
      </c>
      <c r="T2693" s="10" t="s">
        <v>27</v>
      </c>
      <c r="U2693" s="10">
        <v>3609</v>
      </c>
      <c r="V2693" s="10">
        <v>1105</v>
      </c>
      <c r="W2693" s="10">
        <v>1856</v>
      </c>
      <c r="X2693" s="10">
        <v>3527</v>
      </c>
      <c r="Y2693" s="10">
        <f t="shared" si="74"/>
        <v>51</v>
      </c>
      <c r="Z2693" s="10" t="str">
        <f>IFERROR(VLOOKUP(H2693,'[1]MW-NIFTY-50-12-Apr-2020'!$A:$A,1,FALSE),"No")</f>
        <v>No</v>
      </c>
      <c r="AA2693" s="10" t="str">
        <f>IFERROR(VLOOKUP(AB2693,'[2]ind_nifty500list 12th Apr20'!$F:$F,1,FALSE),"No")</f>
        <v>No</v>
      </c>
      <c r="AB2693" s="9">
        <v>51</v>
      </c>
    </row>
    <row r="2694" spans="1:28" ht="15.75" customHeight="1" x14ac:dyDescent="0.3">
      <c r="A2694" s="9">
        <v>471</v>
      </c>
      <c r="B2694" s="10"/>
      <c r="C2694" s="10"/>
      <c r="D2694" s="10">
        <v>137821188</v>
      </c>
      <c r="E2694" s="10">
        <v>538364</v>
      </c>
      <c r="F2694" s="10">
        <v>538364</v>
      </c>
      <c r="G2694" s="10" t="s">
        <v>1598</v>
      </c>
      <c r="H2694" s="10" t="str">
        <f>G2694</f>
        <v>BCPAL</v>
      </c>
      <c r="I2694" s="10" t="s">
        <v>1599</v>
      </c>
      <c r="J2694" s="10" t="s">
        <v>1600</v>
      </c>
      <c r="K2694" s="13">
        <v>10.91</v>
      </c>
      <c r="L2694" s="19" t="s">
        <v>13176</v>
      </c>
      <c r="M2694" s="11" t="s">
        <v>39</v>
      </c>
      <c r="N2694" s="10" t="s">
        <v>145</v>
      </c>
      <c r="O2694" s="10"/>
      <c r="P2694" s="10"/>
      <c r="Q2694" s="12"/>
      <c r="R2694" s="12"/>
      <c r="S2694" s="17" t="s">
        <v>42</v>
      </c>
      <c r="T2694" s="10" t="s">
        <v>27</v>
      </c>
      <c r="U2694" s="10">
        <v>518</v>
      </c>
      <c r="V2694" s="10">
        <v>3903</v>
      </c>
      <c r="W2694" s="10">
        <v>1799</v>
      </c>
      <c r="X2694" s="10">
        <v>241</v>
      </c>
      <c r="Y2694" s="10">
        <f t="shared" si="74"/>
        <v>471</v>
      </c>
      <c r="Z2694" s="10" t="str">
        <f>IFERROR(VLOOKUP(H2694,'[1]MW-NIFTY-50-12-Apr-2020'!$A:$A,1,FALSE),"No")</f>
        <v>No</v>
      </c>
      <c r="AA2694" s="10" t="str">
        <f>IFERROR(VLOOKUP(AB2694,'[2]ind_nifty500list 12th Apr20'!$F:$F,1,FALSE),"No")</f>
        <v>No</v>
      </c>
      <c r="AB2694" s="9">
        <v>471</v>
      </c>
    </row>
    <row r="2695" spans="1:28" ht="15.75" customHeight="1" x14ac:dyDescent="0.3">
      <c r="A2695" s="9">
        <v>317</v>
      </c>
      <c r="B2695" s="10">
        <v>4323073</v>
      </c>
      <c r="C2695" s="10">
        <v>16887</v>
      </c>
      <c r="D2695" s="10">
        <v>136452100</v>
      </c>
      <c r="E2695" s="10">
        <v>533016</v>
      </c>
      <c r="F2695" s="10">
        <v>533016</v>
      </c>
      <c r="G2695" s="10" t="s">
        <v>1117</v>
      </c>
      <c r="H2695" s="10" t="s">
        <v>1117</v>
      </c>
      <c r="I2695" s="10" t="s">
        <v>1118</v>
      </c>
      <c r="J2695" s="10" t="s">
        <v>1119</v>
      </c>
      <c r="K2695" s="13">
        <v>10.9</v>
      </c>
      <c r="L2695" s="19" t="s">
        <v>13176</v>
      </c>
      <c r="M2695" s="11" t="s">
        <v>121</v>
      </c>
      <c r="N2695" s="10" t="s">
        <v>1107</v>
      </c>
      <c r="O2695" s="10"/>
      <c r="P2695" s="10"/>
      <c r="Q2695" s="12"/>
      <c r="R2695" s="12"/>
      <c r="S2695" s="15" t="s">
        <v>565</v>
      </c>
      <c r="T2695" s="10" t="s">
        <v>27</v>
      </c>
      <c r="U2695" s="10">
        <v>1225</v>
      </c>
      <c r="V2695" s="10">
        <v>1226</v>
      </c>
      <c r="W2695" s="10">
        <v>1020</v>
      </c>
      <c r="X2695" s="10">
        <v>313</v>
      </c>
      <c r="Y2695" s="10">
        <f t="shared" si="74"/>
        <v>317</v>
      </c>
      <c r="Z2695" s="10" t="str">
        <f>IFERROR(VLOOKUP(H2695,'[1]MW-NIFTY-50-12-Apr-2020'!$A:$A,1,FALSE),"No")</f>
        <v>No</v>
      </c>
      <c r="AA2695" s="10" t="str">
        <f>IFERROR(VLOOKUP(AB2695,'[2]ind_nifty500list 12th Apr20'!$F:$F,1,FALSE),"No")</f>
        <v>No</v>
      </c>
      <c r="AB2695" s="9">
        <v>317</v>
      </c>
    </row>
    <row r="2696" spans="1:28" ht="15.75" customHeight="1" x14ac:dyDescent="0.3">
      <c r="A2696" s="9">
        <v>2246</v>
      </c>
      <c r="B2696" s="10"/>
      <c r="C2696" s="10"/>
      <c r="D2696" s="10">
        <v>131180804</v>
      </c>
      <c r="E2696" s="10">
        <v>512425</v>
      </c>
      <c r="F2696" s="10">
        <v>512425</v>
      </c>
      <c r="G2696" s="10" t="s">
        <v>6985</v>
      </c>
      <c r="H2696" s="10" t="str">
        <f>G2696</f>
        <v>NIRAVCOM</v>
      </c>
      <c r="I2696" s="10" t="s">
        <v>6986</v>
      </c>
      <c r="J2696" s="10" t="s">
        <v>6987</v>
      </c>
      <c r="K2696" s="13">
        <v>10.9</v>
      </c>
      <c r="L2696" s="19" t="s">
        <v>13176</v>
      </c>
      <c r="M2696" s="11" t="s">
        <v>23</v>
      </c>
      <c r="N2696" s="10" t="s">
        <v>90</v>
      </c>
      <c r="O2696" s="10"/>
      <c r="P2696" s="10"/>
      <c r="Q2696" s="12"/>
      <c r="R2696" s="12"/>
      <c r="S2696" s="18" t="s">
        <v>91</v>
      </c>
      <c r="T2696" s="10" t="s">
        <v>27</v>
      </c>
      <c r="U2696" s="10">
        <v>2708</v>
      </c>
      <c r="V2696" s="10">
        <v>3027</v>
      </c>
      <c r="W2696" s="10">
        <v>3214</v>
      </c>
      <c r="X2696" s="10">
        <v>2692</v>
      </c>
      <c r="Y2696" s="10">
        <f t="shared" si="74"/>
        <v>2246</v>
      </c>
      <c r="Z2696" s="10" t="str">
        <f>IFERROR(VLOOKUP(H2696,'[1]MW-NIFTY-50-12-Apr-2020'!$A:$A,1,FALSE),"No")</f>
        <v>No</v>
      </c>
      <c r="AA2696" s="10" t="str">
        <f>IFERROR(VLOOKUP(AB2696,'[2]ind_nifty500list 12th Apr20'!$F:$F,1,FALSE),"No")</f>
        <v>No</v>
      </c>
      <c r="AB2696" s="9">
        <v>2246</v>
      </c>
    </row>
    <row r="2697" spans="1:28" ht="15.75" customHeight="1" x14ac:dyDescent="0.3">
      <c r="A2697" s="9">
        <v>2700</v>
      </c>
      <c r="B2697" s="10">
        <v>731905</v>
      </c>
      <c r="C2697" s="10">
        <v>2859</v>
      </c>
      <c r="D2697" s="10">
        <v>128084484</v>
      </c>
      <c r="E2697" s="10">
        <v>500330</v>
      </c>
      <c r="F2697" s="10">
        <v>500330</v>
      </c>
      <c r="G2697" s="10" t="s">
        <v>8342</v>
      </c>
      <c r="H2697" s="10" t="s">
        <v>8342</v>
      </c>
      <c r="I2697" s="10" t="s">
        <v>8343</v>
      </c>
      <c r="J2697" s="10" t="s">
        <v>8344</v>
      </c>
      <c r="K2697" s="13">
        <v>6182.2011499999999</v>
      </c>
      <c r="L2697" s="19" t="s">
        <v>13179</v>
      </c>
      <c r="M2697" s="11" t="s">
        <v>83</v>
      </c>
      <c r="N2697" s="10" t="s">
        <v>84</v>
      </c>
      <c r="O2697" s="10" t="s">
        <v>108</v>
      </c>
      <c r="P2697" s="10"/>
      <c r="Q2697" s="12"/>
      <c r="R2697" s="12"/>
      <c r="S2697" s="15" t="s">
        <v>86</v>
      </c>
      <c r="T2697" s="10" t="s">
        <v>43</v>
      </c>
      <c r="U2697" s="10">
        <v>506</v>
      </c>
      <c r="V2697" s="10">
        <v>3922</v>
      </c>
      <c r="W2697" s="10">
        <v>248</v>
      </c>
      <c r="X2697" s="10">
        <v>2382</v>
      </c>
      <c r="Y2697" s="10">
        <f t="shared" si="74"/>
        <v>2700</v>
      </c>
      <c r="Z2697" s="10" t="str">
        <f>IFERROR(VLOOKUP(H2697,'[1]MW-NIFTY-50-12-Apr-2020'!$A:$A,1,FALSE),"No")</f>
        <v>No</v>
      </c>
      <c r="AA2697" s="10" t="s">
        <v>44</v>
      </c>
      <c r="AB2697" s="9">
        <v>2700</v>
      </c>
    </row>
    <row r="2698" spans="1:28" ht="15.75" customHeight="1" x14ac:dyDescent="0.3">
      <c r="A2698" s="9">
        <v>666</v>
      </c>
      <c r="B2698" s="10"/>
      <c r="C2698" s="10"/>
      <c r="D2698" s="10">
        <v>136279556</v>
      </c>
      <c r="E2698" s="10">
        <v>532342</v>
      </c>
      <c r="F2698" s="10">
        <v>532342</v>
      </c>
      <c r="G2698" s="10" t="s">
        <v>2191</v>
      </c>
      <c r="H2698" s="10" t="str">
        <f t="shared" ref="H2698:H2706" si="75">G2698</f>
        <v>COMMEXTECH</v>
      </c>
      <c r="I2698" s="10" t="s">
        <v>2192</v>
      </c>
      <c r="J2698" s="10" t="s">
        <v>2193</v>
      </c>
      <c r="K2698" s="13">
        <v>10.861871807056449</v>
      </c>
      <c r="L2698" s="19" t="s">
        <v>13176</v>
      </c>
      <c r="M2698" s="11" t="s">
        <v>32</v>
      </c>
      <c r="N2698" s="10" t="s">
        <v>33</v>
      </c>
      <c r="O2698" s="10" t="s">
        <v>48</v>
      </c>
      <c r="P2698" s="10"/>
      <c r="Q2698" s="12"/>
      <c r="R2698" s="12"/>
      <c r="S2698" s="18" t="s">
        <v>35</v>
      </c>
      <c r="T2698" s="10" t="s">
        <v>27</v>
      </c>
      <c r="U2698" s="10">
        <v>3030</v>
      </c>
      <c r="V2698" s="10">
        <v>2234</v>
      </c>
      <c r="W2698" s="10">
        <v>3358</v>
      </c>
      <c r="X2698" s="10">
        <v>134</v>
      </c>
      <c r="Y2698" s="10">
        <f t="shared" si="74"/>
        <v>666</v>
      </c>
      <c r="Z2698" s="10" t="str">
        <f>IFERROR(VLOOKUP(H2698,'[1]MW-NIFTY-50-12-Apr-2020'!$A:$A,1,FALSE),"No")</f>
        <v>No</v>
      </c>
      <c r="AA2698" s="10" t="str">
        <f>IFERROR(VLOOKUP(AB2698,'[2]ind_nifty500list 12th Apr20'!$F:$F,1,FALSE),"No")</f>
        <v>No</v>
      </c>
      <c r="AB2698" s="9">
        <v>666</v>
      </c>
    </row>
    <row r="2699" spans="1:28" ht="15.75" customHeight="1" x14ac:dyDescent="0.3">
      <c r="A2699" s="9">
        <v>2712</v>
      </c>
      <c r="B2699" s="10"/>
      <c r="C2699" s="10"/>
      <c r="D2699" s="10">
        <v>135888644</v>
      </c>
      <c r="E2699" s="10">
        <v>530815</v>
      </c>
      <c r="F2699" s="10">
        <v>530815</v>
      </c>
      <c r="G2699" s="10" t="s">
        <v>8378</v>
      </c>
      <c r="H2699" s="10" t="str">
        <f t="shared" si="75"/>
        <v>REFNOL</v>
      </c>
      <c r="I2699" s="10" t="s">
        <v>8379</v>
      </c>
      <c r="J2699" s="10" t="s">
        <v>8380</v>
      </c>
      <c r="K2699" s="13">
        <v>10.85</v>
      </c>
      <c r="L2699" s="19" t="s">
        <v>13176</v>
      </c>
      <c r="M2699" s="11" t="s">
        <v>23</v>
      </c>
      <c r="N2699" s="10" t="s">
        <v>24</v>
      </c>
      <c r="O2699" s="10"/>
      <c r="P2699" s="10"/>
      <c r="Q2699" s="12"/>
      <c r="R2699" s="12"/>
      <c r="S2699" s="15" t="s">
        <v>26</v>
      </c>
      <c r="T2699" s="10" t="s">
        <v>27</v>
      </c>
      <c r="U2699" s="10">
        <v>3245</v>
      </c>
      <c r="V2699" s="10">
        <v>3339</v>
      </c>
      <c r="W2699" s="10">
        <v>1227</v>
      </c>
      <c r="X2699" s="10">
        <v>3904</v>
      </c>
      <c r="Y2699" s="10">
        <f t="shared" si="74"/>
        <v>2712</v>
      </c>
      <c r="Z2699" s="10" t="str">
        <f>IFERROR(VLOOKUP(H2699,'[1]MW-NIFTY-50-12-Apr-2020'!$A:$A,1,FALSE),"No")</f>
        <v>No</v>
      </c>
      <c r="AA2699" s="10" t="str">
        <f>IFERROR(VLOOKUP(AB2699,'[2]ind_nifty500list 12th Apr20'!$F:$F,1,FALSE),"No")</f>
        <v>No</v>
      </c>
      <c r="AB2699" s="9">
        <v>2712</v>
      </c>
    </row>
    <row r="2700" spans="1:28" ht="15.75" customHeight="1" x14ac:dyDescent="0.3">
      <c r="A2700" s="9">
        <v>3</v>
      </c>
      <c r="B2700" s="10"/>
      <c r="C2700" s="10"/>
      <c r="D2700" s="10">
        <v>151069700</v>
      </c>
      <c r="E2700" s="10">
        <v>590116</v>
      </c>
      <c r="F2700" s="10">
        <v>590116</v>
      </c>
      <c r="G2700" s="10" t="s">
        <v>45</v>
      </c>
      <c r="H2700" s="10" t="str">
        <f t="shared" si="75"/>
        <v>7SEAS</v>
      </c>
      <c r="I2700" s="10" t="s">
        <v>46</v>
      </c>
      <c r="J2700" s="10" t="s">
        <v>47</v>
      </c>
      <c r="K2700" s="13">
        <v>10.81</v>
      </c>
      <c r="L2700" s="19" t="s">
        <v>13176</v>
      </c>
      <c r="M2700" s="11" t="s">
        <v>32</v>
      </c>
      <c r="N2700" s="11" t="s">
        <v>33</v>
      </c>
      <c r="O2700" s="11" t="s">
        <v>48</v>
      </c>
      <c r="P2700" s="10"/>
      <c r="Q2700" s="12"/>
      <c r="R2700" s="12"/>
      <c r="S2700" s="18" t="s">
        <v>35</v>
      </c>
      <c r="T2700" s="10" t="s">
        <v>27</v>
      </c>
      <c r="U2700" s="10">
        <v>85</v>
      </c>
      <c r="V2700" s="10">
        <v>391</v>
      </c>
      <c r="W2700" s="10">
        <v>3336</v>
      </c>
      <c r="X2700" s="10">
        <v>3089</v>
      </c>
      <c r="Y2700" s="10">
        <f t="shared" si="74"/>
        <v>3</v>
      </c>
      <c r="Z2700" s="10" t="str">
        <f>IFERROR(VLOOKUP(H2700,'[1]MW-NIFTY-50-12-Apr-2020'!$A:$A,1,FALSE),"No")</f>
        <v>No</v>
      </c>
      <c r="AA2700" s="10" t="str">
        <f>IFERROR(VLOOKUP(AB2700,'[2]ind_nifty500list 12th Apr20'!$F:$F,1,FALSE),"No")</f>
        <v>No</v>
      </c>
      <c r="AB2700" s="9">
        <v>3</v>
      </c>
    </row>
    <row r="2701" spans="1:28" ht="15.75" customHeight="1" x14ac:dyDescent="0.3">
      <c r="A2701" s="9">
        <v>1572</v>
      </c>
      <c r="B2701" s="10"/>
      <c r="C2701" s="10"/>
      <c r="D2701" s="10">
        <v>134656260</v>
      </c>
      <c r="E2701" s="10">
        <v>526001</v>
      </c>
      <c r="F2701" s="10">
        <v>526001</v>
      </c>
      <c r="G2701" s="10" t="s">
        <v>4952</v>
      </c>
      <c r="H2701" s="10" t="str">
        <f t="shared" si="75"/>
        <v>JAUSPOL</v>
      </c>
      <c r="I2701" s="10" t="s">
        <v>4953</v>
      </c>
      <c r="J2701" s="10" t="s">
        <v>4954</v>
      </c>
      <c r="K2701" s="13">
        <v>10.8</v>
      </c>
      <c r="L2701" s="19" t="s">
        <v>13176</v>
      </c>
      <c r="M2701" s="11" t="s">
        <v>83</v>
      </c>
      <c r="N2701" s="10" t="s">
        <v>1069</v>
      </c>
      <c r="O2701" s="10" t="s">
        <v>3711</v>
      </c>
      <c r="P2701" s="10" t="s">
        <v>3965</v>
      </c>
      <c r="Q2701" s="12"/>
      <c r="R2701" s="12"/>
      <c r="S2701" s="15" t="s">
        <v>1071</v>
      </c>
      <c r="T2701" s="10" t="s">
        <v>27</v>
      </c>
      <c r="U2701" s="10">
        <v>2501</v>
      </c>
      <c r="V2701" s="10">
        <v>1165</v>
      </c>
      <c r="W2701" s="10">
        <v>2109</v>
      </c>
      <c r="X2701" s="10">
        <v>3488</v>
      </c>
      <c r="Y2701" s="10">
        <f t="shared" si="74"/>
        <v>1572</v>
      </c>
      <c r="Z2701" s="10" t="str">
        <f>IFERROR(VLOOKUP(H2701,'[1]MW-NIFTY-50-12-Apr-2020'!$A:$A,1,FALSE),"No")</f>
        <v>No</v>
      </c>
      <c r="AA2701" s="10" t="str">
        <f>IFERROR(VLOOKUP(AB2701,'[2]ind_nifty500list 12th Apr20'!$F:$F,1,FALSE),"No")</f>
        <v>No</v>
      </c>
      <c r="AB2701" s="9">
        <v>1572</v>
      </c>
    </row>
    <row r="2702" spans="1:28" ht="15.75" customHeight="1" x14ac:dyDescent="0.3">
      <c r="A2702" s="9">
        <v>2445</v>
      </c>
      <c r="B2702" s="10"/>
      <c r="C2702" s="10"/>
      <c r="D2702" s="10">
        <v>134197764</v>
      </c>
      <c r="E2702" s="10">
        <v>524210</v>
      </c>
      <c r="F2702" s="10">
        <v>524210</v>
      </c>
      <c r="G2702" s="10" t="s">
        <v>7583</v>
      </c>
      <c r="H2702" s="10" t="str">
        <f t="shared" si="75"/>
        <v>PNTKYOR</v>
      </c>
      <c r="I2702" s="10" t="s">
        <v>7584</v>
      </c>
      <c r="J2702" s="10" t="s">
        <v>7585</v>
      </c>
      <c r="K2702" s="13">
        <v>10.79</v>
      </c>
      <c r="L2702" s="19" t="s">
        <v>13176</v>
      </c>
      <c r="M2702" s="11" t="s">
        <v>23</v>
      </c>
      <c r="N2702" s="10" t="s">
        <v>24</v>
      </c>
      <c r="O2702" s="10"/>
      <c r="P2702" s="10"/>
      <c r="Q2702" s="12"/>
      <c r="R2702" s="12"/>
      <c r="S2702" s="15" t="s">
        <v>26</v>
      </c>
      <c r="T2702" s="10" t="s">
        <v>27</v>
      </c>
      <c r="U2702" s="10">
        <v>332</v>
      </c>
      <c r="V2702" s="10">
        <v>493</v>
      </c>
      <c r="W2702" s="10">
        <v>2280</v>
      </c>
      <c r="X2702" s="10">
        <v>3604</v>
      </c>
      <c r="Y2702" s="10">
        <f t="shared" si="74"/>
        <v>2445</v>
      </c>
      <c r="Z2702" s="10" t="str">
        <f>IFERROR(VLOOKUP(H2702,'[1]MW-NIFTY-50-12-Apr-2020'!$A:$A,1,FALSE),"No")</f>
        <v>No</v>
      </c>
      <c r="AA2702" s="10" t="str">
        <f>IFERROR(VLOOKUP(AB2702,'[2]ind_nifty500list 12th Apr20'!$F:$F,1,FALSE),"No")</f>
        <v>No</v>
      </c>
      <c r="AB2702" s="9">
        <v>2445</v>
      </c>
    </row>
    <row r="2703" spans="1:28" ht="15.75" customHeight="1" x14ac:dyDescent="0.3">
      <c r="A2703" s="9">
        <v>1402</v>
      </c>
      <c r="B2703" s="10"/>
      <c r="C2703" s="10"/>
      <c r="D2703" s="10">
        <v>128051716</v>
      </c>
      <c r="E2703" s="10">
        <v>500202</v>
      </c>
      <c r="F2703" s="10">
        <v>500202</v>
      </c>
      <c r="G2703" s="10" t="s">
        <v>4434</v>
      </c>
      <c r="H2703" s="10" t="str">
        <f t="shared" si="75"/>
        <v>INDIALEASE</v>
      </c>
      <c r="I2703" s="10" t="s">
        <v>4435</v>
      </c>
      <c r="J2703" s="10" t="s">
        <v>4436</v>
      </c>
      <c r="K2703" s="13">
        <v>10.78</v>
      </c>
      <c r="L2703" s="19" t="s">
        <v>13176</v>
      </c>
      <c r="M2703" s="11" t="s">
        <v>55</v>
      </c>
      <c r="N2703" s="10" t="s">
        <v>56</v>
      </c>
      <c r="O2703" s="10" t="s">
        <v>158</v>
      </c>
      <c r="P2703" s="10" t="s">
        <v>159</v>
      </c>
      <c r="Q2703" s="12"/>
      <c r="R2703" s="12"/>
      <c r="S2703" s="10" t="s">
        <v>58</v>
      </c>
      <c r="T2703" s="10" t="s">
        <v>27</v>
      </c>
      <c r="U2703" s="10">
        <v>3509</v>
      </c>
      <c r="V2703" s="10">
        <v>3627</v>
      </c>
      <c r="W2703" s="10">
        <v>3187</v>
      </c>
      <c r="X2703" s="10">
        <v>1978</v>
      </c>
      <c r="Y2703" s="10">
        <f t="shared" si="74"/>
        <v>1402</v>
      </c>
      <c r="Z2703" s="10" t="str">
        <f>IFERROR(VLOOKUP(H2703,'[1]MW-NIFTY-50-12-Apr-2020'!$A:$A,1,FALSE),"No")</f>
        <v>No</v>
      </c>
      <c r="AA2703" s="10" t="str">
        <f>IFERROR(VLOOKUP(AB2703,'[2]ind_nifty500list 12th Apr20'!$F:$F,1,FALSE),"No")</f>
        <v>No</v>
      </c>
      <c r="AB2703" s="9">
        <v>1402</v>
      </c>
    </row>
    <row r="2704" spans="1:28" ht="15.75" customHeight="1" x14ac:dyDescent="0.3">
      <c r="A2704" s="9">
        <v>1496</v>
      </c>
      <c r="B2704" s="10"/>
      <c r="C2704" s="10"/>
      <c r="D2704" s="10">
        <v>135746308</v>
      </c>
      <c r="E2704" s="10">
        <v>530259</v>
      </c>
      <c r="F2704" s="10">
        <v>530259</v>
      </c>
      <c r="G2704" s="10" t="s">
        <v>4723</v>
      </c>
      <c r="H2704" s="10" t="str">
        <f t="shared" si="75"/>
        <v>INTSTOIL</v>
      </c>
      <c r="I2704" s="10" t="s">
        <v>4724</v>
      </c>
      <c r="J2704" s="10" t="s">
        <v>4725</v>
      </c>
      <c r="K2704" s="13">
        <v>10.75</v>
      </c>
      <c r="L2704" s="19" t="s">
        <v>13176</v>
      </c>
      <c r="M2704" s="11" t="s">
        <v>39</v>
      </c>
      <c r="N2704" s="10" t="s">
        <v>145</v>
      </c>
      <c r="O2704" s="10"/>
      <c r="P2704" s="10"/>
      <c r="Q2704" s="12"/>
      <c r="R2704" s="12"/>
      <c r="S2704" s="17" t="s">
        <v>42</v>
      </c>
      <c r="T2704" s="10" t="s">
        <v>27</v>
      </c>
      <c r="U2704" s="10">
        <v>1527</v>
      </c>
      <c r="V2704" s="10">
        <v>2041</v>
      </c>
      <c r="W2704" s="10">
        <v>785</v>
      </c>
      <c r="X2704" s="10">
        <v>783</v>
      </c>
      <c r="Y2704" s="10">
        <f t="shared" si="74"/>
        <v>1496</v>
      </c>
      <c r="Z2704" s="10" t="str">
        <f>IFERROR(VLOOKUP(H2704,'[1]MW-NIFTY-50-12-Apr-2020'!$A:$A,1,FALSE),"No")</f>
        <v>No</v>
      </c>
      <c r="AA2704" s="10" t="str">
        <f>IFERROR(VLOOKUP(AB2704,'[2]ind_nifty500list 12th Apr20'!$F:$F,1,FALSE),"No")</f>
        <v>No</v>
      </c>
      <c r="AB2704" s="9">
        <v>1496</v>
      </c>
    </row>
    <row r="2705" spans="1:28" ht="15.75" customHeight="1" x14ac:dyDescent="0.3">
      <c r="A2705" s="9">
        <v>3374</v>
      </c>
      <c r="B2705" s="10"/>
      <c r="C2705" s="10"/>
      <c r="D2705" s="10">
        <v>132987652</v>
      </c>
      <c r="E2705" s="10">
        <v>519483</v>
      </c>
      <c r="F2705" s="10">
        <v>519483</v>
      </c>
      <c r="G2705" s="10" t="s">
        <v>10357</v>
      </c>
      <c r="H2705" s="10" t="str">
        <f t="shared" si="75"/>
        <v>TAIIND</v>
      </c>
      <c r="I2705" s="10" t="s">
        <v>10358</v>
      </c>
      <c r="J2705" s="10" t="s">
        <v>10359</v>
      </c>
      <c r="K2705" s="13">
        <v>10.73</v>
      </c>
      <c r="L2705" s="19" t="s">
        <v>13176</v>
      </c>
      <c r="M2705" s="11" t="s">
        <v>39</v>
      </c>
      <c r="N2705" s="10" t="s">
        <v>40</v>
      </c>
      <c r="O2705" s="10" t="s">
        <v>76</v>
      </c>
      <c r="P2705" s="10"/>
      <c r="Q2705" s="12"/>
      <c r="R2705" s="12"/>
      <c r="S2705" s="15" t="s">
        <v>42</v>
      </c>
      <c r="T2705" s="10" t="s">
        <v>27</v>
      </c>
      <c r="U2705" s="10">
        <v>3004</v>
      </c>
      <c r="V2705" s="10">
        <v>3095</v>
      </c>
      <c r="W2705" s="10">
        <v>1740</v>
      </c>
      <c r="X2705" s="10">
        <v>2303</v>
      </c>
      <c r="Y2705" s="10">
        <f t="shared" si="74"/>
        <v>3374</v>
      </c>
      <c r="Z2705" s="10" t="str">
        <f>IFERROR(VLOOKUP(H2705,'[1]MW-NIFTY-50-12-Apr-2020'!$A:$A,1,FALSE),"No")</f>
        <v>No</v>
      </c>
      <c r="AA2705" s="10" t="str">
        <f>IFERROR(VLOOKUP(AB2705,'[2]ind_nifty500list 12th Apr20'!$F:$F,1,FALSE),"No")</f>
        <v>No</v>
      </c>
      <c r="AB2705" s="9">
        <v>3374</v>
      </c>
    </row>
    <row r="2706" spans="1:28" ht="15.75" customHeight="1" x14ac:dyDescent="0.3">
      <c r="A2706" s="9">
        <v>95</v>
      </c>
      <c r="B2706" s="10"/>
      <c r="C2706" s="10"/>
      <c r="D2706" s="10">
        <v>133701892</v>
      </c>
      <c r="E2706" s="10">
        <v>522273</v>
      </c>
      <c r="F2706" s="10">
        <v>522273</v>
      </c>
      <c r="G2706" s="10" t="s">
        <v>406</v>
      </c>
      <c r="H2706" s="10" t="str">
        <f t="shared" si="75"/>
        <v>AHMDSTE</v>
      </c>
      <c r="I2706" s="10" t="s">
        <v>407</v>
      </c>
      <c r="J2706" s="10" t="s">
        <v>408</v>
      </c>
      <c r="K2706" s="13">
        <v>10.72</v>
      </c>
      <c r="L2706" s="19" t="s">
        <v>13176</v>
      </c>
      <c r="M2706" s="11" t="s">
        <v>23</v>
      </c>
      <c r="N2706" s="10" t="s">
        <v>90</v>
      </c>
      <c r="O2706" s="10"/>
      <c r="P2706" s="10"/>
      <c r="Q2706" s="12"/>
      <c r="R2706" s="12"/>
      <c r="S2706" s="18" t="s">
        <v>91</v>
      </c>
      <c r="T2706" s="10" t="s">
        <v>27</v>
      </c>
      <c r="U2706" s="10">
        <v>2384</v>
      </c>
      <c r="V2706" s="10">
        <v>1385</v>
      </c>
      <c r="W2706" s="10">
        <v>3585</v>
      </c>
      <c r="X2706" s="10">
        <v>2124</v>
      </c>
      <c r="Y2706" s="10">
        <f t="shared" si="74"/>
        <v>95</v>
      </c>
      <c r="Z2706" s="10" t="str">
        <f>IFERROR(VLOOKUP(H2706,'[1]MW-NIFTY-50-12-Apr-2020'!$A:$A,1,FALSE),"No")</f>
        <v>No</v>
      </c>
      <c r="AA2706" s="10" t="str">
        <f>IFERROR(VLOOKUP(AB2706,'[2]ind_nifty500list 12th Apr20'!$F:$F,1,FALSE),"No")</f>
        <v>No</v>
      </c>
      <c r="AB2706" s="9">
        <v>95</v>
      </c>
    </row>
    <row r="2707" spans="1:28" ht="15.75" customHeight="1" x14ac:dyDescent="0.3">
      <c r="A2707" s="9">
        <v>2710</v>
      </c>
      <c r="B2707" s="10">
        <v>3649281</v>
      </c>
      <c r="C2707" s="10">
        <v>14255</v>
      </c>
      <c r="D2707" s="10">
        <v>136398084</v>
      </c>
      <c r="E2707" s="10">
        <v>532805</v>
      </c>
      <c r="F2707" s="10">
        <v>532805</v>
      </c>
      <c r="G2707" s="10" t="s">
        <v>8372</v>
      </c>
      <c r="H2707" s="10" t="s">
        <v>8372</v>
      </c>
      <c r="I2707" s="10" t="s">
        <v>8373</v>
      </c>
      <c r="J2707" s="10" t="s">
        <v>8374</v>
      </c>
      <c r="K2707" s="13">
        <v>5819.9665500000001</v>
      </c>
      <c r="L2707" s="19" t="s">
        <v>13179</v>
      </c>
      <c r="M2707" s="11" t="s">
        <v>32</v>
      </c>
      <c r="N2707" s="10" t="s">
        <v>220</v>
      </c>
      <c r="O2707" s="10" t="s">
        <v>221</v>
      </c>
      <c r="P2707" s="10"/>
      <c r="Q2707" s="12"/>
      <c r="R2707" s="12"/>
      <c r="S2707" s="15" t="s">
        <v>222</v>
      </c>
      <c r="T2707" s="10" t="s">
        <v>43</v>
      </c>
      <c r="U2707" s="10">
        <v>1273</v>
      </c>
      <c r="V2707" s="10">
        <v>2338</v>
      </c>
      <c r="W2707" s="10">
        <v>668</v>
      </c>
      <c r="X2707" s="10">
        <v>3788</v>
      </c>
      <c r="Y2707" s="10">
        <f t="shared" si="74"/>
        <v>2710</v>
      </c>
      <c r="Z2707" s="10" t="str">
        <f>IFERROR(VLOOKUP(H2707,'[1]MW-NIFTY-50-12-Apr-2020'!$A:$A,1,FALSE),"No")</f>
        <v>No</v>
      </c>
      <c r="AA2707" s="10" t="s">
        <v>44</v>
      </c>
      <c r="AB2707" s="9">
        <v>2710</v>
      </c>
    </row>
    <row r="2708" spans="1:28" ht="15.75" customHeight="1" x14ac:dyDescent="0.3">
      <c r="A2708" s="9">
        <v>783</v>
      </c>
      <c r="B2708" s="10"/>
      <c r="C2708" s="10"/>
      <c r="D2708" s="10">
        <v>136172292</v>
      </c>
      <c r="E2708" s="10">
        <v>531923</v>
      </c>
      <c r="F2708" s="10">
        <v>531923</v>
      </c>
      <c r="G2708" s="10" t="s">
        <v>2545</v>
      </c>
      <c r="H2708" s="10" t="str">
        <f>G2708</f>
        <v>DHAMPURE</v>
      </c>
      <c r="I2708" s="10" t="s">
        <v>2546</v>
      </c>
      <c r="J2708" s="10" t="s">
        <v>2547</v>
      </c>
      <c r="K2708" s="13">
        <v>10.7</v>
      </c>
      <c r="L2708" s="19" t="s">
        <v>13176</v>
      </c>
      <c r="M2708" s="11" t="s">
        <v>39</v>
      </c>
      <c r="N2708" s="10" t="s">
        <v>145</v>
      </c>
      <c r="O2708" s="10"/>
      <c r="P2708" s="10"/>
      <c r="Q2708" s="12"/>
      <c r="R2708" s="12"/>
      <c r="S2708" s="17" t="s">
        <v>42</v>
      </c>
      <c r="T2708" s="10" t="s">
        <v>27</v>
      </c>
      <c r="U2708" s="10">
        <v>785</v>
      </c>
      <c r="V2708" s="10">
        <v>1496</v>
      </c>
      <c r="W2708" s="10">
        <v>1738</v>
      </c>
      <c r="X2708" s="10">
        <v>3373</v>
      </c>
      <c r="Y2708" s="10">
        <f t="shared" si="74"/>
        <v>783</v>
      </c>
      <c r="Z2708" s="10" t="str">
        <f>IFERROR(VLOOKUP(H2708,'[1]MW-NIFTY-50-12-Apr-2020'!$A:$A,1,FALSE),"No")</f>
        <v>No</v>
      </c>
      <c r="AA2708" s="10" t="str">
        <f>IFERROR(VLOOKUP(AB2708,'[2]ind_nifty500list 12th Apr20'!$F:$F,1,FALSE),"No")</f>
        <v>No</v>
      </c>
      <c r="AB2708" s="9">
        <v>783</v>
      </c>
    </row>
    <row r="2709" spans="1:28" ht="15.75" customHeight="1" x14ac:dyDescent="0.3">
      <c r="A2709" s="9">
        <v>1433</v>
      </c>
      <c r="B2709" s="10"/>
      <c r="C2709" s="10"/>
      <c r="D2709" s="10">
        <v>134261252</v>
      </c>
      <c r="E2709" s="10">
        <v>524458</v>
      </c>
      <c r="F2709" s="10">
        <v>524458</v>
      </c>
      <c r="G2709" s="10" t="s">
        <v>4529</v>
      </c>
      <c r="H2709" s="10" t="str">
        <f>G2709</f>
        <v>INDOEURO</v>
      </c>
      <c r="I2709" s="10" t="s">
        <v>4530</v>
      </c>
      <c r="J2709" s="10" t="s">
        <v>4531</v>
      </c>
      <c r="K2709" s="13">
        <v>10.62</v>
      </c>
      <c r="L2709" s="19" t="s">
        <v>13176</v>
      </c>
      <c r="M2709" s="11" t="s">
        <v>23</v>
      </c>
      <c r="N2709" s="10" t="s">
        <v>24</v>
      </c>
      <c r="O2709" s="10"/>
      <c r="P2709" s="10"/>
      <c r="Q2709" s="12"/>
      <c r="R2709" s="12"/>
      <c r="S2709" s="15" t="s">
        <v>26</v>
      </c>
      <c r="T2709" s="10" t="s">
        <v>27</v>
      </c>
      <c r="U2709" s="10">
        <v>1593</v>
      </c>
      <c r="V2709" s="10">
        <v>2451</v>
      </c>
      <c r="W2709" s="10">
        <v>165</v>
      </c>
      <c r="X2709" s="10">
        <v>3540</v>
      </c>
      <c r="Y2709" s="10">
        <f t="shared" si="74"/>
        <v>1433</v>
      </c>
      <c r="Z2709" s="10" t="str">
        <f>IFERROR(VLOOKUP(H2709,'[1]MW-NIFTY-50-12-Apr-2020'!$A:$A,1,FALSE),"No")</f>
        <v>No</v>
      </c>
      <c r="AA2709" s="10" t="str">
        <f>IFERROR(VLOOKUP(AB2709,'[2]ind_nifty500list 12th Apr20'!$F:$F,1,FALSE),"No")</f>
        <v>No</v>
      </c>
      <c r="AB2709" s="9">
        <v>1433</v>
      </c>
    </row>
    <row r="2710" spans="1:28" ht="15.75" customHeight="1" x14ac:dyDescent="0.3">
      <c r="A2710" s="9">
        <v>2329</v>
      </c>
      <c r="B2710" s="10"/>
      <c r="C2710" s="10"/>
      <c r="D2710" s="10">
        <v>136234756</v>
      </c>
      <c r="E2710" s="10">
        <v>532167</v>
      </c>
      <c r="F2710" s="10">
        <v>532167</v>
      </c>
      <c r="G2710" s="10" t="s">
        <v>7237</v>
      </c>
      <c r="H2710" s="10" t="str">
        <f>G2710</f>
        <v>OMKARPH</v>
      </c>
      <c r="I2710" s="10" t="s">
        <v>7238</v>
      </c>
      <c r="J2710" s="10" t="s">
        <v>7239</v>
      </c>
      <c r="K2710" s="13">
        <v>10.62</v>
      </c>
      <c r="L2710" s="19" t="s">
        <v>13176</v>
      </c>
      <c r="M2710" s="11" t="s">
        <v>23</v>
      </c>
      <c r="N2710" s="10" t="s">
        <v>24</v>
      </c>
      <c r="O2710" s="10"/>
      <c r="P2710" s="10"/>
      <c r="Q2710" s="12"/>
      <c r="R2710" s="12"/>
      <c r="S2710" s="15" t="s">
        <v>26</v>
      </c>
      <c r="T2710" s="10" t="s">
        <v>27</v>
      </c>
      <c r="U2710" s="10">
        <v>427</v>
      </c>
      <c r="V2710" s="10">
        <v>680</v>
      </c>
      <c r="W2710" s="10">
        <v>1865</v>
      </c>
      <c r="X2710" s="10">
        <v>493</v>
      </c>
      <c r="Y2710" s="10">
        <f t="shared" si="74"/>
        <v>2329</v>
      </c>
      <c r="Z2710" s="10" t="str">
        <f>IFERROR(VLOOKUP(H2710,'[1]MW-NIFTY-50-12-Apr-2020'!$A:$A,1,FALSE),"No")</f>
        <v>No</v>
      </c>
      <c r="AA2710" s="10" t="str">
        <f>IFERROR(VLOOKUP(AB2710,'[2]ind_nifty500list 12th Apr20'!$F:$F,1,FALSE),"No")</f>
        <v>No</v>
      </c>
      <c r="AB2710" s="9">
        <v>2329</v>
      </c>
    </row>
    <row r="2711" spans="1:28" ht="15.75" customHeight="1" x14ac:dyDescent="0.3">
      <c r="A2711" s="9">
        <v>2261</v>
      </c>
      <c r="B2711" s="10">
        <v>1329665</v>
      </c>
      <c r="C2711" s="10">
        <v>5194</v>
      </c>
      <c r="D2711" s="10"/>
      <c r="E2711" s="10"/>
      <c r="F2711" s="10">
        <v>526715</v>
      </c>
      <c r="G2711" s="10" t="s">
        <v>7032</v>
      </c>
      <c r="H2711" s="10" t="s">
        <v>7032</v>
      </c>
      <c r="I2711" s="10" t="s">
        <v>7033</v>
      </c>
      <c r="J2711" s="10" t="s">
        <v>7034</v>
      </c>
      <c r="K2711" s="13">
        <v>10.6144</v>
      </c>
      <c r="L2711" s="19" t="s">
        <v>13176</v>
      </c>
      <c r="M2711" s="11" t="s">
        <v>83</v>
      </c>
      <c r="N2711" s="10" t="s">
        <v>1069</v>
      </c>
      <c r="O2711" s="10"/>
      <c r="P2711" s="10"/>
      <c r="Q2711" s="12"/>
      <c r="R2711" s="12"/>
      <c r="S2711" s="15" t="s">
        <v>1071</v>
      </c>
      <c r="T2711" s="10" t="s">
        <v>27</v>
      </c>
      <c r="U2711" s="10">
        <v>4042</v>
      </c>
      <c r="V2711" s="10">
        <v>4447</v>
      </c>
      <c r="W2711" s="10">
        <v>1591</v>
      </c>
      <c r="X2711" s="10">
        <v>1553</v>
      </c>
      <c r="Y2711" s="10">
        <f t="shared" si="74"/>
        <v>2261</v>
      </c>
      <c r="Z2711" s="10" t="str">
        <f>IFERROR(VLOOKUP(H2711,'[1]MW-NIFTY-50-12-Apr-2020'!$A:$A,1,FALSE),"No")</f>
        <v>No</v>
      </c>
      <c r="AA2711" s="10" t="str">
        <f>IFERROR(VLOOKUP(AB2711,'[2]ind_nifty500list 12th Apr20'!$F:$F,1,FALSE),"No")</f>
        <v>No</v>
      </c>
      <c r="AB2711" s="9">
        <v>2261</v>
      </c>
    </row>
    <row r="2712" spans="1:28" ht="15.75" customHeight="1" x14ac:dyDescent="0.3">
      <c r="A2712" s="9">
        <v>1222</v>
      </c>
      <c r="B2712" s="10"/>
      <c r="C2712" s="10"/>
      <c r="D2712" s="10">
        <v>134809092</v>
      </c>
      <c r="E2712" s="10">
        <v>526598</v>
      </c>
      <c r="F2712" s="10">
        <v>526598</v>
      </c>
      <c r="G2712" s="10" t="s">
        <v>3884</v>
      </c>
      <c r="H2712" s="10" t="str">
        <f t="shared" ref="H2712:H2717" si="76">G2712</f>
        <v>GUJNFLY</v>
      </c>
      <c r="I2712" s="10" t="s">
        <v>3885</v>
      </c>
      <c r="J2712" s="10" t="s">
        <v>3886</v>
      </c>
      <c r="K2712" s="13">
        <v>10.57</v>
      </c>
      <c r="L2712" s="19" t="s">
        <v>13176</v>
      </c>
      <c r="M2712" s="11" t="s">
        <v>23</v>
      </c>
      <c r="N2712" s="10" t="s">
        <v>24</v>
      </c>
      <c r="O2712" s="10"/>
      <c r="P2712" s="10"/>
      <c r="Q2712" s="12"/>
      <c r="R2712" s="12"/>
      <c r="S2712" s="15" t="s">
        <v>26</v>
      </c>
      <c r="T2712" s="10" t="s">
        <v>27</v>
      </c>
      <c r="U2712" s="10">
        <v>2181</v>
      </c>
      <c r="V2712" s="10">
        <v>2258</v>
      </c>
      <c r="W2712" s="10">
        <v>1194</v>
      </c>
      <c r="X2712" s="10">
        <v>973</v>
      </c>
      <c r="Y2712" s="10">
        <f t="shared" si="74"/>
        <v>1222</v>
      </c>
      <c r="Z2712" s="10" t="str">
        <f>IFERROR(VLOOKUP(H2712,'[1]MW-NIFTY-50-12-Apr-2020'!$A:$A,1,FALSE),"No")</f>
        <v>No</v>
      </c>
      <c r="AA2712" s="10" t="str">
        <f>IFERROR(VLOOKUP(AB2712,'[2]ind_nifty500list 12th Apr20'!$F:$F,1,FALSE),"No")</f>
        <v>No</v>
      </c>
      <c r="AB2712" s="9">
        <v>1222</v>
      </c>
    </row>
    <row r="2713" spans="1:28" ht="15.75" customHeight="1" x14ac:dyDescent="0.3">
      <c r="A2713" s="9">
        <v>1452</v>
      </c>
      <c r="B2713" s="10"/>
      <c r="C2713" s="10"/>
      <c r="D2713" s="10">
        <v>136192260</v>
      </c>
      <c r="E2713" s="10">
        <v>532001</v>
      </c>
      <c r="F2713" s="10">
        <v>532001</v>
      </c>
      <c r="G2713" s="10" t="s">
        <v>4590</v>
      </c>
      <c r="H2713" s="10" t="str">
        <f t="shared" si="76"/>
        <v>INDCTST</v>
      </c>
      <c r="I2713" s="10" t="s">
        <v>4591</v>
      </c>
      <c r="J2713" s="10" t="s">
        <v>4592</v>
      </c>
      <c r="K2713" s="13">
        <v>10.57</v>
      </c>
      <c r="L2713" s="19" t="s">
        <v>13176</v>
      </c>
      <c r="M2713" s="11" t="s">
        <v>23</v>
      </c>
      <c r="N2713" s="10" t="s">
        <v>90</v>
      </c>
      <c r="O2713" s="10"/>
      <c r="P2713" s="10"/>
      <c r="Q2713" s="12"/>
      <c r="R2713" s="12"/>
      <c r="S2713" s="10" t="s">
        <v>91</v>
      </c>
      <c r="T2713" s="10" t="s">
        <v>27</v>
      </c>
      <c r="U2713" s="10">
        <v>1934</v>
      </c>
      <c r="V2713" s="10">
        <v>2176</v>
      </c>
      <c r="W2713" s="10">
        <v>1385</v>
      </c>
      <c r="X2713" s="10">
        <v>2384</v>
      </c>
      <c r="Y2713" s="10">
        <f t="shared" si="74"/>
        <v>1452</v>
      </c>
      <c r="Z2713" s="10" t="str">
        <f>IFERROR(VLOOKUP(H2713,'[1]MW-NIFTY-50-12-Apr-2020'!$A:$A,1,FALSE),"No")</f>
        <v>No</v>
      </c>
      <c r="AA2713" s="10" t="str">
        <f>IFERROR(VLOOKUP(AB2713,'[2]ind_nifty500list 12th Apr20'!$F:$F,1,FALSE),"No")</f>
        <v>No</v>
      </c>
      <c r="AB2713" s="9">
        <v>1452</v>
      </c>
    </row>
    <row r="2714" spans="1:28" ht="15.75" customHeight="1" x14ac:dyDescent="0.3">
      <c r="A2714" s="9">
        <v>2459</v>
      </c>
      <c r="B2714" s="10"/>
      <c r="C2714" s="10"/>
      <c r="D2714" s="10">
        <v>128036612</v>
      </c>
      <c r="E2714" s="10">
        <v>500143</v>
      </c>
      <c r="F2714" s="10">
        <v>500143</v>
      </c>
      <c r="G2714" s="10" t="s">
        <v>7624</v>
      </c>
      <c r="H2714" s="10" t="str">
        <f t="shared" si="76"/>
        <v>PHCAP</v>
      </c>
      <c r="I2714" s="10" t="s">
        <v>7625</v>
      </c>
      <c r="J2714" s="10" t="s">
        <v>7626</v>
      </c>
      <c r="K2714" s="13">
        <v>10.53</v>
      </c>
      <c r="L2714" s="19" t="s">
        <v>13176</v>
      </c>
      <c r="M2714" s="11" t="s">
        <v>55</v>
      </c>
      <c r="N2714" s="10" t="s">
        <v>56</v>
      </c>
      <c r="O2714" s="10" t="s">
        <v>62</v>
      </c>
      <c r="P2714" s="10" t="s">
        <v>63</v>
      </c>
      <c r="Q2714" s="12"/>
      <c r="R2714" s="12"/>
      <c r="S2714" s="10" t="s">
        <v>58</v>
      </c>
      <c r="T2714" s="10" t="s">
        <v>27</v>
      </c>
      <c r="U2714" s="10">
        <v>3229</v>
      </c>
      <c r="V2714" s="10">
        <v>108</v>
      </c>
      <c r="W2714" s="10">
        <v>1480</v>
      </c>
      <c r="X2714" s="10">
        <v>2912</v>
      </c>
      <c r="Y2714" s="10">
        <f t="shared" si="74"/>
        <v>2459</v>
      </c>
      <c r="Z2714" s="10" t="str">
        <f>IFERROR(VLOOKUP(H2714,'[1]MW-NIFTY-50-12-Apr-2020'!$A:$A,1,FALSE),"No")</f>
        <v>No</v>
      </c>
      <c r="AA2714" s="10" t="str">
        <f>IFERROR(VLOOKUP(AB2714,'[2]ind_nifty500list 12th Apr20'!$F:$F,1,FALSE),"No")</f>
        <v>No</v>
      </c>
      <c r="AB2714" s="9">
        <v>2459</v>
      </c>
    </row>
    <row r="2715" spans="1:28" ht="15.75" customHeight="1" x14ac:dyDescent="0.3">
      <c r="A2715" s="9">
        <v>206</v>
      </c>
      <c r="B2715" s="10"/>
      <c r="C2715" s="10"/>
      <c r="D2715" s="10">
        <v>132376580</v>
      </c>
      <c r="E2715" s="10">
        <v>517096</v>
      </c>
      <c r="F2715" s="10">
        <v>517096</v>
      </c>
      <c r="G2715" s="10" t="s">
        <v>764</v>
      </c>
      <c r="H2715" s="10" t="str">
        <f t="shared" si="76"/>
        <v>APLAB</v>
      </c>
      <c r="I2715" s="10" t="s">
        <v>765</v>
      </c>
      <c r="J2715" s="10" t="s">
        <v>766</v>
      </c>
      <c r="K2715" s="13">
        <v>10.52</v>
      </c>
      <c r="L2715" s="19" t="s">
        <v>13176</v>
      </c>
      <c r="M2715" s="11" t="s">
        <v>39</v>
      </c>
      <c r="N2715" s="10" t="s">
        <v>40</v>
      </c>
      <c r="O2715" s="10" t="s">
        <v>128</v>
      </c>
      <c r="P2715" s="10"/>
      <c r="Q2715" s="12"/>
      <c r="R2715" s="12"/>
      <c r="S2715" s="15" t="s">
        <v>42</v>
      </c>
      <c r="T2715" s="10" t="s">
        <v>27</v>
      </c>
      <c r="U2715" s="10">
        <v>905</v>
      </c>
      <c r="V2715" s="10">
        <v>723</v>
      </c>
      <c r="W2715" s="10">
        <v>1631</v>
      </c>
      <c r="X2715" s="10">
        <v>1982</v>
      </c>
      <c r="Y2715" s="10">
        <f t="shared" si="74"/>
        <v>206</v>
      </c>
      <c r="Z2715" s="10" t="str">
        <f>IFERROR(VLOOKUP(H2715,'[1]MW-NIFTY-50-12-Apr-2020'!$A:$A,1,FALSE),"No")</f>
        <v>No</v>
      </c>
      <c r="AA2715" s="10" t="str">
        <f>IFERROR(VLOOKUP(AB2715,'[2]ind_nifty500list 12th Apr20'!$F:$F,1,FALSE),"No")</f>
        <v>No</v>
      </c>
      <c r="AB2715" s="9">
        <v>206</v>
      </c>
    </row>
    <row r="2716" spans="1:28" ht="15.75" customHeight="1" x14ac:dyDescent="0.3">
      <c r="A2716" s="9">
        <v>1982</v>
      </c>
      <c r="B2716" s="10"/>
      <c r="C2716" s="10"/>
      <c r="D2716" s="10">
        <v>132471556</v>
      </c>
      <c r="E2716" s="10">
        <v>517467</v>
      </c>
      <c r="F2716" s="10">
        <v>517467</v>
      </c>
      <c r="G2716" s="10" t="s">
        <v>6189</v>
      </c>
      <c r="H2716" s="10" t="str">
        <f t="shared" si="76"/>
        <v>MARSONS</v>
      </c>
      <c r="I2716" s="10" t="s">
        <v>6190</v>
      </c>
      <c r="J2716" s="10" t="s">
        <v>6191</v>
      </c>
      <c r="K2716" s="13">
        <v>10.47</v>
      </c>
      <c r="L2716" s="19" t="s">
        <v>13176</v>
      </c>
      <c r="M2716" s="11" t="s">
        <v>39</v>
      </c>
      <c r="N2716" s="10" t="s">
        <v>40</v>
      </c>
      <c r="O2716" s="10" t="s">
        <v>128</v>
      </c>
      <c r="P2716" s="10" t="e">
        <v>#REF!</v>
      </c>
      <c r="Q2716" s="12"/>
      <c r="R2716" s="12"/>
      <c r="S2716" s="15" t="s">
        <v>42</v>
      </c>
      <c r="T2716" s="10" t="s">
        <v>27</v>
      </c>
      <c r="U2716" s="10">
        <v>1631</v>
      </c>
      <c r="V2716" s="10">
        <v>206</v>
      </c>
      <c r="W2716" s="10">
        <v>122</v>
      </c>
      <c r="X2716" s="10">
        <v>3355</v>
      </c>
      <c r="Y2716" s="10">
        <f t="shared" si="74"/>
        <v>1982</v>
      </c>
      <c r="Z2716" s="10" t="str">
        <f>IFERROR(VLOOKUP(H2716,'[1]MW-NIFTY-50-12-Apr-2020'!$A:$A,1,FALSE),"No")</f>
        <v>No</v>
      </c>
      <c r="AA2716" s="10" t="str">
        <f>IFERROR(VLOOKUP(AB2716,'[2]ind_nifty500list 12th Apr20'!$F:$F,1,FALSE),"No")</f>
        <v>No</v>
      </c>
      <c r="AB2716" s="9">
        <v>1982</v>
      </c>
    </row>
    <row r="2717" spans="1:28" ht="15.75" customHeight="1" x14ac:dyDescent="0.3">
      <c r="A2717" s="9">
        <v>680</v>
      </c>
      <c r="B2717" s="10"/>
      <c r="C2717" s="10"/>
      <c r="D2717" s="10">
        <v>133947396</v>
      </c>
      <c r="E2717" s="10">
        <v>523232</v>
      </c>
      <c r="F2717" s="10">
        <v>523232</v>
      </c>
      <c r="G2717" s="10" t="s">
        <v>2232</v>
      </c>
      <c r="H2717" s="10" t="str">
        <f t="shared" si="76"/>
        <v>CONTPTR</v>
      </c>
      <c r="I2717" s="10" t="s">
        <v>2233</v>
      </c>
      <c r="J2717" s="10" t="s">
        <v>2234</v>
      </c>
      <c r="K2717" s="13">
        <v>10.44</v>
      </c>
      <c r="L2717" s="19" t="s">
        <v>13176</v>
      </c>
      <c r="M2717" s="11" t="s">
        <v>23</v>
      </c>
      <c r="N2717" s="10" t="s">
        <v>24</v>
      </c>
      <c r="O2717" s="10"/>
      <c r="P2717" s="10"/>
      <c r="Q2717" s="12"/>
      <c r="R2717" s="12"/>
      <c r="S2717" s="15" t="s">
        <v>26</v>
      </c>
      <c r="T2717" s="10" t="s">
        <v>27</v>
      </c>
      <c r="U2717" s="10">
        <v>758</v>
      </c>
      <c r="V2717" s="10">
        <v>560</v>
      </c>
      <c r="W2717" s="10">
        <v>427</v>
      </c>
      <c r="X2717" s="10">
        <v>2329</v>
      </c>
      <c r="Y2717" s="10">
        <f t="shared" si="74"/>
        <v>680</v>
      </c>
      <c r="Z2717" s="10" t="str">
        <f>IFERROR(VLOOKUP(H2717,'[1]MW-NIFTY-50-12-Apr-2020'!$A:$A,1,FALSE),"No")</f>
        <v>No</v>
      </c>
      <c r="AA2717" s="10" t="str">
        <f>IFERROR(VLOOKUP(AB2717,'[2]ind_nifty500list 12th Apr20'!$F:$F,1,FALSE),"No")</f>
        <v>No</v>
      </c>
      <c r="AB2717" s="9">
        <v>680</v>
      </c>
    </row>
    <row r="2718" spans="1:28" ht="15.75" customHeight="1" x14ac:dyDescent="0.3">
      <c r="A2718" s="9">
        <v>2721</v>
      </c>
      <c r="B2718" s="10">
        <v>6201601</v>
      </c>
      <c r="C2718" s="10">
        <v>24225</v>
      </c>
      <c r="D2718" s="10">
        <v>135812356</v>
      </c>
      <c r="E2718" s="10">
        <v>530517</v>
      </c>
      <c r="F2718" s="10">
        <v>530517</v>
      </c>
      <c r="G2718" s="10" t="s">
        <v>8405</v>
      </c>
      <c r="H2718" s="10" t="s">
        <v>8405</v>
      </c>
      <c r="I2718" s="10" t="s">
        <v>8406</v>
      </c>
      <c r="J2718" s="10" t="s">
        <v>8407</v>
      </c>
      <c r="K2718" s="13">
        <v>7966.4029</v>
      </c>
      <c r="L2718" s="19" t="s">
        <v>13177</v>
      </c>
      <c r="M2718" s="11" t="s">
        <v>83</v>
      </c>
      <c r="N2718" s="10" t="s">
        <v>84</v>
      </c>
      <c r="O2718" s="10" t="s">
        <v>716</v>
      </c>
      <c r="P2718" s="10"/>
      <c r="Q2718" s="12"/>
      <c r="R2718" s="12"/>
      <c r="S2718" s="17" t="s">
        <v>86</v>
      </c>
      <c r="T2718" s="10" t="s">
        <v>43</v>
      </c>
      <c r="U2718" s="10">
        <v>2065</v>
      </c>
      <c r="V2718" s="10">
        <v>3182</v>
      </c>
      <c r="W2718" s="10">
        <v>396</v>
      </c>
      <c r="X2718" s="10">
        <v>1855</v>
      </c>
      <c r="Y2718" s="10">
        <f t="shared" si="74"/>
        <v>2721</v>
      </c>
      <c r="Z2718" s="10" t="str">
        <f>IFERROR(VLOOKUP(H2718,'[1]MW-NIFTY-50-12-Apr-2020'!$A:$A,1,FALSE),"No")</f>
        <v>No</v>
      </c>
      <c r="AA2718" s="10" t="s">
        <v>44</v>
      </c>
      <c r="AB2718" s="9">
        <v>2721</v>
      </c>
    </row>
    <row r="2719" spans="1:28" ht="15.75" customHeight="1" x14ac:dyDescent="0.3">
      <c r="A2719" s="9">
        <v>2940</v>
      </c>
      <c r="B2719" s="10"/>
      <c r="C2719" s="10"/>
      <c r="D2719" s="10">
        <v>137952004</v>
      </c>
      <c r="E2719" s="10">
        <v>538875</v>
      </c>
      <c r="F2719" s="10">
        <v>538875</v>
      </c>
      <c r="G2719" s="10" t="s">
        <v>9060</v>
      </c>
      <c r="H2719" s="10" t="str">
        <f>G2719</f>
        <v>SELLWIN</v>
      </c>
      <c r="I2719" s="10" t="s">
        <v>9061</v>
      </c>
      <c r="J2719" s="10" t="s">
        <v>9062</v>
      </c>
      <c r="K2719" s="13">
        <v>10.43</v>
      </c>
      <c r="L2719" s="19" t="s">
        <v>13176</v>
      </c>
      <c r="M2719" s="11" t="s">
        <v>83</v>
      </c>
      <c r="N2719" s="10" t="s">
        <v>181</v>
      </c>
      <c r="O2719" s="10"/>
      <c r="P2719" s="10"/>
      <c r="Q2719" s="12"/>
      <c r="R2719" s="12"/>
      <c r="S2719" s="17" t="s">
        <v>86</v>
      </c>
      <c r="T2719" s="10" t="s">
        <v>27</v>
      </c>
      <c r="U2719" s="10">
        <v>2313</v>
      </c>
      <c r="V2719" s="10">
        <v>1467</v>
      </c>
      <c r="W2719" s="10">
        <v>1034</v>
      </c>
      <c r="X2719" s="10">
        <v>3965</v>
      </c>
      <c r="Y2719" s="10">
        <f t="shared" si="74"/>
        <v>2940</v>
      </c>
      <c r="Z2719" s="10" t="str">
        <f>IFERROR(VLOOKUP(H2719,'[1]MW-NIFTY-50-12-Apr-2020'!$A:$A,1,FALSE),"No")</f>
        <v>No</v>
      </c>
      <c r="AA2719" s="10" t="str">
        <f>IFERROR(VLOOKUP(AB2719,'[2]ind_nifty500list 12th Apr20'!$F:$F,1,FALSE),"No")</f>
        <v>No</v>
      </c>
      <c r="AB2719" s="9">
        <v>2940</v>
      </c>
    </row>
    <row r="2720" spans="1:28" ht="15.75" customHeight="1" x14ac:dyDescent="0.3">
      <c r="A2720" s="9">
        <v>2058</v>
      </c>
      <c r="B2720" s="10">
        <v>3675137</v>
      </c>
      <c r="C2720" s="10">
        <v>14356</v>
      </c>
      <c r="D2720" s="10">
        <v>136401668</v>
      </c>
      <c r="E2720" s="10">
        <v>532819</v>
      </c>
      <c r="F2720" s="10">
        <v>532819</v>
      </c>
      <c r="G2720" s="10" t="s">
        <v>8411</v>
      </c>
      <c r="H2720" s="10" t="s">
        <v>8411</v>
      </c>
      <c r="I2720" s="10" t="s">
        <v>8412</v>
      </c>
      <c r="J2720" s="10" t="s">
        <v>8413</v>
      </c>
      <c r="K2720" s="13">
        <v>14046.257600000001</v>
      </c>
      <c r="L2720" s="16" t="s">
        <v>13177</v>
      </c>
      <c r="M2720" s="11" t="s">
        <v>32</v>
      </c>
      <c r="N2720" s="10" t="s">
        <v>33</v>
      </c>
      <c r="O2720" s="10" t="s">
        <v>34</v>
      </c>
      <c r="P2720" s="10"/>
      <c r="Q2720" s="12"/>
      <c r="R2720" s="12"/>
      <c r="S2720" s="18" t="s">
        <v>35</v>
      </c>
      <c r="T2720" s="10" t="s">
        <v>43</v>
      </c>
      <c r="U2720" s="10">
        <v>728</v>
      </c>
      <c r="V2720" s="10">
        <v>2450</v>
      </c>
      <c r="W2720" s="10">
        <v>1289</v>
      </c>
      <c r="X2720" s="10">
        <v>2107</v>
      </c>
      <c r="Y2720" s="10">
        <f t="shared" si="74"/>
        <v>2058</v>
      </c>
      <c r="Z2720" s="10" t="str">
        <f>IFERROR(VLOOKUP(H2720,'[1]MW-NIFTY-50-12-Apr-2020'!$A:$A,1,FALSE),"No")</f>
        <v>No</v>
      </c>
      <c r="AA2720" s="10" t="s">
        <v>44</v>
      </c>
      <c r="AB2720" s="9">
        <v>2058</v>
      </c>
    </row>
    <row r="2721" spans="1:28" ht="15.75" customHeight="1" x14ac:dyDescent="0.3">
      <c r="A2721" s="9">
        <v>2775</v>
      </c>
      <c r="B2721" s="10"/>
      <c r="C2721" s="10"/>
      <c r="D2721" s="10">
        <v>135933700</v>
      </c>
      <c r="E2721" s="10">
        <v>530991</v>
      </c>
      <c r="F2721" s="10">
        <v>530991</v>
      </c>
      <c r="G2721" s="10" t="s">
        <v>8566</v>
      </c>
      <c r="H2721" s="10" t="str">
        <f>G2721</f>
        <v>ROOPAIND</v>
      </c>
      <c r="I2721" s="10" t="s">
        <v>8567</v>
      </c>
      <c r="J2721" s="10" t="s">
        <v>8568</v>
      </c>
      <c r="K2721" s="13">
        <v>10.41</v>
      </c>
      <c r="L2721" s="19" t="s">
        <v>13176</v>
      </c>
      <c r="M2721" s="11" t="s">
        <v>95</v>
      </c>
      <c r="N2721" s="10" t="s">
        <v>96</v>
      </c>
      <c r="O2721" s="10" t="s">
        <v>97</v>
      </c>
      <c r="P2721" s="10"/>
      <c r="Q2721" s="12"/>
      <c r="R2721" s="12"/>
      <c r="S2721" s="10" t="s">
        <v>98</v>
      </c>
      <c r="T2721" s="10" t="s">
        <v>27</v>
      </c>
      <c r="U2721" s="10">
        <v>3199</v>
      </c>
      <c r="V2721" s="10">
        <v>660</v>
      </c>
      <c r="W2721" s="10">
        <v>83</v>
      </c>
      <c r="X2721" s="10">
        <v>661</v>
      </c>
      <c r="Y2721" s="10">
        <f t="shared" si="74"/>
        <v>2775</v>
      </c>
      <c r="Z2721" s="10" t="str">
        <f>IFERROR(VLOOKUP(H2721,'[1]MW-NIFTY-50-12-Apr-2020'!$A:$A,1,FALSE),"No")</f>
        <v>No</v>
      </c>
      <c r="AA2721" s="10" t="str">
        <f>IFERROR(VLOOKUP(AB2721,'[2]ind_nifty500list 12th Apr20'!$F:$F,1,FALSE),"No")</f>
        <v>No</v>
      </c>
      <c r="AB2721" s="9">
        <v>2775</v>
      </c>
    </row>
    <row r="2722" spans="1:28" ht="15.75" customHeight="1" x14ac:dyDescent="0.3">
      <c r="A2722" s="9">
        <v>1661</v>
      </c>
      <c r="B2722" s="10"/>
      <c r="C2722" s="10"/>
      <c r="D2722" s="10">
        <v>136135684</v>
      </c>
      <c r="E2722" s="10">
        <v>531780</v>
      </c>
      <c r="F2722" s="10">
        <v>531780</v>
      </c>
      <c r="G2722" s="10" t="s">
        <v>5219</v>
      </c>
      <c r="H2722" s="10" t="str">
        <f>G2722</f>
        <v>KACL</v>
      </c>
      <c r="I2722" s="10" t="s">
        <v>5220</v>
      </c>
      <c r="J2722" s="10" t="s">
        <v>5221</v>
      </c>
      <c r="K2722" s="13">
        <v>10.4</v>
      </c>
      <c r="L2722" s="19" t="s">
        <v>13176</v>
      </c>
      <c r="M2722" s="11" t="s">
        <v>39</v>
      </c>
      <c r="N2722" s="10" t="s">
        <v>40</v>
      </c>
      <c r="O2722" s="10" t="s">
        <v>76</v>
      </c>
      <c r="P2722" s="10"/>
      <c r="Q2722" s="12"/>
      <c r="R2722" s="12"/>
      <c r="S2722" s="15" t="s">
        <v>42</v>
      </c>
      <c r="T2722" s="10" t="s">
        <v>27</v>
      </c>
      <c r="U2722" s="10">
        <v>876</v>
      </c>
      <c r="V2722" s="10">
        <v>2566</v>
      </c>
      <c r="W2722" s="10">
        <v>1018</v>
      </c>
      <c r="X2722" s="10">
        <v>285</v>
      </c>
      <c r="Y2722" s="10">
        <f t="shared" si="74"/>
        <v>1661</v>
      </c>
      <c r="Z2722" s="10" t="str">
        <f>IFERROR(VLOOKUP(H2722,'[1]MW-NIFTY-50-12-Apr-2020'!$A:$A,1,FALSE),"No")</f>
        <v>No</v>
      </c>
      <c r="AA2722" s="10" t="str">
        <f>IFERROR(VLOOKUP(AB2722,'[2]ind_nifty500list 12th Apr20'!$F:$F,1,FALSE),"No")</f>
        <v>No</v>
      </c>
      <c r="AB2722" s="9">
        <v>1661</v>
      </c>
    </row>
    <row r="2723" spans="1:28" ht="15.75" customHeight="1" x14ac:dyDescent="0.3">
      <c r="A2723" s="9">
        <v>208</v>
      </c>
      <c r="B2723" s="10"/>
      <c r="C2723" s="10"/>
      <c r="D2723" s="10">
        <v>131183876</v>
      </c>
      <c r="E2723" s="10">
        <v>512437</v>
      </c>
      <c r="F2723" s="10">
        <v>512437</v>
      </c>
      <c r="G2723" s="10" t="s">
        <v>770</v>
      </c>
      <c r="H2723" s="10" t="str">
        <f>G2723</f>
        <v>APOLLOFI</v>
      </c>
      <c r="I2723" s="10" t="s">
        <v>771</v>
      </c>
      <c r="J2723" s="10" t="s">
        <v>772</v>
      </c>
      <c r="K2723" s="13">
        <v>10.38</v>
      </c>
      <c r="L2723" s="19" t="s">
        <v>13176</v>
      </c>
      <c r="M2723" s="11" t="s">
        <v>55</v>
      </c>
      <c r="N2723" s="10" t="s">
        <v>56</v>
      </c>
      <c r="O2723" s="10" t="s">
        <v>62</v>
      </c>
      <c r="P2723" s="10" t="s">
        <v>63</v>
      </c>
      <c r="Q2723" s="12"/>
      <c r="R2723" s="12"/>
      <c r="S2723" s="10" t="s">
        <v>58</v>
      </c>
      <c r="T2723" s="10" t="s">
        <v>27</v>
      </c>
      <c r="U2723" s="10">
        <v>233</v>
      </c>
      <c r="V2723" s="10">
        <v>736</v>
      </c>
      <c r="W2723" s="10">
        <v>30</v>
      </c>
      <c r="X2723" s="10">
        <v>3230</v>
      </c>
      <c r="Y2723" s="10">
        <f t="shared" si="74"/>
        <v>208</v>
      </c>
      <c r="Z2723" s="10" t="str">
        <f>IFERROR(VLOOKUP(H2723,'[1]MW-NIFTY-50-12-Apr-2020'!$A:$A,1,FALSE),"No")</f>
        <v>No</v>
      </c>
      <c r="AA2723" s="10" t="str">
        <f>IFERROR(VLOOKUP(AB2723,'[2]ind_nifty500list 12th Apr20'!$F:$F,1,FALSE),"No")</f>
        <v>No</v>
      </c>
      <c r="AB2723" s="9">
        <v>208</v>
      </c>
    </row>
    <row r="2724" spans="1:28" ht="15.75" customHeight="1" x14ac:dyDescent="0.3">
      <c r="A2724" s="9">
        <v>2727</v>
      </c>
      <c r="B2724" s="10">
        <v>738561</v>
      </c>
      <c r="C2724" s="10">
        <v>2885</v>
      </c>
      <c r="D2724" s="10">
        <v>128083204</v>
      </c>
      <c r="E2724" s="10">
        <v>500325</v>
      </c>
      <c r="F2724" s="10">
        <v>500325</v>
      </c>
      <c r="G2724" s="10" t="s">
        <v>8424</v>
      </c>
      <c r="H2724" s="10" t="s">
        <v>8424</v>
      </c>
      <c r="I2724" s="10" t="s">
        <v>8425</v>
      </c>
      <c r="J2724" s="10" t="s">
        <v>8426</v>
      </c>
      <c r="K2724" s="13">
        <v>603880.43320000009</v>
      </c>
      <c r="L2724" s="16" t="s">
        <v>13178</v>
      </c>
      <c r="M2724" s="11" t="s">
        <v>121</v>
      </c>
      <c r="N2724" s="10" t="s">
        <v>122</v>
      </c>
      <c r="O2724" s="10" t="s">
        <v>1512</v>
      </c>
      <c r="P2724" s="10"/>
      <c r="Q2724" s="12"/>
      <c r="R2724" s="12"/>
      <c r="S2724" s="15" t="s">
        <v>124</v>
      </c>
      <c r="T2724" s="10" t="s">
        <v>130</v>
      </c>
      <c r="U2724" s="10">
        <v>1420</v>
      </c>
      <c r="V2724" s="10">
        <v>443</v>
      </c>
      <c r="W2724" s="10">
        <v>1329</v>
      </c>
      <c r="X2724" s="10">
        <v>1964</v>
      </c>
      <c r="Y2724" s="10">
        <f t="shared" si="74"/>
        <v>2727</v>
      </c>
      <c r="Z2724" s="10" t="s">
        <v>44</v>
      </c>
      <c r="AA2724" s="10" t="s">
        <v>44</v>
      </c>
      <c r="AB2724" s="9">
        <v>2727</v>
      </c>
    </row>
    <row r="2725" spans="1:28" ht="15.75" customHeight="1" x14ac:dyDescent="0.3">
      <c r="A2725" s="9">
        <v>2104</v>
      </c>
      <c r="B2725" s="10">
        <v>3826433</v>
      </c>
      <c r="C2725" s="10">
        <v>14947</v>
      </c>
      <c r="D2725" s="10">
        <v>136420356</v>
      </c>
      <c r="E2725" s="10">
        <v>532892</v>
      </c>
      <c r="F2725" s="10">
        <v>532892</v>
      </c>
      <c r="G2725" s="10" t="s">
        <v>8427</v>
      </c>
      <c r="H2725" s="10" t="s">
        <v>8427</v>
      </c>
      <c r="I2725" s="10" t="s">
        <v>8428</v>
      </c>
      <c r="J2725" s="10" t="s">
        <v>8429</v>
      </c>
      <c r="K2725" s="13">
        <v>15737.753049999999</v>
      </c>
      <c r="L2725" s="16" t="s">
        <v>13177</v>
      </c>
      <c r="M2725" s="10" t="s">
        <v>55</v>
      </c>
      <c r="N2725" s="10" t="s">
        <v>56</v>
      </c>
      <c r="O2725" s="10" t="s">
        <v>57</v>
      </c>
      <c r="P2725" s="10"/>
      <c r="Q2725" s="12"/>
      <c r="R2725" s="12"/>
      <c r="S2725" s="18" t="s">
        <v>58</v>
      </c>
      <c r="T2725" s="10" t="s">
        <v>130</v>
      </c>
      <c r="U2725" s="10">
        <v>2723</v>
      </c>
      <c r="V2725" s="10">
        <v>1366</v>
      </c>
      <c r="W2725" s="10">
        <v>873</v>
      </c>
      <c r="X2725" s="10">
        <v>1825</v>
      </c>
      <c r="Y2725" s="10">
        <f t="shared" si="74"/>
        <v>2104</v>
      </c>
      <c r="Z2725" s="10" t="str">
        <f>IFERROR(VLOOKUP(H2725,'[1]MW-NIFTY-50-12-Apr-2020'!$A:$A,1,FALSE),"No")</f>
        <v>No</v>
      </c>
      <c r="AA2725" s="10" t="s">
        <v>44</v>
      </c>
      <c r="AB2725" s="9">
        <v>2104</v>
      </c>
    </row>
    <row r="2726" spans="1:28" ht="15.75" customHeight="1" x14ac:dyDescent="0.3">
      <c r="A2726" s="9">
        <v>2107</v>
      </c>
      <c r="B2726" s="10">
        <v>1152769</v>
      </c>
      <c r="C2726" s="10">
        <v>4503</v>
      </c>
      <c r="D2726" s="10">
        <v>134732548</v>
      </c>
      <c r="E2726" s="10">
        <v>526299</v>
      </c>
      <c r="F2726" s="10">
        <v>526299</v>
      </c>
      <c r="G2726" s="10" t="s">
        <v>8430</v>
      </c>
      <c r="H2726" s="10" t="s">
        <v>8430</v>
      </c>
      <c r="I2726" s="10" t="s">
        <v>8431</v>
      </c>
      <c r="J2726" s="10" t="s">
        <v>8432</v>
      </c>
      <c r="K2726" s="13">
        <v>17875.109850000001</v>
      </c>
      <c r="L2726" s="16" t="s">
        <v>13177</v>
      </c>
      <c r="M2726" s="11" t="s">
        <v>32</v>
      </c>
      <c r="N2726" s="10" t="s">
        <v>33</v>
      </c>
      <c r="O2726" s="10" t="s">
        <v>34</v>
      </c>
      <c r="P2726" s="10"/>
      <c r="Q2726" s="12"/>
      <c r="R2726" s="12"/>
      <c r="S2726" s="18" t="s">
        <v>35</v>
      </c>
      <c r="T2726" s="10" t="s">
        <v>43</v>
      </c>
      <c r="U2726" s="10">
        <v>1289</v>
      </c>
      <c r="V2726" s="10">
        <v>2058</v>
      </c>
      <c r="W2726" s="10">
        <v>3900</v>
      </c>
      <c r="X2726" s="10">
        <v>2340</v>
      </c>
      <c r="Y2726" s="10">
        <f t="shared" si="74"/>
        <v>2107</v>
      </c>
      <c r="Z2726" s="10" t="str">
        <f>IFERROR(VLOOKUP(H2726,'[1]MW-NIFTY-50-12-Apr-2020'!$A:$A,1,FALSE),"No")</f>
        <v>No</v>
      </c>
      <c r="AA2726" s="10" t="s">
        <v>44</v>
      </c>
      <c r="AB2726" s="9">
        <v>2107</v>
      </c>
    </row>
    <row r="2727" spans="1:28" ht="15.75" customHeight="1" x14ac:dyDescent="0.3">
      <c r="A2727" s="9">
        <v>2468</v>
      </c>
      <c r="B2727" s="10"/>
      <c r="C2727" s="10"/>
      <c r="D2727" s="10">
        <v>134806532</v>
      </c>
      <c r="E2727" s="10">
        <v>526588</v>
      </c>
      <c r="F2727" s="10">
        <v>526588</v>
      </c>
      <c r="G2727" s="10" t="s">
        <v>7649</v>
      </c>
      <c r="H2727" s="10" t="str">
        <f>G2727</f>
        <v>PHOTOQUP</v>
      </c>
      <c r="I2727" s="10" t="s">
        <v>7650</v>
      </c>
      <c r="J2727" s="10" t="s">
        <v>7651</v>
      </c>
      <c r="K2727" s="13">
        <v>10.33</v>
      </c>
      <c r="L2727" s="19" t="s">
        <v>13176</v>
      </c>
      <c r="M2727" s="11" t="s">
        <v>83</v>
      </c>
      <c r="N2727" s="10" t="s">
        <v>1069</v>
      </c>
      <c r="O2727" s="10"/>
      <c r="P2727" s="10"/>
      <c r="Q2727" s="12"/>
      <c r="R2727" s="12"/>
      <c r="S2727" s="17" t="s">
        <v>1071</v>
      </c>
      <c r="T2727" s="10" t="s">
        <v>27</v>
      </c>
      <c r="U2727" s="10">
        <v>1603</v>
      </c>
      <c r="V2727" s="10">
        <v>1553</v>
      </c>
      <c r="W2727" s="10">
        <v>870</v>
      </c>
      <c r="X2727" s="10">
        <v>620</v>
      </c>
      <c r="Y2727" s="10">
        <f t="shared" si="74"/>
        <v>2468</v>
      </c>
      <c r="Z2727" s="10" t="str">
        <f>IFERROR(VLOOKUP(H2727,'[1]MW-NIFTY-50-12-Apr-2020'!$A:$A,1,FALSE),"No")</f>
        <v>No</v>
      </c>
      <c r="AA2727" s="10" t="str">
        <f>IFERROR(VLOOKUP(AB2727,'[2]ind_nifty500list 12th Apr20'!$F:$F,1,FALSE),"No")</f>
        <v>No</v>
      </c>
      <c r="AB2727" s="9">
        <v>2468</v>
      </c>
    </row>
    <row r="2728" spans="1:28" ht="15.75" customHeight="1" x14ac:dyDescent="0.3">
      <c r="A2728" s="9">
        <v>1628</v>
      </c>
      <c r="B2728" s="10"/>
      <c r="C2728" s="10"/>
      <c r="D2728" s="10">
        <v>130285828</v>
      </c>
      <c r="E2728" s="10">
        <v>508929</v>
      </c>
      <c r="F2728" s="10">
        <v>508929</v>
      </c>
      <c r="G2728" s="10" t="s">
        <v>5120</v>
      </c>
      <c r="H2728" s="10" t="str">
        <f>G2728</f>
        <v>JOYREALTY</v>
      </c>
      <c r="I2728" s="10" t="s">
        <v>5121</v>
      </c>
      <c r="J2728" s="10" t="s">
        <v>5122</v>
      </c>
      <c r="K2728" s="13">
        <v>10.31003560000001</v>
      </c>
      <c r="L2728" s="19" t="s">
        <v>13176</v>
      </c>
      <c r="M2728" s="11" t="s">
        <v>249</v>
      </c>
      <c r="N2728" s="10" t="s">
        <v>383</v>
      </c>
      <c r="O2728" s="10"/>
      <c r="P2728" s="10"/>
      <c r="Q2728" s="12"/>
      <c r="R2728" s="12"/>
      <c r="S2728" s="18" t="s">
        <v>384</v>
      </c>
      <c r="T2728" s="10" t="s">
        <v>27</v>
      </c>
      <c r="U2728" s="10">
        <v>2089</v>
      </c>
      <c r="V2728" s="10">
        <v>2610</v>
      </c>
      <c r="W2728" s="10">
        <v>1376</v>
      </c>
      <c r="X2728" s="10">
        <v>2629</v>
      </c>
      <c r="Y2728" s="10">
        <f t="shared" si="74"/>
        <v>1628</v>
      </c>
      <c r="Z2728" s="10" t="str">
        <f>IFERROR(VLOOKUP(H2728,'[1]MW-NIFTY-50-12-Apr-2020'!$A:$A,1,FALSE),"No")</f>
        <v>No</v>
      </c>
      <c r="AA2728" s="10" t="str">
        <f>IFERROR(VLOOKUP(AB2728,'[2]ind_nifty500list 12th Apr20'!$F:$F,1,FALSE),"No")</f>
        <v>No</v>
      </c>
      <c r="AB2728" s="9">
        <v>1628</v>
      </c>
    </row>
    <row r="2729" spans="1:28" ht="15.75" customHeight="1" x14ac:dyDescent="0.3">
      <c r="A2729" s="9">
        <v>2289</v>
      </c>
      <c r="B2729" s="10"/>
      <c r="C2729" s="10"/>
      <c r="D2729" s="10">
        <v>135867652</v>
      </c>
      <c r="E2729" s="10">
        <v>530733</v>
      </c>
      <c r="F2729" s="10">
        <v>530733</v>
      </c>
      <c r="G2729" s="10" t="s">
        <v>7117</v>
      </c>
      <c r="H2729" s="10" t="str">
        <f>G2729</f>
        <v>NOVAPUB</v>
      </c>
      <c r="I2729" s="10" t="s">
        <v>7118</v>
      </c>
      <c r="J2729" s="10" t="s">
        <v>7119</v>
      </c>
      <c r="K2729" s="13">
        <v>10.31</v>
      </c>
      <c r="L2729" s="19" t="s">
        <v>13176</v>
      </c>
      <c r="M2729" s="11" t="s">
        <v>39</v>
      </c>
      <c r="N2729" s="10" t="s">
        <v>145</v>
      </c>
      <c r="O2729" s="10"/>
      <c r="P2729" s="10"/>
      <c r="Q2729" s="10"/>
      <c r="R2729" s="12"/>
      <c r="S2729" s="17" t="s">
        <v>42</v>
      </c>
      <c r="T2729" s="10" t="s">
        <v>27</v>
      </c>
      <c r="U2729" s="10">
        <v>2864</v>
      </c>
      <c r="V2729" s="10">
        <v>3013</v>
      </c>
      <c r="W2729" s="10">
        <v>2286</v>
      </c>
      <c r="X2729" s="10">
        <v>1682</v>
      </c>
      <c r="Y2729" s="10">
        <f t="shared" si="74"/>
        <v>2289</v>
      </c>
      <c r="Z2729" s="10" t="str">
        <f>IFERROR(VLOOKUP(H2729,'[1]MW-NIFTY-50-12-Apr-2020'!$A:$A,1,FALSE),"No")</f>
        <v>No</v>
      </c>
      <c r="AA2729" s="10" t="str">
        <f>IFERROR(VLOOKUP(AB2729,'[2]ind_nifty500list 12th Apr20'!$F:$F,1,FALSE),"No")</f>
        <v>No</v>
      </c>
      <c r="AB2729" s="9">
        <v>2289</v>
      </c>
    </row>
    <row r="2730" spans="1:28" ht="15.75" customHeight="1" x14ac:dyDescent="0.3">
      <c r="A2730" s="9">
        <v>2367</v>
      </c>
      <c r="B2730" s="10"/>
      <c r="C2730" s="10"/>
      <c r="D2730" s="10">
        <v>128081412</v>
      </c>
      <c r="E2730" s="10">
        <v>500318</v>
      </c>
      <c r="F2730" s="10">
        <v>500318</v>
      </c>
      <c r="G2730" s="10" t="s">
        <v>7351</v>
      </c>
      <c r="H2730" s="10" t="str">
        <f>G2730</f>
        <v>OSWALSPG</v>
      </c>
      <c r="I2730" s="10" t="s">
        <v>7352</v>
      </c>
      <c r="J2730" s="10" t="s">
        <v>7353</v>
      </c>
      <c r="K2730" s="13">
        <v>10.31</v>
      </c>
      <c r="L2730" s="19" t="s">
        <v>13176</v>
      </c>
      <c r="M2730" s="11" t="s">
        <v>83</v>
      </c>
      <c r="N2730" s="10" t="s">
        <v>84</v>
      </c>
      <c r="O2730" s="10" t="s">
        <v>85</v>
      </c>
      <c r="P2730" s="10"/>
      <c r="Q2730" s="12"/>
      <c r="R2730" s="12"/>
      <c r="S2730" s="15" t="s">
        <v>86</v>
      </c>
      <c r="T2730" s="10" t="s">
        <v>27</v>
      </c>
      <c r="U2730" s="10">
        <v>2420</v>
      </c>
      <c r="V2730" s="10">
        <v>2591</v>
      </c>
      <c r="W2730" s="10">
        <v>2328</v>
      </c>
      <c r="X2730" s="10">
        <v>2269</v>
      </c>
      <c r="Y2730" s="10">
        <f t="shared" si="74"/>
        <v>2367</v>
      </c>
      <c r="Z2730" s="10" t="str">
        <f>IFERROR(VLOOKUP(H2730,'[1]MW-NIFTY-50-12-Apr-2020'!$A:$A,1,FALSE),"No")</f>
        <v>No</v>
      </c>
      <c r="AA2730" s="10" t="str">
        <f>IFERROR(VLOOKUP(AB2730,'[2]ind_nifty500list 12th Apr20'!$F:$F,1,FALSE),"No")</f>
        <v>No</v>
      </c>
      <c r="AB2730" s="9">
        <v>2367</v>
      </c>
    </row>
    <row r="2731" spans="1:28" ht="15.75" customHeight="1" x14ac:dyDescent="0.3">
      <c r="A2731" s="9">
        <v>2956</v>
      </c>
      <c r="B2731" s="10">
        <v>3688449</v>
      </c>
      <c r="C2731" s="10">
        <v>14408</v>
      </c>
      <c r="D2731" s="10">
        <v>136175108</v>
      </c>
      <c r="E2731" s="10">
        <v>531934</v>
      </c>
      <c r="F2731" s="10">
        <v>531934</v>
      </c>
      <c r="G2731" s="10" t="s">
        <v>9107</v>
      </c>
      <c r="H2731" s="10" t="s">
        <v>9107</v>
      </c>
      <c r="I2731" s="10" t="s">
        <v>9108</v>
      </c>
      <c r="J2731" s="10" t="s">
        <v>9109</v>
      </c>
      <c r="K2731" s="13">
        <v>10.2776</v>
      </c>
      <c r="L2731" s="19" t="s">
        <v>13176</v>
      </c>
      <c r="M2731" s="11" t="s">
        <v>83</v>
      </c>
      <c r="N2731" s="10" t="s">
        <v>84</v>
      </c>
      <c r="O2731" s="10" t="s">
        <v>85</v>
      </c>
      <c r="P2731" s="10"/>
      <c r="Q2731" s="12"/>
      <c r="R2731" s="12"/>
      <c r="S2731" s="15" t="s">
        <v>86</v>
      </c>
      <c r="T2731" s="10" t="s">
        <v>27</v>
      </c>
      <c r="U2731" s="10">
        <v>3804</v>
      </c>
      <c r="V2731" s="10">
        <v>2161</v>
      </c>
      <c r="W2731" s="10">
        <v>1681</v>
      </c>
      <c r="X2731" s="10">
        <v>1246</v>
      </c>
      <c r="Y2731" s="10">
        <f t="shared" si="74"/>
        <v>2956</v>
      </c>
      <c r="Z2731" s="10" t="str">
        <f>IFERROR(VLOOKUP(H2731,'[1]MW-NIFTY-50-12-Apr-2020'!$A:$A,1,FALSE),"No")</f>
        <v>No</v>
      </c>
      <c r="AA2731" s="10" t="str">
        <f>IFERROR(VLOOKUP(AB2731,'[2]ind_nifty500list 12th Apr20'!$F:$F,1,FALSE),"No")</f>
        <v>No</v>
      </c>
      <c r="AB2731" s="9">
        <v>2956</v>
      </c>
    </row>
    <row r="2732" spans="1:28" ht="15.75" customHeight="1" x14ac:dyDescent="0.3">
      <c r="A2732" s="9">
        <v>662</v>
      </c>
      <c r="B2732" s="10"/>
      <c r="C2732" s="10"/>
      <c r="D2732" s="10">
        <v>136880900</v>
      </c>
      <c r="E2732" s="10">
        <v>534691</v>
      </c>
      <c r="F2732" s="10">
        <v>534691</v>
      </c>
      <c r="G2732" s="10" t="s">
        <v>2179</v>
      </c>
      <c r="H2732" s="10" t="str">
        <f>G2732</f>
        <v>COMCL</v>
      </c>
      <c r="I2732" s="10" t="s">
        <v>2180</v>
      </c>
      <c r="J2732" s="10" t="s">
        <v>2181</v>
      </c>
      <c r="K2732" s="13">
        <v>10.26</v>
      </c>
      <c r="L2732" s="19" t="s">
        <v>13176</v>
      </c>
      <c r="M2732" s="11" t="s">
        <v>55</v>
      </c>
      <c r="N2732" s="10" t="s">
        <v>56</v>
      </c>
      <c r="O2732" s="10" t="s">
        <v>57</v>
      </c>
      <c r="P2732" s="10"/>
      <c r="Q2732" s="12"/>
      <c r="R2732" s="12"/>
      <c r="S2732" s="10" t="s">
        <v>58</v>
      </c>
      <c r="T2732" s="10" t="s">
        <v>27</v>
      </c>
      <c r="U2732" s="10">
        <v>603</v>
      </c>
      <c r="V2732" s="10">
        <v>1089</v>
      </c>
      <c r="W2732" s="10">
        <v>628</v>
      </c>
      <c r="X2732" s="10">
        <v>3066</v>
      </c>
      <c r="Y2732" s="10">
        <f t="shared" si="74"/>
        <v>662</v>
      </c>
      <c r="Z2732" s="10" t="str">
        <f>IFERROR(VLOOKUP(H2732,'[1]MW-NIFTY-50-12-Apr-2020'!$A:$A,1,FALSE),"No")</f>
        <v>No</v>
      </c>
      <c r="AA2732" s="10" t="str">
        <f>IFERROR(VLOOKUP(AB2732,'[2]ind_nifty500list 12th Apr20'!$F:$F,1,FALSE),"No")</f>
        <v>No</v>
      </c>
      <c r="AB2732" s="9">
        <v>662</v>
      </c>
    </row>
    <row r="2733" spans="1:28" ht="15.75" customHeight="1" x14ac:dyDescent="0.3">
      <c r="A2733" s="9">
        <v>2649</v>
      </c>
      <c r="B2733" s="10"/>
      <c r="C2733" s="10"/>
      <c r="D2733" s="10">
        <v>131591172</v>
      </c>
      <c r="E2733" s="10">
        <v>514028</v>
      </c>
      <c r="F2733" s="10">
        <v>514028</v>
      </c>
      <c r="G2733" s="10" t="s">
        <v>8186</v>
      </c>
      <c r="H2733" s="10" t="str">
        <f>G2733</f>
        <v>RAJKSYN</v>
      </c>
      <c r="I2733" s="10" t="s">
        <v>8187</v>
      </c>
      <c r="J2733" s="10" t="s">
        <v>8188</v>
      </c>
      <c r="K2733" s="13">
        <v>10.26</v>
      </c>
      <c r="L2733" s="19" t="s">
        <v>13176</v>
      </c>
      <c r="M2733" s="11" t="s">
        <v>83</v>
      </c>
      <c r="N2733" s="10" t="s">
        <v>84</v>
      </c>
      <c r="O2733" s="10" t="s">
        <v>85</v>
      </c>
      <c r="P2733" s="10"/>
      <c r="Q2733" s="12"/>
      <c r="R2733" s="12"/>
      <c r="S2733" s="17" t="s">
        <v>86</v>
      </c>
      <c r="T2733" s="10" t="s">
        <v>27</v>
      </c>
      <c r="U2733" s="10">
        <v>3149</v>
      </c>
      <c r="V2733" s="10">
        <v>3190</v>
      </c>
      <c r="W2733" s="10">
        <v>2377</v>
      </c>
      <c r="X2733" s="10">
        <v>3192</v>
      </c>
      <c r="Y2733" s="10">
        <f t="shared" si="74"/>
        <v>2649</v>
      </c>
      <c r="Z2733" s="10" t="str">
        <f>IFERROR(VLOOKUP(H2733,'[1]MW-NIFTY-50-12-Apr-2020'!$A:$A,1,FALSE),"No")</f>
        <v>No</v>
      </c>
      <c r="AA2733" s="10" t="str">
        <f>IFERROR(VLOOKUP(AB2733,'[2]ind_nifty500list 12th Apr20'!$F:$F,1,FALSE),"No")</f>
        <v>No</v>
      </c>
      <c r="AB2733" s="9">
        <v>2649</v>
      </c>
    </row>
    <row r="2734" spans="1:28" ht="15.75" customHeight="1" x14ac:dyDescent="0.3">
      <c r="A2734" s="9">
        <v>2377</v>
      </c>
      <c r="B2734" s="10"/>
      <c r="C2734" s="10"/>
      <c r="D2734" s="10">
        <v>136037124</v>
      </c>
      <c r="E2734" s="10">
        <v>531395</v>
      </c>
      <c r="F2734" s="10">
        <v>531395</v>
      </c>
      <c r="G2734" s="10" t="s">
        <v>7381</v>
      </c>
      <c r="H2734" s="10" t="str">
        <f>G2734</f>
        <v>PADAMCO</v>
      </c>
      <c r="I2734" s="10" t="s">
        <v>7382</v>
      </c>
      <c r="J2734" s="10" t="s">
        <v>7383</v>
      </c>
      <c r="K2734" s="13">
        <v>10.24</v>
      </c>
      <c r="L2734" s="19" t="s">
        <v>13176</v>
      </c>
      <c r="M2734" s="11" t="s">
        <v>83</v>
      </c>
      <c r="N2734" s="10" t="s">
        <v>84</v>
      </c>
      <c r="O2734" s="10" t="s">
        <v>85</v>
      </c>
      <c r="P2734" s="10"/>
      <c r="Q2734" s="12"/>
      <c r="R2734" s="12"/>
      <c r="S2734" s="15" t="s">
        <v>86</v>
      </c>
      <c r="T2734" s="10" t="s">
        <v>27</v>
      </c>
      <c r="U2734" s="10">
        <v>2649</v>
      </c>
      <c r="V2734" s="10">
        <v>3149</v>
      </c>
      <c r="W2734" s="10">
        <v>3192</v>
      </c>
      <c r="X2734" s="10">
        <v>1746</v>
      </c>
      <c r="Y2734" s="10">
        <f t="shared" si="74"/>
        <v>2377</v>
      </c>
      <c r="Z2734" s="10" t="str">
        <f>IFERROR(VLOOKUP(H2734,'[1]MW-NIFTY-50-12-Apr-2020'!$A:$A,1,FALSE),"No")</f>
        <v>No</v>
      </c>
      <c r="AA2734" s="10" t="str">
        <f>IFERROR(VLOOKUP(AB2734,'[2]ind_nifty500list 12th Apr20'!$F:$F,1,FALSE),"No")</f>
        <v>No</v>
      </c>
      <c r="AB2734" s="9">
        <v>2377</v>
      </c>
    </row>
    <row r="2735" spans="1:28" ht="15.75" customHeight="1" x14ac:dyDescent="0.3">
      <c r="A2735" s="9">
        <v>1307</v>
      </c>
      <c r="B2735" s="10">
        <v>363009</v>
      </c>
      <c r="C2735" s="10">
        <v>1418</v>
      </c>
      <c r="D2735" s="10">
        <v>128993540</v>
      </c>
      <c r="E2735" s="10">
        <v>503881</v>
      </c>
      <c r="F2735" s="10">
        <v>503881</v>
      </c>
      <c r="G2735" s="10" t="s">
        <v>4144</v>
      </c>
      <c r="H2735" s="10" t="s">
        <v>4144</v>
      </c>
      <c r="I2735" s="10" t="s">
        <v>4145</v>
      </c>
      <c r="J2735" s="10" t="s">
        <v>4146</v>
      </c>
      <c r="K2735" s="13">
        <v>10.171800000000001</v>
      </c>
      <c r="L2735" s="19" t="s">
        <v>13176</v>
      </c>
      <c r="M2735" s="10" t="s">
        <v>83</v>
      </c>
      <c r="N2735" s="10" t="s">
        <v>84</v>
      </c>
      <c r="O2735" s="10" t="s">
        <v>85</v>
      </c>
      <c r="P2735" s="10"/>
      <c r="Q2735" s="12"/>
      <c r="R2735" s="12"/>
      <c r="S2735" s="17" t="s">
        <v>86</v>
      </c>
      <c r="T2735" s="10" t="s">
        <v>27</v>
      </c>
      <c r="U2735" s="10">
        <v>1894</v>
      </c>
      <c r="V2735" s="10">
        <v>2054</v>
      </c>
      <c r="W2735" s="10">
        <v>939</v>
      </c>
      <c r="X2735" s="10">
        <v>275</v>
      </c>
      <c r="Y2735" s="10">
        <f t="shared" si="74"/>
        <v>1307</v>
      </c>
      <c r="Z2735" s="10" t="str">
        <f>IFERROR(VLOOKUP(H2735,'[1]MW-NIFTY-50-12-Apr-2020'!$A:$A,1,FALSE),"No")</f>
        <v>No</v>
      </c>
      <c r="AA2735" s="10" t="str">
        <f>IFERROR(VLOOKUP(AB2735,'[2]ind_nifty500list 12th Apr20'!$F:$F,1,FALSE),"No")</f>
        <v>No</v>
      </c>
      <c r="AB2735" s="9">
        <v>1307</v>
      </c>
    </row>
    <row r="2736" spans="1:28" ht="15.75" customHeight="1" x14ac:dyDescent="0.3">
      <c r="A2736" s="9">
        <v>1527</v>
      </c>
      <c r="B2736" s="10"/>
      <c r="C2736" s="10"/>
      <c r="D2736" s="10">
        <v>134303236</v>
      </c>
      <c r="E2736" s="10">
        <v>524622</v>
      </c>
      <c r="F2736" s="10">
        <v>524622</v>
      </c>
      <c r="G2736" s="10" t="s">
        <v>4816</v>
      </c>
      <c r="H2736" s="10" t="str">
        <f>G2736</f>
        <v>ISTRNETWK</v>
      </c>
      <c r="I2736" s="10" t="s">
        <v>4817</v>
      </c>
      <c r="J2736" s="10" t="s">
        <v>4818</v>
      </c>
      <c r="K2736" s="13">
        <v>10.17</v>
      </c>
      <c r="L2736" s="19" t="s">
        <v>13176</v>
      </c>
      <c r="M2736" s="11" t="s">
        <v>39</v>
      </c>
      <c r="N2736" s="10" t="s">
        <v>145</v>
      </c>
      <c r="O2736" s="10"/>
      <c r="P2736" s="10"/>
      <c r="Q2736" s="12"/>
      <c r="R2736" s="12"/>
      <c r="S2736" s="17" t="s">
        <v>42</v>
      </c>
      <c r="T2736" s="10" t="s">
        <v>27</v>
      </c>
      <c r="U2736" s="10">
        <v>2041</v>
      </c>
      <c r="V2736" s="10">
        <v>498</v>
      </c>
      <c r="W2736" s="10">
        <v>1496</v>
      </c>
      <c r="X2736" s="10">
        <v>785</v>
      </c>
      <c r="Y2736" s="10">
        <f t="shared" si="74"/>
        <v>1527</v>
      </c>
      <c r="Z2736" s="10" t="str">
        <f>IFERROR(VLOOKUP(H2736,'[1]MW-NIFTY-50-12-Apr-2020'!$A:$A,1,FALSE),"No")</f>
        <v>No</v>
      </c>
      <c r="AA2736" s="10" t="str">
        <f>IFERROR(VLOOKUP(AB2736,'[2]ind_nifty500list 12th Apr20'!$F:$F,1,FALSE),"No")</f>
        <v>No</v>
      </c>
      <c r="AB2736" s="9">
        <v>1527</v>
      </c>
    </row>
    <row r="2737" spans="1:28" ht="15.75" customHeight="1" x14ac:dyDescent="0.3">
      <c r="A2737" s="9">
        <v>2740</v>
      </c>
      <c r="B2737" s="10">
        <v>7577089</v>
      </c>
      <c r="C2737" s="10">
        <v>29598</v>
      </c>
      <c r="D2737" s="10">
        <v>137042436</v>
      </c>
      <c r="E2737" s="10">
        <v>535322</v>
      </c>
      <c r="F2737" s="10">
        <v>535322</v>
      </c>
      <c r="G2737" s="10" t="s">
        <v>8462</v>
      </c>
      <c r="H2737" s="10" t="s">
        <v>8462</v>
      </c>
      <c r="I2737" s="10" t="s">
        <v>8463</v>
      </c>
      <c r="J2737" s="10" t="s">
        <v>8464</v>
      </c>
      <c r="K2737" s="13">
        <v>3725.8468499999999</v>
      </c>
      <c r="L2737" s="19" t="s">
        <v>13179</v>
      </c>
      <c r="M2737" s="11" t="s">
        <v>55</v>
      </c>
      <c r="N2737" s="10" t="s">
        <v>56</v>
      </c>
      <c r="O2737" s="10" t="s">
        <v>215</v>
      </c>
      <c r="P2737" s="10"/>
      <c r="Q2737" s="12"/>
      <c r="R2737" s="12"/>
      <c r="S2737" s="10" t="s">
        <v>58</v>
      </c>
      <c r="T2737" s="10" t="s">
        <v>27</v>
      </c>
      <c r="U2737" s="10">
        <v>557</v>
      </c>
      <c r="V2737" s="10">
        <v>1360</v>
      </c>
      <c r="W2737" s="10">
        <v>1912</v>
      </c>
      <c r="X2737" s="10">
        <v>552</v>
      </c>
      <c r="Y2737" s="10">
        <f t="shared" si="74"/>
        <v>2740</v>
      </c>
      <c r="Z2737" s="10" t="str">
        <f>IFERROR(VLOOKUP(H2737,'[1]MW-NIFTY-50-12-Apr-2020'!$A:$A,1,FALSE),"No")</f>
        <v>No</v>
      </c>
      <c r="AA2737" s="10" t="s">
        <v>44</v>
      </c>
      <c r="AB2737" s="9">
        <v>2740</v>
      </c>
    </row>
    <row r="2738" spans="1:28" ht="15.75" customHeight="1" x14ac:dyDescent="0.3">
      <c r="A2738" s="9">
        <v>2053</v>
      </c>
      <c r="B2738" s="10"/>
      <c r="C2738" s="10"/>
      <c r="D2738" s="10">
        <v>133692164</v>
      </c>
      <c r="E2738" s="10">
        <v>522235</v>
      </c>
      <c r="F2738" s="10">
        <v>522235</v>
      </c>
      <c r="G2738" s="10" t="s">
        <v>6400</v>
      </c>
      <c r="H2738" s="10" t="str">
        <f>G2738</f>
        <v>MINALIND</v>
      </c>
      <c r="I2738" s="10" t="s">
        <v>6401</v>
      </c>
      <c r="J2738" s="10" t="s">
        <v>6402</v>
      </c>
      <c r="K2738" s="13">
        <v>10.17</v>
      </c>
      <c r="L2738" s="19" t="s">
        <v>13176</v>
      </c>
      <c r="M2738" s="10" t="s">
        <v>83</v>
      </c>
      <c r="N2738" s="10" t="s">
        <v>181</v>
      </c>
      <c r="O2738" s="10"/>
      <c r="P2738" s="10"/>
      <c r="Q2738" s="12"/>
      <c r="R2738" s="12"/>
      <c r="S2738" s="17" t="s">
        <v>86</v>
      </c>
      <c r="T2738" s="10" t="s">
        <v>27</v>
      </c>
      <c r="U2738" s="10">
        <v>2812</v>
      </c>
      <c r="V2738" s="10">
        <v>2959</v>
      </c>
      <c r="W2738" s="10">
        <v>1497</v>
      </c>
      <c r="X2738" s="10">
        <v>1453</v>
      </c>
      <c r="Y2738" s="10">
        <f t="shared" si="74"/>
        <v>2053</v>
      </c>
      <c r="Z2738" s="10" t="str">
        <f>IFERROR(VLOOKUP(H2738,'[1]MW-NIFTY-50-12-Apr-2020'!$A:$A,1,FALSE),"No")</f>
        <v>No</v>
      </c>
      <c r="AA2738" s="10" t="str">
        <f>IFERROR(VLOOKUP(AB2738,'[2]ind_nifty500list 12th Apr20'!$F:$F,1,FALSE),"No")</f>
        <v>No</v>
      </c>
      <c r="AB2738" s="9">
        <v>2053</v>
      </c>
    </row>
    <row r="2739" spans="1:28" ht="15.75" customHeight="1" x14ac:dyDescent="0.3">
      <c r="A2739" s="9">
        <v>3069</v>
      </c>
      <c r="B2739" s="10"/>
      <c r="C2739" s="10"/>
      <c r="D2739" s="10">
        <v>136156932</v>
      </c>
      <c r="E2739" s="10">
        <v>531863</v>
      </c>
      <c r="F2739" s="10">
        <v>531863</v>
      </c>
      <c r="G2739" s="10" t="s">
        <v>9446</v>
      </c>
      <c r="H2739" s="10" t="str">
        <f>G2739</f>
        <v>SIGRUN</v>
      </c>
      <c r="I2739" s="10" t="s">
        <v>9447</v>
      </c>
      <c r="J2739" s="10" t="s">
        <v>9448</v>
      </c>
      <c r="K2739" s="13">
        <v>10.17</v>
      </c>
      <c r="L2739" s="19" t="s">
        <v>13176</v>
      </c>
      <c r="M2739" s="11" t="s">
        <v>55</v>
      </c>
      <c r="N2739" s="10" t="s">
        <v>56</v>
      </c>
      <c r="O2739" s="10" t="s">
        <v>154</v>
      </c>
      <c r="P2739" s="10"/>
      <c r="Q2739" s="12"/>
      <c r="R2739" s="12"/>
      <c r="S2739" s="10" t="s">
        <v>58</v>
      </c>
      <c r="T2739" s="10" t="s">
        <v>27</v>
      </c>
      <c r="U2739" s="10">
        <v>1543</v>
      </c>
      <c r="V2739" s="10">
        <v>1282</v>
      </c>
      <c r="W2739" s="10">
        <v>2388</v>
      </c>
      <c r="X2739" s="10">
        <v>2259</v>
      </c>
      <c r="Y2739" s="10">
        <f t="shared" si="74"/>
        <v>3069</v>
      </c>
      <c r="Z2739" s="10" t="str">
        <f>IFERROR(VLOOKUP(H2739,'[1]MW-NIFTY-50-12-Apr-2020'!$A:$A,1,FALSE),"No")</f>
        <v>No</v>
      </c>
      <c r="AA2739" s="10" t="str">
        <f>IFERROR(VLOOKUP(AB2739,'[2]ind_nifty500list 12th Apr20'!$F:$F,1,FALSE),"No")</f>
        <v>No</v>
      </c>
      <c r="AB2739" s="9">
        <v>3069</v>
      </c>
    </row>
    <row r="2740" spans="1:28" ht="15.75" customHeight="1" x14ac:dyDescent="0.3">
      <c r="A2740" s="9">
        <v>2130</v>
      </c>
      <c r="B2740" s="10"/>
      <c r="C2740" s="10"/>
      <c r="D2740" s="10">
        <v>129115140</v>
      </c>
      <c r="E2740" s="10">
        <v>504356</v>
      </c>
      <c r="F2740" s="10">
        <v>504356</v>
      </c>
      <c r="G2740" s="10" t="s">
        <v>6635</v>
      </c>
      <c r="H2740" s="10" t="str">
        <f>G2740</f>
        <v>ZMULTIPU</v>
      </c>
      <c r="I2740" s="10" t="s">
        <v>6636</v>
      </c>
      <c r="J2740" s="10" t="s">
        <v>6637</v>
      </c>
      <c r="K2740" s="13">
        <v>10.09</v>
      </c>
      <c r="L2740" s="19" t="s">
        <v>13176</v>
      </c>
      <c r="M2740" s="11" t="s">
        <v>55</v>
      </c>
      <c r="N2740" s="10" t="s">
        <v>56</v>
      </c>
      <c r="O2740" s="10" t="s">
        <v>57</v>
      </c>
      <c r="P2740" s="10"/>
      <c r="Q2740" s="12"/>
      <c r="R2740" s="12"/>
      <c r="S2740" s="18" t="s">
        <v>58</v>
      </c>
      <c r="T2740" s="10" t="s">
        <v>27</v>
      </c>
      <c r="U2740" s="10">
        <v>3584</v>
      </c>
      <c r="V2740" s="10">
        <v>2099</v>
      </c>
      <c r="W2740" s="10">
        <v>904</v>
      </c>
      <c r="X2740" s="10">
        <v>3593</v>
      </c>
      <c r="Y2740" s="10">
        <f t="shared" si="74"/>
        <v>2130</v>
      </c>
      <c r="Z2740" s="10" t="str">
        <f>IFERROR(VLOOKUP(H2740,'[1]MW-NIFTY-50-12-Apr-2020'!$A:$A,1,FALSE),"No")</f>
        <v>No</v>
      </c>
      <c r="AA2740" s="10" t="str">
        <f>IFERROR(VLOOKUP(AB2740,'[2]ind_nifty500list 12th Apr20'!$F:$F,1,FALSE),"No")</f>
        <v>No</v>
      </c>
      <c r="AB2740" s="9">
        <v>2130</v>
      </c>
    </row>
    <row r="2741" spans="1:28" ht="15.75" customHeight="1" x14ac:dyDescent="0.3">
      <c r="A2741" s="9">
        <v>2744</v>
      </c>
      <c r="B2741" s="10">
        <v>5202689</v>
      </c>
      <c r="C2741" s="10">
        <v>20323</v>
      </c>
      <c r="D2741" s="10">
        <v>129410308</v>
      </c>
      <c r="E2741" s="10">
        <v>505509</v>
      </c>
      <c r="F2741" s="10">
        <v>505509</v>
      </c>
      <c r="G2741" s="10" t="s">
        <v>8474</v>
      </c>
      <c r="H2741" s="10" t="s">
        <v>8474</v>
      </c>
      <c r="I2741" s="10" t="s">
        <v>8475</v>
      </c>
      <c r="J2741" s="10" t="s">
        <v>8476</v>
      </c>
      <c r="K2741" s="13">
        <v>1552.0382</v>
      </c>
      <c r="L2741" s="19" t="s">
        <v>13179</v>
      </c>
      <c r="M2741" s="11" t="s">
        <v>23</v>
      </c>
      <c r="N2741" s="10" t="s">
        <v>24</v>
      </c>
      <c r="O2741" s="10" t="s">
        <v>376</v>
      </c>
      <c r="P2741" s="10"/>
      <c r="Q2741" s="12"/>
      <c r="R2741" s="12"/>
      <c r="S2741" s="15" t="s">
        <v>26</v>
      </c>
      <c r="T2741" s="10" t="s">
        <v>27</v>
      </c>
      <c r="U2741" s="10">
        <v>751</v>
      </c>
      <c r="V2741" s="10">
        <v>3384</v>
      </c>
      <c r="W2741" s="10">
        <v>1399</v>
      </c>
      <c r="X2741" s="10">
        <v>2178</v>
      </c>
      <c r="Y2741" s="10">
        <f t="shared" si="74"/>
        <v>2744</v>
      </c>
      <c r="Z2741" s="10" t="str">
        <f>IFERROR(VLOOKUP(H2741,'[1]MW-NIFTY-50-12-Apr-2020'!$A:$A,1,FALSE),"No")</f>
        <v>No</v>
      </c>
      <c r="AA2741" s="10" t="s">
        <v>44</v>
      </c>
      <c r="AB2741" s="9">
        <v>2744</v>
      </c>
    </row>
    <row r="2742" spans="1:28" ht="15.75" customHeight="1" x14ac:dyDescent="0.3">
      <c r="A2742" s="9">
        <v>2520</v>
      </c>
      <c r="B2742" s="10">
        <v>4699393</v>
      </c>
      <c r="C2742" s="10">
        <v>18357</v>
      </c>
      <c r="D2742" s="10">
        <v>136493572</v>
      </c>
      <c r="E2742" s="10">
        <v>533178</v>
      </c>
      <c r="F2742" s="10">
        <v>533178</v>
      </c>
      <c r="G2742" s="10" t="s">
        <v>7805</v>
      </c>
      <c r="H2742" s="10" t="s">
        <v>7805</v>
      </c>
      <c r="I2742" s="10" t="s">
        <v>7806</v>
      </c>
      <c r="J2742" s="10" t="s">
        <v>7807</v>
      </c>
      <c r="K2742" s="13">
        <v>10.079000000000001</v>
      </c>
      <c r="L2742" s="19" t="s">
        <v>13176</v>
      </c>
      <c r="M2742" s="11" t="s">
        <v>83</v>
      </c>
      <c r="N2742" s="10" t="s">
        <v>84</v>
      </c>
      <c r="O2742" s="10" t="s">
        <v>85</v>
      </c>
      <c r="P2742" s="10"/>
      <c r="Q2742" s="12"/>
      <c r="R2742" s="12"/>
      <c r="S2742" s="17" t="s">
        <v>86</v>
      </c>
      <c r="T2742" s="10" t="s">
        <v>27</v>
      </c>
      <c r="U2742" s="10">
        <v>2800</v>
      </c>
      <c r="V2742" s="10">
        <v>2935</v>
      </c>
      <c r="W2742" s="10">
        <v>1817</v>
      </c>
      <c r="X2742" s="10">
        <v>1249</v>
      </c>
      <c r="Y2742" s="10">
        <f t="shared" si="74"/>
        <v>2520</v>
      </c>
      <c r="Z2742" s="10" t="str">
        <f>IFERROR(VLOOKUP(H2742,'[1]MW-NIFTY-50-12-Apr-2020'!$A:$A,1,FALSE),"No")</f>
        <v>No</v>
      </c>
      <c r="AA2742" s="10" t="str">
        <f>IFERROR(VLOOKUP(AB2742,'[2]ind_nifty500list 12th Apr20'!$F:$F,1,FALSE),"No")</f>
        <v>No</v>
      </c>
      <c r="AB2742" s="9">
        <v>2520</v>
      </c>
    </row>
    <row r="2743" spans="1:28" ht="15.75" customHeight="1" x14ac:dyDescent="0.3">
      <c r="A2743" s="9">
        <v>915</v>
      </c>
      <c r="B2743" s="10"/>
      <c r="C2743" s="10"/>
      <c r="D2743" s="10">
        <v>137903108</v>
      </c>
      <c r="E2743" s="10">
        <v>137903108</v>
      </c>
      <c r="F2743" s="10">
        <v>538684</v>
      </c>
      <c r="G2743" s="10" t="s">
        <v>2943</v>
      </c>
      <c r="H2743" s="10" t="str">
        <f t="shared" ref="H2743:H2750" si="77">G2743</f>
        <v>ENCASH</v>
      </c>
      <c r="I2743" s="10" t="s">
        <v>2944</v>
      </c>
      <c r="J2743" s="10" t="s">
        <v>2945</v>
      </c>
      <c r="K2743" s="13">
        <v>10.07</v>
      </c>
      <c r="L2743" s="19" t="s">
        <v>13176</v>
      </c>
      <c r="M2743" s="11" t="s">
        <v>83</v>
      </c>
      <c r="N2743" s="10" t="s">
        <v>181</v>
      </c>
      <c r="O2743" s="10" t="s">
        <v>311</v>
      </c>
      <c r="P2743" s="10"/>
      <c r="Q2743" s="12"/>
      <c r="R2743" s="12"/>
      <c r="S2743" s="15" t="s">
        <v>313</v>
      </c>
      <c r="T2743" s="10" t="s">
        <v>27</v>
      </c>
      <c r="U2743" s="10">
        <v>938</v>
      </c>
      <c r="V2743" s="10">
        <v>2879</v>
      </c>
      <c r="W2743" s="10">
        <v>1785</v>
      </c>
      <c r="X2743" s="10">
        <v>3586</v>
      </c>
      <c r="Y2743" s="10">
        <f t="shared" si="74"/>
        <v>915</v>
      </c>
      <c r="Z2743" s="10" t="str">
        <f>IFERROR(VLOOKUP(H2743,'[1]MW-NIFTY-50-12-Apr-2020'!$A:$A,1,FALSE),"No")</f>
        <v>No</v>
      </c>
      <c r="AA2743" s="10" t="str">
        <f>IFERROR(VLOOKUP(AB2743,'[2]ind_nifty500list 12th Apr20'!$F:$F,1,FALSE),"No")</f>
        <v>No</v>
      </c>
      <c r="AB2743" s="9">
        <v>915</v>
      </c>
    </row>
    <row r="2744" spans="1:28" ht="15.75" customHeight="1" x14ac:dyDescent="0.3">
      <c r="A2744" s="9">
        <v>1336</v>
      </c>
      <c r="B2744" s="10"/>
      <c r="C2744" s="10"/>
      <c r="D2744" s="10">
        <v>135898372</v>
      </c>
      <c r="E2744" s="10">
        <v>530853</v>
      </c>
      <c r="F2744" s="10">
        <v>530853</v>
      </c>
      <c r="G2744" s="10" t="s">
        <v>4233</v>
      </c>
      <c r="H2744" s="10" t="str">
        <f t="shared" si="77"/>
        <v>HIPOLIN</v>
      </c>
      <c r="I2744" s="10" t="s">
        <v>4234</v>
      </c>
      <c r="J2744" s="10" t="s">
        <v>4235</v>
      </c>
      <c r="K2744" s="13">
        <v>10.06</v>
      </c>
      <c r="L2744" s="19" t="s">
        <v>13176</v>
      </c>
      <c r="M2744" s="11" t="s">
        <v>275</v>
      </c>
      <c r="N2744" s="10" t="s">
        <v>276</v>
      </c>
      <c r="O2744" s="10" t="s">
        <v>323</v>
      </c>
      <c r="P2744" s="10" t="s">
        <v>4220</v>
      </c>
      <c r="Q2744" s="12"/>
      <c r="R2744" s="12"/>
      <c r="S2744" s="18" t="s">
        <v>279</v>
      </c>
      <c r="T2744" s="10" t="s">
        <v>27</v>
      </c>
      <c r="U2744" s="10">
        <v>1135</v>
      </c>
      <c r="V2744" s="10">
        <v>733</v>
      </c>
      <c r="W2744" s="10">
        <v>1646</v>
      </c>
      <c r="X2744" s="10">
        <v>1331</v>
      </c>
      <c r="Y2744" s="10">
        <f t="shared" si="74"/>
        <v>1336</v>
      </c>
      <c r="Z2744" s="10" t="str">
        <f>IFERROR(VLOOKUP(H2744,'[1]MW-NIFTY-50-12-Apr-2020'!$A:$A,1,FALSE),"No")</f>
        <v>No</v>
      </c>
      <c r="AA2744" s="10" t="str">
        <f>IFERROR(VLOOKUP(AB2744,'[2]ind_nifty500list 12th Apr20'!$F:$F,1,FALSE),"No")</f>
        <v>No</v>
      </c>
      <c r="AB2744" s="9">
        <v>1336</v>
      </c>
    </row>
    <row r="2745" spans="1:28" ht="15.75" customHeight="1" x14ac:dyDescent="0.3">
      <c r="A2745" s="9">
        <v>2001</v>
      </c>
      <c r="B2745" s="10"/>
      <c r="C2745" s="10"/>
      <c r="D2745" s="10">
        <v>136110084</v>
      </c>
      <c r="E2745" s="10">
        <v>531680</v>
      </c>
      <c r="F2745" s="10">
        <v>531680</v>
      </c>
      <c r="G2745" s="10" t="s">
        <v>6245</v>
      </c>
      <c r="H2745" s="10" t="str">
        <f t="shared" si="77"/>
        <v>MAYUR</v>
      </c>
      <c r="I2745" s="10" t="s">
        <v>6246</v>
      </c>
      <c r="J2745" s="10" t="s">
        <v>6247</v>
      </c>
      <c r="K2745" s="13">
        <v>10.050000000000001</v>
      </c>
      <c r="L2745" s="19" t="s">
        <v>13176</v>
      </c>
      <c r="M2745" s="11" t="s">
        <v>83</v>
      </c>
      <c r="N2745" s="10" t="s">
        <v>84</v>
      </c>
      <c r="O2745" s="10" t="s">
        <v>716</v>
      </c>
      <c r="P2745" s="10"/>
      <c r="Q2745" s="12"/>
      <c r="R2745" s="12"/>
      <c r="S2745" s="15" t="s">
        <v>86</v>
      </c>
      <c r="T2745" s="10" t="s">
        <v>27</v>
      </c>
      <c r="U2745" s="10">
        <v>2193</v>
      </c>
      <c r="V2745" s="10">
        <v>951</v>
      </c>
      <c r="W2745" s="10">
        <v>2901</v>
      </c>
      <c r="X2745" s="10">
        <v>3299</v>
      </c>
      <c r="Y2745" s="10">
        <f t="shared" si="74"/>
        <v>2001</v>
      </c>
      <c r="Z2745" s="10" t="str">
        <f>IFERROR(VLOOKUP(H2745,'[1]MW-NIFTY-50-12-Apr-2020'!$A:$A,1,FALSE),"No")</f>
        <v>No</v>
      </c>
      <c r="AA2745" s="10" t="str">
        <f>IFERROR(VLOOKUP(AB2745,'[2]ind_nifty500list 12th Apr20'!$F:$F,1,FALSE),"No")</f>
        <v>No</v>
      </c>
      <c r="AB2745" s="9">
        <v>2001</v>
      </c>
    </row>
    <row r="2746" spans="1:28" ht="15.75" customHeight="1" x14ac:dyDescent="0.3">
      <c r="A2746" s="9">
        <v>791</v>
      </c>
      <c r="B2746" s="10"/>
      <c r="C2746" s="10"/>
      <c r="D2746" s="10">
        <v>137842180</v>
      </c>
      <c r="E2746" s="10">
        <v>137842180</v>
      </c>
      <c r="F2746" s="10">
        <v>538446</v>
      </c>
      <c r="G2746" s="10" t="s">
        <v>2569</v>
      </c>
      <c r="H2746" s="10" t="str">
        <f t="shared" si="77"/>
        <v>DHANUKACOM</v>
      </c>
      <c r="I2746" s="10" t="s">
        <v>2570</v>
      </c>
      <c r="J2746" s="10" t="s">
        <v>2571</v>
      </c>
      <c r="K2746" s="13">
        <v>9.98</v>
      </c>
      <c r="L2746" s="19" t="s">
        <v>13176</v>
      </c>
      <c r="M2746" s="11" t="s">
        <v>55</v>
      </c>
      <c r="N2746" s="10" t="s">
        <v>56</v>
      </c>
      <c r="O2746" s="10" t="s">
        <v>158</v>
      </c>
      <c r="P2746" s="10" t="s">
        <v>797</v>
      </c>
      <c r="Q2746" s="12"/>
      <c r="R2746" s="12"/>
      <c r="S2746" s="10" t="s">
        <v>58</v>
      </c>
      <c r="T2746" s="10" t="s">
        <v>27</v>
      </c>
      <c r="U2746" s="10">
        <v>871</v>
      </c>
      <c r="V2746" s="10">
        <v>2561</v>
      </c>
      <c r="W2746" s="10">
        <v>675</v>
      </c>
      <c r="X2746" s="10">
        <v>3796</v>
      </c>
      <c r="Y2746" s="10">
        <f t="shared" si="74"/>
        <v>791</v>
      </c>
      <c r="Z2746" s="10" t="str">
        <f>IFERROR(VLOOKUP(H2746,'[1]MW-NIFTY-50-12-Apr-2020'!$A:$A,1,FALSE),"No")</f>
        <v>No</v>
      </c>
      <c r="AA2746" s="10" t="str">
        <f>IFERROR(VLOOKUP(AB2746,'[2]ind_nifty500list 12th Apr20'!$F:$F,1,FALSE),"No")</f>
        <v>No</v>
      </c>
      <c r="AB2746" s="9">
        <v>791</v>
      </c>
    </row>
    <row r="2747" spans="1:28" ht="15.75" customHeight="1" x14ac:dyDescent="0.3">
      <c r="A2747" s="9">
        <v>3358</v>
      </c>
      <c r="B2747" s="10"/>
      <c r="C2747" s="10"/>
      <c r="D2747" s="10">
        <v>130930436</v>
      </c>
      <c r="E2747" s="10">
        <v>511447</v>
      </c>
      <c r="F2747" s="10">
        <v>511447</v>
      </c>
      <c r="G2747" s="10" t="s">
        <v>10309</v>
      </c>
      <c r="H2747" s="10" t="str">
        <f t="shared" si="77"/>
        <v>SYLPH</v>
      </c>
      <c r="I2747" s="10" t="s">
        <v>10310</v>
      </c>
      <c r="J2747" s="10" t="s">
        <v>10311</v>
      </c>
      <c r="K2747" s="13">
        <v>9.9600000000000009</v>
      </c>
      <c r="L2747" s="19" t="s">
        <v>13176</v>
      </c>
      <c r="M2747" s="11" t="s">
        <v>32</v>
      </c>
      <c r="N2747" s="10" t="s">
        <v>33</v>
      </c>
      <c r="O2747" s="10" t="s">
        <v>48</v>
      </c>
      <c r="P2747" s="10"/>
      <c r="Q2747" s="12"/>
      <c r="R2747" s="12"/>
      <c r="S2747" s="18" t="s">
        <v>35</v>
      </c>
      <c r="T2747" s="10" t="s">
        <v>27</v>
      </c>
      <c r="U2747" s="10">
        <v>666</v>
      </c>
      <c r="V2747" s="10">
        <v>3030</v>
      </c>
      <c r="W2747" s="10">
        <v>134</v>
      </c>
      <c r="X2747" s="10">
        <v>3760</v>
      </c>
      <c r="Y2747" s="10">
        <f t="shared" si="74"/>
        <v>3358</v>
      </c>
      <c r="Z2747" s="10" t="str">
        <f>IFERROR(VLOOKUP(H2747,'[1]MW-NIFTY-50-12-Apr-2020'!$A:$A,1,FALSE),"No")</f>
        <v>No</v>
      </c>
      <c r="AA2747" s="10" t="str">
        <f>IFERROR(VLOOKUP(AB2747,'[2]ind_nifty500list 12th Apr20'!$F:$F,1,FALSE),"No")</f>
        <v>No</v>
      </c>
      <c r="AB2747" s="9">
        <v>3358</v>
      </c>
    </row>
    <row r="2748" spans="1:28" ht="15.75" customHeight="1" x14ac:dyDescent="0.3">
      <c r="A2748" s="9">
        <v>2599</v>
      </c>
      <c r="B2748" s="10"/>
      <c r="C2748" s="10"/>
      <c r="D2748" s="10">
        <v>137384708</v>
      </c>
      <c r="E2748" s="10">
        <v>536659</v>
      </c>
      <c r="F2748" s="10">
        <v>536659</v>
      </c>
      <c r="G2748" s="10" t="s">
        <v>8036</v>
      </c>
      <c r="H2748" s="10" t="str">
        <f t="shared" si="77"/>
        <v>PVVINFRA</v>
      </c>
      <c r="I2748" s="10" t="s">
        <v>8037</v>
      </c>
      <c r="J2748" s="10" t="s">
        <v>8038</v>
      </c>
      <c r="K2748" s="13">
        <v>9.9499999999999993</v>
      </c>
      <c r="L2748" s="19" t="s">
        <v>13176</v>
      </c>
      <c r="M2748" s="11" t="s">
        <v>39</v>
      </c>
      <c r="N2748" s="10" t="s">
        <v>67</v>
      </c>
      <c r="O2748" s="10"/>
      <c r="P2748" s="10"/>
      <c r="Q2748" s="12"/>
      <c r="R2748" s="12"/>
      <c r="S2748" s="15" t="s">
        <v>69</v>
      </c>
      <c r="T2748" s="10" t="s">
        <v>27</v>
      </c>
      <c r="U2748" s="10">
        <v>3239</v>
      </c>
      <c r="V2748" s="10">
        <v>3756</v>
      </c>
      <c r="W2748" s="10">
        <v>2931</v>
      </c>
      <c r="X2748" s="10">
        <v>2644</v>
      </c>
      <c r="Y2748" s="10">
        <f t="shared" si="74"/>
        <v>2599</v>
      </c>
      <c r="Z2748" s="10" t="str">
        <f>IFERROR(VLOOKUP(H2748,'[1]MW-NIFTY-50-12-Apr-2020'!$A:$A,1,FALSE),"No")</f>
        <v>No</v>
      </c>
      <c r="AA2748" s="10" t="str">
        <f>IFERROR(VLOOKUP(AB2748,'[2]ind_nifty500list 12th Apr20'!$F:$F,1,FALSE),"No")</f>
        <v>No</v>
      </c>
      <c r="AB2748" s="9">
        <v>2599</v>
      </c>
    </row>
    <row r="2749" spans="1:28" ht="15.75" customHeight="1" x14ac:dyDescent="0.3">
      <c r="A2749" s="9">
        <v>704</v>
      </c>
      <c r="B2749" s="10"/>
      <c r="C2749" s="10"/>
      <c r="D2749" s="10">
        <v>133632260</v>
      </c>
      <c r="E2749" s="10">
        <v>522001</v>
      </c>
      <c r="F2749" s="10">
        <v>522001</v>
      </c>
      <c r="G2749" s="10" t="s">
        <v>2305</v>
      </c>
      <c r="H2749" s="10" t="str">
        <f t="shared" si="77"/>
        <v>CRANEX</v>
      </c>
      <c r="I2749" s="10" t="s">
        <v>2306</v>
      </c>
      <c r="J2749" s="10" t="s">
        <v>2307</v>
      </c>
      <c r="K2749" s="13">
        <v>9.8800000000000008</v>
      </c>
      <c r="L2749" s="19" t="s">
        <v>13176</v>
      </c>
      <c r="M2749" s="11" t="s">
        <v>39</v>
      </c>
      <c r="N2749" s="10" t="s">
        <v>40</v>
      </c>
      <c r="O2749" s="10"/>
      <c r="P2749" s="10"/>
      <c r="Q2749" s="12"/>
      <c r="R2749" s="12"/>
      <c r="S2749" s="15" t="s">
        <v>42</v>
      </c>
      <c r="T2749" s="10" t="s">
        <v>27</v>
      </c>
      <c r="U2749" s="10">
        <v>2772</v>
      </c>
      <c r="V2749" s="10">
        <v>2823</v>
      </c>
      <c r="W2749" s="10">
        <v>48</v>
      </c>
      <c r="X2749" s="10">
        <v>399</v>
      </c>
      <c r="Y2749" s="10">
        <f t="shared" si="74"/>
        <v>704</v>
      </c>
      <c r="Z2749" s="10" t="str">
        <f>IFERROR(VLOOKUP(H2749,'[1]MW-NIFTY-50-12-Apr-2020'!$A:$A,1,FALSE),"No")</f>
        <v>No</v>
      </c>
      <c r="AA2749" s="10" t="str">
        <f>IFERROR(VLOOKUP(AB2749,'[2]ind_nifty500list 12th Apr20'!$F:$F,1,FALSE),"No")</f>
        <v>No</v>
      </c>
      <c r="AB2749" s="9">
        <v>704</v>
      </c>
    </row>
    <row r="2750" spans="1:28" ht="15.75" customHeight="1" x14ac:dyDescent="0.3">
      <c r="A2750" s="9">
        <v>4230</v>
      </c>
      <c r="B2750" s="10"/>
      <c r="C2750" s="10"/>
      <c r="D2750" s="10">
        <v>128042756</v>
      </c>
      <c r="E2750" s="10">
        <v>500167</v>
      </c>
      <c r="F2750" s="10">
        <v>500167</v>
      </c>
      <c r="G2750" s="10" t="s">
        <v>12341</v>
      </c>
      <c r="H2750" s="10" t="str">
        <f t="shared" si="77"/>
        <v>GOODVALUE</v>
      </c>
      <c r="I2750" s="10" t="s">
        <v>12342</v>
      </c>
      <c r="J2750" s="10" t="s">
        <v>12343</v>
      </c>
      <c r="K2750" s="13">
        <v>9.8699999999999992</v>
      </c>
      <c r="L2750" s="19" t="s">
        <v>13176</v>
      </c>
      <c r="M2750" s="11" t="s">
        <v>23</v>
      </c>
      <c r="N2750" s="10" t="s">
        <v>24</v>
      </c>
      <c r="O2750" s="10"/>
      <c r="P2750" s="10"/>
      <c r="Q2750" s="12"/>
      <c r="R2750" s="12"/>
      <c r="S2750" s="17" t="s">
        <v>26</v>
      </c>
      <c r="T2750" s="10" t="s">
        <v>27</v>
      </c>
      <c r="U2750" s="10">
        <v>4286</v>
      </c>
      <c r="V2750" s="10">
        <v>4292</v>
      </c>
      <c r="W2750" s="10">
        <v>4222</v>
      </c>
      <c r="X2750" s="10">
        <v>4204</v>
      </c>
      <c r="Y2750" s="10">
        <f t="shared" si="74"/>
        <v>4230</v>
      </c>
      <c r="Z2750" s="10" t="str">
        <f>IFERROR(VLOOKUP(H2750,'[1]MW-NIFTY-50-12-Apr-2020'!$A:$A,1,FALSE),"No")</f>
        <v>No</v>
      </c>
      <c r="AA2750" s="10" t="str">
        <f>IFERROR(VLOOKUP(AB2750,'[2]ind_nifty500list 12th Apr20'!$F:$F,1,FALSE),"No")</f>
        <v>No</v>
      </c>
      <c r="AB2750" s="9">
        <v>4230</v>
      </c>
    </row>
    <row r="2751" spans="1:28" ht="15.75" customHeight="1" x14ac:dyDescent="0.3">
      <c r="A2751" s="9">
        <v>2161</v>
      </c>
      <c r="B2751" s="10">
        <v>7535873</v>
      </c>
      <c r="C2751" s="10">
        <v>29437</v>
      </c>
      <c r="D2751" s="10">
        <v>133383684</v>
      </c>
      <c r="E2751" s="10">
        <v>521030</v>
      </c>
      <c r="F2751" s="10">
        <v>521030</v>
      </c>
      <c r="G2751" s="10" t="s">
        <v>6730</v>
      </c>
      <c r="H2751" s="10" t="s">
        <v>6730</v>
      </c>
      <c r="I2751" s="10" t="s">
        <v>6731</v>
      </c>
      <c r="J2751" s="10" t="s">
        <v>6732</v>
      </c>
      <c r="K2751" s="13">
        <v>9.863150000000001</v>
      </c>
      <c r="L2751" s="19" t="s">
        <v>13176</v>
      </c>
      <c r="M2751" s="11" t="s">
        <v>83</v>
      </c>
      <c r="N2751" s="10" t="s">
        <v>84</v>
      </c>
      <c r="O2751" s="10" t="s">
        <v>85</v>
      </c>
      <c r="P2751" s="10"/>
      <c r="Q2751" s="12"/>
      <c r="R2751" s="12"/>
      <c r="S2751" s="15" t="s">
        <v>86</v>
      </c>
      <c r="T2751" s="10" t="s">
        <v>27</v>
      </c>
      <c r="U2751" s="10">
        <v>127</v>
      </c>
      <c r="V2751" s="10">
        <v>1482</v>
      </c>
      <c r="W2751" s="10">
        <v>3804</v>
      </c>
      <c r="X2751" s="10">
        <v>2956</v>
      </c>
      <c r="Y2751" s="10">
        <f t="shared" si="74"/>
        <v>2161</v>
      </c>
      <c r="Z2751" s="10" t="str">
        <f>IFERROR(VLOOKUP(H2751,'[1]MW-NIFTY-50-12-Apr-2020'!$A:$A,1,FALSE),"No")</f>
        <v>No</v>
      </c>
      <c r="AA2751" s="10" t="str">
        <f>IFERROR(VLOOKUP(AB2751,'[2]ind_nifty500list 12th Apr20'!$F:$F,1,FALSE),"No")</f>
        <v>No</v>
      </c>
      <c r="AB2751" s="9">
        <v>2161</v>
      </c>
    </row>
    <row r="2752" spans="1:28" ht="15.75" customHeight="1" x14ac:dyDescent="0.3">
      <c r="A2752" s="9">
        <v>2404</v>
      </c>
      <c r="B2752" s="10"/>
      <c r="C2752" s="10"/>
      <c r="D2752" s="10">
        <v>136001284</v>
      </c>
      <c r="E2752" s="10">
        <v>531255</v>
      </c>
      <c r="F2752" s="10">
        <v>531255</v>
      </c>
      <c r="G2752" s="10" t="s">
        <v>7462</v>
      </c>
      <c r="H2752" s="10" t="str">
        <f>G2752</f>
        <v>PARAGONF</v>
      </c>
      <c r="I2752" s="10" t="s">
        <v>7463</v>
      </c>
      <c r="J2752" s="10" t="s">
        <v>7464</v>
      </c>
      <c r="K2752" s="13">
        <v>9.84</v>
      </c>
      <c r="L2752" s="19" t="s">
        <v>13176</v>
      </c>
      <c r="M2752" s="11" t="s">
        <v>55</v>
      </c>
      <c r="N2752" s="10" t="s">
        <v>56</v>
      </c>
      <c r="O2752" s="10" t="s">
        <v>57</v>
      </c>
      <c r="P2752" s="10"/>
      <c r="Q2752" s="12"/>
      <c r="R2752" s="12"/>
      <c r="S2752" s="18" t="s">
        <v>58</v>
      </c>
      <c r="T2752" s="10" t="s">
        <v>27</v>
      </c>
      <c r="U2752" s="10">
        <v>1395</v>
      </c>
      <c r="V2752" s="10">
        <v>3155</v>
      </c>
      <c r="W2752" s="10">
        <v>2164</v>
      </c>
      <c r="X2752" s="10">
        <v>2099</v>
      </c>
      <c r="Y2752" s="10">
        <f t="shared" si="74"/>
        <v>2404</v>
      </c>
      <c r="Z2752" s="10" t="str">
        <f>IFERROR(VLOOKUP(H2752,'[1]MW-NIFTY-50-12-Apr-2020'!$A:$A,1,FALSE),"No")</f>
        <v>No</v>
      </c>
      <c r="AA2752" s="10" t="str">
        <f>IFERROR(VLOOKUP(AB2752,'[2]ind_nifty500list 12th Apr20'!$F:$F,1,FALSE),"No")</f>
        <v>No</v>
      </c>
      <c r="AB2752" s="9">
        <v>2404</v>
      </c>
    </row>
    <row r="2753" spans="1:28" ht="15.75" customHeight="1" x14ac:dyDescent="0.3">
      <c r="A2753" s="9">
        <v>2192</v>
      </c>
      <c r="B2753" s="10"/>
      <c r="C2753" s="10"/>
      <c r="D2753" s="10">
        <v>137899012</v>
      </c>
      <c r="E2753" s="10">
        <v>137899012</v>
      </c>
      <c r="F2753" s="10">
        <v>538668</v>
      </c>
      <c r="G2753" s="10" t="s">
        <v>6823</v>
      </c>
      <c r="H2753" s="10" t="str">
        <f>G2753</f>
        <v>NAYSAA</v>
      </c>
      <c r="I2753" s="10" t="s">
        <v>6824</v>
      </c>
      <c r="J2753" s="10" t="s">
        <v>6825</v>
      </c>
      <c r="K2753" s="13">
        <v>9.83</v>
      </c>
      <c r="L2753" s="19" t="s">
        <v>13176</v>
      </c>
      <c r="M2753" s="11" t="s">
        <v>55</v>
      </c>
      <c r="N2753" s="10" t="s">
        <v>56</v>
      </c>
      <c r="O2753" s="10" t="s">
        <v>62</v>
      </c>
      <c r="P2753" s="10" t="s">
        <v>293</v>
      </c>
      <c r="Q2753" s="12"/>
      <c r="R2753" s="12"/>
      <c r="S2753" s="10" t="s">
        <v>58</v>
      </c>
      <c r="T2753" s="10" t="s">
        <v>27</v>
      </c>
      <c r="U2753" s="10">
        <v>1774</v>
      </c>
      <c r="V2753" s="10">
        <v>3782</v>
      </c>
      <c r="W2753" s="10">
        <v>3046</v>
      </c>
      <c r="X2753" s="10">
        <v>1744</v>
      </c>
      <c r="Y2753" s="10">
        <f t="shared" si="74"/>
        <v>2192</v>
      </c>
      <c r="Z2753" s="10" t="str">
        <f>IFERROR(VLOOKUP(H2753,'[1]MW-NIFTY-50-12-Apr-2020'!$A:$A,1,FALSE),"No")</f>
        <v>No</v>
      </c>
      <c r="AA2753" s="10" t="str">
        <f>IFERROR(VLOOKUP(AB2753,'[2]ind_nifty500list 12th Apr20'!$F:$F,1,FALSE),"No")</f>
        <v>No</v>
      </c>
      <c r="AB2753" s="9">
        <v>2192</v>
      </c>
    </row>
    <row r="2754" spans="1:28" ht="15.75" customHeight="1" x14ac:dyDescent="0.3">
      <c r="A2754" s="9">
        <v>2501</v>
      </c>
      <c r="B2754" s="10"/>
      <c r="C2754" s="10"/>
      <c r="D2754" s="10">
        <v>136037636</v>
      </c>
      <c r="E2754" s="10">
        <v>531397</v>
      </c>
      <c r="F2754" s="10">
        <v>531397</v>
      </c>
      <c r="G2754" s="10" t="s">
        <v>7748</v>
      </c>
      <c r="H2754" s="10" t="str">
        <f>G2754</f>
        <v>POLYCON</v>
      </c>
      <c r="I2754" s="10" t="s">
        <v>7749</v>
      </c>
      <c r="J2754" s="10" t="s">
        <v>7750</v>
      </c>
      <c r="K2754" s="13">
        <v>9.83</v>
      </c>
      <c r="L2754" s="19" t="s">
        <v>13176</v>
      </c>
      <c r="M2754" s="11" t="s">
        <v>83</v>
      </c>
      <c r="N2754" s="10" t="s">
        <v>1069</v>
      </c>
      <c r="O2754" s="10" t="s">
        <v>3711</v>
      </c>
      <c r="P2754" s="10" t="s">
        <v>3965</v>
      </c>
      <c r="Q2754" s="12"/>
      <c r="R2754" s="12"/>
      <c r="S2754" s="17" t="s">
        <v>1071</v>
      </c>
      <c r="T2754" s="10" t="s">
        <v>27</v>
      </c>
      <c r="U2754" s="10">
        <v>1165</v>
      </c>
      <c r="V2754" s="10">
        <v>1468</v>
      </c>
      <c r="W2754" s="10">
        <v>1572</v>
      </c>
      <c r="X2754" s="10">
        <v>2109</v>
      </c>
      <c r="Y2754" s="10">
        <f t="shared" ref="Y2754:Y2817" si="78">A2754</f>
        <v>2501</v>
      </c>
      <c r="Z2754" s="10" t="str">
        <f>IFERROR(VLOOKUP(H2754,'[1]MW-NIFTY-50-12-Apr-2020'!$A:$A,1,FALSE),"No")</f>
        <v>No</v>
      </c>
      <c r="AA2754" s="10" t="str">
        <f>IFERROR(VLOOKUP(AB2754,'[2]ind_nifty500list 12th Apr20'!$F:$F,1,FALSE),"No")</f>
        <v>No</v>
      </c>
      <c r="AB2754" s="9">
        <v>2501</v>
      </c>
    </row>
    <row r="2755" spans="1:28" ht="15.75" customHeight="1" x14ac:dyDescent="0.3">
      <c r="A2755" s="9">
        <v>1090</v>
      </c>
      <c r="B2755" s="10">
        <v>4986881</v>
      </c>
      <c r="C2755" s="10">
        <v>19480</v>
      </c>
      <c r="D2755" s="10">
        <v>135870212</v>
      </c>
      <c r="E2755" s="10">
        <v>530743</v>
      </c>
      <c r="F2755" s="10">
        <v>530743</v>
      </c>
      <c r="G2755" s="10" t="s">
        <v>3479</v>
      </c>
      <c r="H2755" s="10" t="s">
        <v>3479</v>
      </c>
      <c r="I2755" s="10" t="s">
        <v>3480</v>
      </c>
      <c r="J2755" s="10" t="s">
        <v>3481</v>
      </c>
      <c r="K2755" s="13">
        <v>9.82</v>
      </c>
      <c r="L2755" s="19" t="s">
        <v>13176</v>
      </c>
      <c r="M2755" s="11" t="s">
        <v>39</v>
      </c>
      <c r="N2755" s="10" t="s">
        <v>40</v>
      </c>
      <c r="O2755" s="10"/>
      <c r="P2755" s="10"/>
      <c r="Q2755" s="12"/>
      <c r="R2755" s="12"/>
      <c r="S2755" s="15" t="s">
        <v>42</v>
      </c>
      <c r="T2755" s="10" t="s">
        <v>27</v>
      </c>
      <c r="U2755" s="10">
        <v>1320</v>
      </c>
      <c r="V2755" s="10">
        <v>1472</v>
      </c>
      <c r="W2755" s="10">
        <v>535</v>
      </c>
      <c r="X2755" s="10">
        <v>67</v>
      </c>
      <c r="Y2755" s="10">
        <f t="shared" si="78"/>
        <v>1090</v>
      </c>
      <c r="Z2755" s="10" t="str">
        <f>IFERROR(VLOOKUP(H2755,'[1]MW-NIFTY-50-12-Apr-2020'!$A:$A,1,FALSE),"No")</f>
        <v>No</v>
      </c>
      <c r="AA2755" s="10" t="str">
        <f>IFERROR(VLOOKUP(AB2755,'[2]ind_nifty500list 12th Apr20'!$F:$F,1,FALSE),"No")</f>
        <v>No</v>
      </c>
      <c r="AB2755" s="9">
        <v>1090</v>
      </c>
    </row>
    <row r="2756" spans="1:28" ht="15.75" customHeight="1" x14ac:dyDescent="0.3">
      <c r="A2756" s="9">
        <v>374</v>
      </c>
      <c r="B2756" s="10"/>
      <c r="C2756" s="10"/>
      <c r="D2756" s="10">
        <v>133152516</v>
      </c>
      <c r="E2756" s="10">
        <v>520127</v>
      </c>
      <c r="F2756" s="10">
        <v>520127</v>
      </c>
      <c r="G2756" s="10" t="s">
        <v>1297</v>
      </c>
      <c r="H2756" s="10" t="str">
        <f>G2756</f>
        <v>BALURTRANS</v>
      </c>
      <c r="I2756" s="10" t="s">
        <v>1298</v>
      </c>
      <c r="J2756" s="10" t="s">
        <v>1299</v>
      </c>
      <c r="K2756" s="13">
        <v>9.81</v>
      </c>
      <c r="L2756" s="19" t="s">
        <v>13176</v>
      </c>
      <c r="M2756" s="11" t="s">
        <v>39</v>
      </c>
      <c r="N2756" s="10" t="s">
        <v>145</v>
      </c>
      <c r="O2756" s="10"/>
      <c r="P2756" s="10"/>
      <c r="Q2756" s="12"/>
      <c r="R2756" s="12"/>
      <c r="S2756" s="15" t="s">
        <v>42</v>
      </c>
      <c r="T2756" s="10" t="s">
        <v>27</v>
      </c>
      <c r="U2756" s="10">
        <v>928</v>
      </c>
      <c r="V2756" s="10">
        <v>1682</v>
      </c>
      <c r="W2756" s="10">
        <v>3735</v>
      </c>
      <c r="X2756" s="10">
        <v>2936</v>
      </c>
      <c r="Y2756" s="10">
        <f t="shared" si="78"/>
        <v>374</v>
      </c>
      <c r="Z2756" s="10" t="str">
        <f>IFERROR(VLOOKUP(H2756,'[1]MW-NIFTY-50-12-Apr-2020'!$A:$A,1,FALSE),"No")</f>
        <v>No</v>
      </c>
      <c r="AA2756" s="10" t="str">
        <f>IFERROR(VLOOKUP(AB2756,'[2]ind_nifty500list 12th Apr20'!$F:$F,1,FALSE),"No")</f>
        <v>No</v>
      </c>
      <c r="AB2756" s="9">
        <v>374</v>
      </c>
    </row>
    <row r="2757" spans="1:28" ht="15.75" customHeight="1" x14ac:dyDescent="0.3">
      <c r="A2757" s="9">
        <v>3393</v>
      </c>
      <c r="B2757" s="10"/>
      <c r="C2757" s="10"/>
      <c r="D2757" s="10">
        <v>132936964</v>
      </c>
      <c r="E2757" s="10">
        <v>519285</v>
      </c>
      <c r="F2757" s="10">
        <v>519285</v>
      </c>
      <c r="G2757" s="10" t="s">
        <v>10416</v>
      </c>
      <c r="H2757" s="10" t="str">
        <f>G2757</f>
        <v>TARAI</v>
      </c>
      <c r="I2757" s="10" t="s">
        <v>10417</v>
      </c>
      <c r="J2757" s="10" t="s">
        <v>10418</v>
      </c>
      <c r="K2757" s="13">
        <v>9.7799999999999994</v>
      </c>
      <c r="L2757" s="19" t="s">
        <v>13176</v>
      </c>
      <c r="M2757" s="11" t="s">
        <v>275</v>
      </c>
      <c r="N2757" s="10" t="s">
        <v>357</v>
      </c>
      <c r="O2757" s="10" t="s">
        <v>358</v>
      </c>
      <c r="P2757" s="10" t="s">
        <v>398</v>
      </c>
      <c r="Q2757" s="12"/>
      <c r="R2757" s="12"/>
      <c r="S2757" s="18" t="s">
        <v>279</v>
      </c>
      <c r="T2757" s="10" t="s">
        <v>27</v>
      </c>
      <c r="U2757" s="10">
        <v>3704</v>
      </c>
      <c r="V2757" s="10">
        <v>3475</v>
      </c>
      <c r="W2757" s="10">
        <v>3478</v>
      </c>
      <c r="X2757" s="10">
        <v>2201</v>
      </c>
      <c r="Y2757" s="10">
        <f t="shared" si="78"/>
        <v>3393</v>
      </c>
      <c r="Z2757" s="10" t="str">
        <f>IFERROR(VLOOKUP(H2757,'[1]MW-NIFTY-50-12-Apr-2020'!$A:$A,1,FALSE),"No")</f>
        <v>No</v>
      </c>
      <c r="AA2757" s="10" t="str">
        <f>IFERROR(VLOOKUP(AB2757,'[2]ind_nifty500list 12th Apr20'!$F:$F,1,FALSE),"No")</f>
        <v>No</v>
      </c>
      <c r="AB2757" s="9">
        <v>3393</v>
      </c>
    </row>
    <row r="2758" spans="1:28" ht="15.75" customHeight="1" x14ac:dyDescent="0.3">
      <c r="A2758" s="9">
        <v>134</v>
      </c>
      <c r="B2758" s="10"/>
      <c r="C2758" s="10"/>
      <c r="D2758" s="10">
        <v>136427268</v>
      </c>
      <c r="E2758" s="10">
        <v>532919</v>
      </c>
      <c r="F2758" s="10">
        <v>532919</v>
      </c>
      <c r="G2758" s="10" t="s">
        <v>534</v>
      </c>
      <c r="H2758" s="10" t="str">
        <f>G2758</f>
        <v>ACIASIA</v>
      </c>
      <c r="I2758" s="10" t="s">
        <v>535</v>
      </c>
      <c r="J2758" s="10" t="s">
        <v>536</v>
      </c>
      <c r="K2758" s="13">
        <v>9.76</v>
      </c>
      <c r="L2758" s="19" t="s">
        <v>13176</v>
      </c>
      <c r="M2758" s="11" t="s">
        <v>32</v>
      </c>
      <c r="N2758" s="10" t="s">
        <v>33</v>
      </c>
      <c r="O2758" s="10" t="s">
        <v>48</v>
      </c>
      <c r="P2758" s="10"/>
      <c r="Q2758" s="12"/>
      <c r="R2758" s="12"/>
      <c r="S2758" s="18" t="s">
        <v>35</v>
      </c>
      <c r="T2758" s="10" t="s">
        <v>27</v>
      </c>
      <c r="U2758" s="10">
        <v>3358</v>
      </c>
      <c r="V2758" s="10">
        <v>666</v>
      </c>
      <c r="W2758" s="10">
        <v>3760</v>
      </c>
      <c r="X2758" s="10">
        <v>1625</v>
      </c>
      <c r="Y2758" s="10">
        <f t="shared" si="78"/>
        <v>134</v>
      </c>
      <c r="Z2758" s="10" t="str">
        <f>IFERROR(VLOOKUP(H2758,'[1]MW-NIFTY-50-12-Apr-2020'!$A:$A,1,FALSE),"No")</f>
        <v>No</v>
      </c>
      <c r="AA2758" s="10" t="str">
        <f>IFERROR(VLOOKUP(AB2758,'[2]ind_nifty500list 12th Apr20'!$F:$F,1,FALSE),"No")</f>
        <v>No</v>
      </c>
      <c r="AB2758" s="9">
        <v>134</v>
      </c>
    </row>
    <row r="2759" spans="1:28" ht="15.75" customHeight="1" x14ac:dyDescent="0.3">
      <c r="A2759" s="9">
        <v>437</v>
      </c>
      <c r="B2759" s="10"/>
      <c r="C2759" s="10"/>
      <c r="D2759" s="10">
        <v>129578500</v>
      </c>
      <c r="E2759" s="10">
        <v>506166</v>
      </c>
      <c r="F2759" s="10">
        <v>506166</v>
      </c>
      <c r="G2759" s="10" t="s">
        <v>1489</v>
      </c>
      <c r="H2759" s="10" t="str">
        <f>G2759</f>
        <v>APIS</v>
      </c>
      <c r="I2759" s="10" t="s">
        <v>1490</v>
      </c>
      <c r="J2759" s="10" t="s">
        <v>1491</v>
      </c>
      <c r="K2759" s="13">
        <v>9.75</v>
      </c>
      <c r="L2759" s="19" t="s">
        <v>13176</v>
      </c>
      <c r="M2759" s="11" t="s">
        <v>275</v>
      </c>
      <c r="N2759" s="10" t="s">
        <v>276</v>
      </c>
      <c r="O2759" s="10" t="s">
        <v>277</v>
      </c>
      <c r="P2759" s="10"/>
      <c r="Q2759" s="12"/>
      <c r="R2759" s="12"/>
      <c r="S2759" s="18" t="s">
        <v>279</v>
      </c>
      <c r="T2759" s="10" t="s">
        <v>27</v>
      </c>
      <c r="U2759" s="10">
        <v>1920</v>
      </c>
      <c r="V2759" s="10">
        <v>2957</v>
      </c>
      <c r="W2759" s="10">
        <v>2228</v>
      </c>
      <c r="X2759" s="10">
        <v>2858</v>
      </c>
      <c r="Y2759" s="10">
        <f t="shared" si="78"/>
        <v>437</v>
      </c>
      <c r="Z2759" s="10" t="str">
        <f>IFERROR(VLOOKUP(H2759,'[1]MW-NIFTY-50-12-Apr-2020'!$A:$A,1,FALSE),"No")</f>
        <v>No</v>
      </c>
      <c r="AA2759" s="10" t="str">
        <f>IFERROR(VLOOKUP(AB2759,'[2]ind_nifty500list 12th Apr20'!$F:$F,1,FALSE),"No")</f>
        <v>No</v>
      </c>
      <c r="AB2759" s="9">
        <v>437</v>
      </c>
    </row>
    <row r="2760" spans="1:28" ht="15.75" customHeight="1" x14ac:dyDescent="0.3">
      <c r="A2760" s="9">
        <v>4057</v>
      </c>
      <c r="B2760" s="10">
        <v>82689</v>
      </c>
      <c r="C2760" s="10">
        <v>323</v>
      </c>
      <c r="D2760" s="10">
        <v>135800580</v>
      </c>
      <c r="E2760" s="10">
        <v>530471</v>
      </c>
      <c r="F2760" s="10">
        <v>530471</v>
      </c>
      <c r="G2760" s="10" t="s">
        <v>12258</v>
      </c>
      <c r="H2760" s="10" t="s">
        <v>12258</v>
      </c>
      <c r="I2760" s="10" t="s">
        <v>12259</v>
      </c>
      <c r="J2760" s="10" t="s">
        <v>12260</v>
      </c>
      <c r="K2760" s="13">
        <v>9.75</v>
      </c>
      <c r="L2760" s="19" t="s">
        <v>13176</v>
      </c>
      <c r="M2760" s="12"/>
      <c r="N2760" s="10"/>
      <c r="O2760" s="10"/>
      <c r="P2760" s="10"/>
      <c r="Q2760" s="12"/>
      <c r="R2760" s="12"/>
      <c r="S2760" s="10"/>
      <c r="T2760" s="10" t="s">
        <v>27</v>
      </c>
      <c r="U2760" s="10"/>
      <c r="V2760" s="10"/>
      <c r="W2760" s="10"/>
      <c r="X2760" s="10"/>
      <c r="Y2760" s="10">
        <f t="shared" si="78"/>
        <v>4057</v>
      </c>
      <c r="Z2760" s="10" t="str">
        <f>IFERROR(VLOOKUP(H2760,'[1]MW-NIFTY-50-12-Apr-2020'!$A:$A,1,FALSE),"No")</f>
        <v>No</v>
      </c>
      <c r="AA2760" s="10" t="str">
        <f>IFERROR(VLOOKUP(AB2760,'[2]ind_nifty500list 12th Apr20'!$F:$F,1,FALSE),"No")</f>
        <v>No</v>
      </c>
      <c r="AB2760" s="9">
        <v>4057</v>
      </c>
    </row>
    <row r="2761" spans="1:28" ht="15.75" customHeight="1" x14ac:dyDescent="0.3">
      <c r="A2761" s="9">
        <v>2369</v>
      </c>
      <c r="B2761" s="10"/>
      <c r="C2761" s="10"/>
      <c r="D2761" s="10">
        <v>133926660</v>
      </c>
      <c r="E2761" s="10">
        <v>523151</v>
      </c>
      <c r="F2761" s="10">
        <v>523151</v>
      </c>
      <c r="G2761" s="10" t="s">
        <v>7357</v>
      </c>
      <c r="H2761" s="10" t="str">
        <f>G2761</f>
        <v>OTCO</v>
      </c>
      <c r="I2761" s="10" t="s">
        <v>7358</v>
      </c>
      <c r="J2761" s="10" t="s">
        <v>7359</v>
      </c>
      <c r="K2761" s="13">
        <v>9.68</v>
      </c>
      <c r="L2761" s="19" t="s">
        <v>13176</v>
      </c>
      <c r="M2761" s="11" t="s">
        <v>39</v>
      </c>
      <c r="N2761" s="10" t="s">
        <v>145</v>
      </c>
      <c r="O2761" s="10"/>
      <c r="P2761" s="10"/>
      <c r="Q2761" s="12"/>
      <c r="R2761" s="12"/>
      <c r="S2761" s="15" t="s">
        <v>42</v>
      </c>
      <c r="T2761" s="10" t="s">
        <v>27</v>
      </c>
      <c r="U2761" s="10">
        <v>690</v>
      </c>
      <c r="V2761" s="10">
        <v>1095</v>
      </c>
      <c r="W2761" s="10">
        <v>1024</v>
      </c>
      <c r="X2761" s="10">
        <v>830</v>
      </c>
      <c r="Y2761" s="10">
        <f t="shared" si="78"/>
        <v>2369</v>
      </c>
      <c r="Z2761" s="10" t="str">
        <f>IFERROR(VLOOKUP(H2761,'[1]MW-NIFTY-50-12-Apr-2020'!$A:$A,1,FALSE),"No")</f>
        <v>No</v>
      </c>
      <c r="AA2761" s="10" t="str">
        <f>IFERROR(VLOOKUP(AB2761,'[2]ind_nifty500list 12th Apr20'!$F:$F,1,FALSE),"No")</f>
        <v>No</v>
      </c>
      <c r="AB2761" s="9">
        <v>2369</v>
      </c>
    </row>
    <row r="2762" spans="1:28" ht="15.75" customHeight="1" x14ac:dyDescent="0.3">
      <c r="A2762" s="9">
        <v>1907</v>
      </c>
      <c r="B2762" s="10"/>
      <c r="C2762" s="10"/>
      <c r="D2762" s="10">
        <v>131855108</v>
      </c>
      <c r="E2762" s="10">
        <v>515059</v>
      </c>
      <c r="F2762" s="10">
        <v>515059</v>
      </c>
      <c r="G2762" s="10" t="s">
        <v>5966</v>
      </c>
      <c r="H2762" s="10" t="str">
        <f>G2762</f>
        <v>MADSUDIND</v>
      </c>
      <c r="I2762" s="10" t="s">
        <v>5967</v>
      </c>
      <c r="J2762" s="10" t="s">
        <v>5968</v>
      </c>
      <c r="K2762" s="13">
        <v>9.67</v>
      </c>
      <c r="L2762" s="19" t="s">
        <v>13176</v>
      </c>
      <c r="M2762" s="11" t="s">
        <v>249</v>
      </c>
      <c r="N2762" s="10" t="s">
        <v>383</v>
      </c>
      <c r="O2762" s="10"/>
      <c r="P2762" s="10"/>
      <c r="Q2762" s="12"/>
      <c r="R2762" s="12"/>
      <c r="S2762" s="18" t="s">
        <v>384</v>
      </c>
      <c r="T2762" s="10" t="s">
        <v>27</v>
      </c>
      <c r="U2762" s="10">
        <v>2860</v>
      </c>
      <c r="V2762" s="10">
        <v>1166</v>
      </c>
      <c r="W2762" s="10">
        <v>1599</v>
      </c>
      <c r="X2762" s="10">
        <v>3108</v>
      </c>
      <c r="Y2762" s="10">
        <f t="shared" si="78"/>
        <v>1907</v>
      </c>
      <c r="Z2762" s="10" t="str">
        <f>IFERROR(VLOOKUP(H2762,'[1]MW-NIFTY-50-12-Apr-2020'!$A:$A,1,FALSE),"No")</f>
        <v>No</v>
      </c>
      <c r="AA2762" s="10" t="str">
        <f>IFERROR(VLOOKUP(AB2762,'[2]ind_nifty500list 12th Apr20'!$F:$F,1,FALSE),"No")</f>
        <v>No</v>
      </c>
      <c r="AB2762" s="9">
        <v>1907</v>
      </c>
    </row>
    <row r="2763" spans="1:28" ht="15.75" customHeight="1" x14ac:dyDescent="0.3">
      <c r="A2763" s="9">
        <v>2089</v>
      </c>
      <c r="B2763" s="10"/>
      <c r="C2763" s="10"/>
      <c r="D2763" s="10">
        <v>136377092</v>
      </c>
      <c r="E2763" s="10">
        <v>532723</v>
      </c>
      <c r="F2763" s="10">
        <v>532723</v>
      </c>
      <c r="G2763" s="10" t="s">
        <v>6510</v>
      </c>
      <c r="H2763" s="10" t="str">
        <f>G2763</f>
        <v>MONNETPRO</v>
      </c>
      <c r="I2763" s="10" t="s">
        <v>6511</v>
      </c>
      <c r="J2763" s="10" t="s">
        <v>6512</v>
      </c>
      <c r="K2763" s="13">
        <v>9.65</v>
      </c>
      <c r="L2763" s="19" t="s">
        <v>13176</v>
      </c>
      <c r="M2763" s="11" t="s">
        <v>249</v>
      </c>
      <c r="N2763" s="10" t="s">
        <v>383</v>
      </c>
      <c r="O2763" s="10"/>
      <c r="P2763" s="10"/>
      <c r="Q2763" s="12"/>
      <c r="R2763" s="12"/>
      <c r="S2763" s="18" t="s">
        <v>384</v>
      </c>
      <c r="T2763" s="10" t="s">
        <v>27</v>
      </c>
      <c r="U2763" s="10">
        <v>2610</v>
      </c>
      <c r="V2763" s="10">
        <v>340</v>
      </c>
      <c r="W2763" s="10">
        <v>1628</v>
      </c>
      <c r="X2763" s="10">
        <v>1376</v>
      </c>
      <c r="Y2763" s="10">
        <f t="shared" si="78"/>
        <v>2089</v>
      </c>
      <c r="Z2763" s="10" t="str">
        <f>IFERROR(VLOOKUP(H2763,'[1]MW-NIFTY-50-12-Apr-2020'!$A:$A,1,FALSE),"No")</f>
        <v>No</v>
      </c>
      <c r="AA2763" s="10" t="str">
        <f>IFERROR(VLOOKUP(AB2763,'[2]ind_nifty500list 12th Apr20'!$F:$F,1,FALSE),"No")</f>
        <v>No</v>
      </c>
      <c r="AB2763" s="9">
        <v>2089</v>
      </c>
    </row>
    <row r="2764" spans="1:28" ht="15.75" customHeight="1" x14ac:dyDescent="0.3">
      <c r="A2764" s="9">
        <v>1001</v>
      </c>
      <c r="B2764" s="10">
        <v>4301057</v>
      </c>
      <c r="C2764" s="10">
        <v>16801</v>
      </c>
      <c r="D2764" s="10">
        <v>136446980</v>
      </c>
      <c r="E2764" s="10">
        <v>532996</v>
      </c>
      <c r="F2764" s="10">
        <v>532996</v>
      </c>
      <c r="G2764" s="10" t="s">
        <v>3207</v>
      </c>
      <c r="H2764" s="10" t="s">
        <v>3207</v>
      </c>
      <c r="I2764" s="10" t="s">
        <v>3208</v>
      </c>
      <c r="J2764" s="10" t="s">
        <v>3209</v>
      </c>
      <c r="K2764" s="13">
        <v>9.6134500000000003</v>
      </c>
      <c r="L2764" s="19" t="s">
        <v>13176</v>
      </c>
      <c r="M2764" s="11" t="s">
        <v>39</v>
      </c>
      <c r="N2764" s="10" t="s">
        <v>40</v>
      </c>
      <c r="O2764" s="10" t="s">
        <v>76</v>
      </c>
      <c r="P2764" s="10"/>
      <c r="Q2764" s="12"/>
      <c r="R2764" s="12"/>
      <c r="S2764" s="15" t="s">
        <v>42</v>
      </c>
      <c r="T2764" s="10" t="s">
        <v>27</v>
      </c>
      <c r="U2764" s="10">
        <v>1051</v>
      </c>
      <c r="V2764" s="10">
        <v>1337</v>
      </c>
      <c r="W2764" s="10">
        <v>979</v>
      </c>
      <c r="X2764" s="10">
        <v>968</v>
      </c>
      <c r="Y2764" s="10">
        <f t="shared" si="78"/>
        <v>1001</v>
      </c>
      <c r="Z2764" s="10" t="str">
        <f>IFERROR(VLOOKUP(H2764,'[1]MW-NIFTY-50-12-Apr-2020'!$A:$A,1,FALSE),"No")</f>
        <v>No</v>
      </c>
      <c r="AA2764" s="10" t="str">
        <f>IFERROR(VLOOKUP(AB2764,'[2]ind_nifty500list 12th Apr20'!$F:$F,1,FALSE),"No")</f>
        <v>No</v>
      </c>
      <c r="AB2764" s="9">
        <v>1001</v>
      </c>
    </row>
    <row r="2765" spans="1:28" ht="15.75" customHeight="1" x14ac:dyDescent="0.3">
      <c r="A2765" s="9">
        <v>72</v>
      </c>
      <c r="B2765" s="10"/>
      <c r="C2765" s="10"/>
      <c r="D2765" s="10">
        <v>133918724</v>
      </c>
      <c r="E2765" s="10">
        <v>523120</v>
      </c>
      <c r="F2765" s="10">
        <v>523120</v>
      </c>
      <c r="G2765" s="10" t="s">
        <v>320</v>
      </c>
      <c r="H2765" s="10" t="str">
        <f>G2765</f>
        <v>ADORMUL</v>
      </c>
      <c r="I2765" s="10" t="s">
        <v>321</v>
      </c>
      <c r="J2765" s="10" t="s">
        <v>322</v>
      </c>
      <c r="K2765" s="13">
        <v>9.6</v>
      </c>
      <c r="L2765" s="19" t="s">
        <v>13176</v>
      </c>
      <c r="M2765" s="11" t="s">
        <v>275</v>
      </c>
      <c r="N2765" s="10" t="s">
        <v>276</v>
      </c>
      <c r="O2765" s="10" t="s">
        <v>323</v>
      </c>
      <c r="P2765" s="10"/>
      <c r="Q2765" s="12"/>
      <c r="R2765" s="12"/>
      <c r="S2765" s="18" t="s">
        <v>279</v>
      </c>
      <c r="T2765" s="10" t="s">
        <v>27</v>
      </c>
      <c r="U2765" s="10">
        <v>354</v>
      </c>
      <c r="V2765" s="10">
        <v>1107</v>
      </c>
      <c r="W2765" s="10">
        <v>721</v>
      </c>
      <c r="X2765" s="10">
        <v>1602</v>
      </c>
      <c r="Y2765" s="10">
        <f t="shared" si="78"/>
        <v>72</v>
      </c>
      <c r="Z2765" s="10" t="str">
        <f>IFERROR(VLOOKUP(H2765,'[1]MW-NIFTY-50-12-Apr-2020'!$A:$A,1,FALSE),"No")</f>
        <v>No</v>
      </c>
      <c r="AA2765" s="10" t="str">
        <f>IFERROR(VLOOKUP(AB2765,'[2]ind_nifty500list 12th Apr20'!$F:$F,1,FALSE),"No")</f>
        <v>No</v>
      </c>
      <c r="AB2765" s="9">
        <v>72</v>
      </c>
    </row>
    <row r="2766" spans="1:28" ht="15.75" customHeight="1" x14ac:dyDescent="0.3">
      <c r="A2766" s="9">
        <v>63</v>
      </c>
      <c r="B2766" s="10"/>
      <c r="C2766" s="10"/>
      <c r="D2766" s="10">
        <v>136206340</v>
      </c>
      <c r="E2766" s="10">
        <v>532056</v>
      </c>
      <c r="F2766" s="10">
        <v>532056</v>
      </c>
      <c r="G2766" s="10" t="s">
        <v>290</v>
      </c>
      <c r="H2766" s="10" t="str">
        <f>G2766</f>
        <v>ADIEXRE</v>
      </c>
      <c r="I2766" s="10" t="s">
        <v>291</v>
      </c>
      <c r="J2766" s="10" t="s">
        <v>292</v>
      </c>
      <c r="K2766" s="13">
        <v>9.57</v>
      </c>
      <c r="L2766" s="19" t="s">
        <v>13176</v>
      </c>
      <c r="M2766" s="11" t="s">
        <v>55</v>
      </c>
      <c r="N2766" s="10" t="s">
        <v>56</v>
      </c>
      <c r="O2766" s="10" t="s">
        <v>62</v>
      </c>
      <c r="P2766" s="10" t="s">
        <v>293</v>
      </c>
      <c r="Q2766" s="12"/>
      <c r="R2766" s="12"/>
      <c r="S2766" s="18" t="s">
        <v>58</v>
      </c>
      <c r="T2766" s="10" t="s">
        <v>27</v>
      </c>
      <c r="U2766" s="10">
        <v>325</v>
      </c>
      <c r="V2766" s="10">
        <v>719</v>
      </c>
      <c r="W2766" s="10">
        <v>3782</v>
      </c>
      <c r="X2766" s="10">
        <v>1774</v>
      </c>
      <c r="Y2766" s="10">
        <f t="shared" si="78"/>
        <v>63</v>
      </c>
      <c r="Z2766" s="10" t="str">
        <f>IFERROR(VLOOKUP(H2766,'[1]MW-NIFTY-50-12-Apr-2020'!$A:$A,1,FALSE),"No")</f>
        <v>No</v>
      </c>
      <c r="AA2766" s="10" t="str">
        <f>IFERROR(VLOOKUP(AB2766,'[2]ind_nifty500list 12th Apr20'!$F:$F,1,FALSE),"No")</f>
        <v>No</v>
      </c>
      <c r="AB2766" s="9">
        <v>63</v>
      </c>
    </row>
    <row r="2767" spans="1:28" ht="15.75" customHeight="1" x14ac:dyDescent="0.3">
      <c r="A2767" s="9">
        <v>1119</v>
      </c>
      <c r="B2767" s="10"/>
      <c r="C2767" s="10"/>
      <c r="D2767" s="10">
        <v>135747332</v>
      </c>
      <c r="E2767" s="10">
        <v>530263</v>
      </c>
      <c r="F2767" s="10">
        <v>530263</v>
      </c>
      <c r="G2767" s="10" t="s">
        <v>3567</v>
      </c>
      <c r="H2767" s="10" t="str">
        <f>G2767</f>
        <v>GLOBALCA</v>
      </c>
      <c r="I2767" s="10" t="s">
        <v>3568</v>
      </c>
      <c r="J2767" s="10" t="s">
        <v>3569</v>
      </c>
      <c r="K2767" s="13">
        <v>9.5500000000000007</v>
      </c>
      <c r="L2767" s="19" t="s">
        <v>13176</v>
      </c>
      <c r="M2767" s="11" t="s">
        <v>55</v>
      </c>
      <c r="N2767" s="10" t="s">
        <v>56</v>
      </c>
      <c r="O2767" s="10"/>
      <c r="P2767" s="10"/>
      <c r="Q2767" s="12"/>
      <c r="R2767" s="12"/>
      <c r="S2767" s="10" t="s">
        <v>58</v>
      </c>
      <c r="T2767" s="10" t="s">
        <v>27</v>
      </c>
      <c r="U2767" s="10">
        <v>1261</v>
      </c>
      <c r="V2767" s="10">
        <v>1387</v>
      </c>
      <c r="W2767" s="10">
        <v>787</v>
      </c>
      <c r="X2767" s="10">
        <v>2108</v>
      </c>
      <c r="Y2767" s="10">
        <f t="shared" si="78"/>
        <v>1119</v>
      </c>
      <c r="Z2767" s="10" t="str">
        <f>IFERROR(VLOOKUP(H2767,'[1]MW-NIFTY-50-12-Apr-2020'!$A:$A,1,FALSE),"No")</f>
        <v>No</v>
      </c>
      <c r="AA2767" s="10" t="str">
        <f>IFERROR(VLOOKUP(AB2767,'[2]ind_nifty500list 12th Apr20'!$F:$F,1,FALSE),"No")</f>
        <v>No</v>
      </c>
      <c r="AB2767" s="9">
        <v>1119</v>
      </c>
    </row>
    <row r="2768" spans="1:28" ht="15.75" customHeight="1" x14ac:dyDescent="0.3">
      <c r="A2768" s="9">
        <v>2746</v>
      </c>
      <c r="B2768" s="10">
        <v>6968065</v>
      </c>
      <c r="C2768" s="10">
        <v>27219</v>
      </c>
      <c r="D2768" s="10">
        <v>136452356</v>
      </c>
      <c r="E2768" s="10">
        <v>533017</v>
      </c>
      <c r="F2768" s="10">
        <v>533017</v>
      </c>
      <c r="G2768" s="10" t="s">
        <v>8480</v>
      </c>
      <c r="H2768" s="10" t="s">
        <v>8480</v>
      </c>
      <c r="I2768" s="10" t="s">
        <v>8481</v>
      </c>
      <c r="J2768" s="10" t="s">
        <v>8482</v>
      </c>
      <c r="K2768" s="13">
        <v>9.5500000000000007</v>
      </c>
      <c r="L2768" s="19" t="s">
        <v>13176</v>
      </c>
      <c r="M2768" s="11" t="s">
        <v>23</v>
      </c>
      <c r="N2768" s="10" t="s">
        <v>90</v>
      </c>
      <c r="O2768" s="10" t="s">
        <v>283</v>
      </c>
      <c r="P2768" s="10" t="e">
        <v>#REF!</v>
      </c>
      <c r="Q2768" s="12"/>
      <c r="R2768" s="12"/>
      <c r="S2768" s="18" t="s">
        <v>91</v>
      </c>
      <c r="T2768" s="10" t="s">
        <v>27</v>
      </c>
      <c r="U2768" s="10">
        <v>2526</v>
      </c>
      <c r="V2768" s="10">
        <v>1053</v>
      </c>
      <c r="W2768" s="10">
        <v>4369</v>
      </c>
      <c r="X2768" s="10">
        <v>4960</v>
      </c>
      <c r="Y2768" s="10">
        <f t="shared" si="78"/>
        <v>2746</v>
      </c>
      <c r="Z2768" s="10" t="str">
        <f>IFERROR(VLOOKUP(H2768,'[1]MW-NIFTY-50-12-Apr-2020'!$A:$A,1,FALSE),"No")</f>
        <v>No</v>
      </c>
      <c r="AA2768" s="10" t="str">
        <f>IFERROR(VLOOKUP(AB2768,'[2]ind_nifty500list 12th Apr20'!$F:$F,1,FALSE),"No")</f>
        <v>No</v>
      </c>
      <c r="AB2768" s="9">
        <v>2746</v>
      </c>
    </row>
    <row r="2769" spans="1:28" ht="15.75" customHeight="1" x14ac:dyDescent="0.3">
      <c r="A2769" s="9">
        <v>2286</v>
      </c>
      <c r="B2769" s="10"/>
      <c r="C2769" s="10"/>
      <c r="D2769" s="10">
        <v>138012164</v>
      </c>
      <c r="E2769" s="10">
        <v>539110</v>
      </c>
      <c r="F2769" s="10">
        <v>539110</v>
      </c>
      <c r="G2769" s="10" t="s">
        <v>7108</v>
      </c>
      <c r="H2769" s="10" t="str">
        <f>G2769</f>
        <v>NORTHLINK</v>
      </c>
      <c r="I2769" s="10" t="s">
        <v>7109</v>
      </c>
      <c r="J2769" s="10" t="s">
        <v>7110</v>
      </c>
      <c r="K2769" s="13">
        <v>9.5265776209677462</v>
      </c>
      <c r="L2769" s="19" t="s">
        <v>13176</v>
      </c>
      <c r="M2769" s="11" t="s">
        <v>39</v>
      </c>
      <c r="N2769" s="10" t="s">
        <v>145</v>
      </c>
      <c r="O2769" s="10"/>
      <c r="P2769" s="10"/>
      <c r="Q2769" s="12"/>
      <c r="R2769" s="12"/>
      <c r="S2769" s="17" t="s">
        <v>42</v>
      </c>
      <c r="T2769" s="10" t="s">
        <v>27</v>
      </c>
      <c r="U2769" s="10">
        <v>2289</v>
      </c>
      <c r="V2769" s="10">
        <v>2864</v>
      </c>
      <c r="W2769" s="10">
        <v>1682</v>
      </c>
      <c r="X2769" s="10">
        <v>928</v>
      </c>
      <c r="Y2769" s="10">
        <f t="shared" si="78"/>
        <v>2286</v>
      </c>
      <c r="Z2769" s="10" t="str">
        <f>IFERROR(VLOOKUP(H2769,'[1]MW-NIFTY-50-12-Apr-2020'!$A:$A,1,FALSE),"No")</f>
        <v>No</v>
      </c>
      <c r="AA2769" s="10" t="str">
        <f>IFERROR(VLOOKUP(AB2769,'[2]ind_nifty500list 12th Apr20'!$F:$F,1,FALSE),"No")</f>
        <v>No</v>
      </c>
      <c r="AB2769" s="9">
        <v>2286</v>
      </c>
    </row>
    <row r="2770" spans="1:28" ht="15.75" customHeight="1" x14ac:dyDescent="0.3">
      <c r="A2770" s="9">
        <v>141</v>
      </c>
      <c r="B2770" s="10"/>
      <c r="C2770" s="10"/>
      <c r="D2770" s="10">
        <v>136120324</v>
      </c>
      <c r="E2770" s="10">
        <v>531720</v>
      </c>
      <c r="F2770" s="10">
        <v>531720</v>
      </c>
      <c r="G2770" s="10" t="s">
        <v>556</v>
      </c>
      <c r="H2770" s="10" t="str">
        <f>G2770</f>
        <v>ALPGRAPH</v>
      </c>
      <c r="I2770" s="10" t="s">
        <v>557</v>
      </c>
      <c r="J2770" s="10" t="s">
        <v>558</v>
      </c>
      <c r="K2770" s="13">
        <v>9.52</v>
      </c>
      <c r="L2770" s="19" t="s">
        <v>13176</v>
      </c>
      <c r="M2770" s="11" t="s">
        <v>39</v>
      </c>
      <c r="N2770" s="10" t="s">
        <v>145</v>
      </c>
      <c r="O2770" s="10"/>
      <c r="P2770" s="10"/>
      <c r="Q2770" s="12"/>
      <c r="R2770" s="12"/>
      <c r="S2770" s="15" t="s">
        <v>42</v>
      </c>
      <c r="T2770" s="10" t="s">
        <v>27</v>
      </c>
      <c r="U2770" s="10">
        <v>154</v>
      </c>
      <c r="V2770" s="10">
        <v>156</v>
      </c>
      <c r="W2770" s="10">
        <v>39</v>
      </c>
      <c r="X2770" s="10">
        <v>3733</v>
      </c>
      <c r="Y2770" s="10">
        <f t="shared" si="78"/>
        <v>141</v>
      </c>
      <c r="Z2770" s="10" t="str">
        <f>IFERROR(VLOOKUP(H2770,'[1]MW-NIFTY-50-12-Apr-2020'!$A:$A,1,FALSE),"No")</f>
        <v>No</v>
      </c>
      <c r="AA2770" s="10" t="str">
        <f>IFERROR(VLOOKUP(AB2770,'[2]ind_nifty500list 12th Apr20'!$F:$F,1,FALSE),"No")</f>
        <v>No</v>
      </c>
      <c r="AB2770" s="9">
        <v>141</v>
      </c>
    </row>
    <row r="2771" spans="1:28" ht="15.75" customHeight="1" x14ac:dyDescent="0.3">
      <c r="A2771" s="9">
        <v>1049</v>
      </c>
      <c r="B2771" s="10"/>
      <c r="C2771" s="10"/>
      <c r="D2771" s="10">
        <v>136169220</v>
      </c>
      <c r="E2771" s="10">
        <v>531911</v>
      </c>
      <c r="F2771" s="10">
        <v>531911</v>
      </c>
      <c r="G2771" s="10" t="s">
        <v>3354</v>
      </c>
      <c r="H2771" s="10" t="str">
        <f>G2771</f>
        <v>GALAGEX</v>
      </c>
      <c r="I2771" s="10" t="s">
        <v>3355</v>
      </c>
      <c r="J2771" s="10" t="s">
        <v>3356</v>
      </c>
      <c r="K2771" s="13">
        <v>9.49</v>
      </c>
      <c r="L2771" s="19" t="s">
        <v>13176</v>
      </c>
      <c r="M2771" s="11" t="s">
        <v>39</v>
      </c>
      <c r="N2771" s="10" t="s">
        <v>40</v>
      </c>
      <c r="O2771" s="10" t="s">
        <v>137</v>
      </c>
      <c r="P2771" s="10" t="s">
        <v>138</v>
      </c>
      <c r="Q2771" s="12"/>
      <c r="R2771" s="12"/>
      <c r="S2771" s="17" t="s">
        <v>42</v>
      </c>
      <c r="T2771" s="10" t="s">
        <v>27</v>
      </c>
      <c r="U2771" s="10">
        <v>459</v>
      </c>
      <c r="V2771" s="10">
        <v>925</v>
      </c>
      <c r="W2771" s="10">
        <v>1816</v>
      </c>
      <c r="X2771" s="10">
        <v>1866</v>
      </c>
      <c r="Y2771" s="10">
        <f t="shared" si="78"/>
        <v>1049</v>
      </c>
      <c r="Z2771" s="10" t="str">
        <f>IFERROR(VLOOKUP(H2771,'[1]MW-NIFTY-50-12-Apr-2020'!$A:$A,1,FALSE),"No")</f>
        <v>No</v>
      </c>
      <c r="AA2771" s="10" t="str">
        <f>IFERROR(VLOOKUP(AB2771,'[2]ind_nifty500list 12th Apr20'!$F:$F,1,FALSE),"No")</f>
        <v>No</v>
      </c>
      <c r="AB2771" s="9">
        <v>1049</v>
      </c>
    </row>
    <row r="2772" spans="1:28" ht="15.75" customHeight="1" x14ac:dyDescent="0.3">
      <c r="A2772" s="9">
        <v>2280</v>
      </c>
      <c r="B2772" s="10"/>
      <c r="C2772" s="10"/>
      <c r="D2772" s="10">
        <v>129789700</v>
      </c>
      <c r="E2772" s="10">
        <v>506991</v>
      </c>
      <c r="F2772" s="10">
        <v>506991</v>
      </c>
      <c r="G2772" s="10" t="s">
        <v>7090</v>
      </c>
      <c r="H2772" s="10" t="str">
        <f>G2772</f>
        <v>NOBLEXP</v>
      </c>
      <c r="I2772" s="10" t="s">
        <v>7091</v>
      </c>
      <c r="J2772" s="10" t="s">
        <v>7092</v>
      </c>
      <c r="K2772" s="13">
        <v>9.49</v>
      </c>
      <c r="L2772" s="19" t="s">
        <v>13176</v>
      </c>
      <c r="M2772" s="11" t="s">
        <v>23</v>
      </c>
      <c r="N2772" s="10" t="s">
        <v>24</v>
      </c>
      <c r="O2772" s="10"/>
      <c r="P2772" s="10"/>
      <c r="Q2772" s="12"/>
      <c r="R2772" s="12"/>
      <c r="S2772" s="15" t="s">
        <v>26</v>
      </c>
      <c r="T2772" s="10" t="s">
        <v>27</v>
      </c>
      <c r="U2772" s="10">
        <v>2445</v>
      </c>
      <c r="V2772" s="10">
        <v>332</v>
      </c>
      <c r="W2772" s="10">
        <v>3604</v>
      </c>
      <c r="X2772" s="10">
        <v>3339</v>
      </c>
      <c r="Y2772" s="10">
        <f t="shared" si="78"/>
        <v>2280</v>
      </c>
      <c r="Z2772" s="10" t="str">
        <f>IFERROR(VLOOKUP(H2772,'[1]MW-NIFTY-50-12-Apr-2020'!$A:$A,1,FALSE),"No")</f>
        <v>No</v>
      </c>
      <c r="AA2772" s="10" t="str">
        <f>IFERROR(VLOOKUP(AB2772,'[2]ind_nifty500list 12th Apr20'!$F:$F,1,FALSE),"No")</f>
        <v>No</v>
      </c>
      <c r="AB2772" s="9">
        <v>2280</v>
      </c>
    </row>
    <row r="2773" spans="1:28" ht="15.75" customHeight="1" x14ac:dyDescent="0.3">
      <c r="A2773" s="9">
        <v>2616</v>
      </c>
      <c r="B2773" s="10">
        <v>2798593</v>
      </c>
      <c r="C2773" s="10">
        <v>10932</v>
      </c>
      <c r="D2773" s="10">
        <v>151057924</v>
      </c>
      <c r="E2773" s="10">
        <v>590070</v>
      </c>
      <c r="F2773" s="10">
        <v>590070</v>
      </c>
      <c r="G2773" s="10" t="s">
        <v>8086</v>
      </c>
      <c r="H2773" s="10" t="s">
        <v>8086</v>
      </c>
      <c r="I2773" s="10" t="s">
        <v>8087</v>
      </c>
      <c r="J2773" s="10" t="s">
        <v>8088</v>
      </c>
      <c r="K2773" s="13">
        <v>9.4713999999999992</v>
      </c>
      <c r="L2773" s="19" t="s">
        <v>13176</v>
      </c>
      <c r="M2773" s="11" t="s">
        <v>83</v>
      </c>
      <c r="N2773" s="10" t="s">
        <v>181</v>
      </c>
      <c r="O2773" s="10" t="s">
        <v>311</v>
      </c>
      <c r="P2773" s="10" t="s">
        <v>1199</v>
      </c>
      <c r="Q2773" s="12"/>
      <c r="R2773" s="12"/>
      <c r="S2773" s="15" t="s">
        <v>313</v>
      </c>
      <c r="T2773" s="10" t="s">
        <v>27</v>
      </c>
      <c r="U2773" s="10">
        <v>2335</v>
      </c>
      <c r="V2773" s="10">
        <v>2447</v>
      </c>
      <c r="W2773" s="10">
        <v>707</v>
      </c>
      <c r="X2773" s="10">
        <v>2511</v>
      </c>
      <c r="Y2773" s="10">
        <f t="shared" si="78"/>
        <v>2616</v>
      </c>
      <c r="Z2773" s="10" t="str">
        <f>IFERROR(VLOOKUP(H2773,'[1]MW-NIFTY-50-12-Apr-2020'!$A:$A,1,FALSE),"No")</f>
        <v>No</v>
      </c>
      <c r="AA2773" s="10" t="str">
        <f>IFERROR(VLOOKUP(AB2773,'[2]ind_nifty500list 12th Apr20'!$F:$F,1,FALSE),"No")</f>
        <v>No</v>
      </c>
      <c r="AB2773" s="9">
        <v>2616</v>
      </c>
    </row>
    <row r="2774" spans="1:28" ht="15.75" customHeight="1" x14ac:dyDescent="0.3">
      <c r="A2774" s="9">
        <v>332</v>
      </c>
      <c r="B2774" s="10"/>
      <c r="C2774" s="10"/>
      <c r="D2774" s="10">
        <v>131492356</v>
      </c>
      <c r="E2774" s="10">
        <v>513642</v>
      </c>
      <c r="F2774" s="10">
        <v>513642</v>
      </c>
      <c r="G2774" s="10" t="s">
        <v>1166</v>
      </c>
      <c r="H2774" s="10" t="str">
        <f t="shared" ref="H2774:H2787" si="79">G2774</f>
        <v>AXELPOLY</v>
      </c>
      <c r="I2774" s="10" t="s">
        <v>1167</v>
      </c>
      <c r="J2774" s="10" t="s">
        <v>1168</v>
      </c>
      <c r="K2774" s="13">
        <v>9.4700000000000006</v>
      </c>
      <c r="L2774" s="19" t="s">
        <v>13176</v>
      </c>
      <c r="M2774" s="11" t="s">
        <v>23</v>
      </c>
      <c r="N2774" s="10" t="s">
        <v>24</v>
      </c>
      <c r="O2774" s="12"/>
      <c r="P2774" s="10"/>
      <c r="Q2774" s="12"/>
      <c r="R2774" s="12"/>
      <c r="S2774" s="15" t="s">
        <v>26</v>
      </c>
      <c r="T2774" s="10" t="s">
        <v>27</v>
      </c>
      <c r="U2774" s="10">
        <v>493</v>
      </c>
      <c r="V2774" s="10">
        <v>1865</v>
      </c>
      <c r="W2774" s="10">
        <v>2445</v>
      </c>
      <c r="X2774" s="10">
        <v>2280</v>
      </c>
      <c r="Y2774" s="10">
        <f t="shared" si="78"/>
        <v>332</v>
      </c>
      <c r="Z2774" s="10" t="str">
        <f>IFERROR(VLOOKUP(H2774,'[1]MW-NIFTY-50-12-Apr-2020'!$A:$A,1,FALSE),"No")</f>
        <v>No</v>
      </c>
      <c r="AA2774" s="10" t="str">
        <f>IFERROR(VLOOKUP(AB2774,'[2]ind_nifty500list 12th Apr20'!$F:$F,1,FALSE),"No")</f>
        <v>No</v>
      </c>
      <c r="AB2774" s="9">
        <v>332</v>
      </c>
    </row>
    <row r="2775" spans="1:28" ht="15.75" customHeight="1" x14ac:dyDescent="0.3">
      <c r="A2775" s="9">
        <v>1460</v>
      </c>
      <c r="B2775" s="10"/>
      <c r="C2775" s="10"/>
      <c r="D2775" s="10">
        <v>135859972</v>
      </c>
      <c r="E2775" s="10">
        <v>135859972</v>
      </c>
      <c r="F2775" s="10">
        <v>530703</v>
      </c>
      <c r="G2775" s="10" t="s">
        <v>4614</v>
      </c>
      <c r="H2775" s="10" t="str">
        <f t="shared" si="79"/>
        <v>INFODRIVE</v>
      </c>
      <c r="I2775" s="10" t="s">
        <v>4615</v>
      </c>
      <c r="J2775" s="10" t="s">
        <v>4616</v>
      </c>
      <c r="K2775" s="13">
        <v>9.4700000000000006</v>
      </c>
      <c r="L2775" s="19" t="s">
        <v>13176</v>
      </c>
      <c r="M2775" s="11" t="s">
        <v>32</v>
      </c>
      <c r="N2775" s="10" t="s">
        <v>33</v>
      </c>
      <c r="O2775" s="10" t="s">
        <v>48</v>
      </c>
      <c r="P2775" s="10"/>
      <c r="Q2775" s="12"/>
      <c r="R2775" s="12"/>
      <c r="S2775" s="18" t="s">
        <v>35</v>
      </c>
      <c r="T2775" s="10" t="s">
        <v>27</v>
      </c>
      <c r="U2775" s="10">
        <v>41</v>
      </c>
      <c r="V2775" s="10">
        <v>486</v>
      </c>
      <c r="W2775" s="10">
        <v>593</v>
      </c>
      <c r="X2775" s="10">
        <v>314</v>
      </c>
      <c r="Y2775" s="10">
        <f t="shared" si="78"/>
        <v>1460</v>
      </c>
      <c r="Z2775" s="10" t="str">
        <f>IFERROR(VLOOKUP(H2775,'[1]MW-NIFTY-50-12-Apr-2020'!$A:$A,1,FALSE),"No")</f>
        <v>No</v>
      </c>
      <c r="AA2775" s="10" t="str">
        <f>IFERROR(VLOOKUP(AB2775,'[2]ind_nifty500list 12th Apr20'!$F:$F,1,FALSE),"No")</f>
        <v>No</v>
      </c>
      <c r="AB2775" s="9">
        <v>1460</v>
      </c>
    </row>
    <row r="2776" spans="1:28" ht="15.75" customHeight="1" x14ac:dyDescent="0.3">
      <c r="A2776" s="9">
        <v>3735</v>
      </c>
      <c r="B2776" s="10"/>
      <c r="C2776" s="10"/>
      <c r="D2776" s="10">
        <v>134768900</v>
      </c>
      <c r="E2776" s="10">
        <v>526441</v>
      </c>
      <c r="F2776" s="10">
        <v>526441</v>
      </c>
      <c r="G2776" s="10" t="s">
        <v>11435</v>
      </c>
      <c r="H2776" s="10" t="str">
        <f t="shared" si="79"/>
        <v>VISIONCINE</v>
      </c>
      <c r="I2776" s="10" t="s">
        <v>11436</v>
      </c>
      <c r="J2776" s="10" t="s">
        <v>11437</v>
      </c>
      <c r="K2776" s="13">
        <v>9.4700000000000006</v>
      </c>
      <c r="L2776" s="19" t="s">
        <v>13176</v>
      </c>
      <c r="M2776" s="11" t="s">
        <v>39</v>
      </c>
      <c r="N2776" s="10" t="s">
        <v>145</v>
      </c>
      <c r="O2776" s="10"/>
      <c r="P2776" s="10"/>
      <c r="Q2776" s="12"/>
      <c r="R2776" s="12"/>
      <c r="S2776" s="15" t="s">
        <v>42</v>
      </c>
      <c r="T2776" s="10" t="s">
        <v>27</v>
      </c>
      <c r="U2776" s="10">
        <v>374</v>
      </c>
      <c r="V2776" s="10">
        <v>928</v>
      </c>
      <c r="W2776" s="10">
        <v>2936</v>
      </c>
      <c r="X2776" s="10">
        <v>2333</v>
      </c>
      <c r="Y2776" s="10">
        <f t="shared" si="78"/>
        <v>3735</v>
      </c>
      <c r="Z2776" s="10" t="str">
        <f>IFERROR(VLOOKUP(H2776,'[1]MW-NIFTY-50-12-Apr-2020'!$A:$A,1,FALSE),"No")</f>
        <v>No</v>
      </c>
      <c r="AA2776" s="10" t="str">
        <f>IFERROR(VLOOKUP(AB2776,'[2]ind_nifty500list 12th Apr20'!$F:$F,1,FALSE),"No")</f>
        <v>No</v>
      </c>
      <c r="AB2776" s="9">
        <v>3735</v>
      </c>
    </row>
    <row r="2777" spans="1:28" ht="15.75" customHeight="1" x14ac:dyDescent="0.3">
      <c r="A2777" s="9">
        <v>3511</v>
      </c>
      <c r="B2777" s="10"/>
      <c r="C2777" s="10"/>
      <c r="D2777" s="10">
        <v>132410372</v>
      </c>
      <c r="E2777" s="10">
        <v>517228</v>
      </c>
      <c r="F2777" s="10">
        <v>517228</v>
      </c>
      <c r="G2777" s="10" t="s">
        <v>10770</v>
      </c>
      <c r="H2777" s="10" t="str">
        <f t="shared" si="79"/>
        <v>TRENDELEC</v>
      </c>
      <c r="I2777" s="10" t="s">
        <v>10771</v>
      </c>
      <c r="J2777" s="10" t="s">
        <v>10772</v>
      </c>
      <c r="K2777" s="13">
        <v>9.44</v>
      </c>
      <c r="L2777" s="19" t="s">
        <v>13176</v>
      </c>
      <c r="M2777" s="11" t="s">
        <v>83</v>
      </c>
      <c r="N2777" s="10" t="s">
        <v>1069</v>
      </c>
      <c r="O2777" s="23" t="s">
        <v>1241</v>
      </c>
      <c r="P2777" s="10"/>
      <c r="Q2777" s="12"/>
      <c r="R2777" s="12"/>
      <c r="S2777" s="15" t="s">
        <v>1071</v>
      </c>
      <c r="T2777" s="10" t="s">
        <v>27</v>
      </c>
      <c r="U2777" s="10">
        <v>3296</v>
      </c>
      <c r="V2777" s="10">
        <v>4158</v>
      </c>
      <c r="W2777" s="10">
        <v>1742</v>
      </c>
      <c r="X2777" s="10">
        <v>3645</v>
      </c>
      <c r="Y2777" s="10">
        <f t="shared" si="78"/>
        <v>3511</v>
      </c>
      <c r="Z2777" s="10" t="str">
        <f>IFERROR(VLOOKUP(H2777,'[1]MW-NIFTY-50-12-Apr-2020'!$A:$A,1,FALSE),"No")</f>
        <v>No</v>
      </c>
      <c r="AA2777" s="10" t="str">
        <f>IFERROR(VLOOKUP(AB2777,'[2]ind_nifty500list 12th Apr20'!$F:$F,1,FALSE),"No")</f>
        <v>No</v>
      </c>
      <c r="AB2777" s="9">
        <v>3511</v>
      </c>
    </row>
    <row r="2778" spans="1:28" ht="15.75" customHeight="1" x14ac:dyDescent="0.3">
      <c r="A2778" s="9">
        <v>3651</v>
      </c>
      <c r="B2778" s="10"/>
      <c r="C2778" s="10"/>
      <c r="D2778" s="10">
        <v>135707908</v>
      </c>
      <c r="E2778" s="10">
        <v>530109</v>
      </c>
      <c r="F2778" s="10">
        <v>530109</v>
      </c>
      <c r="G2778" s="10" t="s">
        <v>11187</v>
      </c>
      <c r="H2778" s="10" t="str">
        <f t="shared" si="79"/>
        <v>VANTAGE</v>
      </c>
      <c r="I2778" s="10" t="s">
        <v>11188</v>
      </c>
      <c r="J2778" s="10" t="s">
        <v>11189</v>
      </c>
      <c r="K2778" s="13">
        <v>9.41</v>
      </c>
      <c r="L2778" s="19" t="s">
        <v>13176</v>
      </c>
      <c r="M2778" s="11" t="s">
        <v>55</v>
      </c>
      <c r="N2778" s="10" t="s">
        <v>56</v>
      </c>
      <c r="O2778" s="10"/>
      <c r="P2778" s="10"/>
      <c r="Q2778" s="12"/>
      <c r="R2778" s="12"/>
      <c r="S2778" s="10" t="s">
        <v>58</v>
      </c>
      <c r="T2778" s="10" t="s">
        <v>27</v>
      </c>
      <c r="U2778" s="10">
        <v>1802</v>
      </c>
      <c r="V2778" s="10">
        <v>163</v>
      </c>
      <c r="W2778" s="10">
        <v>1387</v>
      </c>
      <c r="X2778" s="10">
        <v>1261</v>
      </c>
      <c r="Y2778" s="10">
        <f t="shared" si="78"/>
        <v>3651</v>
      </c>
      <c r="Z2778" s="10" t="str">
        <f>IFERROR(VLOOKUP(H2778,'[1]MW-NIFTY-50-12-Apr-2020'!$A:$A,1,FALSE),"No")</f>
        <v>No</v>
      </c>
      <c r="AA2778" s="10" t="str">
        <f>IFERROR(VLOOKUP(AB2778,'[2]ind_nifty500list 12th Apr20'!$F:$F,1,FALSE),"No")</f>
        <v>No</v>
      </c>
      <c r="AB2778" s="9">
        <v>3651</v>
      </c>
    </row>
    <row r="2779" spans="1:28" ht="15.75" customHeight="1" x14ac:dyDescent="0.3">
      <c r="A2779" s="9">
        <v>1234</v>
      </c>
      <c r="B2779" s="10"/>
      <c r="C2779" s="10"/>
      <c r="D2779" s="10">
        <v>134224388</v>
      </c>
      <c r="E2779" s="10">
        <v>524314</v>
      </c>
      <c r="F2779" s="10">
        <v>524314</v>
      </c>
      <c r="G2779" s="10" t="s">
        <v>3920</v>
      </c>
      <c r="H2779" s="10" t="str">
        <f t="shared" si="79"/>
        <v>GUJTERC</v>
      </c>
      <c r="I2779" s="10" t="s">
        <v>3921</v>
      </c>
      <c r="J2779" s="10" t="s">
        <v>3922</v>
      </c>
      <c r="K2779" s="13">
        <v>9.4</v>
      </c>
      <c r="L2779" s="19" t="s">
        <v>13176</v>
      </c>
      <c r="M2779" s="11" t="s">
        <v>95</v>
      </c>
      <c r="N2779" s="10" t="s">
        <v>96</v>
      </c>
      <c r="O2779" s="10" t="s">
        <v>97</v>
      </c>
      <c r="P2779" s="10"/>
      <c r="Q2779" s="12"/>
      <c r="R2779" s="12"/>
      <c r="S2779" s="10" t="s">
        <v>98</v>
      </c>
      <c r="T2779" s="10" t="s">
        <v>27</v>
      </c>
      <c r="U2779" s="10">
        <v>1522</v>
      </c>
      <c r="V2779" s="10">
        <v>414</v>
      </c>
      <c r="W2779" s="10">
        <v>3664</v>
      </c>
      <c r="X2779" s="10">
        <v>660</v>
      </c>
      <c r="Y2779" s="10">
        <f t="shared" si="78"/>
        <v>1234</v>
      </c>
      <c r="Z2779" s="10" t="str">
        <f>IFERROR(VLOOKUP(H2779,'[1]MW-NIFTY-50-12-Apr-2020'!$A:$A,1,FALSE),"No")</f>
        <v>No</v>
      </c>
      <c r="AA2779" s="10" t="str">
        <f>IFERROR(VLOOKUP(AB2779,'[2]ind_nifty500list 12th Apr20'!$F:$F,1,FALSE),"No")</f>
        <v>No</v>
      </c>
      <c r="AB2779" s="9">
        <v>1234</v>
      </c>
    </row>
    <row r="2780" spans="1:28" ht="15.75" customHeight="1" x14ac:dyDescent="0.3">
      <c r="A2780" s="9">
        <v>2283</v>
      </c>
      <c r="B2780" s="10"/>
      <c r="C2780" s="10"/>
      <c r="D2780" s="10">
        <v>134059524</v>
      </c>
      <c r="E2780" s="10">
        <v>523670</v>
      </c>
      <c r="F2780" s="10">
        <v>523670</v>
      </c>
      <c r="G2780" s="10" t="s">
        <v>7099</v>
      </c>
      <c r="H2780" s="10" t="str">
        <f t="shared" si="79"/>
        <v>NOIMC</v>
      </c>
      <c r="I2780" s="10" t="s">
        <v>7100</v>
      </c>
      <c r="J2780" s="10" t="s">
        <v>7101</v>
      </c>
      <c r="K2780" s="13">
        <v>9.4</v>
      </c>
      <c r="L2780" s="19" t="s">
        <v>13176</v>
      </c>
      <c r="M2780" s="11" t="s">
        <v>4773</v>
      </c>
      <c r="N2780" s="10" t="s">
        <v>172</v>
      </c>
      <c r="O2780" s="10" t="s">
        <v>1044</v>
      </c>
      <c r="P2780" s="10"/>
      <c r="Q2780" s="12"/>
      <c r="R2780" s="12"/>
      <c r="S2780" s="15" t="s">
        <v>174</v>
      </c>
      <c r="T2780" s="10" t="s">
        <v>27</v>
      </c>
      <c r="U2780" s="10">
        <v>2971</v>
      </c>
      <c r="V2780" s="10">
        <v>4918</v>
      </c>
      <c r="W2780" s="10">
        <v>612</v>
      </c>
      <c r="X2780" s="10">
        <v>621</v>
      </c>
      <c r="Y2780" s="10">
        <f t="shared" si="78"/>
        <v>2283</v>
      </c>
      <c r="Z2780" s="10" t="str">
        <f>IFERROR(VLOOKUP(H2780,'[1]MW-NIFTY-50-12-Apr-2020'!$A:$A,1,FALSE),"No")</f>
        <v>No</v>
      </c>
      <c r="AA2780" s="10" t="str">
        <f>IFERROR(VLOOKUP(AB2780,'[2]ind_nifty500list 12th Apr20'!$F:$F,1,FALSE),"No")</f>
        <v>No</v>
      </c>
      <c r="AB2780" s="9">
        <v>2283</v>
      </c>
    </row>
    <row r="2781" spans="1:28" ht="15.75" customHeight="1" x14ac:dyDescent="0.3">
      <c r="A2781" s="9">
        <v>1790</v>
      </c>
      <c r="B2781" s="10"/>
      <c r="C2781" s="10"/>
      <c r="D2781" s="10">
        <v>131616772</v>
      </c>
      <c r="E2781" s="10">
        <v>514128</v>
      </c>
      <c r="F2781" s="10">
        <v>514128</v>
      </c>
      <c r="G2781" s="10" t="s">
        <v>5609</v>
      </c>
      <c r="H2781" s="10" t="str">
        <f t="shared" si="79"/>
        <v>KONARKSY</v>
      </c>
      <c r="I2781" s="10" t="s">
        <v>5610</v>
      </c>
      <c r="J2781" s="10" t="s">
        <v>5611</v>
      </c>
      <c r="K2781" s="13">
        <v>9.39</v>
      </c>
      <c r="L2781" s="19" t="s">
        <v>13176</v>
      </c>
      <c r="M2781" s="11" t="s">
        <v>83</v>
      </c>
      <c r="N2781" s="10" t="s">
        <v>84</v>
      </c>
      <c r="O2781" s="10" t="s">
        <v>85</v>
      </c>
      <c r="P2781" s="10"/>
      <c r="Q2781" s="12"/>
      <c r="R2781" s="12"/>
      <c r="S2781" s="17" t="s">
        <v>86</v>
      </c>
      <c r="T2781" s="10" t="s">
        <v>27</v>
      </c>
      <c r="U2781" s="10">
        <v>1832</v>
      </c>
      <c r="V2781" s="10">
        <v>2635</v>
      </c>
      <c r="W2781" s="10">
        <v>1706</v>
      </c>
      <c r="X2781" s="10">
        <v>418</v>
      </c>
      <c r="Y2781" s="10">
        <f t="shared" si="78"/>
        <v>1790</v>
      </c>
      <c r="Z2781" s="10" t="str">
        <f>IFERROR(VLOOKUP(H2781,'[1]MW-NIFTY-50-12-Apr-2020'!$A:$A,1,FALSE),"No")</f>
        <v>No</v>
      </c>
      <c r="AA2781" s="10" t="str">
        <f>IFERROR(VLOOKUP(AB2781,'[2]ind_nifty500list 12th Apr20'!$F:$F,1,FALSE),"No")</f>
        <v>No</v>
      </c>
      <c r="AB2781" s="9">
        <v>1790</v>
      </c>
    </row>
    <row r="2782" spans="1:28" ht="15.75" customHeight="1" x14ac:dyDescent="0.3">
      <c r="A2782" s="9">
        <v>2164</v>
      </c>
      <c r="B2782" s="10"/>
      <c r="C2782" s="10"/>
      <c r="D2782" s="10">
        <v>137829124</v>
      </c>
      <c r="E2782" s="10">
        <v>538395</v>
      </c>
      <c r="F2782" s="10">
        <v>538395</v>
      </c>
      <c r="G2782" s="10" t="s">
        <v>6739</v>
      </c>
      <c r="H2782" s="10" t="str">
        <f t="shared" si="79"/>
        <v>NAM</v>
      </c>
      <c r="I2782" s="10" t="s">
        <v>6740</v>
      </c>
      <c r="J2782" s="10" t="s">
        <v>6741</v>
      </c>
      <c r="K2782" s="13">
        <v>9.39</v>
      </c>
      <c r="L2782" s="19" t="s">
        <v>13176</v>
      </c>
      <c r="M2782" s="11" t="s">
        <v>55</v>
      </c>
      <c r="N2782" s="10" t="s">
        <v>56</v>
      </c>
      <c r="O2782" s="10" t="s">
        <v>57</v>
      </c>
      <c r="P2782" s="10"/>
      <c r="Q2782" s="12"/>
      <c r="R2782" s="12"/>
      <c r="S2782" s="10" t="s">
        <v>58</v>
      </c>
      <c r="T2782" s="10" t="s">
        <v>27</v>
      </c>
      <c r="U2782" s="10">
        <v>2404</v>
      </c>
      <c r="V2782" s="10">
        <v>1395</v>
      </c>
      <c r="W2782" s="10">
        <v>2099</v>
      </c>
      <c r="X2782" s="10">
        <v>3584</v>
      </c>
      <c r="Y2782" s="10">
        <f t="shared" si="78"/>
        <v>2164</v>
      </c>
      <c r="Z2782" s="10" t="str">
        <f>IFERROR(VLOOKUP(H2782,'[1]MW-NIFTY-50-12-Apr-2020'!$A:$A,1,FALSE),"No")</f>
        <v>No</v>
      </c>
      <c r="AA2782" s="10" t="str">
        <f>IFERROR(VLOOKUP(AB2782,'[2]ind_nifty500list 12th Apr20'!$F:$F,1,FALSE),"No")</f>
        <v>No</v>
      </c>
      <c r="AB2782" s="9">
        <v>2164</v>
      </c>
    </row>
    <row r="2783" spans="1:28" ht="15.75" customHeight="1" x14ac:dyDescent="0.3">
      <c r="A2783" s="9">
        <v>429</v>
      </c>
      <c r="B2783" s="10"/>
      <c r="C2783" s="10"/>
      <c r="D2783" s="10">
        <v>130994692</v>
      </c>
      <c r="E2783" s="10">
        <v>511698</v>
      </c>
      <c r="F2783" s="10">
        <v>511698</v>
      </c>
      <c r="G2783" s="10" t="s">
        <v>1465</v>
      </c>
      <c r="H2783" s="10" t="str">
        <f t="shared" si="79"/>
        <v>BHAGYFN</v>
      </c>
      <c r="I2783" s="10" t="s">
        <v>1466</v>
      </c>
      <c r="J2783" s="10" t="s">
        <v>1467</v>
      </c>
      <c r="K2783" s="13">
        <v>9.36</v>
      </c>
      <c r="L2783" s="19" t="s">
        <v>13176</v>
      </c>
      <c r="M2783" s="11" t="s">
        <v>55</v>
      </c>
      <c r="N2783" s="10" t="s">
        <v>56</v>
      </c>
      <c r="O2783" s="10" t="s">
        <v>158</v>
      </c>
      <c r="P2783" s="10" t="s">
        <v>159</v>
      </c>
      <c r="Q2783" s="12"/>
      <c r="R2783" s="12"/>
      <c r="S2783" s="10" t="s">
        <v>58</v>
      </c>
      <c r="T2783" s="10" t="s">
        <v>27</v>
      </c>
      <c r="U2783" s="10">
        <v>3751</v>
      </c>
      <c r="V2783" s="10">
        <v>28</v>
      </c>
      <c r="W2783" s="10">
        <v>2390</v>
      </c>
      <c r="X2783" s="10">
        <v>413</v>
      </c>
      <c r="Y2783" s="10">
        <f t="shared" si="78"/>
        <v>429</v>
      </c>
      <c r="Z2783" s="10" t="str">
        <f>IFERROR(VLOOKUP(H2783,'[1]MW-NIFTY-50-12-Apr-2020'!$A:$A,1,FALSE),"No")</f>
        <v>No</v>
      </c>
      <c r="AA2783" s="10" t="str">
        <f>IFERROR(VLOOKUP(AB2783,'[2]ind_nifty500list 12th Apr20'!$F:$F,1,FALSE),"No")</f>
        <v>No</v>
      </c>
      <c r="AB2783" s="9">
        <v>429</v>
      </c>
    </row>
    <row r="2784" spans="1:28" ht="15.75" customHeight="1" x14ac:dyDescent="0.3">
      <c r="A2784" s="9">
        <v>3004</v>
      </c>
      <c r="B2784" s="10"/>
      <c r="C2784" s="10"/>
      <c r="D2784" s="10">
        <v>135884036</v>
      </c>
      <c r="E2784" s="10">
        <v>530797</v>
      </c>
      <c r="F2784" s="10">
        <v>530797</v>
      </c>
      <c r="G2784" s="10" t="s">
        <v>9252</v>
      </c>
      <c r="H2784" s="10" t="str">
        <f t="shared" si="79"/>
        <v>SHGANEL</v>
      </c>
      <c r="I2784" s="10" t="s">
        <v>9253</v>
      </c>
      <c r="J2784" s="10" t="s">
        <v>9254</v>
      </c>
      <c r="K2784" s="13">
        <v>9.35</v>
      </c>
      <c r="L2784" s="19" t="s">
        <v>13176</v>
      </c>
      <c r="M2784" s="11" t="s">
        <v>39</v>
      </c>
      <c r="N2784" s="10" t="s">
        <v>40</v>
      </c>
      <c r="O2784" s="10" t="s">
        <v>76</v>
      </c>
      <c r="P2784" s="10"/>
      <c r="Q2784" s="12"/>
      <c r="R2784" s="12"/>
      <c r="S2784" s="17" t="s">
        <v>42</v>
      </c>
      <c r="T2784" s="10" t="s">
        <v>27</v>
      </c>
      <c r="U2784" s="10">
        <v>3095</v>
      </c>
      <c r="V2784" s="10">
        <v>3265</v>
      </c>
      <c r="W2784" s="10">
        <v>3374</v>
      </c>
      <c r="X2784" s="10">
        <v>1740</v>
      </c>
      <c r="Y2784" s="10">
        <f t="shared" si="78"/>
        <v>3004</v>
      </c>
      <c r="Z2784" s="10" t="str">
        <f>IFERROR(VLOOKUP(H2784,'[1]MW-NIFTY-50-12-Apr-2020'!$A:$A,1,FALSE),"No")</f>
        <v>No</v>
      </c>
      <c r="AA2784" s="10" t="str">
        <f>IFERROR(VLOOKUP(AB2784,'[2]ind_nifty500list 12th Apr20'!$F:$F,1,FALSE),"No")</f>
        <v>No</v>
      </c>
      <c r="AB2784" s="9">
        <v>3004</v>
      </c>
    </row>
    <row r="2785" spans="1:28" ht="15.75" customHeight="1" x14ac:dyDescent="0.3">
      <c r="A2785" s="9">
        <v>673</v>
      </c>
      <c r="B2785" s="10"/>
      <c r="C2785" s="10"/>
      <c r="D2785" s="10">
        <v>129111044</v>
      </c>
      <c r="E2785" s="10">
        <v>504340</v>
      </c>
      <c r="F2785" s="10">
        <v>504340</v>
      </c>
      <c r="G2785" s="10" t="s">
        <v>2212</v>
      </c>
      <c r="H2785" s="10" t="str">
        <f t="shared" si="79"/>
        <v>CONFINT</v>
      </c>
      <c r="I2785" s="10" t="s">
        <v>2213</v>
      </c>
      <c r="J2785" s="10" t="s">
        <v>2214</v>
      </c>
      <c r="K2785" s="13">
        <v>9.34</v>
      </c>
      <c r="L2785" s="19" t="s">
        <v>13176</v>
      </c>
      <c r="M2785" s="11" t="s">
        <v>55</v>
      </c>
      <c r="N2785" s="10" t="s">
        <v>56</v>
      </c>
      <c r="O2785" s="10" t="s">
        <v>57</v>
      </c>
      <c r="P2785" s="10"/>
      <c r="Q2785" s="12"/>
      <c r="R2785" s="12"/>
      <c r="S2785" s="18" t="s">
        <v>58</v>
      </c>
      <c r="T2785" s="10" t="s">
        <v>27</v>
      </c>
      <c r="U2785" s="10">
        <v>1377</v>
      </c>
      <c r="V2785" s="10">
        <v>3132</v>
      </c>
      <c r="W2785" s="10">
        <v>31</v>
      </c>
      <c r="X2785" s="10">
        <v>2808</v>
      </c>
      <c r="Y2785" s="10">
        <f t="shared" si="78"/>
        <v>673</v>
      </c>
      <c r="Z2785" s="10" t="str">
        <f>IFERROR(VLOOKUP(H2785,'[1]MW-NIFTY-50-12-Apr-2020'!$A:$A,1,FALSE),"No")</f>
        <v>No</v>
      </c>
      <c r="AA2785" s="10" t="str">
        <f>IFERROR(VLOOKUP(AB2785,'[2]ind_nifty500list 12th Apr20'!$F:$F,1,FALSE),"No")</f>
        <v>No</v>
      </c>
      <c r="AB2785" s="9">
        <v>673</v>
      </c>
    </row>
    <row r="2786" spans="1:28" ht="15.75" customHeight="1" x14ac:dyDescent="0.3">
      <c r="A2786" s="9">
        <v>1478</v>
      </c>
      <c r="B2786" s="10"/>
      <c r="C2786" s="10"/>
      <c r="D2786" s="10">
        <v>130926852</v>
      </c>
      <c r="E2786" s="10">
        <v>511433</v>
      </c>
      <c r="F2786" s="10">
        <v>511433</v>
      </c>
      <c r="G2786" s="10" t="s">
        <v>4670</v>
      </c>
      <c r="H2786" s="10" t="str">
        <f t="shared" si="79"/>
        <v>INSTAF</v>
      </c>
      <c r="I2786" s="10" t="s">
        <v>4671</v>
      </c>
      <c r="J2786" s="10" t="s">
        <v>4672</v>
      </c>
      <c r="K2786" s="13">
        <v>9.34</v>
      </c>
      <c r="L2786" s="19" t="s">
        <v>13176</v>
      </c>
      <c r="M2786" s="11" t="s">
        <v>55</v>
      </c>
      <c r="N2786" s="10" t="s">
        <v>56</v>
      </c>
      <c r="O2786" s="10"/>
      <c r="P2786" s="10"/>
      <c r="Q2786" s="12"/>
      <c r="R2786" s="12"/>
      <c r="S2786" s="10" t="s">
        <v>58</v>
      </c>
      <c r="T2786" s="10" t="s">
        <v>27</v>
      </c>
      <c r="U2786" s="10">
        <v>1724</v>
      </c>
      <c r="V2786" s="10">
        <v>1797</v>
      </c>
      <c r="W2786" s="10">
        <v>215</v>
      </c>
      <c r="X2786" s="10">
        <v>2232</v>
      </c>
      <c r="Y2786" s="10">
        <f t="shared" si="78"/>
        <v>1478</v>
      </c>
      <c r="Z2786" s="10" t="str">
        <f>IFERROR(VLOOKUP(H2786,'[1]MW-NIFTY-50-12-Apr-2020'!$A:$A,1,FALSE),"No")</f>
        <v>No</v>
      </c>
      <c r="AA2786" s="10" t="str">
        <f>IFERROR(VLOOKUP(AB2786,'[2]ind_nifty500list 12th Apr20'!$F:$F,1,FALSE),"No")</f>
        <v>No</v>
      </c>
      <c r="AB2786" s="9">
        <v>1478</v>
      </c>
    </row>
    <row r="2787" spans="1:28" ht="15.75" customHeight="1" x14ac:dyDescent="0.3">
      <c r="A2787" s="9">
        <v>1304</v>
      </c>
      <c r="B2787" s="10"/>
      <c r="C2787" s="10"/>
      <c r="D2787" s="10">
        <v>134734596</v>
      </c>
      <c r="E2787" s="10">
        <v>526307</v>
      </c>
      <c r="F2787" s="10">
        <v>526307</v>
      </c>
      <c r="G2787" s="10" t="s">
        <v>4133</v>
      </c>
      <c r="H2787" s="10" t="str">
        <f t="shared" si="79"/>
        <v>HINDIND</v>
      </c>
      <c r="I2787" s="10" t="s">
        <v>4134</v>
      </c>
      <c r="J2787" s="10" t="s">
        <v>4135</v>
      </c>
      <c r="K2787" s="13">
        <v>9.33</v>
      </c>
      <c r="L2787" s="19" t="s">
        <v>13176</v>
      </c>
      <c r="M2787" s="11" t="s">
        <v>275</v>
      </c>
      <c r="N2787" s="10" t="s">
        <v>357</v>
      </c>
      <c r="O2787" s="10" t="s">
        <v>4136</v>
      </c>
      <c r="P2787" s="10" t="s">
        <v>4137</v>
      </c>
      <c r="Q2787" s="12"/>
      <c r="R2787" s="12"/>
      <c r="S2787" s="18" t="s">
        <v>279</v>
      </c>
      <c r="T2787" s="10" t="s">
        <v>27</v>
      </c>
      <c r="U2787" s="10">
        <v>328</v>
      </c>
      <c r="V2787" s="10">
        <v>3774</v>
      </c>
      <c r="W2787" s="10">
        <v>3086</v>
      </c>
      <c r="X2787" s="10">
        <v>3104</v>
      </c>
      <c r="Y2787" s="10">
        <f t="shared" si="78"/>
        <v>1304</v>
      </c>
      <c r="Z2787" s="10" t="str">
        <f>IFERROR(VLOOKUP(H2787,'[1]MW-NIFTY-50-12-Apr-2020'!$A:$A,1,FALSE),"No")</f>
        <v>No</v>
      </c>
      <c r="AA2787" s="10" t="str">
        <f>IFERROR(VLOOKUP(AB2787,'[2]ind_nifty500list 12th Apr20'!$F:$F,1,FALSE),"No")</f>
        <v>No</v>
      </c>
      <c r="AB2787" s="9">
        <v>1304</v>
      </c>
    </row>
    <row r="2788" spans="1:28" ht="15.75" customHeight="1" x14ac:dyDescent="0.3">
      <c r="A2788" s="9">
        <v>2492</v>
      </c>
      <c r="B2788" s="10">
        <v>3638529</v>
      </c>
      <c r="C2788" s="10">
        <v>14213</v>
      </c>
      <c r="D2788" s="10">
        <v>136397572</v>
      </c>
      <c r="E2788" s="10">
        <v>532803</v>
      </c>
      <c r="F2788" s="10">
        <v>532803</v>
      </c>
      <c r="G2788" s="10" t="s">
        <v>7721</v>
      </c>
      <c r="H2788" s="10" t="s">
        <v>7721</v>
      </c>
      <c r="I2788" s="10" t="s">
        <v>7722</v>
      </c>
      <c r="J2788" s="10" t="s">
        <v>7723</v>
      </c>
      <c r="K2788" s="13">
        <v>9.3158999999999992</v>
      </c>
      <c r="L2788" s="19" t="s">
        <v>13176</v>
      </c>
      <c r="M2788" s="11" t="s">
        <v>275</v>
      </c>
      <c r="N2788" s="10" t="s">
        <v>357</v>
      </c>
      <c r="O2788" s="10" t="s">
        <v>358</v>
      </c>
      <c r="P2788" s="10" t="s">
        <v>986</v>
      </c>
      <c r="Q2788" s="12"/>
      <c r="R2788" s="12"/>
      <c r="S2788" s="18" t="s">
        <v>279</v>
      </c>
      <c r="T2788" s="10" t="s">
        <v>27</v>
      </c>
      <c r="U2788" s="10">
        <v>3581</v>
      </c>
      <c r="V2788" s="10">
        <v>1906</v>
      </c>
      <c r="W2788" s="10">
        <v>3475</v>
      </c>
      <c r="X2788" s="10">
        <v>3704</v>
      </c>
      <c r="Y2788" s="10">
        <f t="shared" si="78"/>
        <v>2492</v>
      </c>
      <c r="Z2788" s="10" t="str">
        <f>IFERROR(VLOOKUP(H2788,'[1]MW-NIFTY-50-12-Apr-2020'!$A:$A,1,FALSE),"No")</f>
        <v>No</v>
      </c>
      <c r="AA2788" s="10" t="str">
        <f>IFERROR(VLOOKUP(AB2788,'[2]ind_nifty500list 12th Apr20'!$F:$F,1,FALSE),"No")</f>
        <v>No</v>
      </c>
      <c r="AB2788" s="9">
        <v>2492</v>
      </c>
    </row>
    <row r="2789" spans="1:28" ht="15.75" customHeight="1" x14ac:dyDescent="0.3">
      <c r="A2789" s="9">
        <v>3509</v>
      </c>
      <c r="B2789" s="10"/>
      <c r="C2789" s="10"/>
      <c r="D2789" s="10">
        <v>131002884</v>
      </c>
      <c r="E2789" s="10">
        <v>511730</v>
      </c>
      <c r="F2789" s="10">
        <v>511730</v>
      </c>
      <c r="G2789" s="10" t="s">
        <v>10764</v>
      </c>
      <c r="H2789" s="10" t="str">
        <f>G2789</f>
        <v>TRCFIN</v>
      </c>
      <c r="I2789" s="10" t="s">
        <v>10765</v>
      </c>
      <c r="J2789" s="10" t="s">
        <v>10766</v>
      </c>
      <c r="K2789" s="13">
        <v>9.31</v>
      </c>
      <c r="L2789" s="19" t="s">
        <v>13176</v>
      </c>
      <c r="M2789" s="11" t="s">
        <v>55</v>
      </c>
      <c r="N2789" s="10" t="s">
        <v>56</v>
      </c>
      <c r="O2789" s="10" t="s">
        <v>158</v>
      </c>
      <c r="P2789" s="10" t="s">
        <v>159</v>
      </c>
      <c r="Q2789" s="12"/>
      <c r="R2789" s="12"/>
      <c r="S2789" s="18" t="s">
        <v>58</v>
      </c>
      <c r="T2789" s="10" t="s">
        <v>27</v>
      </c>
      <c r="U2789" s="10">
        <v>3627</v>
      </c>
      <c r="V2789" s="10">
        <v>188</v>
      </c>
      <c r="W2789" s="10">
        <v>1402</v>
      </c>
      <c r="X2789" s="10">
        <v>3187</v>
      </c>
      <c r="Y2789" s="10">
        <f t="shared" si="78"/>
        <v>3509</v>
      </c>
      <c r="Z2789" s="10" t="str">
        <f>IFERROR(VLOOKUP(H2789,'[1]MW-NIFTY-50-12-Apr-2020'!$A:$A,1,FALSE),"No")</f>
        <v>No</v>
      </c>
      <c r="AA2789" s="10" t="str">
        <f>IFERROR(VLOOKUP(AB2789,'[2]ind_nifty500list 12th Apr20'!$F:$F,1,FALSE),"No")</f>
        <v>No</v>
      </c>
      <c r="AB2789" s="9">
        <v>3509</v>
      </c>
    </row>
    <row r="2790" spans="1:28" ht="15.75" customHeight="1" x14ac:dyDescent="0.3">
      <c r="A2790" s="9">
        <v>3098</v>
      </c>
      <c r="B2790" s="10">
        <v>3940865</v>
      </c>
      <c r="C2790" s="10">
        <v>15394</v>
      </c>
      <c r="D2790" s="10">
        <v>136438020</v>
      </c>
      <c r="E2790" s="10">
        <v>532961</v>
      </c>
      <c r="F2790" s="10">
        <v>532961</v>
      </c>
      <c r="G2790" s="10" t="s">
        <v>9532</v>
      </c>
      <c r="H2790" s="10" t="s">
        <v>9532</v>
      </c>
      <c r="I2790" s="10" t="s">
        <v>9533</v>
      </c>
      <c r="J2790" s="10" t="s">
        <v>9534</v>
      </c>
      <c r="K2790" s="13">
        <v>9.2879499999999986</v>
      </c>
      <c r="L2790" s="19" t="s">
        <v>13176</v>
      </c>
      <c r="M2790" s="11" t="s">
        <v>275</v>
      </c>
      <c r="N2790" s="10" t="s">
        <v>357</v>
      </c>
      <c r="O2790" s="10" t="s">
        <v>358</v>
      </c>
      <c r="P2790" s="10" t="s">
        <v>1975</v>
      </c>
      <c r="Q2790" s="12"/>
      <c r="R2790" s="12"/>
      <c r="S2790" s="18" t="s">
        <v>279</v>
      </c>
      <c r="T2790" s="10" t="s">
        <v>27</v>
      </c>
      <c r="U2790" s="10">
        <v>2717</v>
      </c>
      <c r="V2790" s="10">
        <v>4159</v>
      </c>
      <c r="W2790" s="10">
        <v>1190</v>
      </c>
      <c r="X2790" s="10">
        <v>2077</v>
      </c>
      <c r="Y2790" s="10">
        <f t="shared" si="78"/>
        <v>3098</v>
      </c>
      <c r="Z2790" s="10" t="str">
        <f>IFERROR(VLOOKUP(H2790,'[1]MW-NIFTY-50-12-Apr-2020'!$A:$A,1,FALSE),"No")</f>
        <v>No</v>
      </c>
      <c r="AA2790" s="10" t="str">
        <f>IFERROR(VLOOKUP(AB2790,'[2]ind_nifty500list 12th Apr20'!$F:$F,1,FALSE),"No")</f>
        <v>No</v>
      </c>
      <c r="AB2790" s="9">
        <v>3098</v>
      </c>
    </row>
    <row r="2791" spans="1:28" ht="15.75" customHeight="1" x14ac:dyDescent="0.3">
      <c r="A2791" s="9">
        <v>1482</v>
      </c>
      <c r="B2791" s="10">
        <v>7762689</v>
      </c>
      <c r="C2791" s="10">
        <v>30323</v>
      </c>
      <c r="D2791" s="10">
        <v>137205252</v>
      </c>
      <c r="E2791" s="10">
        <v>535958</v>
      </c>
      <c r="F2791" s="10">
        <v>535958</v>
      </c>
      <c r="G2791" s="10" t="s">
        <v>4682</v>
      </c>
      <c r="H2791" s="10" t="s">
        <v>4682</v>
      </c>
      <c r="I2791" s="10" t="s">
        <v>4683</v>
      </c>
      <c r="J2791" s="10" t="s">
        <v>4684</v>
      </c>
      <c r="K2791" s="13">
        <v>9.2383000000000006</v>
      </c>
      <c r="L2791" s="19" t="s">
        <v>13176</v>
      </c>
      <c r="M2791" s="11" t="s">
        <v>83</v>
      </c>
      <c r="N2791" s="10" t="s">
        <v>84</v>
      </c>
      <c r="O2791" s="11" t="s">
        <v>85</v>
      </c>
      <c r="P2791" s="10"/>
      <c r="Q2791" s="12"/>
      <c r="R2791" s="12"/>
      <c r="S2791" s="17" t="s">
        <v>86</v>
      </c>
      <c r="T2791" s="10" t="s">
        <v>27</v>
      </c>
      <c r="U2791" s="10">
        <v>1569</v>
      </c>
      <c r="V2791" s="10">
        <v>1249</v>
      </c>
      <c r="W2791" s="10">
        <v>127</v>
      </c>
      <c r="X2791" s="10">
        <v>2161</v>
      </c>
      <c r="Y2791" s="10">
        <f t="shared" si="78"/>
        <v>1482</v>
      </c>
      <c r="Z2791" s="10" t="str">
        <f>IFERROR(VLOOKUP(H2791,'[1]MW-NIFTY-50-12-Apr-2020'!$A:$A,1,FALSE),"No")</f>
        <v>No</v>
      </c>
      <c r="AA2791" s="10" t="str">
        <f>IFERROR(VLOOKUP(AB2791,'[2]ind_nifty500list 12th Apr20'!$F:$F,1,FALSE),"No")</f>
        <v>No</v>
      </c>
      <c r="AB2791" s="9">
        <v>1482</v>
      </c>
    </row>
    <row r="2792" spans="1:28" ht="15.75" customHeight="1" x14ac:dyDescent="0.3">
      <c r="A2792" s="9">
        <v>433</v>
      </c>
      <c r="B2792" s="10"/>
      <c r="C2792" s="10"/>
      <c r="D2792" s="10">
        <v>136893444</v>
      </c>
      <c r="E2792" s="10">
        <v>534740</v>
      </c>
      <c r="F2792" s="10">
        <v>534740</v>
      </c>
      <c r="G2792" s="10" t="s">
        <v>1477</v>
      </c>
      <c r="H2792" s="10" t="str">
        <f>G2792</f>
        <v>BCHL</v>
      </c>
      <c r="I2792" s="10" t="s">
        <v>1478</v>
      </c>
      <c r="J2792" s="10" t="s">
        <v>1479</v>
      </c>
      <c r="K2792" s="13">
        <v>9.2200000000000006</v>
      </c>
      <c r="L2792" s="19" t="s">
        <v>13176</v>
      </c>
      <c r="M2792" s="11" t="s">
        <v>39</v>
      </c>
      <c r="N2792" s="10" t="s">
        <v>145</v>
      </c>
      <c r="O2792" s="10"/>
      <c r="P2792" s="10"/>
      <c r="Q2792" s="12"/>
      <c r="R2792" s="12"/>
      <c r="S2792" s="15" t="s">
        <v>42</v>
      </c>
      <c r="T2792" s="10" t="s">
        <v>27</v>
      </c>
      <c r="U2792" s="10">
        <v>543</v>
      </c>
      <c r="V2792" s="10">
        <v>581</v>
      </c>
      <c r="W2792" s="10">
        <v>156</v>
      </c>
      <c r="X2792" s="10">
        <v>154</v>
      </c>
      <c r="Y2792" s="10">
        <f t="shared" si="78"/>
        <v>433</v>
      </c>
      <c r="Z2792" s="10" t="str">
        <f>IFERROR(VLOOKUP(H2792,'[1]MW-NIFTY-50-12-Apr-2020'!$A:$A,1,FALSE),"No")</f>
        <v>No</v>
      </c>
      <c r="AA2792" s="10" t="str">
        <f>IFERROR(VLOOKUP(AB2792,'[2]ind_nifty500list 12th Apr20'!$F:$F,1,FALSE),"No")</f>
        <v>No</v>
      </c>
      <c r="AB2792" s="9">
        <v>433</v>
      </c>
    </row>
    <row r="2793" spans="1:28" ht="15.75" customHeight="1" x14ac:dyDescent="0.3">
      <c r="A2793" s="9">
        <v>3192</v>
      </c>
      <c r="B2793" s="10"/>
      <c r="C2793" s="10"/>
      <c r="D2793" s="10">
        <v>133421572</v>
      </c>
      <c r="E2793" s="10">
        <v>521178</v>
      </c>
      <c r="F2793" s="10">
        <v>521178</v>
      </c>
      <c r="G2793" s="10" t="s">
        <v>9811</v>
      </c>
      <c r="H2793" s="10" t="str">
        <f>G2793</f>
        <v>SRMCL</v>
      </c>
      <c r="I2793" s="10" t="s">
        <v>9812</v>
      </c>
      <c r="J2793" s="10" t="s">
        <v>9813</v>
      </c>
      <c r="K2793" s="13">
        <v>9.14</v>
      </c>
      <c r="L2793" s="19" t="s">
        <v>13176</v>
      </c>
      <c r="M2793" s="11" t="s">
        <v>83</v>
      </c>
      <c r="N2793" s="10" t="s">
        <v>84</v>
      </c>
      <c r="O2793" s="10" t="s">
        <v>85</v>
      </c>
      <c r="P2793" s="10"/>
      <c r="Q2793" s="12"/>
      <c r="R2793" s="12"/>
      <c r="S2793" s="15" t="s">
        <v>86</v>
      </c>
      <c r="T2793" s="10" t="s">
        <v>27</v>
      </c>
      <c r="U2793" s="10">
        <v>2377</v>
      </c>
      <c r="V2793" s="10">
        <v>2649</v>
      </c>
      <c r="W2793" s="10">
        <v>1746</v>
      </c>
      <c r="X2793" s="10">
        <v>989</v>
      </c>
      <c r="Y2793" s="10">
        <f t="shared" si="78"/>
        <v>3192</v>
      </c>
      <c r="Z2793" s="10" t="str">
        <f>IFERROR(VLOOKUP(H2793,'[1]MW-NIFTY-50-12-Apr-2020'!$A:$A,1,FALSE),"No")</f>
        <v>No</v>
      </c>
      <c r="AA2793" s="10" t="str">
        <f>IFERROR(VLOOKUP(AB2793,'[2]ind_nifty500list 12th Apr20'!$F:$F,1,FALSE),"No")</f>
        <v>No</v>
      </c>
      <c r="AB2793" s="9">
        <v>3192</v>
      </c>
    </row>
    <row r="2794" spans="1:28" ht="15.75" customHeight="1" x14ac:dyDescent="0.3">
      <c r="A2794" s="9">
        <v>3574</v>
      </c>
      <c r="B2794" s="10"/>
      <c r="C2794" s="10"/>
      <c r="D2794" s="10">
        <v>134211588</v>
      </c>
      <c r="E2794" s="10">
        <v>524264</v>
      </c>
      <c r="F2794" s="10">
        <v>524264</v>
      </c>
      <c r="G2794" s="10" t="s">
        <v>10955</v>
      </c>
      <c r="H2794" s="10" t="str">
        <f>G2794</f>
        <v>UNIMERQ</v>
      </c>
      <c r="I2794" s="10" t="s">
        <v>10956</v>
      </c>
      <c r="J2794" s="10" t="s">
        <v>10957</v>
      </c>
      <c r="K2794" s="13">
        <v>9.14</v>
      </c>
      <c r="L2794" s="19" t="s">
        <v>13176</v>
      </c>
      <c r="M2794" s="11" t="s">
        <v>23</v>
      </c>
      <c r="N2794" s="10" t="s">
        <v>24</v>
      </c>
      <c r="O2794" s="10"/>
      <c r="P2794" s="10"/>
      <c r="Q2794" s="12"/>
      <c r="R2794" s="12"/>
      <c r="S2794" s="15" t="s">
        <v>26</v>
      </c>
      <c r="T2794" s="10" t="s">
        <v>27</v>
      </c>
      <c r="U2794" s="10">
        <v>908</v>
      </c>
      <c r="V2794" s="10">
        <v>2398</v>
      </c>
      <c r="W2794" s="10">
        <v>2504</v>
      </c>
      <c r="X2794" s="10">
        <v>1860</v>
      </c>
      <c r="Y2794" s="10">
        <f t="shared" si="78"/>
        <v>3574</v>
      </c>
      <c r="Z2794" s="10" t="str">
        <f>IFERROR(VLOOKUP(H2794,'[1]MW-NIFTY-50-12-Apr-2020'!$A:$A,1,FALSE),"No")</f>
        <v>No</v>
      </c>
      <c r="AA2794" s="10" t="str">
        <f>IFERROR(VLOOKUP(AB2794,'[2]ind_nifty500list 12th Apr20'!$F:$F,1,FALSE),"No")</f>
        <v>No</v>
      </c>
      <c r="AB2794" s="9">
        <v>3574</v>
      </c>
    </row>
    <row r="2795" spans="1:28" ht="15.75" customHeight="1" x14ac:dyDescent="0.3">
      <c r="A2795" s="9">
        <v>3656</v>
      </c>
      <c r="B2795" s="10"/>
      <c r="C2795" s="10"/>
      <c r="D2795" s="10">
        <v>131464708</v>
      </c>
      <c r="E2795" s="10">
        <v>513534</v>
      </c>
      <c r="F2795" s="10">
        <v>513534</v>
      </c>
      <c r="G2795" s="10" t="s">
        <v>11202</v>
      </c>
      <c r="H2795" s="10" t="str">
        <f>G2795</f>
        <v>VARDHINDQ</v>
      </c>
      <c r="I2795" s="10" t="s">
        <v>11203</v>
      </c>
      <c r="J2795" s="10" t="s">
        <v>11204</v>
      </c>
      <c r="K2795" s="13">
        <v>9.14</v>
      </c>
      <c r="L2795" s="19" t="s">
        <v>13176</v>
      </c>
      <c r="M2795" s="11" t="s">
        <v>23</v>
      </c>
      <c r="N2795" s="10" t="s">
        <v>90</v>
      </c>
      <c r="O2795" s="10"/>
      <c r="P2795" s="10"/>
      <c r="Q2795" s="12"/>
      <c r="R2795" s="12"/>
      <c r="S2795" s="18" t="s">
        <v>91</v>
      </c>
      <c r="T2795" s="10" t="s">
        <v>27</v>
      </c>
      <c r="U2795" s="10">
        <v>2692</v>
      </c>
      <c r="V2795" s="10">
        <v>3214</v>
      </c>
      <c r="W2795" s="10">
        <v>3150</v>
      </c>
      <c r="X2795" s="10">
        <v>1213</v>
      </c>
      <c r="Y2795" s="10">
        <f t="shared" si="78"/>
        <v>3656</v>
      </c>
      <c r="Z2795" s="10" t="str">
        <f>IFERROR(VLOOKUP(H2795,'[1]MW-NIFTY-50-12-Apr-2020'!$A:$A,1,FALSE),"No")</f>
        <v>No</v>
      </c>
      <c r="AA2795" s="10" t="str">
        <f>IFERROR(VLOOKUP(AB2795,'[2]ind_nifty500list 12th Apr20'!$F:$F,1,FALSE),"No")</f>
        <v>No</v>
      </c>
      <c r="AB2795" s="9">
        <v>3656</v>
      </c>
    </row>
    <row r="2796" spans="1:28" ht="15.75" customHeight="1" x14ac:dyDescent="0.3">
      <c r="A2796" s="9">
        <v>3593</v>
      </c>
      <c r="B2796" s="10"/>
      <c r="C2796" s="10"/>
      <c r="D2796" s="10">
        <v>135959300</v>
      </c>
      <c r="E2796" s="10">
        <v>531091</v>
      </c>
      <c r="F2796" s="10">
        <v>531091</v>
      </c>
      <c r="G2796" s="10" t="s">
        <v>11012</v>
      </c>
      <c r="H2796" s="10" t="str">
        <f>G2796</f>
        <v>UNITDCR</v>
      </c>
      <c r="I2796" s="10" t="s">
        <v>11013</v>
      </c>
      <c r="J2796" s="10" t="s">
        <v>11014</v>
      </c>
      <c r="K2796" s="13">
        <v>9.1199999999999992</v>
      </c>
      <c r="L2796" s="19" t="s">
        <v>13176</v>
      </c>
      <c r="M2796" s="11" t="s">
        <v>55</v>
      </c>
      <c r="N2796" s="10" t="s">
        <v>56</v>
      </c>
      <c r="O2796" s="10" t="s">
        <v>57</v>
      </c>
      <c r="P2796" s="10"/>
      <c r="Q2796" s="12"/>
      <c r="R2796" s="12"/>
      <c r="S2796" s="18" t="s">
        <v>58</v>
      </c>
      <c r="T2796" s="10" t="s">
        <v>27</v>
      </c>
      <c r="U2796" s="10">
        <v>904</v>
      </c>
      <c r="V2796" s="10">
        <v>2130</v>
      </c>
      <c r="W2796" s="10">
        <v>1969</v>
      </c>
      <c r="X2796" s="10">
        <v>1105</v>
      </c>
      <c r="Y2796" s="10">
        <f t="shared" si="78"/>
        <v>3593</v>
      </c>
      <c r="Z2796" s="10" t="str">
        <f>IFERROR(VLOOKUP(H2796,'[1]MW-NIFTY-50-12-Apr-2020'!$A:$A,1,FALSE),"No")</f>
        <v>No</v>
      </c>
      <c r="AA2796" s="10" t="str">
        <f>IFERROR(VLOOKUP(AB2796,'[2]ind_nifty500list 12th Apr20'!$F:$F,1,FALSE),"No")</f>
        <v>No</v>
      </c>
      <c r="AB2796" s="9">
        <v>3593</v>
      </c>
    </row>
    <row r="2797" spans="1:28" ht="15.75" customHeight="1" x14ac:dyDescent="0.3">
      <c r="A2797" s="9">
        <v>1703</v>
      </c>
      <c r="B2797" s="10">
        <v>3874817</v>
      </c>
      <c r="C2797" s="10">
        <v>15136</v>
      </c>
      <c r="D2797" s="10">
        <v>136428804</v>
      </c>
      <c r="E2797" s="10">
        <v>532925</v>
      </c>
      <c r="F2797" s="10">
        <v>532925</v>
      </c>
      <c r="G2797" s="10" t="s">
        <v>5344</v>
      </c>
      <c r="H2797" s="10" t="s">
        <v>5344</v>
      </c>
      <c r="I2797" s="10" t="s">
        <v>5345</v>
      </c>
      <c r="J2797" s="10" t="s">
        <v>5346</v>
      </c>
      <c r="K2797" s="13">
        <v>9.1193500000000007</v>
      </c>
      <c r="L2797" s="19" t="s">
        <v>13176</v>
      </c>
      <c r="M2797" s="11" t="s">
        <v>39</v>
      </c>
      <c r="N2797" s="10" t="s">
        <v>67</v>
      </c>
      <c r="O2797" s="10" t="s">
        <v>68</v>
      </c>
      <c r="P2797" s="10"/>
      <c r="Q2797" s="12"/>
      <c r="R2797" s="12"/>
      <c r="S2797" s="15" t="s">
        <v>69</v>
      </c>
      <c r="T2797" s="10" t="s">
        <v>27</v>
      </c>
      <c r="U2797" s="10">
        <v>3746</v>
      </c>
      <c r="V2797" s="10">
        <v>4936</v>
      </c>
      <c r="W2797" s="10">
        <v>2016</v>
      </c>
      <c r="X2797" s="10">
        <v>1554</v>
      </c>
      <c r="Y2797" s="10">
        <f t="shared" si="78"/>
        <v>1703</v>
      </c>
      <c r="Z2797" s="10" t="str">
        <f>IFERROR(VLOOKUP(H2797,'[1]MW-NIFTY-50-12-Apr-2020'!$A:$A,1,FALSE),"No")</f>
        <v>No</v>
      </c>
      <c r="AA2797" s="10" t="str">
        <f>IFERROR(VLOOKUP(AB2797,'[2]ind_nifty500list 12th Apr20'!$F:$F,1,FALSE),"No")</f>
        <v>No</v>
      </c>
      <c r="AB2797" s="9">
        <v>1703</v>
      </c>
    </row>
    <row r="2798" spans="1:28" ht="15.75" customHeight="1" x14ac:dyDescent="0.3">
      <c r="A2798" s="9">
        <v>3169</v>
      </c>
      <c r="B2798" s="10"/>
      <c r="C2798" s="10"/>
      <c r="D2798" s="10">
        <v>134867716</v>
      </c>
      <c r="E2798" s="10">
        <v>526827</v>
      </c>
      <c r="F2798" s="10">
        <v>526827</v>
      </c>
      <c r="G2798" s="10" t="s">
        <v>9743</v>
      </c>
      <c r="H2798" s="10" t="str">
        <f>G2798</f>
        <v>SPICEISL</v>
      </c>
      <c r="I2798" s="10" t="s">
        <v>9744</v>
      </c>
      <c r="J2798" s="10" t="s">
        <v>9745</v>
      </c>
      <c r="K2798" s="13">
        <v>9.11</v>
      </c>
      <c r="L2798" s="19" t="s">
        <v>13176</v>
      </c>
      <c r="M2798" s="11" t="s">
        <v>83</v>
      </c>
      <c r="N2798" s="10" t="s">
        <v>84</v>
      </c>
      <c r="O2798" s="10" t="s">
        <v>108</v>
      </c>
      <c r="P2798" s="10"/>
      <c r="Q2798" s="12"/>
      <c r="R2798" s="12"/>
      <c r="S2798" s="17" t="s">
        <v>86</v>
      </c>
      <c r="T2798" s="10" t="s">
        <v>27</v>
      </c>
      <c r="U2798" s="10">
        <v>2628</v>
      </c>
      <c r="V2798" s="10">
        <v>3460</v>
      </c>
      <c r="W2798" s="10">
        <v>58</v>
      </c>
      <c r="X2798" s="10">
        <v>3812</v>
      </c>
      <c r="Y2798" s="10">
        <f t="shared" si="78"/>
        <v>3169</v>
      </c>
      <c r="Z2798" s="10" t="str">
        <f>IFERROR(VLOOKUP(H2798,'[1]MW-NIFTY-50-12-Apr-2020'!$A:$A,1,FALSE),"No")</f>
        <v>No</v>
      </c>
      <c r="AA2798" s="10" t="str">
        <f>IFERROR(VLOOKUP(AB2798,'[2]ind_nifty500list 12th Apr20'!$F:$F,1,FALSE),"No")</f>
        <v>No</v>
      </c>
      <c r="AB2798" s="9">
        <v>3169</v>
      </c>
    </row>
    <row r="2799" spans="1:28" ht="15.75" customHeight="1" x14ac:dyDescent="0.3">
      <c r="A2799" s="9">
        <v>1832</v>
      </c>
      <c r="B2799" s="10"/>
      <c r="C2799" s="10"/>
      <c r="D2799" s="10">
        <v>137059076</v>
      </c>
      <c r="E2799" s="10">
        <v>535387</v>
      </c>
      <c r="F2799" s="10">
        <v>535387</v>
      </c>
      <c r="G2799" s="10" t="s">
        <v>5737</v>
      </c>
      <c r="H2799" s="10" t="str">
        <f>G2799</f>
        <v>LAKHOTIA</v>
      </c>
      <c r="I2799" s="10" t="s">
        <v>5738</v>
      </c>
      <c r="J2799" s="10" t="s">
        <v>5739</v>
      </c>
      <c r="K2799" s="13">
        <v>9.09</v>
      </c>
      <c r="L2799" s="19" t="s">
        <v>13176</v>
      </c>
      <c r="M2799" s="11" t="s">
        <v>83</v>
      </c>
      <c r="N2799" s="10" t="s">
        <v>84</v>
      </c>
      <c r="O2799" s="10" t="s">
        <v>85</v>
      </c>
      <c r="P2799" s="10"/>
      <c r="Q2799" s="12"/>
      <c r="R2799" s="12"/>
      <c r="S2799" s="17" t="s">
        <v>86</v>
      </c>
      <c r="T2799" s="10" t="s">
        <v>27</v>
      </c>
      <c r="U2799" s="10">
        <v>2635</v>
      </c>
      <c r="V2799" s="10">
        <v>3582</v>
      </c>
      <c r="W2799" s="10">
        <v>1790</v>
      </c>
      <c r="X2799" s="10">
        <v>1706</v>
      </c>
      <c r="Y2799" s="10">
        <f t="shared" si="78"/>
        <v>1832</v>
      </c>
      <c r="Z2799" s="10" t="str">
        <f>IFERROR(VLOOKUP(H2799,'[1]MW-NIFTY-50-12-Apr-2020'!$A:$A,1,FALSE),"No")</f>
        <v>No</v>
      </c>
      <c r="AA2799" s="10" t="str">
        <f>IFERROR(VLOOKUP(AB2799,'[2]ind_nifty500list 12th Apr20'!$F:$F,1,FALSE),"No")</f>
        <v>No</v>
      </c>
      <c r="AB2799" s="9">
        <v>1832</v>
      </c>
    </row>
    <row r="2800" spans="1:28" ht="15.75" customHeight="1" x14ac:dyDescent="0.3">
      <c r="A2800" s="9">
        <v>1964</v>
      </c>
      <c r="B2800" s="10">
        <v>584449</v>
      </c>
      <c r="C2800" s="10">
        <v>2283</v>
      </c>
      <c r="D2800" s="10">
        <v>128027908</v>
      </c>
      <c r="E2800" s="10">
        <v>500109</v>
      </c>
      <c r="F2800" s="10">
        <v>500109</v>
      </c>
      <c r="G2800" s="10" t="s">
        <v>8651</v>
      </c>
      <c r="H2800" s="10" t="s">
        <v>8651</v>
      </c>
      <c r="I2800" s="10" t="s">
        <v>8652</v>
      </c>
      <c r="J2800" s="10" t="s">
        <v>8653</v>
      </c>
      <c r="K2800" s="13">
        <v>19398.369350000001</v>
      </c>
      <c r="L2800" s="16" t="s">
        <v>13177</v>
      </c>
      <c r="M2800" s="11" t="s">
        <v>121</v>
      </c>
      <c r="N2800" s="10" t="s">
        <v>122</v>
      </c>
      <c r="O2800" s="10" t="s">
        <v>1512</v>
      </c>
      <c r="P2800" s="10"/>
      <c r="Q2800" s="12"/>
      <c r="R2800" s="12"/>
      <c r="S2800" s="15" t="s">
        <v>124</v>
      </c>
      <c r="T2800" s="10" t="s">
        <v>130</v>
      </c>
      <c r="U2800" s="10">
        <v>613</v>
      </c>
      <c r="V2800" s="10">
        <v>1238</v>
      </c>
      <c r="W2800" s="10">
        <v>1329</v>
      </c>
      <c r="X2800" s="10">
        <v>443</v>
      </c>
      <c r="Y2800" s="10">
        <f t="shared" si="78"/>
        <v>1964</v>
      </c>
      <c r="Z2800" s="10" t="str">
        <f>IFERROR(VLOOKUP(H2800,'[1]MW-NIFTY-50-12-Apr-2020'!$A:$A,1,FALSE),"No")</f>
        <v>No</v>
      </c>
      <c r="AA2800" s="10" t="s">
        <v>44</v>
      </c>
      <c r="AB2800" s="9">
        <v>1964</v>
      </c>
    </row>
    <row r="2801" spans="1:28" ht="15.75" customHeight="1" x14ac:dyDescent="0.3">
      <c r="A2801" s="9">
        <v>83</v>
      </c>
      <c r="B2801" s="10"/>
      <c r="C2801" s="10"/>
      <c r="D2801" s="10">
        <v>136111620</v>
      </c>
      <c r="E2801" s="10">
        <v>531686</v>
      </c>
      <c r="F2801" s="10">
        <v>531686</v>
      </c>
      <c r="G2801" s="10" t="s">
        <v>363</v>
      </c>
      <c r="H2801" s="10" t="str">
        <f t="shared" ref="H2801:H2820" si="80">G2801</f>
        <v>ADVIKLA</v>
      </c>
      <c r="I2801" s="10" t="s">
        <v>364</v>
      </c>
      <c r="J2801" s="10" t="s">
        <v>365</v>
      </c>
      <c r="K2801" s="13">
        <v>9.06</v>
      </c>
      <c r="L2801" s="19" t="s">
        <v>13176</v>
      </c>
      <c r="M2801" s="11" t="s">
        <v>95</v>
      </c>
      <c r="N2801" s="10" t="s">
        <v>96</v>
      </c>
      <c r="O2801" s="10" t="s">
        <v>97</v>
      </c>
      <c r="P2801" s="10"/>
      <c r="Q2801" s="12"/>
      <c r="R2801" s="12"/>
      <c r="S2801" s="10" t="s">
        <v>98</v>
      </c>
      <c r="T2801" s="10" t="s">
        <v>27</v>
      </c>
      <c r="U2801" s="10">
        <v>2775</v>
      </c>
      <c r="V2801" s="10">
        <v>3199</v>
      </c>
      <c r="W2801" s="10">
        <v>661</v>
      </c>
      <c r="X2801" s="10">
        <v>2461</v>
      </c>
      <c r="Y2801" s="10">
        <f t="shared" si="78"/>
        <v>83</v>
      </c>
      <c r="Z2801" s="10" t="str">
        <f>IFERROR(VLOOKUP(H2801,'[1]MW-NIFTY-50-12-Apr-2020'!$A:$A,1,FALSE),"No")</f>
        <v>No</v>
      </c>
      <c r="AA2801" s="10" t="str">
        <f>IFERROR(VLOOKUP(AB2801,'[2]ind_nifty500list 12th Apr20'!$F:$F,1,FALSE),"No")</f>
        <v>No</v>
      </c>
      <c r="AB2801" s="9">
        <v>83</v>
      </c>
    </row>
    <row r="2802" spans="1:28" ht="15.75" customHeight="1" x14ac:dyDescent="0.3">
      <c r="A2802" s="9">
        <v>2765</v>
      </c>
      <c r="B2802" s="10"/>
      <c r="C2802" s="10"/>
      <c r="D2802" s="10">
        <v>132888836</v>
      </c>
      <c r="E2802" s="10">
        <v>519097</v>
      </c>
      <c r="F2802" s="10">
        <v>519097</v>
      </c>
      <c r="G2802" s="10" t="s">
        <v>8536</v>
      </c>
      <c r="H2802" s="10" t="str">
        <f t="shared" si="80"/>
        <v>RITESHIN</v>
      </c>
      <c r="I2802" s="10" t="s">
        <v>8537</v>
      </c>
      <c r="J2802" s="10" t="s">
        <v>8538</v>
      </c>
      <c r="K2802" s="13">
        <v>9.0299999999999994</v>
      </c>
      <c r="L2802" s="19" t="s">
        <v>13176</v>
      </c>
      <c r="M2802" s="11" t="s">
        <v>23</v>
      </c>
      <c r="N2802" s="10" t="s">
        <v>24</v>
      </c>
      <c r="O2802" s="10"/>
      <c r="P2802" s="10"/>
      <c r="Q2802" s="12"/>
      <c r="R2802" s="12"/>
      <c r="S2802" s="15" t="s">
        <v>26</v>
      </c>
      <c r="T2802" s="10" t="s">
        <v>27</v>
      </c>
      <c r="U2802" s="10">
        <v>77</v>
      </c>
      <c r="V2802" s="10">
        <v>351</v>
      </c>
      <c r="W2802" s="10">
        <v>1534</v>
      </c>
      <c r="X2802" s="10">
        <v>1239</v>
      </c>
      <c r="Y2802" s="10">
        <f t="shared" si="78"/>
        <v>2765</v>
      </c>
      <c r="Z2802" s="10" t="str">
        <f>IFERROR(VLOOKUP(H2802,'[1]MW-NIFTY-50-12-Apr-2020'!$A:$A,1,FALSE),"No")</f>
        <v>No</v>
      </c>
      <c r="AA2802" s="10" t="str">
        <f>IFERROR(VLOOKUP(AB2802,'[2]ind_nifty500list 12th Apr20'!$F:$F,1,FALSE),"No")</f>
        <v>No</v>
      </c>
      <c r="AB2802" s="9">
        <v>2765</v>
      </c>
    </row>
    <row r="2803" spans="1:28" ht="15.75" customHeight="1" x14ac:dyDescent="0.3">
      <c r="A2803" s="9">
        <v>56</v>
      </c>
      <c r="B2803" s="10"/>
      <c r="C2803" s="10"/>
      <c r="D2803" s="10">
        <v>134838020</v>
      </c>
      <c r="E2803" s="10">
        <v>526711</v>
      </c>
      <c r="F2803" s="10">
        <v>526711</v>
      </c>
      <c r="G2803" s="10" t="s">
        <v>263</v>
      </c>
      <c r="H2803" s="10" t="str">
        <f t="shared" si="80"/>
        <v>ADARSHPL</v>
      </c>
      <c r="I2803" s="10" t="s">
        <v>264</v>
      </c>
      <c r="J2803" s="10" t="s">
        <v>265</v>
      </c>
      <c r="K2803" s="13">
        <v>9</v>
      </c>
      <c r="L2803" s="19" t="s">
        <v>13176</v>
      </c>
      <c r="M2803" s="11" t="s">
        <v>39</v>
      </c>
      <c r="N2803" s="10" t="s">
        <v>40</v>
      </c>
      <c r="O2803" s="10"/>
      <c r="P2803" s="10"/>
      <c r="Q2803" s="12"/>
      <c r="R2803" s="12"/>
      <c r="S2803" s="15" t="s">
        <v>42</v>
      </c>
      <c r="T2803" s="10" t="s">
        <v>27</v>
      </c>
      <c r="U2803" s="10">
        <v>1050</v>
      </c>
      <c r="V2803" s="10">
        <v>541</v>
      </c>
      <c r="W2803" s="10">
        <v>2823</v>
      </c>
      <c r="X2803" s="10">
        <v>2772</v>
      </c>
      <c r="Y2803" s="10">
        <f t="shared" si="78"/>
        <v>56</v>
      </c>
      <c r="Z2803" s="10" t="str">
        <f>IFERROR(VLOOKUP(H2803,'[1]MW-NIFTY-50-12-Apr-2020'!$A:$A,1,FALSE),"No")</f>
        <v>No</v>
      </c>
      <c r="AA2803" s="10" t="str">
        <f>IFERROR(VLOOKUP(AB2803,'[2]ind_nifty500list 12th Apr20'!$F:$F,1,FALSE),"No")</f>
        <v>No</v>
      </c>
      <c r="AB2803" s="9">
        <v>56</v>
      </c>
    </row>
    <row r="2804" spans="1:28" ht="15.75" customHeight="1" x14ac:dyDescent="0.3">
      <c r="A2804" s="9">
        <v>3258</v>
      </c>
      <c r="B2804" s="10"/>
      <c r="C2804" s="10"/>
      <c r="D2804" s="10">
        <v>130983428</v>
      </c>
      <c r="E2804" s="10">
        <v>511654</v>
      </c>
      <c r="F2804" s="10">
        <v>511654</v>
      </c>
      <c r="G2804" s="10" t="s">
        <v>10008</v>
      </c>
      <c r="H2804" s="10" t="str">
        <f t="shared" si="80"/>
        <v>SUGALDAM</v>
      </c>
      <c r="I2804" s="10" t="s">
        <v>10009</v>
      </c>
      <c r="J2804" s="10" t="s">
        <v>10010</v>
      </c>
      <c r="K2804" s="13">
        <v>8.99</v>
      </c>
      <c r="L2804" s="19" t="s">
        <v>13176</v>
      </c>
      <c r="M2804" s="11" t="s">
        <v>55</v>
      </c>
      <c r="N2804" s="10" t="s">
        <v>56</v>
      </c>
      <c r="O2804" s="10" t="s">
        <v>62</v>
      </c>
      <c r="P2804" s="10" t="s">
        <v>293</v>
      </c>
      <c r="Q2804" s="12"/>
      <c r="R2804" s="12"/>
      <c r="S2804" s="10" t="s">
        <v>58</v>
      </c>
      <c r="T2804" s="10" t="s">
        <v>27</v>
      </c>
      <c r="U2804" s="10">
        <v>3399</v>
      </c>
      <c r="V2804" s="10">
        <v>152</v>
      </c>
      <c r="W2804" s="10">
        <v>2095</v>
      </c>
      <c r="X2804" s="10">
        <v>719</v>
      </c>
      <c r="Y2804" s="10">
        <f t="shared" si="78"/>
        <v>3258</v>
      </c>
      <c r="Z2804" s="10" t="str">
        <f>IFERROR(VLOOKUP(H2804,'[1]MW-NIFTY-50-12-Apr-2020'!$A:$A,1,FALSE),"No")</f>
        <v>No</v>
      </c>
      <c r="AA2804" s="10" t="str">
        <f>IFERROR(VLOOKUP(AB2804,'[2]ind_nifty500list 12th Apr20'!$F:$F,1,FALSE),"No")</f>
        <v>No</v>
      </c>
      <c r="AB2804" s="9">
        <v>3258</v>
      </c>
    </row>
    <row r="2805" spans="1:28" ht="15.75" customHeight="1" x14ac:dyDescent="0.3">
      <c r="A2805" s="9">
        <v>1625</v>
      </c>
      <c r="B2805" s="10"/>
      <c r="C2805" s="10"/>
      <c r="D2805" s="10">
        <v>136872708</v>
      </c>
      <c r="E2805" s="10">
        <v>136872708</v>
      </c>
      <c r="F2805" s="10">
        <v>534659</v>
      </c>
      <c r="G2805" s="10" t="s">
        <v>5111</v>
      </c>
      <c r="H2805" s="10" t="str">
        <f t="shared" si="80"/>
        <v>JOINTECAED</v>
      </c>
      <c r="I2805" s="10" t="s">
        <v>5112</v>
      </c>
      <c r="J2805" s="10" t="s">
        <v>5113</v>
      </c>
      <c r="K2805" s="13">
        <v>8.98</v>
      </c>
      <c r="L2805" s="19" t="s">
        <v>13176</v>
      </c>
      <c r="M2805" s="11" t="s">
        <v>32</v>
      </c>
      <c r="N2805" s="10" t="s">
        <v>33</v>
      </c>
      <c r="O2805" s="10" t="s">
        <v>48</v>
      </c>
      <c r="P2805" s="10"/>
      <c r="Q2805" s="12"/>
      <c r="R2805" s="12"/>
      <c r="S2805" s="18" t="s">
        <v>35</v>
      </c>
      <c r="T2805" s="10" t="s">
        <v>27</v>
      </c>
      <c r="U2805" s="10">
        <v>3760</v>
      </c>
      <c r="V2805" s="10">
        <v>134</v>
      </c>
      <c r="W2805" s="10">
        <v>486</v>
      </c>
      <c r="X2805" s="10">
        <v>41</v>
      </c>
      <c r="Y2805" s="10">
        <f t="shared" si="78"/>
        <v>1625</v>
      </c>
      <c r="Z2805" s="10" t="str">
        <f>IFERROR(VLOOKUP(H2805,'[1]MW-NIFTY-50-12-Apr-2020'!$A:$A,1,FALSE),"No")</f>
        <v>No</v>
      </c>
      <c r="AA2805" s="10" t="str">
        <f>IFERROR(VLOOKUP(AB2805,'[2]ind_nifty500list 12th Apr20'!$F:$F,1,FALSE),"No")</f>
        <v>No</v>
      </c>
      <c r="AB2805" s="9">
        <v>1625</v>
      </c>
    </row>
    <row r="2806" spans="1:28" ht="15.75" customHeight="1" x14ac:dyDescent="0.3">
      <c r="A2806" s="9">
        <v>3253</v>
      </c>
      <c r="B2806" s="10"/>
      <c r="C2806" s="10"/>
      <c r="D2806" s="10">
        <v>129536772</v>
      </c>
      <c r="E2806" s="10">
        <v>506003</v>
      </c>
      <c r="F2806" s="10">
        <v>506003</v>
      </c>
      <c r="G2806" s="10" t="s">
        <v>9993</v>
      </c>
      <c r="H2806" s="10" t="str">
        <f t="shared" si="80"/>
        <v>SUDAI</v>
      </c>
      <c r="I2806" s="10" t="s">
        <v>9994</v>
      </c>
      <c r="J2806" s="10" t="s">
        <v>9995</v>
      </c>
      <c r="K2806" s="13">
        <v>8.94</v>
      </c>
      <c r="L2806" s="19" t="s">
        <v>13176</v>
      </c>
      <c r="M2806" s="11" t="s">
        <v>23</v>
      </c>
      <c r="N2806" s="10" t="s">
        <v>90</v>
      </c>
      <c r="O2806" s="10"/>
      <c r="P2806" s="10"/>
      <c r="Q2806" s="12"/>
      <c r="R2806" s="12"/>
      <c r="S2806" s="18" t="s">
        <v>91</v>
      </c>
      <c r="T2806" s="10" t="s">
        <v>27</v>
      </c>
      <c r="U2806" s="10">
        <v>425</v>
      </c>
      <c r="V2806" s="10">
        <v>3365</v>
      </c>
      <c r="W2806" s="10">
        <v>3027</v>
      </c>
      <c r="X2806" s="10">
        <v>2708</v>
      </c>
      <c r="Y2806" s="10">
        <f t="shared" si="78"/>
        <v>3253</v>
      </c>
      <c r="Z2806" s="10" t="str">
        <f>IFERROR(VLOOKUP(H2806,'[1]MW-NIFTY-50-12-Apr-2020'!$A:$A,1,FALSE),"No")</f>
        <v>No</v>
      </c>
      <c r="AA2806" s="10" t="str">
        <f>IFERROR(VLOOKUP(AB2806,'[2]ind_nifty500list 12th Apr20'!$F:$F,1,FALSE),"No")</f>
        <v>No</v>
      </c>
      <c r="AB2806" s="9">
        <v>3253</v>
      </c>
    </row>
    <row r="2807" spans="1:28" ht="15.75" customHeight="1" x14ac:dyDescent="0.3">
      <c r="A2807" s="9">
        <v>2823</v>
      </c>
      <c r="B2807" s="10"/>
      <c r="C2807" s="10"/>
      <c r="D2807" s="10">
        <v>135748356</v>
      </c>
      <c r="E2807" s="10">
        <v>530267</v>
      </c>
      <c r="F2807" s="10">
        <v>530267</v>
      </c>
      <c r="G2807" s="10" t="s">
        <v>8711</v>
      </c>
      <c r="H2807" s="10" t="str">
        <f t="shared" si="80"/>
        <v>SABOOBR</v>
      </c>
      <c r="I2807" s="10" t="s">
        <v>8712</v>
      </c>
      <c r="J2807" s="10" t="s">
        <v>8713</v>
      </c>
      <c r="K2807" s="13">
        <v>8.93</v>
      </c>
      <c r="L2807" s="19" t="s">
        <v>13176</v>
      </c>
      <c r="M2807" s="11" t="s">
        <v>39</v>
      </c>
      <c r="N2807" s="10" t="s">
        <v>40</v>
      </c>
      <c r="O2807" s="10"/>
      <c r="P2807" s="10"/>
      <c r="Q2807" s="12"/>
      <c r="R2807" s="12"/>
      <c r="S2807" s="17" t="s">
        <v>42</v>
      </c>
      <c r="T2807" s="10" t="s">
        <v>27</v>
      </c>
      <c r="U2807" s="10">
        <v>56</v>
      </c>
      <c r="V2807" s="10">
        <v>1050</v>
      </c>
      <c r="W2807" s="10">
        <v>2772</v>
      </c>
      <c r="X2807" s="10">
        <v>704</v>
      </c>
      <c r="Y2807" s="10">
        <f t="shared" si="78"/>
        <v>2823</v>
      </c>
      <c r="Z2807" s="10" t="str">
        <f>IFERROR(VLOOKUP(H2807,'[1]MW-NIFTY-50-12-Apr-2020'!$A:$A,1,FALSE),"No")</f>
        <v>No</v>
      </c>
      <c r="AA2807" s="10" t="str">
        <f>IFERROR(VLOOKUP(AB2807,'[2]ind_nifty500list 12th Apr20'!$F:$F,1,FALSE),"No")</f>
        <v>No</v>
      </c>
      <c r="AB2807" s="9">
        <v>2823</v>
      </c>
    </row>
    <row r="2808" spans="1:28" ht="15.75" customHeight="1" x14ac:dyDescent="0.3">
      <c r="A2808" s="9">
        <v>3095</v>
      </c>
      <c r="B2808" s="10"/>
      <c r="C2808" s="10"/>
      <c r="D2808" s="10">
        <v>137898756</v>
      </c>
      <c r="E2808" s="10">
        <v>137898756</v>
      </c>
      <c r="F2808" s="10">
        <v>538667</v>
      </c>
      <c r="G2808" s="10" t="s">
        <v>9523</v>
      </c>
      <c r="H2808" s="10" t="str">
        <f t="shared" si="80"/>
        <v>SIROHIA</v>
      </c>
      <c r="I2808" s="10" t="s">
        <v>9524</v>
      </c>
      <c r="J2808" s="10" t="s">
        <v>9525</v>
      </c>
      <c r="K2808" s="13">
        <v>8.9</v>
      </c>
      <c r="L2808" s="19" t="s">
        <v>13176</v>
      </c>
      <c r="M2808" s="11" t="s">
        <v>39</v>
      </c>
      <c r="N2808" s="10" t="s">
        <v>40</v>
      </c>
      <c r="O2808" s="10" t="s">
        <v>76</v>
      </c>
      <c r="P2808" s="10"/>
      <c r="Q2808" s="12"/>
      <c r="R2808" s="12"/>
      <c r="S2808" s="17" t="s">
        <v>42</v>
      </c>
      <c r="T2808" s="10" t="s">
        <v>27</v>
      </c>
      <c r="U2808" s="10">
        <v>3265</v>
      </c>
      <c r="V2808" s="10">
        <v>600</v>
      </c>
      <c r="W2808" s="10">
        <v>3004</v>
      </c>
      <c r="X2808" s="10">
        <v>3374</v>
      </c>
      <c r="Y2808" s="10">
        <f t="shared" si="78"/>
        <v>3095</v>
      </c>
      <c r="Z2808" s="10" t="str">
        <f>IFERROR(VLOOKUP(H2808,'[1]MW-NIFTY-50-12-Apr-2020'!$A:$A,1,FALSE),"No")</f>
        <v>No</v>
      </c>
      <c r="AA2808" s="10" t="str">
        <f>IFERROR(VLOOKUP(AB2808,'[2]ind_nifty500list 12th Apr20'!$F:$F,1,FALSE),"No")</f>
        <v>No</v>
      </c>
      <c r="AB2808" s="9">
        <v>3095</v>
      </c>
    </row>
    <row r="2809" spans="1:28" ht="15.75" customHeight="1" x14ac:dyDescent="0.3">
      <c r="A2809" s="9">
        <v>3516</v>
      </c>
      <c r="B2809" s="10"/>
      <c r="C2809" s="10"/>
      <c r="D2809" s="10">
        <v>136119300</v>
      </c>
      <c r="E2809" s="10">
        <v>531716</v>
      </c>
      <c r="F2809" s="10">
        <v>531716</v>
      </c>
      <c r="G2809" s="10" t="s">
        <v>10785</v>
      </c>
      <c r="H2809" s="10" t="str">
        <f t="shared" si="80"/>
        <v>TRICOMFRU</v>
      </c>
      <c r="I2809" s="10" t="s">
        <v>10786</v>
      </c>
      <c r="J2809" s="10" t="s">
        <v>10787</v>
      </c>
      <c r="K2809" s="13">
        <v>8.9</v>
      </c>
      <c r="L2809" s="19" t="s">
        <v>13176</v>
      </c>
      <c r="M2809" s="11" t="s">
        <v>275</v>
      </c>
      <c r="N2809" s="10" t="s">
        <v>276</v>
      </c>
      <c r="O2809" s="10" t="s">
        <v>277</v>
      </c>
      <c r="P2809" s="10"/>
      <c r="Q2809" s="12"/>
      <c r="R2809" s="12"/>
      <c r="S2809" s="18" t="s">
        <v>279</v>
      </c>
      <c r="T2809" s="10" t="s">
        <v>27</v>
      </c>
      <c r="U2809" s="10">
        <v>1145</v>
      </c>
      <c r="V2809" s="10">
        <v>3328</v>
      </c>
      <c r="W2809" s="10">
        <v>2957</v>
      </c>
      <c r="X2809" s="10">
        <v>1920</v>
      </c>
      <c r="Y2809" s="10">
        <f t="shared" si="78"/>
        <v>3516</v>
      </c>
      <c r="Z2809" s="10" t="str">
        <f>IFERROR(VLOOKUP(H2809,'[1]MW-NIFTY-50-12-Apr-2020'!$A:$A,1,FALSE),"No")</f>
        <v>No</v>
      </c>
      <c r="AA2809" s="10" t="str">
        <f>IFERROR(VLOOKUP(AB2809,'[2]ind_nifty500list 12th Apr20'!$F:$F,1,FALSE),"No")</f>
        <v>No</v>
      </c>
      <c r="AB2809" s="9">
        <v>3516</v>
      </c>
    </row>
    <row r="2810" spans="1:28" ht="15.75" customHeight="1" x14ac:dyDescent="0.3">
      <c r="A2810" s="9">
        <v>951</v>
      </c>
      <c r="B2810" s="10"/>
      <c r="C2810" s="10"/>
      <c r="D2810" s="10">
        <v>134775812</v>
      </c>
      <c r="E2810" s="10">
        <v>526468</v>
      </c>
      <c r="F2810" s="10">
        <v>526468</v>
      </c>
      <c r="G2810" s="10" t="s">
        <v>3052</v>
      </c>
      <c r="H2810" s="10" t="str">
        <f t="shared" si="80"/>
        <v>EUROLED</v>
      </c>
      <c r="I2810" s="10" t="s">
        <v>3053</v>
      </c>
      <c r="J2810" s="10" t="s">
        <v>3054</v>
      </c>
      <c r="K2810" s="13">
        <v>8.8800000000000008</v>
      </c>
      <c r="L2810" s="19" t="s">
        <v>13176</v>
      </c>
      <c r="M2810" s="11" t="s">
        <v>83</v>
      </c>
      <c r="N2810" s="10" t="s">
        <v>84</v>
      </c>
      <c r="O2810" s="10" t="s">
        <v>716</v>
      </c>
      <c r="P2810" s="10"/>
      <c r="Q2810" s="12"/>
      <c r="R2810" s="12"/>
      <c r="S2810" s="17" t="s">
        <v>86</v>
      </c>
      <c r="T2810" s="10" t="s">
        <v>27</v>
      </c>
      <c r="U2810" s="10">
        <v>190</v>
      </c>
      <c r="V2810" s="10">
        <v>2362</v>
      </c>
      <c r="W2810" s="10">
        <v>2193</v>
      </c>
      <c r="X2810" s="10">
        <v>2001</v>
      </c>
      <c r="Y2810" s="10">
        <f t="shared" si="78"/>
        <v>951</v>
      </c>
      <c r="Z2810" s="10" t="str">
        <f>IFERROR(VLOOKUP(H2810,'[1]MW-NIFTY-50-12-Apr-2020'!$A:$A,1,FALSE),"No")</f>
        <v>No</v>
      </c>
      <c r="AA2810" s="10" t="str">
        <f>IFERROR(VLOOKUP(AB2810,'[2]ind_nifty500list 12th Apr20'!$F:$F,1,FALSE),"No")</f>
        <v>No</v>
      </c>
      <c r="AB2810" s="9">
        <v>951</v>
      </c>
    </row>
    <row r="2811" spans="1:28" ht="15.75" customHeight="1" x14ac:dyDescent="0.3">
      <c r="A2811" s="9">
        <v>2019</v>
      </c>
      <c r="B2811" s="10"/>
      <c r="C2811" s="10"/>
      <c r="D2811" s="10">
        <v>136218884</v>
      </c>
      <c r="E2811" s="10">
        <v>136218884</v>
      </c>
      <c r="F2811" s="10">
        <v>532105</v>
      </c>
      <c r="G2811" s="10" t="s">
        <v>6297</v>
      </c>
      <c r="H2811" s="10" t="str">
        <f t="shared" si="80"/>
        <v>MEGFI</v>
      </c>
      <c r="I2811" s="10" t="s">
        <v>6298</v>
      </c>
      <c r="J2811" s="10" t="s">
        <v>6299</v>
      </c>
      <c r="K2811" s="13">
        <v>8.8800000000000008</v>
      </c>
      <c r="L2811" s="19" t="s">
        <v>13176</v>
      </c>
      <c r="M2811" s="11" t="s">
        <v>55</v>
      </c>
      <c r="N2811" s="10" t="s">
        <v>56</v>
      </c>
      <c r="O2811" s="10" t="s">
        <v>158</v>
      </c>
      <c r="P2811" s="10" t="s">
        <v>159</v>
      </c>
      <c r="Q2811" s="12"/>
      <c r="R2811" s="12"/>
      <c r="S2811" s="10" t="s">
        <v>58</v>
      </c>
      <c r="T2811" s="10" t="s">
        <v>27</v>
      </c>
      <c r="U2811" s="10">
        <v>2162</v>
      </c>
      <c r="V2811" s="10">
        <v>1978</v>
      </c>
      <c r="W2811" s="10">
        <v>28</v>
      </c>
      <c r="X2811" s="10">
        <v>3751</v>
      </c>
      <c r="Y2811" s="10">
        <f t="shared" si="78"/>
        <v>2019</v>
      </c>
      <c r="Z2811" s="10" t="str">
        <f>IFERROR(VLOOKUP(H2811,'[1]MW-NIFTY-50-12-Apr-2020'!$A:$A,1,FALSE),"No")</f>
        <v>No</v>
      </c>
      <c r="AA2811" s="10" t="str">
        <f>IFERROR(VLOOKUP(AB2811,'[2]ind_nifty500list 12th Apr20'!$F:$F,1,FALSE),"No")</f>
        <v>No</v>
      </c>
      <c r="AB2811" s="9">
        <v>2019</v>
      </c>
    </row>
    <row r="2812" spans="1:28" ht="15.75" customHeight="1" x14ac:dyDescent="0.3">
      <c r="A2812" s="9">
        <v>1208</v>
      </c>
      <c r="B2812" s="10"/>
      <c r="C2812" s="10"/>
      <c r="D2812" s="10">
        <v>131457796</v>
      </c>
      <c r="E2812" s="10">
        <v>131457796</v>
      </c>
      <c r="F2812" s="10">
        <v>513507</v>
      </c>
      <c r="G2812" s="10" t="s">
        <v>3841</v>
      </c>
      <c r="H2812" s="10" t="str">
        <f t="shared" si="80"/>
        <v>GUJCONT</v>
      </c>
      <c r="I2812" s="10" t="s">
        <v>3842</v>
      </c>
      <c r="J2812" s="10" t="s">
        <v>3843</v>
      </c>
      <c r="K2812" s="13">
        <v>8.84</v>
      </c>
      <c r="L2812" s="19" t="s">
        <v>13176</v>
      </c>
      <c r="M2812" s="11" t="s">
        <v>249</v>
      </c>
      <c r="N2812" s="10" t="s">
        <v>250</v>
      </c>
      <c r="O2812" s="10" t="s">
        <v>762</v>
      </c>
      <c r="P2812" s="10" t="s">
        <v>3844</v>
      </c>
      <c r="Q2812" s="12"/>
      <c r="R2812" s="12"/>
      <c r="S2812" s="15" t="s">
        <v>26</v>
      </c>
      <c r="T2812" s="10" t="s">
        <v>27</v>
      </c>
      <c r="U2812" s="10">
        <v>2782</v>
      </c>
      <c r="V2812" s="10">
        <v>3827</v>
      </c>
      <c r="W2812" s="10">
        <v>2952</v>
      </c>
      <c r="X2812" s="10">
        <v>3968</v>
      </c>
      <c r="Y2812" s="10">
        <f t="shared" si="78"/>
        <v>1208</v>
      </c>
      <c r="Z2812" s="10" t="str">
        <f>IFERROR(VLOOKUP(H2812,'[1]MW-NIFTY-50-12-Apr-2020'!$A:$A,1,FALSE),"No")</f>
        <v>No</v>
      </c>
      <c r="AA2812" s="10" t="str">
        <f>IFERROR(VLOOKUP(AB2812,'[2]ind_nifty500list 12th Apr20'!$F:$F,1,FALSE),"No")</f>
        <v>No</v>
      </c>
      <c r="AB2812" s="9">
        <v>1208</v>
      </c>
    </row>
    <row r="2813" spans="1:28" ht="15.75" customHeight="1" x14ac:dyDescent="0.3">
      <c r="A2813" s="9">
        <v>4288</v>
      </c>
      <c r="B2813" s="10"/>
      <c r="C2813" s="10"/>
      <c r="D2813" s="10">
        <v>132920836</v>
      </c>
      <c r="E2813" s="10">
        <v>519222</v>
      </c>
      <c r="F2813" s="10">
        <v>519222</v>
      </c>
      <c r="G2813" s="10" t="s">
        <v>12371</v>
      </c>
      <c r="H2813" s="10" t="str">
        <f t="shared" si="80"/>
        <v>INDBIOFOOD</v>
      </c>
      <c r="I2813" s="10" t="s">
        <v>12372</v>
      </c>
      <c r="J2813" s="10" t="s">
        <v>12373</v>
      </c>
      <c r="K2813" s="13">
        <v>8.83</v>
      </c>
      <c r="L2813" s="19" t="s">
        <v>13176</v>
      </c>
      <c r="M2813" s="11" t="s">
        <v>39</v>
      </c>
      <c r="N2813" s="10" t="s">
        <v>40</v>
      </c>
      <c r="O2813" s="10"/>
      <c r="P2813" s="10"/>
      <c r="Q2813" s="12"/>
      <c r="R2813" s="12"/>
      <c r="S2813" s="15" t="s">
        <v>42</v>
      </c>
      <c r="T2813" s="10" t="s">
        <v>27</v>
      </c>
      <c r="U2813" s="10">
        <v>4446</v>
      </c>
      <c r="V2813" s="10">
        <v>4462</v>
      </c>
      <c r="W2813" s="10">
        <v>4250</v>
      </c>
      <c r="X2813" s="10">
        <v>4165</v>
      </c>
      <c r="Y2813" s="10">
        <f t="shared" si="78"/>
        <v>4288</v>
      </c>
      <c r="Z2813" s="10" t="str">
        <f>IFERROR(VLOOKUP(H2813,'[1]MW-NIFTY-50-12-Apr-2020'!$A:$A,1,FALSE),"No")</f>
        <v>No</v>
      </c>
      <c r="AA2813" s="10" t="str">
        <f>IFERROR(VLOOKUP(AB2813,'[2]ind_nifty500list 12th Apr20'!$F:$F,1,FALSE),"No")</f>
        <v>No</v>
      </c>
      <c r="AB2813" s="9">
        <v>4288</v>
      </c>
    </row>
    <row r="2814" spans="1:28" ht="15.75" customHeight="1" x14ac:dyDescent="0.3">
      <c r="A2814" s="9">
        <v>3582</v>
      </c>
      <c r="B2814" s="10"/>
      <c r="C2814" s="10"/>
      <c r="D2814" s="10">
        <v>133433860</v>
      </c>
      <c r="E2814" s="10">
        <v>521226</v>
      </c>
      <c r="F2814" s="10">
        <v>521226</v>
      </c>
      <c r="G2814" s="10" t="s">
        <v>10979</v>
      </c>
      <c r="H2814" s="10" t="str">
        <f t="shared" si="80"/>
        <v>UNIROYAL</v>
      </c>
      <c r="I2814" s="10" t="s">
        <v>10980</v>
      </c>
      <c r="J2814" s="10" t="s">
        <v>10981</v>
      </c>
      <c r="K2814" s="13">
        <v>8.7899999999999991</v>
      </c>
      <c r="L2814" s="19" t="s">
        <v>13176</v>
      </c>
      <c r="M2814" s="11" t="s">
        <v>83</v>
      </c>
      <c r="N2814" s="10" t="s">
        <v>84</v>
      </c>
      <c r="O2814" s="10" t="s">
        <v>85</v>
      </c>
      <c r="P2814" s="10"/>
      <c r="Q2814" s="12"/>
      <c r="R2814" s="12"/>
      <c r="S2814" s="15" t="s">
        <v>86</v>
      </c>
      <c r="T2814" s="10" t="s">
        <v>27</v>
      </c>
      <c r="U2814" s="10">
        <v>138</v>
      </c>
      <c r="V2814" s="10">
        <v>275</v>
      </c>
      <c r="W2814" s="10">
        <v>2635</v>
      </c>
      <c r="X2814" s="10">
        <v>1832</v>
      </c>
      <c r="Y2814" s="10">
        <f t="shared" si="78"/>
        <v>3582</v>
      </c>
      <c r="Z2814" s="10" t="str">
        <f>IFERROR(VLOOKUP(H2814,'[1]MW-NIFTY-50-12-Apr-2020'!$A:$A,1,FALSE),"No")</f>
        <v>No</v>
      </c>
      <c r="AA2814" s="10" t="str">
        <f>IFERROR(VLOOKUP(AB2814,'[2]ind_nifty500list 12th Apr20'!$F:$F,1,FALSE),"No")</f>
        <v>No</v>
      </c>
      <c r="AB2814" s="9">
        <v>3582</v>
      </c>
    </row>
    <row r="2815" spans="1:28" ht="15.75" customHeight="1" x14ac:dyDescent="0.3">
      <c r="A2815" s="9">
        <v>3245</v>
      </c>
      <c r="B2815" s="10"/>
      <c r="C2815" s="10"/>
      <c r="D2815" s="10">
        <v>135836420</v>
      </c>
      <c r="E2815" s="10">
        <v>530611</v>
      </c>
      <c r="F2815" s="10">
        <v>530611</v>
      </c>
      <c r="G2815" s="10" t="s">
        <v>9969</v>
      </c>
      <c r="H2815" s="10" t="str">
        <f t="shared" si="80"/>
        <v>STURDY</v>
      </c>
      <c r="I2815" s="10" t="s">
        <v>9970</v>
      </c>
      <c r="J2815" s="10" t="s">
        <v>9971</v>
      </c>
      <c r="K2815" s="13">
        <v>8.7799999999999994</v>
      </c>
      <c r="L2815" s="19" t="s">
        <v>13176</v>
      </c>
      <c r="M2815" s="11" t="s">
        <v>23</v>
      </c>
      <c r="N2815" s="10" t="s">
        <v>24</v>
      </c>
      <c r="O2815" s="12"/>
      <c r="P2815" s="10"/>
      <c r="Q2815" s="12"/>
      <c r="R2815" s="12"/>
      <c r="S2815" s="15" t="s">
        <v>26</v>
      </c>
      <c r="T2815" s="10" t="s">
        <v>27</v>
      </c>
      <c r="U2815" s="10">
        <v>3339</v>
      </c>
      <c r="V2815" s="10">
        <v>3604</v>
      </c>
      <c r="W2815" s="10">
        <v>2712</v>
      </c>
      <c r="X2815" s="10">
        <v>1227</v>
      </c>
      <c r="Y2815" s="10">
        <f t="shared" si="78"/>
        <v>3245</v>
      </c>
      <c r="Z2815" s="10" t="str">
        <f>IFERROR(VLOOKUP(H2815,'[1]MW-NIFTY-50-12-Apr-2020'!$A:$A,1,FALSE),"No")</f>
        <v>No</v>
      </c>
      <c r="AA2815" s="10" t="str">
        <f>IFERROR(VLOOKUP(AB2815,'[2]ind_nifty500list 12th Apr20'!$F:$F,1,FALSE),"No")</f>
        <v>No</v>
      </c>
      <c r="AB2815" s="9">
        <v>3245</v>
      </c>
    </row>
    <row r="2816" spans="1:28" ht="15.75" customHeight="1" x14ac:dyDescent="0.3">
      <c r="A2816" s="9">
        <v>787</v>
      </c>
      <c r="B2816" s="10"/>
      <c r="C2816" s="10"/>
      <c r="D2816" s="10">
        <v>131196164</v>
      </c>
      <c r="E2816" s="10">
        <v>512485</v>
      </c>
      <c r="F2816" s="10">
        <v>512485</v>
      </c>
      <c r="G2816" s="10" t="s">
        <v>2557</v>
      </c>
      <c r="H2816" s="10" t="str">
        <f t="shared" si="80"/>
        <v>DHANCOT</v>
      </c>
      <c r="I2816" s="10" t="s">
        <v>2558</v>
      </c>
      <c r="J2816" s="10" t="s">
        <v>2559</v>
      </c>
      <c r="K2816" s="13">
        <v>8.77</v>
      </c>
      <c r="L2816" s="19" t="s">
        <v>13176</v>
      </c>
      <c r="M2816" s="11" t="s">
        <v>55</v>
      </c>
      <c r="N2816" s="10" t="s">
        <v>56</v>
      </c>
      <c r="O2816" s="10"/>
      <c r="P2816" s="10"/>
      <c r="Q2816" s="12"/>
      <c r="R2816" s="12"/>
      <c r="S2816" s="18" t="s">
        <v>58</v>
      </c>
      <c r="T2816" s="10" t="s">
        <v>27</v>
      </c>
      <c r="U2816" s="10">
        <v>1119</v>
      </c>
      <c r="V2816" s="10">
        <v>1261</v>
      </c>
      <c r="W2816" s="10">
        <v>2108</v>
      </c>
      <c r="X2816" s="10">
        <v>3425</v>
      </c>
      <c r="Y2816" s="10">
        <f t="shared" si="78"/>
        <v>787</v>
      </c>
      <c r="Z2816" s="10" t="str">
        <f>IFERROR(VLOOKUP(H2816,'[1]MW-NIFTY-50-12-Apr-2020'!$A:$A,1,FALSE),"No")</f>
        <v>No</v>
      </c>
      <c r="AA2816" s="10" t="str">
        <f>IFERROR(VLOOKUP(AB2816,'[2]ind_nifty500list 12th Apr20'!$F:$F,1,FALSE),"No")</f>
        <v>No</v>
      </c>
      <c r="AB2816" s="9">
        <v>787</v>
      </c>
    </row>
    <row r="2817" spans="1:28" ht="15.75" customHeight="1" x14ac:dyDescent="0.3">
      <c r="A2817" s="9">
        <v>498</v>
      </c>
      <c r="B2817" s="10"/>
      <c r="C2817" s="10"/>
      <c r="D2817" s="10">
        <v>135887108</v>
      </c>
      <c r="E2817" s="10">
        <v>530809</v>
      </c>
      <c r="F2817" s="10">
        <v>530809</v>
      </c>
      <c r="G2817" s="10" t="s">
        <v>1680</v>
      </c>
      <c r="H2817" s="10" t="str">
        <f t="shared" si="80"/>
        <v>BNRUDY</v>
      </c>
      <c r="I2817" s="10" t="s">
        <v>1681</v>
      </c>
      <c r="J2817" s="10" t="s">
        <v>1682</v>
      </c>
      <c r="K2817" s="13">
        <v>8.76</v>
      </c>
      <c r="L2817" s="19" t="s">
        <v>13176</v>
      </c>
      <c r="M2817" s="11" t="s">
        <v>39</v>
      </c>
      <c r="N2817" s="10" t="s">
        <v>145</v>
      </c>
      <c r="O2817" s="10"/>
      <c r="P2817" s="10"/>
      <c r="Q2817" s="12"/>
      <c r="R2817" s="12"/>
      <c r="S2817" s="15" t="s">
        <v>42</v>
      </c>
      <c r="T2817" s="10" t="s">
        <v>27</v>
      </c>
      <c r="U2817" s="10">
        <v>656</v>
      </c>
      <c r="V2817" s="10">
        <v>830</v>
      </c>
      <c r="W2817" s="10">
        <v>2041</v>
      </c>
      <c r="X2817" s="10">
        <v>1527</v>
      </c>
      <c r="Y2817" s="10">
        <f t="shared" si="78"/>
        <v>498</v>
      </c>
      <c r="Z2817" s="10" t="str">
        <f>IFERROR(VLOOKUP(H2817,'[1]MW-NIFTY-50-12-Apr-2020'!$A:$A,1,FALSE),"No")</f>
        <v>No</v>
      </c>
      <c r="AA2817" s="10" t="str">
        <f>IFERROR(VLOOKUP(AB2817,'[2]ind_nifty500list 12th Apr20'!$F:$F,1,FALSE),"No")</f>
        <v>No</v>
      </c>
      <c r="AB2817" s="9">
        <v>498</v>
      </c>
    </row>
    <row r="2818" spans="1:28" ht="15.75" customHeight="1" x14ac:dyDescent="0.3">
      <c r="A2818" s="9">
        <v>2772</v>
      </c>
      <c r="B2818" s="10"/>
      <c r="C2818" s="10"/>
      <c r="D2818" s="10">
        <v>129486596</v>
      </c>
      <c r="E2818" s="10">
        <v>129486596</v>
      </c>
      <c r="F2818" s="10">
        <v>505807</v>
      </c>
      <c r="G2818" s="10" t="s">
        <v>8557</v>
      </c>
      <c r="H2818" s="10" t="str">
        <f t="shared" si="80"/>
        <v>ROLCOEN</v>
      </c>
      <c r="I2818" s="10" t="s">
        <v>8558</v>
      </c>
      <c r="J2818" s="10" t="s">
        <v>8559</v>
      </c>
      <c r="K2818" s="13">
        <v>8.76</v>
      </c>
      <c r="L2818" s="19" t="s">
        <v>13176</v>
      </c>
      <c r="M2818" s="10" t="s">
        <v>39</v>
      </c>
      <c r="N2818" s="10" t="s">
        <v>40</v>
      </c>
      <c r="O2818" s="10"/>
      <c r="P2818" s="10"/>
      <c r="Q2818" s="12"/>
      <c r="R2818" s="12"/>
      <c r="S2818" s="17" t="s">
        <v>42</v>
      </c>
      <c r="T2818" s="10" t="s">
        <v>27</v>
      </c>
      <c r="U2818" s="10">
        <v>2823</v>
      </c>
      <c r="V2818" s="10">
        <v>56</v>
      </c>
      <c r="W2818" s="10">
        <v>704</v>
      </c>
      <c r="X2818" s="10">
        <v>48</v>
      </c>
      <c r="Y2818" s="10">
        <f t="shared" ref="Y2818:Y2881" si="81">A2818</f>
        <v>2772</v>
      </c>
      <c r="Z2818" s="10" t="str">
        <f>IFERROR(VLOOKUP(H2818,'[1]MW-NIFTY-50-12-Apr-2020'!$A:$A,1,FALSE),"No")</f>
        <v>No</v>
      </c>
      <c r="AA2818" s="10" t="str">
        <f>IFERROR(VLOOKUP(AB2818,'[2]ind_nifty500list 12th Apr20'!$F:$F,1,FALSE),"No")</f>
        <v>No</v>
      </c>
      <c r="AB2818" s="9">
        <v>2772</v>
      </c>
    </row>
    <row r="2819" spans="1:28" ht="15.75" customHeight="1" x14ac:dyDescent="0.3">
      <c r="A2819" s="9">
        <v>882</v>
      </c>
      <c r="B2819" s="10"/>
      <c r="C2819" s="10"/>
      <c r="D2819" s="10">
        <v>135972868</v>
      </c>
      <c r="E2819" s="10">
        <v>531144</v>
      </c>
      <c r="F2819" s="10">
        <v>531144</v>
      </c>
      <c r="G2819" s="10" t="s">
        <v>2843</v>
      </c>
      <c r="H2819" s="10" t="str">
        <f t="shared" si="80"/>
        <v>ELFORGE</v>
      </c>
      <c r="I2819" s="10" t="s">
        <v>2844</v>
      </c>
      <c r="J2819" s="10" t="s">
        <v>2845</v>
      </c>
      <c r="K2819" s="13">
        <v>8.74</v>
      </c>
      <c r="L2819" s="19" t="s">
        <v>13176</v>
      </c>
      <c r="M2819" s="11" t="s">
        <v>39</v>
      </c>
      <c r="N2819" s="10" t="s">
        <v>40</v>
      </c>
      <c r="O2819" s="10" t="s">
        <v>137</v>
      </c>
      <c r="P2819" s="10" t="s">
        <v>1499</v>
      </c>
      <c r="Q2819" s="12"/>
      <c r="R2819" s="12"/>
      <c r="S2819" s="17" t="s">
        <v>42</v>
      </c>
      <c r="T2819" s="10" t="s">
        <v>27</v>
      </c>
      <c r="U2819" s="10">
        <v>3427</v>
      </c>
      <c r="V2819" s="10">
        <v>4739</v>
      </c>
      <c r="W2819" s="10">
        <v>3005</v>
      </c>
      <c r="X2819" s="10">
        <v>3114</v>
      </c>
      <c r="Y2819" s="10">
        <f t="shared" si="81"/>
        <v>882</v>
      </c>
      <c r="Z2819" s="10" t="str">
        <f>IFERROR(VLOOKUP(H2819,'[1]MW-NIFTY-50-12-Apr-2020'!$A:$A,1,FALSE),"No")</f>
        <v>No</v>
      </c>
      <c r="AA2819" s="10" t="str">
        <f>IFERROR(VLOOKUP(AB2819,'[2]ind_nifty500list 12th Apr20'!$F:$F,1,FALSE),"No")</f>
        <v>No</v>
      </c>
      <c r="AB2819" s="9">
        <v>882</v>
      </c>
    </row>
    <row r="2820" spans="1:28" ht="15.75" customHeight="1" x14ac:dyDescent="0.3">
      <c r="A2820" s="9">
        <v>3028</v>
      </c>
      <c r="B2820" s="10"/>
      <c r="C2820" s="10"/>
      <c r="D2820" s="10">
        <v>136106756</v>
      </c>
      <c r="E2820" s="10">
        <v>531667</v>
      </c>
      <c r="F2820" s="10">
        <v>531667</v>
      </c>
      <c r="G2820" s="10" t="s">
        <v>9323</v>
      </c>
      <c r="H2820" s="10" t="str">
        <f t="shared" si="80"/>
        <v>SHGOVTR</v>
      </c>
      <c r="I2820" s="10" t="s">
        <v>9324</v>
      </c>
      <c r="J2820" s="10" t="s">
        <v>9325</v>
      </c>
      <c r="K2820" s="13">
        <v>8.74</v>
      </c>
      <c r="L2820" s="19" t="s">
        <v>13176</v>
      </c>
      <c r="M2820" s="11" t="s">
        <v>39</v>
      </c>
      <c r="N2820" s="10" t="s">
        <v>40</v>
      </c>
      <c r="O2820" s="10" t="s">
        <v>76</v>
      </c>
      <c r="P2820" s="10"/>
      <c r="Q2820" s="12"/>
      <c r="R2820" s="12"/>
      <c r="S2820" s="17" t="s">
        <v>42</v>
      </c>
      <c r="T2820" s="10" t="s">
        <v>27</v>
      </c>
      <c r="U2820" s="10">
        <v>91</v>
      </c>
      <c r="V2820" s="10">
        <v>446</v>
      </c>
      <c r="W2820" s="10">
        <v>2410</v>
      </c>
      <c r="X2820" s="10">
        <v>2323</v>
      </c>
      <c r="Y2820" s="10">
        <f t="shared" si="81"/>
        <v>3028</v>
      </c>
      <c r="Z2820" s="10" t="str">
        <f>IFERROR(VLOOKUP(H2820,'[1]MW-NIFTY-50-12-Apr-2020'!$A:$A,1,FALSE),"No")</f>
        <v>No</v>
      </c>
      <c r="AA2820" s="10" t="str">
        <f>IFERROR(VLOOKUP(AB2820,'[2]ind_nifty500list 12th Apr20'!$F:$F,1,FALSE),"No")</f>
        <v>No</v>
      </c>
      <c r="AB2820" s="9">
        <v>3028</v>
      </c>
    </row>
    <row r="2821" spans="1:28" ht="15.75" customHeight="1" x14ac:dyDescent="0.3">
      <c r="A2821" s="9">
        <v>1385</v>
      </c>
      <c r="B2821" s="10">
        <v>2990337</v>
      </c>
      <c r="C2821" s="10">
        <v>11681</v>
      </c>
      <c r="D2821" s="10">
        <v>136349188</v>
      </c>
      <c r="E2821" s="10">
        <v>532614</v>
      </c>
      <c r="F2821" s="10">
        <v>532614</v>
      </c>
      <c r="G2821" s="10" t="s">
        <v>4383</v>
      </c>
      <c r="H2821" s="10" t="s">
        <v>4383</v>
      </c>
      <c r="I2821" s="10" t="s">
        <v>4384</v>
      </c>
      <c r="J2821" s="10" t="s">
        <v>4385</v>
      </c>
      <c r="K2821" s="13">
        <v>8.7285500000000003</v>
      </c>
      <c r="L2821" s="19" t="s">
        <v>13176</v>
      </c>
      <c r="M2821" s="11" t="s">
        <v>23</v>
      </c>
      <c r="N2821" s="10" t="s">
        <v>90</v>
      </c>
      <c r="O2821" s="10"/>
      <c r="P2821" s="10"/>
      <c r="Q2821" s="12"/>
      <c r="R2821" s="12"/>
      <c r="S2821" s="10" t="s">
        <v>91</v>
      </c>
      <c r="T2821" s="10" t="s">
        <v>27</v>
      </c>
      <c r="U2821" s="10">
        <v>1452</v>
      </c>
      <c r="V2821" s="10">
        <v>1934</v>
      </c>
      <c r="W2821" s="10">
        <v>2384</v>
      </c>
      <c r="X2821" s="10">
        <v>95</v>
      </c>
      <c r="Y2821" s="10">
        <f t="shared" si="81"/>
        <v>1385</v>
      </c>
      <c r="Z2821" s="10" t="str">
        <f>IFERROR(VLOOKUP(H2821,'[1]MW-NIFTY-50-12-Apr-2020'!$A:$A,1,FALSE),"No")</f>
        <v>No</v>
      </c>
      <c r="AA2821" s="10" t="str">
        <f>IFERROR(VLOOKUP(AB2821,'[2]ind_nifty500list 12th Apr20'!$F:$F,1,FALSE),"No")</f>
        <v>No</v>
      </c>
      <c r="AB2821" s="9">
        <v>1385</v>
      </c>
    </row>
    <row r="2822" spans="1:28" ht="15.75" customHeight="1" x14ac:dyDescent="0.3">
      <c r="A2822" s="9">
        <v>1580</v>
      </c>
      <c r="B2822" s="10"/>
      <c r="C2822" s="10"/>
      <c r="D2822" s="10">
        <v>131105028</v>
      </c>
      <c r="E2822" s="10">
        <v>512129</v>
      </c>
      <c r="F2822" s="10">
        <v>512129</v>
      </c>
      <c r="G2822" s="10" t="s">
        <v>4976</v>
      </c>
      <c r="H2822" s="10" t="str">
        <f>G2822</f>
        <v>JAYAMEL</v>
      </c>
      <c r="I2822" s="10" t="s">
        <v>4977</v>
      </c>
      <c r="J2822" s="10" t="s">
        <v>4978</v>
      </c>
      <c r="K2822" s="13">
        <v>8.69</v>
      </c>
      <c r="L2822" s="19" t="s">
        <v>13176</v>
      </c>
      <c r="M2822" s="11" t="s">
        <v>55</v>
      </c>
      <c r="N2822" s="10" t="s">
        <v>56</v>
      </c>
      <c r="O2822" s="10" t="s">
        <v>158</v>
      </c>
      <c r="P2822" s="10" t="s">
        <v>159</v>
      </c>
      <c r="Q2822" s="12"/>
      <c r="R2822" s="12"/>
      <c r="S2822" s="10" t="s">
        <v>58</v>
      </c>
      <c r="T2822" s="10" t="s">
        <v>27</v>
      </c>
      <c r="U2822" s="10">
        <v>3437</v>
      </c>
      <c r="V2822" s="10">
        <v>3474</v>
      </c>
      <c r="W2822" s="10">
        <v>1151</v>
      </c>
      <c r="X2822" s="10">
        <v>597</v>
      </c>
      <c r="Y2822" s="10">
        <f t="shared" si="81"/>
        <v>1580</v>
      </c>
      <c r="Z2822" s="10" t="str">
        <f>IFERROR(VLOOKUP(H2822,'[1]MW-NIFTY-50-12-Apr-2020'!$A:$A,1,FALSE),"No")</f>
        <v>No</v>
      </c>
      <c r="AA2822" s="10" t="str">
        <f>IFERROR(VLOOKUP(AB2822,'[2]ind_nifty500list 12th Apr20'!$F:$F,1,FALSE),"No")</f>
        <v>No</v>
      </c>
      <c r="AB2822" s="9">
        <v>1580</v>
      </c>
    </row>
    <row r="2823" spans="1:28" ht="15.75" customHeight="1" x14ac:dyDescent="0.3">
      <c r="A2823" s="9">
        <v>2826</v>
      </c>
      <c r="B2823" s="10">
        <v>3388417</v>
      </c>
      <c r="C2823" s="10">
        <v>13236</v>
      </c>
      <c r="D2823" s="10">
        <v>136373764</v>
      </c>
      <c r="E2823" s="10">
        <v>532710</v>
      </c>
      <c r="F2823" s="10">
        <v>532710</v>
      </c>
      <c r="G2823" s="10" t="s">
        <v>8720</v>
      </c>
      <c r="H2823" s="10" t="s">
        <v>8720</v>
      </c>
      <c r="I2823" s="10" t="s">
        <v>8721</v>
      </c>
      <c r="J2823" s="10" t="s">
        <v>8722</v>
      </c>
      <c r="K2823" s="13">
        <v>6490.6639999999998</v>
      </c>
      <c r="L2823" s="19" t="s">
        <v>13179</v>
      </c>
      <c r="M2823" s="11" t="s">
        <v>39</v>
      </c>
      <c r="N2823" s="10" t="s">
        <v>67</v>
      </c>
      <c r="O2823" s="10" t="s">
        <v>68</v>
      </c>
      <c r="P2823" s="10"/>
      <c r="Q2823" s="12"/>
      <c r="R2823" s="12"/>
      <c r="S2823" s="15" t="s">
        <v>69</v>
      </c>
      <c r="T2823" s="10" t="s">
        <v>43</v>
      </c>
      <c r="U2823" s="10">
        <v>2491</v>
      </c>
      <c r="V2823" s="10">
        <v>1563</v>
      </c>
      <c r="W2823" s="10">
        <v>2195</v>
      </c>
      <c r="X2823" s="10">
        <v>1715</v>
      </c>
      <c r="Y2823" s="10">
        <f t="shared" si="81"/>
        <v>2826</v>
      </c>
      <c r="Z2823" s="10" t="str">
        <f>IFERROR(VLOOKUP(H2823,'[1]MW-NIFTY-50-12-Apr-2020'!$A:$A,1,FALSE),"No")</f>
        <v>No</v>
      </c>
      <c r="AA2823" s="10" t="s">
        <v>44</v>
      </c>
      <c r="AB2823" s="9">
        <v>2826</v>
      </c>
    </row>
    <row r="2824" spans="1:28" ht="15.75" customHeight="1" x14ac:dyDescent="0.3">
      <c r="A2824" s="9">
        <v>3386</v>
      </c>
      <c r="B2824" s="10">
        <v>899073</v>
      </c>
      <c r="C2824" s="10">
        <v>3512</v>
      </c>
      <c r="D2824" s="10">
        <v>133995268</v>
      </c>
      <c r="E2824" s="10">
        <v>523419</v>
      </c>
      <c r="F2824" s="10">
        <v>523419</v>
      </c>
      <c r="G2824" s="10" t="s">
        <v>10394</v>
      </c>
      <c r="H2824" s="10" t="s">
        <v>10394</v>
      </c>
      <c r="I2824" s="10" t="s">
        <v>10395</v>
      </c>
      <c r="J2824" s="10" t="s">
        <v>10396</v>
      </c>
      <c r="K2824" s="13">
        <v>8.6516000000000002</v>
      </c>
      <c r="L2824" s="19" t="s">
        <v>13176</v>
      </c>
      <c r="M2824" s="11" t="s">
        <v>39</v>
      </c>
      <c r="N2824" s="10" t="s">
        <v>40</v>
      </c>
      <c r="O2824" s="10"/>
      <c r="P2824" s="10"/>
      <c r="Q2824" s="12"/>
      <c r="R2824" s="12"/>
      <c r="S2824" s="15" t="s">
        <v>42</v>
      </c>
      <c r="T2824" s="10" t="s">
        <v>27</v>
      </c>
      <c r="U2824" s="10">
        <v>2230</v>
      </c>
      <c r="V2824" s="10">
        <v>2966</v>
      </c>
      <c r="W2824" s="10">
        <v>2642</v>
      </c>
      <c r="X2824" s="10">
        <v>1561</v>
      </c>
      <c r="Y2824" s="10">
        <f t="shared" si="81"/>
        <v>3386</v>
      </c>
      <c r="Z2824" s="10" t="str">
        <f>IFERROR(VLOOKUP(H2824,'[1]MW-NIFTY-50-12-Apr-2020'!$A:$A,1,FALSE),"No")</f>
        <v>No</v>
      </c>
      <c r="AA2824" s="10" t="str">
        <f>IFERROR(VLOOKUP(AB2824,'[2]ind_nifty500list 12th Apr20'!$F:$F,1,FALSE),"No")</f>
        <v>No</v>
      </c>
      <c r="AB2824" s="9">
        <v>3386</v>
      </c>
    </row>
    <row r="2825" spans="1:28" ht="15.75" customHeight="1" x14ac:dyDescent="0.3">
      <c r="A2825" s="9">
        <v>3091</v>
      </c>
      <c r="B2825" s="10"/>
      <c r="C2825" s="10"/>
      <c r="D2825" s="10">
        <v>130531076</v>
      </c>
      <c r="E2825" s="10">
        <v>130531076</v>
      </c>
      <c r="F2825" s="10">
        <v>509887</v>
      </c>
      <c r="G2825" s="10" t="s">
        <v>9511</v>
      </c>
      <c r="H2825" s="10" t="str">
        <f t="shared" ref="H2825:H2833" si="82">G2825</f>
        <v>SINNAR</v>
      </c>
      <c r="I2825" s="10" t="s">
        <v>9512</v>
      </c>
      <c r="J2825" s="10" t="s">
        <v>9513</v>
      </c>
      <c r="K2825" s="13">
        <v>8.6</v>
      </c>
      <c r="L2825" s="19" t="s">
        <v>13176</v>
      </c>
      <c r="M2825" s="11" t="s">
        <v>275</v>
      </c>
      <c r="N2825" s="10" t="s">
        <v>276</v>
      </c>
      <c r="O2825" s="10" t="s">
        <v>277</v>
      </c>
      <c r="P2825" s="10" t="s">
        <v>3617</v>
      </c>
      <c r="Q2825" s="12"/>
      <c r="R2825" s="12"/>
      <c r="S2825" s="18" t="s">
        <v>279</v>
      </c>
      <c r="T2825" s="10" t="s">
        <v>27</v>
      </c>
      <c r="U2825" s="10">
        <v>1134</v>
      </c>
      <c r="V2825" s="10">
        <v>1528</v>
      </c>
      <c r="W2825" s="10">
        <v>1152</v>
      </c>
      <c r="X2825" s="10">
        <v>3757</v>
      </c>
      <c r="Y2825" s="10">
        <f t="shared" si="81"/>
        <v>3091</v>
      </c>
      <c r="Z2825" s="10" t="str">
        <f>IFERROR(VLOOKUP(H2825,'[1]MW-NIFTY-50-12-Apr-2020'!$A:$A,1,FALSE),"No")</f>
        <v>No</v>
      </c>
      <c r="AA2825" s="10" t="str">
        <f>IFERROR(VLOOKUP(AB2825,'[2]ind_nifty500list 12th Apr20'!$F:$F,1,FALSE),"No")</f>
        <v>No</v>
      </c>
      <c r="AB2825" s="9">
        <v>3091</v>
      </c>
    </row>
    <row r="2826" spans="1:28" ht="15.75" customHeight="1" x14ac:dyDescent="0.3">
      <c r="A2826" s="9">
        <v>3265</v>
      </c>
      <c r="B2826" s="10"/>
      <c r="C2826" s="10"/>
      <c r="D2826" s="10">
        <v>135793924</v>
      </c>
      <c r="E2826" s="10">
        <v>530445</v>
      </c>
      <c r="F2826" s="10">
        <v>530445</v>
      </c>
      <c r="G2826" s="10" t="s">
        <v>10029</v>
      </c>
      <c r="H2826" s="10" t="str">
        <f t="shared" si="82"/>
        <v>SUMERUIND</v>
      </c>
      <c r="I2826" s="10" t="s">
        <v>10030</v>
      </c>
      <c r="J2826" s="10" t="s">
        <v>10031</v>
      </c>
      <c r="K2826" s="13">
        <v>8.6</v>
      </c>
      <c r="L2826" s="19" t="s">
        <v>13176</v>
      </c>
      <c r="M2826" s="11" t="s">
        <v>39</v>
      </c>
      <c r="N2826" s="10" t="s">
        <v>40</v>
      </c>
      <c r="O2826" s="10" t="s">
        <v>76</v>
      </c>
      <c r="P2826" s="10"/>
      <c r="Q2826" s="12"/>
      <c r="R2826" s="12"/>
      <c r="S2826" s="15" t="s">
        <v>42</v>
      </c>
      <c r="T2826" s="10" t="s">
        <v>27</v>
      </c>
      <c r="U2826" s="10">
        <v>600</v>
      </c>
      <c r="V2826" s="10">
        <v>1071</v>
      </c>
      <c r="W2826" s="10">
        <v>3095</v>
      </c>
      <c r="X2826" s="10">
        <v>3004</v>
      </c>
      <c r="Y2826" s="10">
        <f t="shared" si="81"/>
        <v>3265</v>
      </c>
      <c r="Z2826" s="10" t="str">
        <f>IFERROR(VLOOKUP(H2826,'[1]MW-NIFTY-50-12-Apr-2020'!$A:$A,1,FALSE),"No")</f>
        <v>No</v>
      </c>
      <c r="AA2826" s="10" t="str">
        <f>IFERROR(VLOOKUP(AB2826,'[2]ind_nifty500list 12th Apr20'!$F:$F,1,FALSE),"No")</f>
        <v>No</v>
      </c>
      <c r="AB2826" s="9">
        <v>3265</v>
      </c>
    </row>
    <row r="2827" spans="1:28" ht="15.75" customHeight="1" x14ac:dyDescent="0.3">
      <c r="A2827" s="9">
        <v>1689</v>
      </c>
      <c r="B2827" s="10"/>
      <c r="C2827" s="10"/>
      <c r="D2827" s="10">
        <v>131174148</v>
      </c>
      <c r="E2827" s="10">
        <v>512399</v>
      </c>
      <c r="F2827" s="10">
        <v>512399</v>
      </c>
      <c r="G2827" s="10" t="s">
        <v>5302</v>
      </c>
      <c r="H2827" s="10" t="str">
        <f t="shared" si="82"/>
        <v>KAPASHI</v>
      </c>
      <c r="I2827" s="10" t="s">
        <v>5303</v>
      </c>
      <c r="J2827" s="10" t="s">
        <v>5304</v>
      </c>
      <c r="K2827" s="13">
        <v>8.58</v>
      </c>
      <c r="L2827" s="19" t="s">
        <v>13176</v>
      </c>
      <c r="M2827" s="11" t="s">
        <v>55</v>
      </c>
      <c r="N2827" s="10" t="s">
        <v>56</v>
      </c>
      <c r="O2827" s="10" t="s">
        <v>158</v>
      </c>
      <c r="P2827" s="10" t="s">
        <v>797</v>
      </c>
      <c r="Q2827" s="12"/>
      <c r="R2827" s="12"/>
      <c r="S2827" s="10" t="s">
        <v>58</v>
      </c>
      <c r="T2827" s="10" t="s">
        <v>27</v>
      </c>
      <c r="U2827" s="10">
        <v>2086</v>
      </c>
      <c r="V2827" s="10">
        <v>3487</v>
      </c>
      <c r="W2827" s="10">
        <v>1578</v>
      </c>
      <c r="X2827" s="10">
        <v>2312</v>
      </c>
      <c r="Y2827" s="10">
        <f t="shared" si="81"/>
        <v>1689</v>
      </c>
      <c r="Z2827" s="10" t="str">
        <f>IFERROR(VLOOKUP(H2827,'[1]MW-NIFTY-50-12-Apr-2020'!$A:$A,1,FALSE),"No")</f>
        <v>No</v>
      </c>
      <c r="AA2827" s="10" t="str">
        <f>IFERROR(VLOOKUP(AB2827,'[2]ind_nifty500list 12th Apr20'!$F:$F,1,FALSE),"No")</f>
        <v>No</v>
      </c>
      <c r="AB2827" s="9">
        <v>1689</v>
      </c>
    </row>
    <row r="2828" spans="1:28" ht="15.75" customHeight="1" x14ac:dyDescent="0.3">
      <c r="A2828" s="9">
        <v>1276</v>
      </c>
      <c r="B2828" s="10"/>
      <c r="C2828" s="10"/>
      <c r="D2828" s="10">
        <v>136582404</v>
      </c>
      <c r="E2828" s="10">
        <v>533525</v>
      </c>
      <c r="F2828" s="10">
        <v>533525</v>
      </c>
      <c r="G2828" s="10" t="s">
        <v>4049</v>
      </c>
      <c r="H2828" s="10" t="str">
        <f t="shared" si="82"/>
        <v>HEALTHTECH</v>
      </c>
      <c r="I2828" s="10" t="s">
        <v>4050</v>
      </c>
      <c r="J2828" s="10" t="s">
        <v>4051</v>
      </c>
      <c r="K2828" s="13">
        <v>8.57</v>
      </c>
      <c r="L2828" s="19" t="s">
        <v>13176</v>
      </c>
      <c r="M2828" s="11" t="s">
        <v>32</v>
      </c>
      <c r="N2828" s="10" t="s">
        <v>33</v>
      </c>
      <c r="O2828" s="10" t="s">
        <v>34</v>
      </c>
      <c r="P2828" s="10"/>
      <c r="Q2828" s="12"/>
      <c r="R2828" s="12"/>
      <c r="S2828" s="18" t="s">
        <v>35</v>
      </c>
      <c r="T2828" s="10" t="s">
        <v>27</v>
      </c>
      <c r="U2828" s="10">
        <v>447</v>
      </c>
      <c r="V2828" s="10">
        <v>2455</v>
      </c>
      <c r="W2828" s="10">
        <v>2149</v>
      </c>
      <c r="X2828" s="10">
        <v>1026</v>
      </c>
      <c r="Y2828" s="10">
        <f t="shared" si="81"/>
        <v>1276</v>
      </c>
      <c r="Z2828" s="10" t="str">
        <f>IFERROR(VLOOKUP(H2828,'[1]MW-NIFTY-50-12-Apr-2020'!$A:$A,1,FALSE),"No")</f>
        <v>No</v>
      </c>
      <c r="AA2828" s="10" t="str">
        <f>IFERROR(VLOOKUP(AB2828,'[2]ind_nifty500list 12th Apr20'!$F:$F,1,FALSE),"No")</f>
        <v>No</v>
      </c>
      <c r="AB2828" s="9">
        <v>1276</v>
      </c>
    </row>
    <row r="2829" spans="1:28" ht="15.75" customHeight="1" x14ac:dyDescent="0.3">
      <c r="A2829" s="9">
        <v>3751</v>
      </c>
      <c r="B2829" s="10"/>
      <c r="C2829" s="10"/>
      <c r="D2829" s="10">
        <v>130313732</v>
      </c>
      <c r="E2829" s="10">
        <v>509038</v>
      </c>
      <c r="F2829" s="10">
        <v>509038</v>
      </c>
      <c r="G2829" s="10" t="s">
        <v>11482</v>
      </c>
      <c r="H2829" s="10" t="str">
        <f t="shared" si="82"/>
        <v>VOLLF</v>
      </c>
      <c r="I2829" s="10" t="s">
        <v>11483</v>
      </c>
      <c r="J2829" s="10" t="s">
        <v>11484</v>
      </c>
      <c r="K2829" s="13">
        <v>8.56</v>
      </c>
      <c r="L2829" s="19" t="s">
        <v>13176</v>
      </c>
      <c r="M2829" s="11" t="s">
        <v>55</v>
      </c>
      <c r="N2829" s="10" t="s">
        <v>56</v>
      </c>
      <c r="O2829" s="10" t="s">
        <v>158</v>
      </c>
      <c r="P2829" s="10" t="s">
        <v>159</v>
      </c>
      <c r="Q2829" s="12"/>
      <c r="R2829" s="12"/>
      <c r="S2829" s="18" t="s">
        <v>58</v>
      </c>
      <c r="T2829" s="10" t="s">
        <v>27</v>
      </c>
      <c r="U2829" s="10">
        <v>28</v>
      </c>
      <c r="V2829" s="10">
        <v>2019</v>
      </c>
      <c r="W2829" s="10">
        <v>429</v>
      </c>
      <c r="X2829" s="10">
        <v>2390</v>
      </c>
      <c r="Y2829" s="10">
        <f t="shared" si="81"/>
        <v>3751</v>
      </c>
      <c r="Z2829" s="10" t="str">
        <f>IFERROR(VLOOKUP(H2829,'[1]MW-NIFTY-50-12-Apr-2020'!$A:$A,1,FALSE),"No")</f>
        <v>No</v>
      </c>
      <c r="AA2829" s="10" t="str">
        <f>IFERROR(VLOOKUP(AB2829,'[2]ind_nifty500list 12th Apr20'!$F:$F,1,FALSE),"No")</f>
        <v>No</v>
      </c>
      <c r="AB2829" s="9">
        <v>3751</v>
      </c>
    </row>
    <row r="2830" spans="1:28" ht="15.75" customHeight="1" x14ac:dyDescent="0.3">
      <c r="A2830" s="9">
        <v>989</v>
      </c>
      <c r="B2830" s="10"/>
      <c r="C2830" s="10"/>
      <c r="D2830" s="10">
        <v>136197636</v>
      </c>
      <c r="E2830" s="10">
        <v>532022</v>
      </c>
      <c r="F2830" s="10">
        <v>532022</v>
      </c>
      <c r="G2830" s="10" t="s">
        <v>3171</v>
      </c>
      <c r="H2830" s="10" t="str">
        <f t="shared" si="82"/>
        <v>FILATFASH</v>
      </c>
      <c r="I2830" s="10" t="s">
        <v>3172</v>
      </c>
      <c r="J2830" s="10" t="s">
        <v>3173</v>
      </c>
      <c r="K2830" s="13">
        <v>8.5500000000000007</v>
      </c>
      <c r="L2830" s="19" t="s">
        <v>13176</v>
      </c>
      <c r="M2830" s="11" t="s">
        <v>83</v>
      </c>
      <c r="N2830" s="10" t="s">
        <v>84</v>
      </c>
      <c r="O2830" s="10" t="s">
        <v>85</v>
      </c>
      <c r="P2830" s="10"/>
      <c r="Q2830" s="12"/>
      <c r="R2830" s="12"/>
      <c r="S2830" s="15" t="s">
        <v>86</v>
      </c>
      <c r="T2830" s="10" t="s">
        <v>27</v>
      </c>
      <c r="U2830" s="10">
        <v>1746</v>
      </c>
      <c r="V2830" s="10">
        <v>3192</v>
      </c>
      <c r="W2830" s="10">
        <v>2935</v>
      </c>
      <c r="X2830" s="10">
        <v>2800</v>
      </c>
      <c r="Y2830" s="10">
        <f t="shared" si="81"/>
        <v>989</v>
      </c>
      <c r="Z2830" s="10" t="str">
        <f>IFERROR(VLOOKUP(H2830,'[1]MW-NIFTY-50-12-Apr-2020'!$A:$A,1,FALSE),"No")</f>
        <v>No</v>
      </c>
      <c r="AA2830" s="10" t="str">
        <f>IFERROR(VLOOKUP(AB2830,'[2]ind_nifty500list 12th Apr20'!$F:$F,1,FALSE),"No")</f>
        <v>No</v>
      </c>
      <c r="AB2830" s="9">
        <v>989</v>
      </c>
    </row>
    <row r="2831" spans="1:28" ht="15.75" customHeight="1" x14ac:dyDescent="0.3">
      <c r="A2831" s="9">
        <v>631</v>
      </c>
      <c r="B2831" s="10"/>
      <c r="C2831" s="10"/>
      <c r="D2831" s="10">
        <v>134751492</v>
      </c>
      <c r="E2831" s="10">
        <v>526373</v>
      </c>
      <c r="F2831" s="10">
        <v>526373</v>
      </c>
      <c r="G2831" s="10" t="s">
        <v>2084</v>
      </c>
      <c r="H2831" s="10" t="str">
        <f t="shared" si="82"/>
        <v>CINDHO</v>
      </c>
      <c r="I2831" s="10" t="s">
        <v>2085</v>
      </c>
      <c r="J2831" s="10" t="s">
        <v>2086</v>
      </c>
      <c r="K2831" s="13">
        <v>8.5</v>
      </c>
      <c r="L2831" s="19" t="s">
        <v>13176</v>
      </c>
      <c r="M2831" s="10" t="s">
        <v>83</v>
      </c>
      <c r="N2831" s="10" t="s">
        <v>181</v>
      </c>
      <c r="O2831" s="10" t="s">
        <v>210</v>
      </c>
      <c r="P2831" s="23" t="s">
        <v>354</v>
      </c>
      <c r="Q2831" s="12"/>
      <c r="R2831" s="12"/>
      <c r="S2831" s="15" t="s">
        <v>86</v>
      </c>
      <c r="T2831" s="10" t="s">
        <v>27</v>
      </c>
      <c r="U2831" s="10">
        <v>1876</v>
      </c>
      <c r="V2831" s="10">
        <v>3232</v>
      </c>
      <c r="W2831" s="10">
        <v>1351</v>
      </c>
      <c r="X2831" s="10">
        <v>106</v>
      </c>
      <c r="Y2831" s="10">
        <f t="shared" si="81"/>
        <v>631</v>
      </c>
      <c r="Z2831" s="10" t="str">
        <f>IFERROR(VLOOKUP(H2831,'[1]MW-NIFTY-50-12-Apr-2020'!$A:$A,1,FALSE),"No")</f>
        <v>No</v>
      </c>
      <c r="AA2831" s="10" t="str">
        <f>IFERROR(VLOOKUP(AB2831,'[2]ind_nifty500list 12th Apr20'!$F:$F,1,FALSE),"No")</f>
        <v>No</v>
      </c>
      <c r="AB2831" s="9">
        <v>631</v>
      </c>
    </row>
    <row r="2832" spans="1:28" ht="15.75" customHeight="1" x14ac:dyDescent="0.3">
      <c r="A2832" s="9">
        <v>1968</v>
      </c>
      <c r="B2832" s="10"/>
      <c r="C2832" s="10"/>
      <c r="D2832" s="10">
        <v>135817476</v>
      </c>
      <c r="E2832" s="10">
        <v>530537</v>
      </c>
      <c r="F2832" s="10">
        <v>530537</v>
      </c>
      <c r="G2832" s="10" t="s">
        <v>6147</v>
      </c>
      <c r="H2832" s="10" t="str">
        <f t="shared" si="82"/>
        <v>MANRAJH</v>
      </c>
      <c r="I2832" s="10" t="s">
        <v>6148</v>
      </c>
      <c r="J2832" s="10" t="s">
        <v>6149</v>
      </c>
      <c r="K2832" s="13">
        <v>8.5</v>
      </c>
      <c r="L2832" s="19" t="s">
        <v>13176</v>
      </c>
      <c r="M2832" s="11" t="s">
        <v>55</v>
      </c>
      <c r="N2832" s="10" t="s">
        <v>56</v>
      </c>
      <c r="O2832" s="10" t="s">
        <v>215</v>
      </c>
      <c r="P2832" s="10" t="s">
        <v>454</v>
      </c>
      <c r="Q2832" s="12"/>
      <c r="R2832" s="12"/>
      <c r="S2832" s="18" t="s">
        <v>58</v>
      </c>
      <c r="T2832" s="10" t="s">
        <v>27</v>
      </c>
      <c r="U2832" s="10">
        <v>1966</v>
      </c>
      <c r="V2832" s="10">
        <v>3830</v>
      </c>
      <c r="W2832" s="10">
        <v>2655</v>
      </c>
      <c r="X2832" s="10">
        <v>3662</v>
      </c>
      <c r="Y2832" s="10">
        <f t="shared" si="81"/>
        <v>1968</v>
      </c>
      <c r="Z2832" s="10" t="str">
        <f>IFERROR(VLOOKUP(H2832,'[1]MW-NIFTY-50-12-Apr-2020'!$A:$A,1,FALSE),"No")</f>
        <v>No</v>
      </c>
      <c r="AA2832" s="10" t="str">
        <f>IFERROR(VLOOKUP(AB2832,'[2]ind_nifty500list 12th Apr20'!$F:$F,1,FALSE),"No")</f>
        <v>No</v>
      </c>
      <c r="AB2832" s="9">
        <v>1968</v>
      </c>
    </row>
    <row r="2833" spans="1:28" ht="15.75" customHeight="1" x14ac:dyDescent="0.3">
      <c r="A2833" s="9">
        <v>1561</v>
      </c>
      <c r="B2833" s="10"/>
      <c r="C2833" s="10"/>
      <c r="D2833" s="10">
        <v>129334276</v>
      </c>
      <c r="E2833" s="10">
        <v>505212</v>
      </c>
      <c r="F2833" s="10">
        <v>505212</v>
      </c>
      <c r="G2833" s="10" t="s">
        <v>4918</v>
      </c>
      <c r="H2833" s="10" t="str">
        <f t="shared" si="82"/>
        <v>JAINEX</v>
      </c>
      <c r="I2833" s="10" t="s">
        <v>4919</v>
      </c>
      <c r="J2833" s="10" t="s">
        <v>4920</v>
      </c>
      <c r="K2833" s="13">
        <v>8.4600000000000009</v>
      </c>
      <c r="L2833" s="19" t="s">
        <v>13176</v>
      </c>
      <c r="M2833" s="11" t="s">
        <v>39</v>
      </c>
      <c r="N2833" s="10" t="s">
        <v>40</v>
      </c>
      <c r="O2833" s="10"/>
      <c r="P2833" s="10"/>
      <c r="Q2833" s="12"/>
      <c r="R2833" s="12"/>
      <c r="S2833" s="15" t="s">
        <v>42</v>
      </c>
      <c r="T2833" s="10" t="s">
        <v>27</v>
      </c>
      <c r="U2833" s="10">
        <v>2642</v>
      </c>
      <c r="V2833" s="10">
        <v>3386</v>
      </c>
      <c r="W2833" s="10">
        <v>541</v>
      </c>
      <c r="X2833" s="10">
        <v>1050</v>
      </c>
      <c r="Y2833" s="10">
        <f t="shared" si="81"/>
        <v>1561</v>
      </c>
      <c r="Z2833" s="10" t="str">
        <f>IFERROR(VLOOKUP(H2833,'[1]MW-NIFTY-50-12-Apr-2020'!$A:$A,1,FALSE),"No")</f>
        <v>No</v>
      </c>
      <c r="AA2833" s="10" t="str">
        <f>IFERROR(VLOOKUP(AB2833,'[2]ind_nifty500list 12th Apr20'!$F:$F,1,FALSE),"No")</f>
        <v>No</v>
      </c>
      <c r="AB2833" s="9">
        <v>1561</v>
      </c>
    </row>
    <row r="2834" spans="1:28" ht="15.75" customHeight="1" x14ac:dyDescent="0.3">
      <c r="A2834" s="9">
        <v>3323</v>
      </c>
      <c r="B2834" s="10">
        <v>3389697</v>
      </c>
      <c r="C2834" s="10">
        <v>13241</v>
      </c>
      <c r="D2834" s="10">
        <v>133381636</v>
      </c>
      <c r="E2834" s="10">
        <v>521022</v>
      </c>
      <c r="F2834" s="10">
        <v>521022</v>
      </c>
      <c r="G2834" s="10" t="s">
        <v>10205</v>
      </c>
      <c r="H2834" s="10" t="s">
        <v>10205</v>
      </c>
      <c r="I2834" s="10" t="s">
        <v>10206</v>
      </c>
      <c r="J2834" s="10" t="s">
        <v>10207</v>
      </c>
      <c r="K2834" s="13">
        <v>8.4499999999999993</v>
      </c>
      <c r="L2834" s="19" t="s">
        <v>13176</v>
      </c>
      <c r="M2834" s="11" t="s">
        <v>83</v>
      </c>
      <c r="N2834" s="10" t="s">
        <v>84</v>
      </c>
      <c r="O2834" s="10" t="s">
        <v>85</v>
      </c>
      <c r="P2834" s="10"/>
      <c r="Q2834" s="12"/>
      <c r="R2834" s="12"/>
      <c r="S2834" s="15" t="s">
        <v>86</v>
      </c>
      <c r="T2834" s="10" t="s">
        <v>27</v>
      </c>
      <c r="U2834" s="10">
        <v>3759</v>
      </c>
      <c r="V2834" s="10">
        <v>3986</v>
      </c>
      <c r="W2834" s="10">
        <v>3235</v>
      </c>
      <c r="X2834" s="10">
        <v>3188</v>
      </c>
      <c r="Y2834" s="10">
        <f t="shared" si="81"/>
        <v>3323</v>
      </c>
      <c r="Z2834" s="10" t="str">
        <f>IFERROR(VLOOKUP(H2834,'[1]MW-NIFTY-50-12-Apr-2020'!$A:$A,1,FALSE),"No")</f>
        <v>No</v>
      </c>
      <c r="AA2834" s="10" t="str">
        <f>IFERROR(VLOOKUP(AB2834,'[2]ind_nifty500list 12th Apr20'!$F:$F,1,FALSE),"No")</f>
        <v>No</v>
      </c>
      <c r="AB2834" s="9">
        <v>3323</v>
      </c>
    </row>
    <row r="2835" spans="1:28" ht="15.75" customHeight="1" x14ac:dyDescent="0.3">
      <c r="A2835" s="9">
        <v>4628</v>
      </c>
      <c r="B2835" s="10"/>
      <c r="C2835" s="10"/>
      <c r="D2835" s="10">
        <v>132488708</v>
      </c>
      <c r="E2835" s="10">
        <v>517534</v>
      </c>
      <c r="F2835" s="10">
        <v>517534</v>
      </c>
      <c r="G2835" s="10" t="s">
        <v>12545</v>
      </c>
      <c r="H2835" s="10" t="str">
        <f t="shared" ref="H2835:H2845" si="83">G2835</f>
        <v>NIVINFRA</v>
      </c>
      <c r="I2835" s="10" t="s">
        <v>12546</v>
      </c>
      <c r="J2835" s="10" t="s">
        <v>12547</v>
      </c>
      <c r="K2835" s="13">
        <v>8.42</v>
      </c>
      <c r="L2835" s="19" t="s">
        <v>13176</v>
      </c>
      <c r="M2835" s="11" t="s">
        <v>39</v>
      </c>
      <c r="N2835" s="10" t="s">
        <v>145</v>
      </c>
      <c r="O2835" s="10"/>
      <c r="P2835" s="10"/>
      <c r="Q2835" s="12"/>
      <c r="R2835" s="12"/>
      <c r="S2835" s="15" t="s">
        <v>42</v>
      </c>
      <c r="T2835" s="10" t="s">
        <v>27</v>
      </c>
      <c r="U2835" s="10">
        <v>4658</v>
      </c>
      <c r="V2835" s="10">
        <v>4832</v>
      </c>
      <c r="W2835" s="10">
        <v>4472</v>
      </c>
      <c r="X2835" s="10">
        <v>4453</v>
      </c>
      <c r="Y2835" s="10">
        <f t="shared" si="81"/>
        <v>4628</v>
      </c>
      <c r="Z2835" s="10" t="str">
        <f>IFERROR(VLOOKUP(H2835,'[1]MW-NIFTY-50-12-Apr-2020'!$A:$A,1,FALSE),"No")</f>
        <v>No</v>
      </c>
      <c r="AA2835" s="10" t="str">
        <f>IFERROR(VLOOKUP(AB2835,'[2]ind_nifty500list 12th Apr20'!$F:$F,1,FALSE),"No")</f>
        <v>No</v>
      </c>
      <c r="AB2835" s="9">
        <v>4628</v>
      </c>
    </row>
    <row r="2836" spans="1:28" ht="15.75" customHeight="1" x14ac:dyDescent="0.3">
      <c r="A2836" s="9">
        <v>3149</v>
      </c>
      <c r="B2836" s="10"/>
      <c r="C2836" s="10"/>
      <c r="D2836" s="10">
        <v>131700228</v>
      </c>
      <c r="E2836" s="10">
        <v>514454</v>
      </c>
      <c r="F2836" s="10">
        <v>514454</v>
      </c>
      <c r="G2836" s="10" t="s">
        <v>9684</v>
      </c>
      <c r="H2836" s="10" t="str">
        <f t="shared" si="83"/>
        <v>SOUTLAT</v>
      </c>
      <c r="I2836" s="10" t="s">
        <v>9685</v>
      </c>
      <c r="J2836" s="10" t="s">
        <v>9686</v>
      </c>
      <c r="K2836" s="13">
        <v>8.3800000000000008</v>
      </c>
      <c r="L2836" s="19" t="s">
        <v>13176</v>
      </c>
      <c r="M2836" s="11" t="s">
        <v>83</v>
      </c>
      <c r="N2836" s="10" t="s">
        <v>84</v>
      </c>
      <c r="O2836" s="10" t="s">
        <v>85</v>
      </c>
      <c r="P2836" s="10"/>
      <c r="Q2836" s="12"/>
      <c r="R2836" s="12"/>
      <c r="S2836" s="15" t="s">
        <v>86</v>
      </c>
      <c r="T2836" s="10" t="s">
        <v>27</v>
      </c>
      <c r="U2836" s="10">
        <v>3190</v>
      </c>
      <c r="V2836" s="10">
        <v>3191</v>
      </c>
      <c r="W2836" s="10">
        <v>2649</v>
      </c>
      <c r="X2836" s="10">
        <v>2377</v>
      </c>
      <c r="Y2836" s="10">
        <f t="shared" si="81"/>
        <v>3149</v>
      </c>
      <c r="Z2836" s="10" t="str">
        <f>IFERROR(VLOOKUP(H2836,'[1]MW-NIFTY-50-12-Apr-2020'!$A:$A,1,FALSE),"No")</f>
        <v>No</v>
      </c>
      <c r="AA2836" s="10" t="str">
        <f>IFERROR(VLOOKUP(AB2836,'[2]ind_nifty500list 12th Apr20'!$F:$F,1,FALSE),"No")</f>
        <v>No</v>
      </c>
      <c r="AB2836" s="9">
        <v>3149</v>
      </c>
    </row>
    <row r="2837" spans="1:28" ht="15.75" customHeight="1" x14ac:dyDescent="0.3">
      <c r="A2837" s="9">
        <v>2836</v>
      </c>
      <c r="B2837" s="10"/>
      <c r="C2837" s="10"/>
      <c r="D2837" s="10">
        <v>134677764</v>
      </c>
      <c r="E2837" s="10">
        <v>134677764</v>
      </c>
      <c r="F2837" s="10">
        <v>526085</v>
      </c>
      <c r="G2837" s="10" t="s">
        <v>8750</v>
      </c>
      <c r="H2837" s="10" t="str">
        <f t="shared" si="83"/>
        <v>SGARRES</v>
      </c>
      <c r="I2837" s="10"/>
      <c r="J2837" s="10" t="s">
        <v>8751</v>
      </c>
      <c r="K2837" s="13">
        <v>8.33</v>
      </c>
      <c r="L2837" s="19" t="s">
        <v>13176</v>
      </c>
      <c r="M2837" s="11" t="s">
        <v>83</v>
      </c>
      <c r="N2837" s="10" t="s">
        <v>181</v>
      </c>
      <c r="O2837" s="10" t="s">
        <v>210</v>
      </c>
      <c r="P2837" s="10" t="s">
        <v>354</v>
      </c>
      <c r="Q2837" s="12"/>
      <c r="R2837" s="12"/>
      <c r="S2837" s="15" t="s">
        <v>86</v>
      </c>
      <c r="T2837" s="10" t="s">
        <v>27</v>
      </c>
      <c r="U2837" s="10">
        <v>3287</v>
      </c>
      <c r="V2837" s="10">
        <v>3559</v>
      </c>
      <c r="W2837" s="10">
        <v>1848</v>
      </c>
      <c r="X2837" s="10">
        <v>4021</v>
      </c>
      <c r="Y2837" s="10">
        <f t="shared" si="81"/>
        <v>2836</v>
      </c>
      <c r="Z2837" s="10" t="str">
        <f>IFERROR(VLOOKUP(H2837,'[1]MW-NIFTY-50-12-Apr-2020'!$A:$A,1,FALSE),"No")</f>
        <v>No</v>
      </c>
      <c r="AA2837" s="10" t="str">
        <f>IFERROR(VLOOKUP(AB2837,'[2]ind_nifty500list 12th Apr20'!$F:$F,1,FALSE),"No")</f>
        <v>No</v>
      </c>
      <c r="AB2837" s="9">
        <v>2836</v>
      </c>
    </row>
    <row r="2838" spans="1:28" ht="15.75" customHeight="1" x14ac:dyDescent="0.3">
      <c r="A2838" s="9">
        <v>2335</v>
      </c>
      <c r="B2838" s="10"/>
      <c r="C2838" s="10"/>
      <c r="D2838" s="10">
        <v>137125636</v>
      </c>
      <c r="E2838" s="10">
        <v>137125636</v>
      </c>
      <c r="F2838" s="10">
        <v>535647</v>
      </c>
      <c r="G2838" s="10" t="s">
        <v>7255</v>
      </c>
      <c r="H2838" s="10" t="str">
        <f t="shared" si="83"/>
        <v>OTML</v>
      </c>
      <c r="I2838" s="10" t="s">
        <v>7256</v>
      </c>
      <c r="J2838" s="10" t="s">
        <v>7257</v>
      </c>
      <c r="K2838" s="13">
        <v>8.32</v>
      </c>
      <c r="L2838" s="19" t="s">
        <v>13176</v>
      </c>
      <c r="M2838" s="11" t="s">
        <v>83</v>
      </c>
      <c r="N2838" s="10" t="s">
        <v>181</v>
      </c>
      <c r="O2838" s="10" t="s">
        <v>311</v>
      </c>
      <c r="P2838" s="10"/>
      <c r="Q2838" s="12"/>
      <c r="R2838" s="12"/>
      <c r="S2838" s="15" t="s">
        <v>313</v>
      </c>
      <c r="T2838" s="10" t="s">
        <v>27</v>
      </c>
      <c r="U2838" s="10">
        <v>2447</v>
      </c>
      <c r="V2838" s="10">
        <v>2932</v>
      </c>
      <c r="W2838" s="10">
        <v>2616</v>
      </c>
      <c r="X2838" s="10">
        <v>707</v>
      </c>
      <c r="Y2838" s="10">
        <f t="shared" si="81"/>
        <v>2335</v>
      </c>
      <c r="Z2838" s="10" t="str">
        <f>IFERROR(VLOOKUP(H2838,'[1]MW-NIFTY-50-12-Apr-2020'!$A:$A,1,FALSE),"No")</f>
        <v>No</v>
      </c>
      <c r="AA2838" s="10" t="str">
        <f>IFERROR(VLOOKUP(AB2838,'[2]ind_nifty500list 12th Apr20'!$F:$F,1,FALSE),"No")</f>
        <v>No</v>
      </c>
      <c r="AB2838" s="9">
        <v>2335</v>
      </c>
    </row>
    <row r="2839" spans="1:28" ht="15.75" customHeight="1" x14ac:dyDescent="0.3">
      <c r="A2839" s="9">
        <v>1773</v>
      </c>
      <c r="B2839" s="10"/>
      <c r="C2839" s="10"/>
      <c r="D2839" s="10">
        <v>136269828</v>
      </c>
      <c r="E2839" s="10">
        <v>532304</v>
      </c>
      <c r="F2839" s="10">
        <v>532304</v>
      </c>
      <c r="G2839" s="10" t="s">
        <v>5557</v>
      </c>
      <c r="H2839" s="10" t="str">
        <f t="shared" si="83"/>
        <v>KJMCCORP</v>
      </c>
      <c r="I2839" s="10" t="s">
        <v>5558</v>
      </c>
      <c r="J2839" s="10" t="s">
        <v>5559</v>
      </c>
      <c r="K2839" s="13">
        <v>8.31</v>
      </c>
      <c r="L2839" s="19" t="s">
        <v>13176</v>
      </c>
      <c r="M2839" s="11" t="s">
        <v>55</v>
      </c>
      <c r="N2839" s="10" t="s">
        <v>56</v>
      </c>
      <c r="O2839" s="11" t="s">
        <v>57</v>
      </c>
      <c r="P2839" s="10"/>
      <c r="Q2839" s="12"/>
      <c r="R2839" s="12"/>
      <c r="S2839" s="10" t="s">
        <v>58</v>
      </c>
      <c r="T2839" s="10" t="s">
        <v>27</v>
      </c>
      <c r="U2839" s="10">
        <v>2508</v>
      </c>
      <c r="V2839" s="10">
        <v>2808</v>
      </c>
      <c r="W2839" s="10">
        <v>1168</v>
      </c>
      <c r="X2839" s="10">
        <v>3155</v>
      </c>
      <c r="Y2839" s="10">
        <f t="shared" si="81"/>
        <v>1773</v>
      </c>
      <c r="Z2839" s="10" t="str">
        <f>IFERROR(VLOOKUP(H2839,'[1]MW-NIFTY-50-12-Apr-2020'!$A:$A,1,FALSE),"No")</f>
        <v>No</v>
      </c>
      <c r="AA2839" s="10" t="str">
        <f>IFERROR(VLOOKUP(AB2839,'[2]ind_nifty500list 12th Apr20'!$F:$F,1,FALSE),"No")</f>
        <v>No</v>
      </c>
      <c r="AB2839" s="9">
        <v>1773</v>
      </c>
    </row>
    <row r="2840" spans="1:28" ht="15.75" customHeight="1" x14ac:dyDescent="0.3">
      <c r="A2840" s="9">
        <v>1081</v>
      </c>
      <c r="B2840" s="10"/>
      <c r="C2840" s="10"/>
      <c r="D2840" s="10">
        <v>131194628</v>
      </c>
      <c r="E2840" s="10">
        <v>512479</v>
      </c>
      <c r="F2840" s="10">
        <v>512479</v>
      </c>
      <c r="G2840" s="10" t="s">
        <v>3452</v>
      </c>
      <c r="H2840" s="10" t="str">
        <f t="shared" si="83"/>
        <v>GYTRIPA</v>
      </c>
      <c r="I2840" s="10" t="s">
        <v>3453</v>
      </c>
      <c r="J2840" s="10" t="s">
        <v>3454</v>
      </c>
      <c r="K2840" s="13">
        <v>8.3000000000000007</v>
      </c>
      <c r="L2840" s="19" t="s">
        <v>13176</v>
      </c>
      <c r="M2840" s="11" t="s">
        <v>23</v>
      </c>
      <c r="N2840" s="10" t="s">
        <v>196</v>
      </c>
      <c r="O2840" s="10" t="s">
        <v>388</v>
      </c>
      <c r="P2840" s="10"/>
      <c r="Q2840" s="12"/>
      <c r="R2840" s="12"/>
      <c r="S2840" s="15" t="s">
        <v>26</v>
      </c>
      <c r="T2840" s="10" t="s">
        <v>27</v>
      </c>
      <c r="U2840" s="10">
        <v>3181</v>
      </c>
      <c r="V2840" s="10">
        <v>3652</v>
      </c>
      <c r="W2840" s="10">
        <v>89</v>
      </c>
      <c r="X2840" s="10">
        <v>2872</v>
      </c>
      <c r="Y2840" s="10">
        <f t="shared" si="81"/>
        <v>1081</v>
      </c>
      <c r="Z2840" s="10" t="str">
        <f>IFERROR(VLOOKUP(H2840,'[1]MW-NIFTY-50-12-Apr-2020'!$A:$A,1,FALSE),"No")</f>
        <v>No</v>
      </c>
      <c r="AA2840" s="10" t="str">
        <f>IFERROR(VLOOKUP(AB2840,'[2]ind_nifty500list 12th Apr20'!$F:$F,1,FALSE),"No")</f>
        <v>No</v>
      </c>
      <c r="AB2840" s="9">
        <v>1081</v>
      </c>
    </row>
    <row r="2841" spans="1:28" ht="15.75" customHeight="1" x14ac:dyDescent="0.3">
      <c r="A2841" s="9">
        <v>3681</v>
      </c>
      <c r="B2841" s="10"/>
      <c r="C2841" s="10"/>
      <c r="D2841" s="10">
        <v>132121092</v>
      </c>
      <c r="E2841" s="10">
        <v>516098</v>
      </c>
      <c r="F2841" s="10">
        <v>516098</v>
      </c>
      <c r="G2841" s="10" t="s">
        <v>11275</v>
      </c>
      <c r="H2841" s="10" t="str">
        <f t="shared" si="83"/>
        <v>VENTURA</v>
      </c>
      <c r="I2841" s="10" t="s">
        <v>11276</v>
      </c>
      <c r="J2841" s="10" t="s">
        <v>11277</v>
      </c>
      <c r="K2841" s="13">
        <v>8.3000000000000007</v>
      </c>
      <c r="L2841" s="19" t="s">
        <v>13176</v>
      </c>
      <c r="M2841" s="11" t="s">
        <v>83</v>
      </c>
      <c r="N2841" s="10" t="s">
        <v>84</v>
      </c>
      <c r="O2841" s="10" t="s">
        <v>85</v>
      </c>
      <c r="P2841" s="10"/>
      <c r="Q2841" s="12"/>
      <c r="R2841" s="12"/>
      <c r="S2841" s="15" t="s">
        <v>86</v>
      </c>
      <c r="T2841" s="10" t="s">
        <v>27</v>
      </c>
      <c r="U2841" s="10">
        <v>162</v>
      </c>
      <c r="V2841" s="10">
        <v>238</v>
      </c>
      <c r="W2841" s="10">
        <v>3546</v>
      </c>
      <c r="X2841" s="10">
        <v>2371</v>
      </c>
      <c r="Y2841" s="10">
        <f t="shared" si="81"/>
        <v>3681</v>
      </c>
      <c r="Z2841" s="10" t="str">
        <f>IFERROR(VLOOKUP(H2841,'[1]MW-NIFTY-50-12-Apr-2020'!$A:$A,1,FALSE),"No")</f>
        <v>No</v>
      </c>
      <c r="AA2841" s="10" t="str">
        <f>IFERROR(VLOOKUP(AB2841,'[2]ind_nifty500list 12th Apr20'!$F:$F,1,FALSE),"No")</f>
        <v>No</v>
      </c>
      <c r="AB2841" s="9">
        <v>3681</v>
      </c>
    </row>
    <row r="2842" spans="1:28" ht="15.75" customHeight="1" x14ac:dyDescent="0.3">
      <c r="A2842" s="9">
        <v>657</v>
      </c>
      <c r="B2842" s="10"/>
      <c r="C2842" s="10"/>
      <c r="D2842" s="10">
        <v>130194180</v>
      </c>
      <c r="E2842" s="10">
        <v>508571</v>
      </c>
      <c r="F2842" s="10">
        <v>508571</v>
      </c>
      <c r="G2842" s="10" t="s">
        <v>2164</v>
      </c>
      <c r="H2842" s="10" t="str">
        <f t="shared" si="83"/>
        <v>COCHMAL</v>
      </c>
      <c r="I2842" s="10" t="s">
        <v>2165</v>
      </c>
      <c r="J2842" s="10" t="s">
        <v>2166</v>
      </c>
      <c r="K2842" s="13">
        <v>8.2799999999999994</v>
      </c>
      <c r="L2842" s="19" t="s">
        <v>13176</v>
      </c>
      <c r="M2842" s="11" t="s">
        <v>23</v>
      </c>
      <c r="N2842" s="10" t="s">
        <v>24</v>
      </c>
      <c r="O2842" s="10"/>
      <c r="P2842" s="10"/>
      <c r="Q2842" s="12"/>
      <c r="R2842" s="12"/>
      <c r="S2842" s="17" t="s">
        <v>26</v>
      </c>
      <c r="T2842" s="10" t="s">
        <v>27</v>
      </c>
      <c r="U2842" s="10">
        <v>846</v>
      </c>
      <c r="V2842" s="10">
        <v>1821</v>
      </c>
      <c r="W2842" s="10">
        <v>560</v>
      </c>
      <c r="X2842" s="10">
        <v>758</v>
      </c>
      <c r="Y2842" s="10">
        <f t="shared" si="81"/>
        <v>657</v>
      </c>
      <c r="Z2842" s="10" t="str">
        <f>IFERROR(VLOOKUP(H2842,'[1]MW-NIFTY-50-12-Apr-2020'!$A:$A,1,FALSE),"No")</f>
        <v>No</v>
      </c>
      <c r="AA2842" s="10" t="str">
        <f>IFERROR(VLOOKUP(AB2842,'[2]ind_nifty500list 12th Apr20'!$F:$F,1,FALSE),"No")</f>
        <v>No</v>
      </c>
      <c r="AB2842" s="9">
        <v>657</v>
      </c>
    </row>
    <row r="2843" spans="1:28" ht="15.75" customHeight="1" x14ac:dyDescent="0.3">
      <c r="A2843" s="9">
        <v>1376</v>
      </c>
      <c r="B2843" s="10"/>
      <c r="C2843" s="10"/>
      <c r="D2843" s="10">
        <v>136183812</v>
      </c>
      <c r="E2843" s="10">
        <v>531968</v>
      </c>
      <c r="F2843" s="10">
        <v>531968</v>
      </c>
      <c r="G2843" s="10" t="s">
        <v>4356</v>
      </c>
      <c r="H2843" s="10" t="str">
        <f t="shared" si="83"/>
        <v>IITLPROJ</v>
      </c>
      <c r="I2843" s="10" t="s">
        <v>4357</v>
      </c>
      <c r="J2843" s="10" t="s">
        <v>4358</v>
      </c>
      <c r="K2843" s="13">
        <v>8.2799999999999994</v>
      </c>
      <c r="L2843" s="19" t="s">
        <v>13176</v>
      </c>
      <c r="M2843" s="11" t="s">
        <v>249</v>
      </c>
      <c r="N2843" s="10" t="s">
        <v>383</v>
      </c>
      <c r="O2843" s="10"/>
      <c r="P2843" s="10"/>
      <c r="Q2843" s="12"/>
      <c r="R2843" s="12"/>
      <c r="S2843" s="18" t="s">
        <v>384</v>
      </c>
      <c r="T2843" s="10" t="s">
        <v>27</v>
      </c>
      <c r="U2843" s="10">
        <v>1628</v>
      </c>
      <c r="V2843" s="10">
        <v>2089</v>
      </c>
      <c r="W2843" s="10">
        <v>2629</v>
      </c>
      <c r="X2843" s="10">
        <v>1166</v>
      </c>
      <c r="Y2843" s="10">
        <f t="shared" si="81"/>
        <v>1376</v>
      </c>
      <c r="Z2843" s="10" t="str">
        <f>IFERROR(VLOOKUP(H2843,'[1]MW-NIFTY-50-12-Apr-2020'!$A:$A,1,FALSE),"No")</f>
        <v>No</v>
      </c>
      <c r="AA2843" s="10" t="str">
        <f>IFERROR(VLOOKUP(AB2843,'[2]ind_nifty500list 12th Apr20'!$F:$F,1,FALSE),"No")</f>
        <v>No</v>
      </c>
      <c r="AB2843" s="9">
        <v>1376</v>
      </c>
    </row>
    <row r="2844" spans="1:28" ht="15.75" customHeight="1" x14ac:dyDescent="0.3">
      <c r="A2844" s="9">
        <v>418</v>
      </c>
      <c r="B2844" s="10"/>
      <c r="C2844" s="10"/>
      <c r="D2844" s="10">
        <v>131194116</v>
      </c>
      <c r="E2844" s="10">
        <v>512477</v>
      </c>
      <c r="F2844" s="10">
        <v>512477</v>
      </c>
      <c r="G2844" s="10" t="s">
        <v>1432</v>
      </c>
      <c r="H2844" s="10" t="str">
        <f t="shared" si="83"/>
        <v>BETXIND</v>
      </c>
      <c r="I2844" s="10" t="s">
        <v>1433</v>
      </c>
      <c r="J2844" s="10" t="s">
        <v>1434</v>
      </c>
      <c r="K2844" s="13">
        <v>8.27</v>
      </c>
      <c r="L2844" s="19" t="s">
        <v>13176</v>
      </c>
      <c r="M2844" s="11" t="s">
        <v>83</v>
      </c>
      <c r="N2844" s="10" t="s">
        <v>84</v>
      </c>
      <c r="O2844" s="10" t="s">
        <v>85</v>
      </c>
      <c r="P2844" s="10"/>
      <c r="Q2844" s="12"/>
      <c r="R2844" s="12"/>
      <c r="S2844" s="15" t="s">
        <v>86</v>
      </c>
      <c r="T2844" s="10" t="s">
        <v>27</v>
      </c>
      <c r="U2844" s="10">
        <v>1706</v>
      </c>
      <c r="V2844" s="10">
        <v>1790</v>
      </c>
      <c r="W2844" s="10">
        <v>75</v>
      </c>
      <c r="X2844" s="10">
        <v>3191</v>
      </c>
      <c r="Y2844" s="10">
        <f t="shared" si="81"/>
        <v>418</v>
      </c>
      <c r="Z2844" s="10" t="str">
        <f>IFERROR(VLOOKUP(H2844,'[1]MW-NIFTY-50-12-Apr-2020'!$A:$A,1,FALSE),"No")</f>
        <v>No</v>
      </c>
      <c r="AA2844" s="10" t="str">
        <f>IFERROR(VLOOKUP(AB2844,'[2]ind_nifty500list 12th Apr20'!$F:$F,1,FALSE),"No")</f>
        <v>No</v>
      </c>
      <c r="AB2844" s="9">
        <v>418</v>
      </c>
    </row>
    <row r="2845" spans="1:28" ht="15.75" customHeight="1" x14ac:dyDescent="0.3">
      <c r="A2845" s="9">
        <v>3545</v>
      </c>
      <c r="B2845" s="10"/>
      <c r="C2845" s="10"/>
      <c r="D2845" s="10">
        <v>129093892</v>
      </c>
      <c r="E2845" s="10">
        <v>129093892</v>
      </c>
      <c r="F2845" s="10">
        <v>504273</v>
      </c>
      <c r="G2845" s="10" t="s">
        <v>10870</v>
      </c>
      <c r="H2845" s="10" t="str">
        <f t="shared" si="83"/>
        <v>TUMUSEL</v>
      </c>
      <c r="I2845" s="10" t="s">
        <v>10871</v>
      </c>
      <c r="J2845" s="10" t="s">
        <v>10872</v>
      </c>
      <c r="K2845" s="13">
        <v>8.27</v>
      </c>
      <c r="L2845" s="19" t="s">
        <v>13176</v>
      </c>
      <c r="M2845" s="10" t="s">
        <v>39</v>
      </c>
      <c r="N2845" s="10" t="s">
        <v>40</v>
      </c>
      <c r="O2845" s="10"/>
      <c r="P2845" s="10"/>
      <c r="Q2845" s="12"/>
      <c r="R2845" s="12"/>
      <c r="S2845" s="17" t="s">
        <v>42</v>
      </c>
      <c r="T2845" s="10" t="s">
        <v>27</v>
      </c>
      <c r="U2845" s="10">
        <v>1342</v>
      </c>
      <c r="V2845" s="10">
        <v>2062</v>
      </c>
      <c r="W2845" s="10">
        <v>2966</v>
      </c>
      <c r="X2845" s="10">
        <v>2230</v>
      </c>
      <c r="Y2845" s="10">
        <f t="shared" si="81"/>
        <v>3545</v>
      </c>
      <c r="Z2845" s="10" t="str">
        <f>IFERROR(VLOOKUP(H2845,'[1]MW-NIFTY-50-12-Apr-2020'!$A:$A,1,FALSE),"No")</f>
        <v>No</v>
      </c>
      <c r="AA2845" s="10" t="str">
        <f>IFERROR(VLOOKUP(AB2845,'[2]ind_nifty500list 12th Apr20'!$F:$F,1,FALSE),"No")</f>
        <v>No</v>
      </c>
      <c r="AB2845" s="9">
        <v>3545</v>
      </c>
    </row>
    <row r="2846" spans="1:28" ht="15.75" customHeight="1" x14ac:dyDescent="0.3">
      <c r="A2846" s="9">
        <v>707</v>
      </c>
      <c r="B2846" s="10">
        <v>2402305</v>
      </c>
      <c r="C2846" s="10">
        <v>9384</v>
      </c>
      <c r="D2846" s="10">
        <v>136292356</v>
      </c>
      <c r="E2846" s="10">
        <v>532392</v>
      </c>
      <c r="F2846" s="10">
        <v>532392</v>
      </c>
      <c r="G2846" s="10" t="s">
        <v>2314</v>
      </c>
      <c r="H2846" s="10" t="s">
        <v>2314</v>
      </c>
      <c r="I2846" s="10" t="s">
        <v>2315</v>
      </c>
      <c r="J2846" s="10" t="s">
        <v>2316</v>
      </c>
      <c r="K2846" s="13">
        <v>8.2577999999999996</v>
      </c>
      <c r="L2846" s="19" t="s">
        <v>13176</v>
      </c>
      <c r="M2846" s="11" t="s">
        <v>83</v>
      </c>
      <c r="N2846" s="10" t="s">
        <v>181</v>
      </c>
      <c r="O2846" s="10" t="s">
        <v>311</v>
      </c>
      <c r="P2846" s="10" t="s">
        <v>1199</v>
      </c>
      <c r="Q2846" s="12"/>
      <c r="R2846" s="12"/>
      <c r="S2846" s="15" t="s">
        <v>313</v>
      </c>
      <c r="T2846" s="10" t="s">
        <v>27</v>
      </c>
      <c r="U2846" s="10">
        <v>2616</v>
      </c>
      <c r="V2846" s="10">
        <v>2335</v>
      </c>
      <c r="W2846" s="10">
        <v>2511</v>
      </c>
      <c r="X2846" s="10">
        <v>2378</v>
      </c>
      <c r="Y2846" s="10">
        <f t="shared" si="81"/>
        <v>707</v>
      </c>
      <c r="Z2846" s="10" t="str">
        <f>IFERROR(VLOOKUP(H2846,'[1]MW-NIFTY-50-12-Apr-2020'!$A:$A,1,FALSE),"No")</f>
        <v>No</v>
      </c>
      <c r="AA2846" s="10" t="str">
        <f>IFERROR(VLOOKUP(AB2846,'[2]ind_nifty500list 12th Apr20'!$F:$F,1,FALSE),"No")</f>
        <v>No</v>
      </c>
      <c r="AB2846" s="9">
        <v>707</v>
      </c>
    </row>
    <row r="2847" spans="1:28" ht="15.75" customHeight="1" x14ac:dyDescent="0.3">
      <c r="A2847" s="9">
        <v>3399</v>
      </c>
      <c r="B2847" s="10"/>
      <c r="C2847" s="10"/>
      <c r="D2847" s="10">
        <v>131141380</v>
      </c>
      <c r="E2847" s="10">
        <v>512271</v>
      </c>
      <c r="F2847" s="10">
        <v>512271</v>
      </c>
      <c r="G2847" s="10" t="s">
        <v>10434</v>
      </c>
      <c r="H2847" s="10" t="str">
        <f>G2847</f>
        <v>TASHIND</v>
      </c>
      <c r="I2847" s="10" t="s">
        <v>10435</v>
      </c>
      <c r="J2847" s="10" t="s">
        <v>10436</v>
      </c>
      <c r="K2847" s="13">
        <v>8.2200000000000006</v>
      </c>
      <c r="L2847" s="19" t="s">
        <v>13176</v>
      </c>
      <c r="M2847" s="11" t="s">
        <v>55</v>
      </c>
      <c r="N2847" s="10" t="s">
        <v>56</v>
      </c>
      <c r="O2847" s="10" t="s">
        <v>62</v>
      </c>
      <c r="P2847" s="10" t="s">
        <v>293</v>
      </c>
      <c r="Q2847" s="12"/>
      <c r="R2847" s="12"/>
      <c r="S2847" s="10" t="s">
        <v>58</v>
      </c>
      <c r="T2847" s="10" t="s">
        <v>27</v>
      </c>
      <c r="U2847" s="10">
        <v>152</v>
      </c>
      <c r="V2847" s="10">
        <v>436</v>
      </c>
      <c r="W2847" s="10">
        <v>3258</v>
      </c>
      <c r="X2847" s="10">
        <v>2095</v>
      </c>
      <c r="Y2847" s="10">
        <f t="shared" si="81"/>
        <v>3399</v>
      </c>
      <c r="Z2847" s="10" t="str">
        <f>IFERROR(VLOOKUP(H2847,'[1]MW-NIFTY-50-12-Apr-2020'!$A:$A,1,FALSE),"No")</f>
        <v>No</v>
      </c>
      <c r="AA2847" s="10" t="str">
        <f>IFERROR(VLOOKUP(AB2847,'[2]ind_nifty500list 12th Apr20'!$F:$F,1,FALSE),"No")</f>
        <v>No</v>
      </c>
      <c r="AB2847" s="9">
        <v>3399</v>
      </c>
    </row>
    <row r="2848" spans="1:28" ht="15.75" customHeight="1" x14ac:dyDescent="0.3">
      <c r="A2848" s="9">
        <v>1249</v>
      </c>
      <c r="B2848" s="10">
        <v>3511041</v>
      </c>
      <c r="C2848" s="10">
        <v>13715</v>
      </c>
      <c r="D2848" s="10">
        <v>136389124</v>
      </c>
      <c r="E2848" s="10">
        <v>532770</v>
      </c>
      <c r="F2848" s="10">
        <v>532770</v>
      </c>
      <c r="G2848" s="10" t="s">
        <v>3966</v>
      </c>
      <c r="H2848" s="10" t="s">
        <v>3966</v>
      </c>
      <c r="I2848" s="10" t="s">
        <v>3967</v>
      </c>
      <c r="J2848" s="10" t="s">
        <v>3968</v>
      </c>
      <c r="K2848" s="13">
        <v>8.1921999999999997</v>
      </c>
      <c r="L2848" s="19" t="s">
        <v>13176</v>
      </c>
      <c r="M2848" s="11" t="s">
        <v>83</v>
      </c>
      <c r="N2848" s="10" t="s">
        <v>84</v>
      </c>
      <c r="O2848" s="10" t="s">
        <v>85</v>
      </c>
      <c r="P2848" s="10"/>
      <c r="Q2848" s="12"/>
      <c r="R2848" s="12"/>
      <c r="S2848" s="15" t="s">
        <v>86</v>
      </c>
      <c r="T2848" s="10" t="s">
        <v>27</v>
      </c>
      <c r="U2848" s="10">
        <v>1817</v>
      </c>
      <c r="V2848" s="10">
        <v>2520</v>
      </c>
      <c r="W2848" s="10">
        <v>1569</v>
      </c>
      <c r="X2848" s="10">
        <v>1482</v>
      </c>
      <c r="Y2848" s="10">
        <f t="shared" si="81"/>
        <v>1249</v>
      </c>
      <c r="Z2848" s="10" t="str">
        <f>IFERROR(VLOOKUP(H2848,'[1]MW-NIFTY-50-12-Apr-2020'!$A:$A,1,FALSE),"No")</f>
        <v>No</v>
      </c>
      <c r="AA2848" s="10" t="str">
        <f>IFERROR(VLOOKUP(AB2848,'[2]ind_nifty500list 12th Apr20'!$F:$F,1,FALSE),"No")</f>
        <v>No</v>
      </c>
      <c r="AB2848" s="9">
        <v>1249</v>
      </c>
    </row>
    <row r="2849" spans="1:28" ht="15.75" customHeight="1" x14ac:dyDescent="0.3">
      <c r="A2849" s="9">
        <v>1542</v>
      </c>
      <c r="B2849" s="10"/>
      <c r="C2849" s="10"/>
      <c r="D2849" s="10">
        <v>135914244</v>
      </c>
      <c r="E2849" s="10">
        <v>135914244</v>
      </c>
      <c r="F2849" s="10">
        <v>530915</v>
      </c>
      <c r="G2849" s="10" t="s">
        <v>4861</v>
      </c>
      <c r="H2849" s="10" t="str">
        <f t="shared" ref="H2849:H2862" si="84">G2849</f>
        <v>JRFOODS</v>
      </c>
      <c r="I2849" s="10" t="s">
        <v>4862</v>
      </c>
      <c r="J2849" s="10" t="s">
        <v>4863</v>
      </c>
      <c r="K2849" s="13">
        <v>8.17</v>
      </c>
      <c r="L2849" s="19" t="s">
        <v>13176</v>
      </c>
      <c r="M2849" s="11" t="s">
        <v>275</v>
      </c>
      <c r="N2849" s="10" t="s">
        <v>357</v>
      </c>
      <c r="O2849" s="10" t="s">
        <v>358</v>
      </c>
      <c r="P2849" s="10" t="s">
        <v>359</v>
      </c>
      <c r="Q2849" s="12"/>
      <c r="R2849" s="12"/>
      <c r="S2849" s="18" t="s">
        <v>279</v>
      </c>
      <c r="T2849" s="10" t="s">
        <v>27</v>
      </c>
      <c r="U2849" s="10">
        <v>2631</v>
      </c>
      <c r="V2849" s="10">
        <v>1488</v>
      </c>
      <c r="W2849" s="10">
        <v>2476</v>
      </c>
      <c r="X2849" s="10">
        <v>823</v>
      </c>
      <c r="Y2849" s="10">
        <f t="shared" si="81"/>
        <v>1542</v>
      </c>
      <c r="Z2849" s="10" t="str">
        <f>IFERROR(VLOOKUP(H2849,'[1]MW-NIFTY-50-12-Apr-2020'!$A:$A,1,FALSE),"No")</f>
        <v>No</v>
      </c>
      <c r="AA2849" s="10" t="str">
        <f>IFERROR(VLOOKUP(AB2849,'[2]ind_nifty500list 12th Apr20'!$F:$F,1,FALSE),"No")</f>
        <v>No</v>
      </c>
      <c r="AB2849" s="9">
        <v>1542</v>
      </c>
    </row>
    <row r="2850" spans="1:28" ht="15.75" customHeight="1" x14ac:dyDescent="0.3">
      <c r="A2850" s="9">
        <v>656</v>
      </c>
      <c r="B2850" s="10"/>
      <c r="C2850" s="10"/>
      <c r="D2850" s="10">
        <v>133153540</v>
      </c>
      <c r="E2850" s="10">
        <v>133153540</v>
      </c>
      <c r="F2850" s="10">
        <v>520131</v>
      </c>
      <c r="G2850" s="10" t="s">
        <v>2161</v>
      </c>
      <c r="H2850" s="10" t="str">
        <f t="shared" si="84"/>
        <v>COARO</v>
      </c>
      <c r="I2850" s="10" t="s">
        <v>2162</v>
      </c>
      <c r="J2850" s="10" t="s">
        <v>2163</v>
      </c>
      <c r="K2850" s="13">
        <v>8.15</v>
      </c>
      <c r="L2850" s="19" t="s">
        <v>13176</v>
      </c>
      <c r="M2850" s="11" t="s">
        <v>39</v>
      </c>
      <c r="N2850" s="10" t="s">
        <v>145</v>
      </c>
      <c r="O2850" s="10"/>
      <c r="P2850" s="10"/>
      <c r="Q2850" s="12"/>
      <c r="R2850" s="12"/>
      <c r="S2850" s="15" t="s">
        <v>42</v>
      </c>
      <c r="T2850" s="10" t="s">
        <v>27</v>
      </c>
      <c r="U2850" s="10">
        <v>830</v>
      </c>
      <c r="V2850" s="10">
        <v>1024</v>
      </c>
      <c r="W2850" s="10">
        <v>498</v>
      </c>
      <c r="X2850" s="10">
        <v>2041</v>
      </c>
      <c r="Y2850" s="10">
        <f t="shared" si="81"/>
        <v>656</v>
      </c>
      <c r="Z2850" s="10" t="str">
        <f>IFERROR(VLOOKUP(H2850,'[1]MW-NIFTY-50-12-Apr-2020'!$A:$A,1,FALSE),"No")</f>
        <v>No</v>
      </c>
      <c r="AA2850" s="10" t="str">
        <f>IFERROR(VLOOKUP(AB2850,'[2]ind_nifty500list 12th Apr20'!$F:$F,1,FALSE),"No")</f>
        <v>No</v>
      </c>
      <c r="AB2850" s="9">
        <v>656</v>
      </c>
    </row>
    <row r="2851" spans="1:28" ht="15.75" customHeight="1" x14ac:dyDescent="0.3">
      <c r="A2851" s="9">
        <v>1095</v>
      </c>
      <c r="B2851" s="10"/>
      <c r="C2851" s="10"/>
      <c r="D2851" s="10">
        <v>151074052</v>
      </c>
      <c r="E2851" s="10">
        <v>590133</v>
      </c>
      <c r="F2851" s="10">
        <v>590133</v>
      </c>
      <c r="G2851" s="10" t="s">
        <v>3495</v>
      </c>
      <c r="H2851" s="10" t="str">
        <f t="shared" si="84"/>
        <v>GENERAAGRI</v>
      </c>
      <c r="I2851" s="10" t="s">
        <v>3496</v>
      </c>
      <c r="J2851" s="10" t="s">
        <v>3497</v>
      </c>
      <c r="K2851" s="13">
        <v>8.14</v>
      </c>
      <c r="L2851" s="19" t="s">
        <v>13176</v>
      </c>
      <c r="M2851" s="11" t="s">
        <v>39</v>
      </c>
      <c r="N2851" s="10" t="s">
        <v>145</v>
      </c>
      <c r="O2851" s="10"/>
      <c r="P2851" s="10"/>
      <c r="Q2851" s="12"/>
      <c r="R2851" s="12"/>
      <c r="S2851" s="15" t="s">
        <v>42</v>
      </c>
      <c r="T2851" s="10" t="s">
        <v>27</v>
      </c>
      <c r="U2851" s="10">
        <v>2333</v>
      </c>
      <c r="V2851" s="10">
        <v>2936</v>
      </c>
      <c r="W2851" s="10">
        <v>690</v>
      </c>
      <c r="X2851" s="10">
        <v>2369</v>
      </c>
      <c r="Y2851" s="10">
        <f t="shared" si="81"/>
        <v>1095</v>
      </c>
      <c r="Z2851" s="10" t="str">
        <f>IFERROR(VLOOKUP(H2851,'[1]MW-NIFTY-50-12-Apr-2020'!$A:$A,1,FALSE),"No")</f>
        <v>No</v>
      </c>
      <c r="AA2851" s="10" t="str">
        <f>IFERROR(VLOOKUP(AB2851,'[2]ind_nifty500list 12th Apr20'!$F:$F,1,FALSE),"No")</f>
        <v>No</v>
      </c>
      <c r="AB2851" s="9">
        <v>1095</v>
      </c>
    </row>
    <row r="2852" spans="1:28" ht="15.75" customHeight="1" x14ac:dyDescent="0.3">
      <c r="A2852" s="9">
        <v>48</v>
      </c>
      <c r="B2852" s="10"/>
      <c r="C2852" s="10"/>
      <c r="D2852" s="10">
        <v>131366148</v>
      </c>
      <c r="E2852" s="10">
        <v>513149</v>
      </c>
      <c r="F2852" s="10">
        <v>513149</v>
      </c>
      <c r="G2852" s="10" t="s">
        <v>233</v>
      </c>
      <c r="H2852" s="10" t="str">
        <f t="shared" si="84"/>
        <v>ACROW</v>
      </c>
      <c r="I2852" s="10" t="s">
        <v>234</v>
      </c>
      <c r="J2852" s="10" t="s">
        <v>235</v>
      </c>
      <c r="K2852" s="13">
        <v>8.1199999999999992</v>
      </c>
      <c r="L2852" s="19" t="s">
        <v>13176</v>
      </c>
      <c r="M2852" s="11" t="s">
        <v>39</v>
      </c>
      <c r="N2852" s="11" t="s">
        <v>40</v>
      </c>
      <c r="O2852" s="10"/>
      <c r="P2852" s="10"/>
      <c r="Q2852" s="12"/>
      <c r="R2852" s="12"/>
      <c r="S2852" s="15" t="s">
        <v>42</v>
      </c>
      <c r="T2852" s="10" t="s">
        <v>27</v>
      </c>
      <c r="U2852" s="10">
        <v>704</v>
      </c>
      <c r="V2852" s="10">
        <v>2772</v>
      </c>
      <c r="W2852" s="10">
        <v>399</v>
      </c>
      <c r="X2852" s="10">
        <v>202</v>
      </c>
      <c r="Y2852" s="10">
        <f t="shared" si="81"/>
        <v>48</v>
      </c>
      <c r="Z2852" s="10" t="str">
        <f>IFERROR(VLOOKUP(H2852,'[1]MW-NIFTY-50-12-Apr-2020'!$A:$A,1,FALSE),"No")</f>
        <v>No</v>
      </c>
      <c r="AA2852" s="10" t="str">
        <f>IFERROR(VLOOKUP(AB2852,'[2]ind_nifty500list 12th Apr20'!$F:$F,1,FALSE),"No")</f>
        <v>No</v>
      </c>
      <c r="AB2852" s="9">
        <v>48</v>
      </c>
    </row>
    <row r="2853" spans="1:28" ht="15.75" customHeight="1" x14ac:dyDescent="0.3">
      <c r="A2853" s="9">
        <v>567</v>
      </c>
      <c r="B2853" s="10"/>
      <c r="C2853" s="10"/>
      <c r="D2853" s="10">
        <v>136110596</v>
      </c>
      <c r="E2853" s="10">
        <v>531682</v>
      </c>
      <c r="F2853" s="10">
        <v>531682</v>
      </c>
      <c r="G2853" s="10" t="s">
        <v>1888</v>
      </c>
      <c r="H2853" s="10" t="str">
        <f t="shared" si="84"/>
        <v>CATECH</v>
      </c>
      <c r="I2853" s="10" t="s">
        <v>1889</v>
      </c>
      <c r="J2853" s="10" t="s">
        <v>1890</v>
      </c>
      <c r="K2853" s="13">
        <v>8.1199999999999992</v>
      </c>
      <c r="L2853" s="19" t="s">
        <v>13176</v>
      </c>
      <c r="M2853" s="11" t="s">
        <v>32</v>
      </c>
      <c r="N2853" s="10" t="s">
        <v>33</v>
      </c>
      <c r="O2853" s="10" t="s">
        <v>48</v>
      </c>
      <c r="P2853" s="10"/>
      <c r="Q2853" s="12"/>
      <c r="R2853" s="12"/>
      <c r="S2853" s="18" t="s">
        <v>35</v>
      </c>
      <c r="T2853" s="10" t="s">
        <v>27</v>
      </c>
      <c r="U2853" s="10">
        <v>2331</v>
      </c>
      <c r="V2853" s="10">
        <v>2743</v>
      </c>
      <c r="W2853" s="10">
        <v>421</v>
      </c>
      <c r="X2853" s="10">
        <v>36</v>
      </c>
      <c r="Y2853" s="10">
        <f t="shared" si="81"/>
        <v>567</v>
      </c>
      <c r="Z2853" s="10" t="str">
        <f>IFERROR(VLOOKUP(H2853,'[1]MW-NIFTY-50-12-Apr-2020'!$A:$A,1,FALSE),"No")</f>
        <v>No</v>
      </c>
      <c r="AA2853" s="10" t="str">
        <f>IFERROR(VLOOKUP(AB2853,'[2]ind_nifty500list 12th Apr20'!$F:$F,1,FALSE),"No")</f>
        <v>No</v>
      </c>
      <c r="AB2853" s="9">
        <v>567</v>
      </c>
    </row>
    <row r="2854" spans="1:28" ht="15.75" customHeight="1" x14ac:dyDescent="0.3">
      <c r="A2854" s="9">
        <v>75</v>
      </c>
      <c r="B2854" s="10"/>
      <c r="C2854" s="10"/>
      <c r="D2854" s="10">
        <v>133388292</v>
      </c>
      <c r="E2854" s="10">
        <v>521048</v>
      </c>
      <c r="F2854" s="10">
        <v>521048</v>
      </c>
      <c r="G2854" s="10" t="s">
        <v>329</v>
      </c>
      <c r="H2854" s="10" t="str">
        <f t="shared" si="84"/>
        <v>ADVLIFE</v>
      </c>
      <c r="I2854" s="10" t="s">
        <v>330</v>
      </c>
      <c r="J2854" s="10" t="s">
        <v>331</v>
      </c>
      <c r="K2854" s="13">
        <v>8.11</v>
      </c>
      <c r="L2854" s="19" t="s">
        <v>13176</v>
      </c>
      <c r="M2854" s="10" t="s">
        <v>83</v>
      </c>
      <c r="N2854" s="10" t="s">
        <v>84</v>
      </c>
      <c r="O2854" s="10" t="s">
        <v>85</v>
      </c>
      <c r="P2854" s="10"/>
      <c r="Q2854" s="12"/>
      <c r="R2854" s="12"/>
      <c r="S2854" s="15" t="s">
        <v>86</v>
      </c>
      <c r="T2854" s="10" t="s">
        <v>27</v>
      </c>
      <c r="U2854" s="10">
        <v>418</v>
      </c>
      <c r="V2854" s="10">
        <v>1706</v>
      </c>
      <c r="W2854" s="10">
        <v>3191</v>
      </c>
      <c r="X2854" s="10">
        <v>3190</v>
      </c>
      <c r="Y2854" s="10">
        <f t="shared" si="81"/>
        <v>75</v>
      </c>
      <c r="Z2854" s="10" t="str">
        <f>IFERROR(VLOOKUP(H2854,'[1]MW-NIFTY-50-12-Apr-2020'!$A:$A,1,FALSE),"No")</f>
        <v>No</v>
      </c>
      <c r="AA2854" s="10" t="str">
        <f>IFERROR(VLOOKUP(AB2854,'[2]ind_nifty500list 12th Apr20'!$F:$F,1,FALSE),"No")</f>
        <v>No</v>
      </c>
      <c r="AB2854" s="9">
        <v>75</v>
      </c>
    </row>
    <row r="2855" spans="1:28" ht="15.75" customHeight="1" x14ac:dyDescent="0.3">
      <c r="A2855" s="9">
        <v>2193</v>
      </c>
      <c r="B2855" s="10"/>
      <c r="C2855" s="10"/>
      <c r="D2855" s="10">
        <v>133949956</v>
      </c>
      <c r="E2855" s="10">
        <v>133949956</v>
      </c>
      <c r="F2855" s="10">
        <v>523242</v>
      </c>
      <c r="G2855" s="10" t="s">
        <v>6826</v>
      </c>
      <c r="H2855" s="10" t="str">
        <f t="shared" si="84"/>
        <v>NBFOOT</v>
      </c>
      <c r="I2855" s="10" t="s">
        <v>6827</v>
      </c>
      <c r="J2855" s="10" t="s">
        <v>6828</v>
      </c>
      <c r="K2855" s="13">
        <v>8.1</v>
      </c>
      <c r="L2855" s="19" t="s">
        <v>13176</v>
      </c>
      <c r="M2855" s="11" t="s">
        <v>83</v>
      </c>
      <c r="N2855" s="10" t="s">
        <v>84</v>
      </c>
      <c r="O2855" s="10" t="s">
        <v>716</v>
      </c>
      <c r="P2855" s="10"/>
      <c r="Q2855" s="12"/>
      <c r="R2855" s="12"/>
      <c r="S2855" s="15" t="s">
        <v>86</v>
      </c>
      <c r="T2855" s="10" t="s">
        <v>27</v>
      </c>
      <c r="U2855" s="10">
        <v>951</v>
      </c>
      <c r="V2855" s="10">
        <v>190</v>
      </c>
      <c r="W2855" s="10">
        <v>2001</v>
      </c>
      <c r="X2855" s="10">
        <v>2901</v>
      </c>
      <c r="Y2855" s="10">
        <f t="shared" si="81"/>
        <v>2193</v>
      </c>
      <c r="Z2855" s="10" t="str">
        <f>IFERROR(VLOOKUP(H2855,'[1]MW-NIFTY-50-12-Apr-2020'!$A:$A,1,FALSE),"No")</f>
        <v>No</v>
      </c>
      <c r="AA2855" s="10" t="str">
        <f>IFERROR(VLOOKUP(AB2855,'[2]ind_nifty500list 12th Apr20'!$F:$F,1,FALSE),"No")</f>
        <v>No</v>
      </c>
      <c r="AB2855" s="9">
        <v>2193</v>
      </c>
    </row>
    <row r="2856" spans="1:28" ht="15.75" customHeight="1" x14ac:dyDescent="0.3">
      <c r="A2856" s="9">
        <v>3537</v>
      </c>
      <c r="B2856" s="10"/>
      <c r="C2856" s="10"/>
      <c r="D2856" s="10">
        <v>137880836</v>
      </c>
      <c r="E2856" s="10">
        <v>538597</v>
      </c>
      <c r="F2856" s="10">
        <v>538597</v>
      </c>
      <c r="G2856" s="10" t="s">
        <v>10846</v>
      </c>
      <c r="H2856" s="10" t="str">
        <f t="shared" si="84"/>
        <v>TTIENT</v>
      </c>
      <c r="I2856" s="10" t="s">
        <v>10847</v>
      </c>
      <c r="J2856" s="10" t="s">
        <v>10848</v>
      </c>
      <c r="K2856" s="13">
        <v>8.09</v>
      </c>
      <c r="L2856" s="19" t="s">
        <v>13176</v>
      </c>
      <c r="M2856" s="11" t="s">
        <v>55</v>
      </c>
      <c r="N2856" s="10" t="s">
        <v>56</v>
      </c>
      <c r="O2856" s="11" t="s">
        <v>158</v>
      </c>
      <c r="P2856" s="10" t="s">
        <v>159</v>
      </c>
      <c r="Q2856" s="12"/>
      <c r="R2856" s="12"/>
      <c r="S2856" s="18" t="s">
        <v>58</v>
      </c>
      <c r="T2856" s="10" t="s">
        <v>27</v>
      </c>
      <c r="U2856" s="10">
        <v>1822</v>
      </c>
      <c r="V2856" s="10">
        <v>1857</v>
      </c>
      <c r="W2856" s="10">
        <v>188</v>
      </c>
      <c r="X2856" s="10">
        <v>3627</v>
      </c>
      <c r="Y2856" s="10">
        <f t="shared" si="81"/>
        <v>3537</v>
      </c>
      <c r="Z2856" s="10" t="str">
        <f>IFERROR(VLOOKUP(H2856,'[1]MW-NIFTY-50-12-Apr-2020'!$A:$A,1,FALSE),"No")</f>
        <v>No</v>
      </c>
      <c r="AA2856" s="10" t="str">
        <f>IFERROR(VLOOKUP(AB2856,'[2]ind_nifty500list 12th Apr20'!$F:$F,1,FALSE),"No")</f>
        <v>No</v>
      </c>
      <c r="AB2856" s="9">
        <v>3537</v>
      </c>
    </row>
    <row r="2857" spans="1:28" ht="15.75" customHeight="1" x14ac:dyDescent="0.3">
      <c r="A2857" s="9">
        <v>3150</v>
      </c>
      <c r="B2857" s="10"/>
      <c r="C2857" s="10"/>
      <c r="D2857" s="10">
        <v>131455492</v>
      </c>
      <c r="E2857" s="10">
        <v>131455492</v>
      </c>
      <c r="F2857" s="10">
        <v>513498</v>
      </c>
      <c r="G2857" s="10" t="s">
        <v>9687</v>
      </c>
      <c r="H2857" s="10" t="str">
        <f t="shared" si="84"/>
        <v>SOUTHMG</v>
      </c>
      <c r="I2857" s="10" t="s">
        <v>9688</v>
      </c>
      <c r="J2857" s="10" t="s">
        <v>9689</v>
      </c>
      <c r="K2857" s="13">
        <v>8.07</v>
      </c>
      <c r="L2857" s="19" t="s">
        <v>13176</v>
      </c>
      <c r="M2857" s="10" t="s">
        <v>23</v>
      </c>
      <c r="N2857" s="10" t="s">
        <v>90</v>
      </c>
      <c r="O2857" s="10"/>
      <c r="P2857" s="10"/>
      <c r="Q2857" s="12"/>
      <c r="R2857" s="12"/>
      <c r="S2857" s="18" t="s">
        <v>91</v>
      </c>
      <c r="T2857" s="10" t="s">
        <v>27</v>
      </c>
      <c r="U2857" s="10">
        <v>3656</v>
      </c>
      <c r="V2857" s="10">
        <v>2692</v>
      </c>
      <c r="W2857" s="10">
        <v>1213</v>
      </c>
      <c r="X2857" s="10">
        <v>387</v>
      </c>
      <c r="Y2857" s="10">
        <f t="shared" si="81"/>
        <v>3150</v>
      </c>
      <c r="Z2857" s="10" t="str">
        <f>IFERROR(VLOOKUP(H2857,'[1]MW-NIFTY-50-12-Apr-2020'!$A:$A,1,FALSE),"No")</f>
        <v>No</v>
      </c>
      <c r="AA2857" s="10" t="str">
        <f>IFERROR(VLOOKUP(AB2857,'[2]ind_nifty500list 12th Apr20'!$F:$F,1,FALSE),"No")</f>
        <v>No</v>
      </c>
      <c r="AB2857" s="9">
        <v>3150</v>
      </c>
    </row>
    <row r="2858" spans="1:28" ht="15.75" customHeight="1" x14ac:dyDescent="0.3">
      <c r="A2858" s="9">
        <v>2610</v>
      </c>
      <c r="B2858" s="10"/>
      <c r="C2858" s="10"/>
      <c r="D2858" s="10">
        <v>130520324</v>
      </c>
      <c r="E2858" s="10">
        <v>130520324</v>
      </c>
      <c r="F2858" s="10">
        <v>509845</v>
      </c>
      <c r="G2858" s="10" t="s">
        <v>8069</v>
      </c>
      <c r="H2858" s="10" t="str">
        <f t="shared" si="84"/>
        <v>RJSHAH</v>
      </c>
      <c r="I2858" s="10"/>
      <c r="J2858" s="10" t="s">
        <v>8070</v>
      </c>
      <c r="K2858" s="13">
        <v>8.06</v>
      </c>
      <c r="L2858" s="19" t="s">
        <v>13176</v>
      </c>
      <c r="M2858" s="11" t="s">
        <v>249</v>
      </c>
      <c r="N2858" s="10" t="s">
        <v>383</v>
      </c>
      <c r="O2858" s="10"/>
      <c r="P2858" s="10"/>
      <c r="Q2858" s="12"/>
      <c r="R2858" s="12"/>
      <c r="S2858" s="18" t="s">
        <v>384</v>
      </c>
      <c r="T2858" s="10" t="s">
        <v>27</v>
      </c>
      <c r="U2858" s="10">
        <v>340</v>
      </c>
      <c r="V2858" s="10">
        <v>2766</v>
      </c>
      <c r="W2858" s="10">
        <v>2089</v>
      </c>
      <c r="X2858" s="10">
        <v>1628</v>
      </c>
      <c r="Y2858" s="10">
        <f t="shared" si="81"/>
        <v>2610</v>
      </c>
      <c r="Z2858" s="10" t="str">
        <f>IFERROR(VLOOKUP(H2858,'[1]MW-NIFTY-50-12-Apr-2020'!$A:$A,1,FALSE),"No")</f>
        <v>No</v>
      </c>
      <c r="AA2858" s="10" t="str">
        <f>IFERROR(VLOOKUP(AB2858,'[2]ind_nifty500list 12th Apr20'!$F:$F,1,FALSE),"No")</f>
        <v>No</v>
      </c>
      <c r="AB2858" s="9">
        <v>2610</v>
      </c>
    </row>
    <row r="2859" spans="1:28" ht="15.75" customHeight="1" x14ac:dyDescent="0.3">
      <c r="A2859" s="9">
        <v>3223</v>
      </c>
      <c r="B2859" s="10"/>
      <c r="C2859" s="10"/>
      <c r="D2859" s="10">
        <v>131372292</v>
      </c>
      <c r="E2859" s="10">
        <v>513173</v>
      </c>
      <c r="F2859" s="10">
        <v>513173</v>
      </c>
      <c r="G2859" s="10" t="s">
        <v>9902</v>
      </c>
      <c r="H2859" s="10" t="str">
        <f t="shared" si="84"/>
        <v>STLSTRINF</v>
      </c>
      <c r="I2859" s="10" t="s">
        <v>9903</v>
      </c>
      <c r="J2859" s="10" t="s">
        <v>9904</v>
      </c>
      <c r="K2859" s="13">
        <v>8.06</v>
      </c>
      <c r="L2859" s="19" t="s">
        <v>13176</v>
      </c>
      <c r="M2859" s="10" t="s">
        <v>39</v>
      </c>
      <c r="N2859" s="10" t="s">
        <v>145</v>
      </c>
      <c r="O2859" s="10"/>
      <c r="P2859" s="10"/>
      <c r="Q2859" s="12"/>
      <c r="R2859" s="12"/>
      <c r="S2859" s="15" t="s">
        <v>42</v>
      </c>
      <c r="T2859" s="10" t="s">
        <v>27</v>
      </c>
      <c r="U2859" s="10">
        <v>1414</v>
      </c>
      <c r="V2859" s="10">
        <v>1977</v>
      </c>
      <c r="W2859" s="10">
        <v>3013</v>
      </c>
      <c r="X2859" s="10">
        <v>2864</v>
      </c>
      <c r="Y2859" s="10">
        <f t="shared" si="81"/>
        <v>3223</v>
      </c>
      <c r="Z2859" s="10" t="str">
        <f>IFERROR(VLOOKUP(H2859,'[1]MW-NIFTY-50-12-Apr-2020'!$A:$A,1,FALSE),"No")</f>
        <v>No</v>
      </c>
      <c r="AA2859" s="10" t="str">
        <f>IFERROR(VLOOKUP(AB2859,'[2]ind_nifty500list 12th Apr20'!$F:$F,1,FALSE),"No")</f>
        <v>No</v>
      </c>
      <c r="AB2859" s="9">
        <v>3223</v>
      </c>
    </row>
    <row r="2860" spans="1:28" ht="15.75" customHeight="1" x14ac:dyDescent="0.3">
      <c r="A2860" s="9">
        <v>3307</v>
      </c>
      <c r="B2860" s="10"/>
      <c r="C2860" s="10"/>
      <c r="D2860" s="10">
        <v>128943364</v>
      </c>
      <c r="E2860" s="10">
        <v>503685</v>
      </c>
      <c r="F2860" s="10">
        <v>503685</v>
      </c>
      <c r="G2860" s="10" t="s">
        <v>10157</v>
      </c>
      <c r="H2860" s="10" t="str">
        <f t="shared" si="84"/>
        <v>MEDIAONE</v>
      </c>
      <c r="I2860" s="10" t="s">
        <v>10158</v>
      </c>
      <c r="J2860" s="10" t="s">
        <v>10159</v>
      </c>
      <c r="K2860" s="13">
        <v>8.0399999999999991</v>
      </c>
      <c r="L2860" s="19" t="s">
        <v>13176</v>
      </c>
      <c r="M2860" s="11" t="s">
        <v>83</v>
      </c>
      <c r="N2860" s="10" t="s">
        <v>181</v>
      </c>
      <c r="O2860" s="10" t="s">
        <v>311</v>
      </c>
      <c r="P2860" s="10"/>
      <c r="Q2860" s="12"/>
      <c r="R2860" s="12"/>
      <c r="S2860" s="15" t="s">
        <v>313</v>
      </c>
      <c r="T2860" s="10" t="s">
        <v>27</v>
      </c>
      <c r="U2860" s="10">
        <v>1172</v>
      </c>
      <c r="V2860" s="10">
        <v>991</v>
      </c>
      <c r="W2860" s="10">
        <v>975</v>
      </c>
      <c r="X2860" s="10">
        <v>820</v>
      </c>
      <c r="Y2860" s="10">
        <f t="shared" si="81"/>
        <v>3307</v>
      </c>
      <c r="Z2860" s="10" t="str">
        <f>IFERROR(VLOOKUP(H2860,'[1]MW-NIFTY-50-12-Apr-2020'!$A:$A,1,FALSE),"No")</f>
        <v>No</v>
      </c>
      <c r="AA2860" s="10" t="str">
        <f>IFERROR(VLOOKUP(AB2860,'[2]ind_nifty500list 12th Apr20'!$F:$F,1,FALSE),"No")</f>
        <v>No</v>
      </c>
      <c r="AB2860" s="9">
        <v>3307</v>
      </c>
    </row>
    <row r="2861" spans="1:28" ht="15.75" customHeight="1" x14ac:dyDescent="0.3">
      <c r="A2861" s="9">
        <v>3416</v>
      </c>
      <c r="B2861" s="10"/>
      <c r="C2861" s="10"/>
      <c r="D2861" s="10">
        <v>135984644</v>
      </c>
      <c r="E2861" s="10">
        <v>531190</v>
      </c>
      <c r="F2861" s="10">
        <v>531190</v>
      </c>
      <c r="G2861" s="10" t="s">
        <v>10484</v>
      </c>
      <c r="H2861" s="10" t="str">
        <f t="shared" si="84"/>
        <v>TAVERNIER</v>
      </c>
      <c r="I2861" s="10" t="s">
        <v>10485</v>
      </c>
      <c r="J2861" s="10" t="s">
        <v>10486</v>
      </c>
      <c r="K2861" s="13">
        <v>8.0399999999999991</v>
      </c>
      <c r="L2861" s="19" t="s">
        <v>13176</v>
      </c>
      <c r="M2861" s="11" t="s">
        <v>83</v>
      </c>
      <c r="N2861" s="10" t="s">
        <v>84</v>
      </c>
      <c r="O2861" s="10" t="s">
        <v>85</v>
      </c>
      <c r="P2861" s="10"/>
      <c r="Q2861" s="12"/>
      <c r="R2861" s="12"/>
      <c r="S2861" s="17" t="s">
        <v>86</v>
      </c>
      <c r="T2861" s="10" t="s">
        <v>27</v>
      </c>
      <c r="U2861" s="10">
        <v>45</v>
      </c>
      <c r="V2861" s="10">
        <v>64</v>
      </c>
      <c r="W2861" s="10">
        <v>3303</v>
      </c>
      <c r="X2861" s="10">
        <v>2641</v>
      </c>
      <c r="Y2861" s="10">
        <f t="shared" si="81"/>
        <v>3416</v>
      </c>
      <c r="Z2861" s="10" t="str">
        <f>IFERROR(VLOOKUP(H2861,'[1]MW-NIFTY-50-12-Apr-2020'!$A:$A,1,FALSE),"No")</f>
        <v>No</v>
      </c>
      <c r="AA2861" s="10" t="str">
        <f>IFERROR(VLOOKUP(AB2861,'[2]ind_nifty500list 12th Apr20'!$F:$F,1,FALSE),"No")</f>
        <v>No</v>
      </c>
      <c r="AB2861" s="9">
        <v>3416</v>
      </c>
    </row>
    <row r="2862" spans="1:28" ht="15.75" customHeight="1" x14ac:dyDescent="0.3">
      <c r="A2862" s="9">
        <v>2234</v>
      </c>
      <c r="B2862" s="10"/>
      <c r="C2862" s="10"/>
      <c r="D2862" s="10">
        <v>135957252</v>
      </c>
      <c r="E2862" s="10">
        <v>531083</v>
      </c>
      <c r="F2862" s="10">
        <v>531083</v>
      </c>
      <c r="G2862" s="10" t="s">
        <v>6949</v>
      </c>
      <c r="H2862" s="10" t="str">
        <f t="shared" si="84"/>
        <v>NIHARINF</v>
      </c>
      <c r="I2862" s="10" t="s">
        <v>6950</v>
      </c>
      <c r="J2862" s="10" t="s">
        <v>6951</v>
      </c>
      <c r="K2862" s="13">
        <v>7.98</v>
      </c>
      <c r="L2862" s="19" t="s">
        <v>13176</v>
      </c>
      <c r="M2862" s="11" t="s">
        <v>32</v>
      </c>
      <c r="N2862" s="10" t="s">
        <v>33</v>
      </c>
      <c r="O2862" s="10" t="s">
        <v>48</v>
      </c>
      <c r="P2862" s="10"/>
      <c r="Q2862" s="12"/>
      <c r="R2862" s="12"/>
      <c r="S2862" s="18" t="s">
        <v>35</v>
      </c>
      <c r="T2862" s="10" t="s">
        <v>27</v>
      </c>
      <c r="U2862" s="10">
        <v>3122</v>
      </c>
      <c r="V2862" s="10">
        <v>3809</v>
      </c>
      <c r="W2862" s="10">
        <v>3030</v>
      </c>
      <c r="X2862" s="10">
        <v>666</v>
      </c>
      <c r="Y2862" s="10">
        <f t="shared" si="81"/>
        <v>2234</v>
      </c>
      <c r="Z2862" s="10" t="str">
        <f>IFERROR(VLOOKUP(H2862,'[1]MW-NIFTY-50-12-Apr-2020'!$A:$A,1,FALSE),"No")</f>
        <v>No</v>
      </c>
      <c r="AA2862" s="10" t="str">
        <f>IFERROR(VLOOKUP(AB2862,'[2]ind_nifty500list 12th Apr20'!$F:$F,1,FALSE),"No")</f>
        <v>No</v>
      </c>
      <c r="AB2862" s="9">
        <v>2234</v>
      </c>
    </row>
    <row r="2863" spans="1:28" ht="15.75" customHeight="1" x14ac:dyDescent="0.3">
      <c r="A2863" s="9">
        <v>870</v>
      </c>
      <c r="B2863" s="10">
        <v>1084673</v>
      </c>
      <c r="C2863" s="10">
        <v>4237</v>
      </c>
      <c r="D2863" s="10">
        <v>134075396</v>
      </c>
      <c r="E2863" s="10">
        <v>523732</v>
      </c>
      <c r="F2863" s="10">
        <v>523732</v>
      </c>
      <c r="G2863" s="10" t="s">
        <v>2807</v>
      </c>
      <c r="H2863" s="10" t="s">
        <v>2807</v>
      </c>
      <c r="I2863" s="10" t="s">
        <v>2808</v>
      </c>
      <c r="J2863" s="10" t="s">
        <v>2809</v>
      </c>
      <c r="K2863" s="13">
        <v>7.93</v>
      </c>
      <c r="L2863" s="19" t="s">
        <v>13176</v>
      </c>
      <c r="M2863" s="11" t="s">
        <v>83</v>
      </c>
      <c r="N2863" s="10" t="s">
        <v>1069</v>
      </c>
      <c r="O2863" s="10"/>
      <c r="P2863" s="10"/>
      <c r="Q2863" s="12"/>
      <c r="R2863" s="12"/>
      <c r="S2863" s="15" t="s">
        <v>1071</v>
      </c>
      <c r="T2863" s="10" t="s">
        <v>27</v>
      </c>
      <c r="U2863" s="10">
        <v>2468</v>
      </c>
      <c r="V2863" s="10">
        <v>1603</v>
      </c>
      <c r="W2863" s="10">
        <v>620</v>
      </c>
      <c r="X2863" s="10">
        <v>3484</v>
      </c>
      <c r="Y2863" s="10">
        <f t="shared" si="81"/>
        <v>870</v>
      </c>
      <c r="Z2863" s="10" t="str">
        <f>IFERROR(VLOOKUP(H2863,'[1]MW-NIFTY-50-12-Apr-2020'!$A:$A,1,FALSE),"No")</f>
        <v>No</v>
      </c>
      <c r="AA2863" s="10" t="str">
        <f>IFERROR(VLOOKUP(AB2863,'[2]ind_nifty500list 12th Apr20'!$F:$F,1,FALSE),"No")</f>
        <v>No</v>
      </c>
      <c r="AB2863" s="9">
        <v>870</v>
      </c>
    </row>
    <row r="2864" spans="1:28" ht="15.75" customHeight="1" x14ac:dyDescent="0.3">
      <c r="A2864" s="9">
        <v>2629</v>
      </c>
      <c r="B2864" s="10"/>
      <c r="C2864" s="10"/>
      <c r="D2864" s="10">
        <v>136113668</v>
      </c>
      <c r="E2864" s="10">
        <v>531694</v>
      </c>
      <c r="F2864" s="10">
        <v>531694</v>
      </c>
      <c r="G2864" s="10" t="s">
        <v>8127</v>
      </c>
      <c r="H2864" s="10" t="str">
        <f>G2864</f>
        <v>RAINBOWF</v>
      </c>
      <c r="I2864" s="10" t="s">
        <v>8128</v>
      </c>
      <c r="J2864" s="10" t="s">
        <v>8129</v>
      </c>
      <c r="K2864" s="13">
        <v>7.93</v>
      </c>
      <c r="L2864" s="19" t="s">
        <v>13176</v>
      </c>
      <c r="M2864" s="11" t="s">
        <v>249</v>
      </c>
      <c r="N2864" s="10" t="s">
        <v>383</v>
      </c>
      <c r="O2864" s="10"/>
      <c r="P2864" s="10"/>
      <c r="Q2864" s="12"/>
      <c r="R2864" s="12"/>
      <c r="S2864" s="18" t="s">
        <v>384</v>
      </c>
      <c r="T2864" s="10" t="s">
        <v>27</v>
      </c>
      <c r="U2864" s="10">
        <v>1376</v>
      </c>
      <c r="V2864" s="10">
        <v>1628</v>
      </c>
      <c r="W2864" s="10">
        <v>1166</v>
      </c>
      <c r="X2864" s="10">
        <v>2860</v>
      </c>
      <c r="Y2864" s="10">
        <f t="shared" si="81"/>
        <v>2629</v>
      </c>
      <c r="Z2864" s="10" t="str">
        <f>IFERROR(VLOOKUP(H2864,'[1]MW-NIFTY-50-12-Apr-2020'!$A:$A,1,FALSE),"No")</f>
        <v>No</v>
      </c>
      <c r="AA2864" s="10" t="str">
        <f>IFERROR(VLOOKUP(AB2864,'[2]ind_nifty500list 12th Apr20'!$F:$F,1,FALSE),"No")</f>
        <v>No</v>
      </c>
      <c r="AB2864" s="9">
        <v>2629</v>
      </c>
    </row>
    <row r="2865" spans="1:28" ht="15.75" customHeight="1" x14ac:dyDescent="0.3">
      <c r="A2865" s="9">
        <v>939</v>
      </c>
      <c r="B2865" s="10">
        <v>795649</v>
      </c>
      <c r="C2865" s="10">
        <v>3108</v>
      </c>
      <c r="D2865" s="10">
        <v>131614212</v>
      </c>
      <c r="E2865" s="10">
        <v>514118</v>
      </c>
      <c r="F2865" s="10">
        <v>514118</v>
      </c>
      <c r="G2865" s="10" t="s">
        <v>3016</v>
      </c>
      <c r="H2865" s="10" t="s">
        <v>3016</v>
      </c>
      <c r="I2865" s="10" t="s">
        <v>3017</v>
      </c>
      <c r="J2865" s="10" t="s">
        <v>3018</v>
      </c>
      <c r="K2865" s="13">
        <v>7.92</v>
      </c>
      <c r="L2865" s="19" t="s">
        <v>13176</v>
      </c>
      <c r="M2865" s="11" t="s">
        <v>83</v>
      </c>
      <c r="N2865" s="10" t="s">
        <v>84</v>
      </c>
      <c r="O2865" s="10" t="s">
        <v>85</v>
      </c>
      <c r="P2865" s="10"/>
      <c r="Q2865" s="12"/>
      <c r="R2865" s="12"/>
      <c r="S2865" s="17" t="s">
        <v>86</v>
      </c>
      <c r="T2865" s="10" t="s">
        <v>27</v>
      </c>
      <c r="U2865" s="10">
        <v>1307</v>
      </c>
      <c r="V2865" s="10">
        <v>1894</v>
      </c>
      <c r="W2865" s="10">
        <v>275</v>
      </c>
      <c r="X2865" s="10">
        <v>138</v>
      </c>
      <c r="Y2865" s="10">
        <f t="shared" si="81"/>
        <v>939</v>
      </c>
      <c r="Z2865" s="10" t="str">
        <f>IFERROR(VLOOKUP(H2865,'[1]MW-NIFTY-50-12-Apr-2020'!$A:$A,1,FALSE),"No")</f>
        <v>No</v>
      </c>
      <c r="AA2865" s="10" t="str">
        <f>IFERROR(VLOOKUP(AB2865,'[2]ind_nifty500list 12th Apr20'!$F:$F,1,FALSE),"No")</f>
        <v>No</v>
      </c>
      <c r="AB2865" s="9">
        <v>939</v>
      </c>
    </row>
    <row r="2866" spans="1:28" ht="15.75" customHeight="1" x14ac:dyDescent="0.3">
      <c r="A2866" s="9">
        <v>2149</v>
      </c>
      <c r="B2866" s="10"/>
      <c r="C2866" s="10"/>
      <c r="D2866" s="10">
        <v>131143428</v>
      </c>
      <c r="E2866" s="10">
        <v>512279</v>
      </c>
      <c r="F2866" s="10">
        <v>512279</v>
      </c>
      <c r="G2866" s="10" t="s">
        <v>6693</v>
      </c>
      <c r="H2866" s="10" t="str">
        <f t="shared" ref="H2866:H2877" si="85">G2866</f>
        <v>NNTL</v>
      </c>
      <c r="I2866" s="10" t="s">
        <v>6694</v>
      </c>
      <c r="J2866" s="10" t="s">
        <v>6695</v>
      </c>
      <c r="K2866" s="13">
        <v>7.92</v>
      </c>
      <c r="L2866" s="19" t="s">
        <v>13176</v>
      </c>
      <c r="M2866" s="11" t="s">
        <v>32</v>
      </c>
      <c r="N2866" s="10" t="s">
        <v>33</v>
      </c>
      <c r="O2866" s="10" t="s">
        <v>34</v>
      </c>
      <c r="P2866" s="10" t="s">
        <v>6696</v>
      </c>
      <c r="Q2866" s="12"/>
      <c r="R2866" s="12"/>
      <c r="S2866" s="18" t="s">
        <v>35</v>
      </c>
      <c r="T2866" s="10" t="s">
        <v>27</v>
      </c>
      <c r="U2866" s="10">
        <v>1276</v>
      </c>
      <c r="V2866" s="10">
        <v>447</v>
      </c>
      <c r="W2866" s="10">
        <v>1026</v>
      </c>
      <c r="X2866" s="10">
        <v>3614</v>
      </c>
      <c r="Y2866" s="10">
        <f t="shared" si="81"/>
        <v>2149</v>
      </c>
      <c r="Z2866" s="10" t="str">
        <f>IFERROR(VLOOKUP(H2866,'[1]MW-NIFTY-50-12-Apr-2020'!$A:$A,1,FALSE),"No")</f>
        <v>No</v>
      </c>
      <c r="AA2866" s="10" t="str">
        <f>IFERROR(VLOOKUP(AB2866,'[2]ind_nifty500list 12th Apr20'!$F:$F,1,FALSE),"No")</f>
        <v>No</v>
      </c>
      <c r="AB2866" s="9">
        <v>2149</v>
      </c>
    </row>
    <row r="2867" spans="1:28" ht="15.75" customHeight="1" x14ac:dyDescent="0.3">
      <c r="A2867" s="9">
        <v>2660</v>
      </c>
      <c r="B2867" s="10"/>
      <c r="C2867" s="10"/>
      <c r="D2867" s="10">
        <v>128091396</v>
      </c>
      <c r="E2867" s="10">
        <v>500357</v>
      </c>
      <c r="F2867" s="10">
        <v>500357</v>
      </c>
      <c r="G2867" s="10" t="s">
        <v>8219</v>
      </c>
      <c r="H2867" s="10" t="str">
        <f t="shared" si="85"/>
        <v>RAMAPPR-B</v>
      </c>
      <c r="I2867" s="10" t="s">
        <v>8220</v>
      </c>
      <c r="J2867" s="10" t="s">
        <v>8221</v>
      </c>
      <c r="K2867" s="13">
        <v>7.92</v>
      </c>
      <c r="L2867" s="19" t="s">
        <v>13176</v>
      </c>
      <c r="M2867" s="11" t="s">
        <v>23</v>
      </c>
      <c r="N2867" s="10" t="s">
        <v>196</v>
      </c>
      <c r="O2867" s="10" t="s">
        <v>388</v>
      </c>
      <c r="P2867" s="10"/>
      <c r="Q2867" s="12"/>
      <c r="R2867" s="12"/>
      <c r="S2867" s="15" t="s">
        <v>26</v>
      </c>
      <c r="T2867" s="10" t="s">
        <v>27</v>
      </c>
      <c r="U2867" s="10">
        <v>2872</v>
      </c>
      <c r="V2867" s="10">
        <v>89</v>
      </c>
      <c r="W2867" s="10">
        <v>3018</v>
      </c>
      <c r="X2867" s="10">
        <v>3001</v>
      </c>
      <c r="Y2867" s="10">
        <f t="shared" si="81"/>
        <v>2660</v>
      </c>
      <c r="Z2867" s="10" t="str">
        <f>IFERROR(VLOOKUP(H2867,'[1]MW-NIFTY-50-12-Apr-2020'!$A:$A,1,FALSE),"No")</f>
        <v>No</v>
      </c>
      <c r="AA2867" s="10" t="str">
        <f>IFERROR(VLOOKUP(AB2867,'[2]ind_nifty500list 12th Apr20'!$F:$F,1,FALSE),"No")</f>
        <v>No</v>
      </c>
      <c r="AB2867" s="9">
        <v>2660</v>
      </c>
    </row>
    <row r="2868" spans="1:28" ht="15.75" customHeight="1" x14ac:dyDescent="0.3">
      <c r="A2868" s="9">
        <v>1213</v>
      </c>
      <c r="B2868" s="10"/>
      <c r="C2868" s="10"/>
      <c r="D2868" s="10">
        <v>136040964</v>
      </c>
      <c r="E2868" s="10">
        <v>531410</v>
      </c>
      <c r="F2868" s="10">
        <v>531410</v>
      </c>
      <c r="G2868" s="10" t="s">
        <v>3857</v>
      </c>
      <c r="H2868" s="10" t="str">
        <f t="shared" si="85"/>
        <v>GUJFOIL</v>
      </c>
      <c r="I2868" s="10" t="s">
        <v>3858</v>
      </c>
      <c r="J2868" s="10" t="s">
        <v>3859</v>
      </c>
      <c r="K2868" s="13">
        <v>7.91</v>
      </c>
      <c r="L2868" s="19" t="s">
        <v>13176</v>
      </c>
      <c r="M2868" s="11" t="s">
        <v>23</v>
      </c>
      <c r="N2868" s="10" t="s">
        <v>90</v>
      </c>
      <c r="O2868" s="10"/>
      <c r="P2868" s="10"/>
      <c r="Q2868" s="12"/>
      <c r="R2868" s="12"/>
      <c r="S2868" s="18" t="s">
        <v>91</v>
      </c>
      <c r="T2868" s="10" t="s">
        <v>27</v>
      </c>
      <c r="U2868" s="10">
        <v>3150</v>
      </c>
      <c r="V2868" s="10">
        <v>3656</v>
      </c>
      <c r="W2868" s="10">
        <v>387</v>
      </c>
      <c r="X2868" s="10">
        <v>2798</v>
      </c>
      <c r="Y2868" s="10">
        <f t="shared" si="81"/>
        <v>1213</v>
      </c>
      <c r="Z2868" s="10" t="str">
        <f>IFERROR(VLOOKUP(H2868,'[1]MW-NIFTY-50-12-Apr-2020'!$A:$A,1,FALSE),"No")</f>
        <v>No</v>
      </c>
      <c r="AA2868" s="10" t="str">
        <f>IFERROR(VLOOKUP(AB2868,'[2]ind_nifty500list 12th Apr20'!$F:$F,1,FALSE),"No")</f>
        <v>No</v>
      </c>
      <c r="AB2868" s="9">
        <v>1213</v>
      </c>
    </row>
    <row r="2869" spans="1:28" ht="15.75" customHeight="1" x14ac:dyDescent="0.3">
      <c r="A2869" s="9">
        <v>600</v>
      </c>
      <c r="B2869" s="10"/>
      <c r="C2869" s="10"/>
      <c r="D2869" s="10">
        <v>135759108</v>
      </c>
      <c r="E2869" s="10">
        <v>530309</v>
      </c>
      <c r="F2869" s="10">
        <v>530309</v>
      </c>
      <c r="G2869" s="10" t="s">
        <v>1991</v>
      </c>
      <c r="H2869" s="10" t="str">
        <f t="shared" si="85"/>
        <v>CHANDRAP</v>
      </c>
      <c r="I2869" s="10" t="s">
        <v>1992</v>
      </c>
      <c r="J2869" s="10" t="s">
        <v>1993</v>
      </c>
      <c r="K2869" s="13">
        <v>7.9</v>
      </c>
      <c r="L2869" s="19" t="s">
        <v>13176</v>
      </c>
      <c r="M2869" s="11" t="s">
        <v>39</v>
      </c>
      <c r="N2869" s="10" t="s">
        <v>40</v>
      </c>
      <c r="O2869" s="10" t="s">
        <v>76</v>
      </c>
      <c r="P2869" s="10"/>
      <c r="Q2869" s="12"/>
      <c r="R2869" s="12"/>
      <c r="S2869" s="17" t="s">
        <v>42</v>
      </c>
      <c r="T2869" s="10" t="s">
        <v>27</v>
      </c>
      <c r="U2869" s="10">
        <v>1071</v>
      </c>
      <c r="V2869" s="10">
        <v>3588</v>
      </c>
      <c r="W2869" s="10">
        <v>3265</v>
      </c>
      <c r="X2869" s="10">
        <v>3095</v>
      </c>
      <c r="Y2869" s="10">
        <f t="shared" si="81"/>
        <v>600</v>
      </c>
      <c r="Z2869" s="10" t="str">
        <f>IFERROR(VLOOKUP(H2869,'[1]MW-NIFTY-50-12-Apr-2020'!$A:$A,1,FALSE),"No")</f>
        <v>No</v>
      </c>
      <c r="AA2869" s="10" t="str">
        <f>IFERROR(VLOOKUP(AB2869,'[2]ind_nifty500list 12th Apr20'!$F:$F,1,FALSE),"No")</f>
        <v>No</v>
      </c>
      <c r="AB2869" s="9">
        <v>600</v>
      </c>
    </row>
    <row r="2870" spans="1:28" ht="15.75" customHeight="1" x14ac:dyDescent="0.3">
      <c r="A2870" s="9">
        <v>723</v>
      </c>
      <c r="B2870" s="10"/>
      <c r="C2870" s="10"/>
      <c r="D2870" s="10">
        <v>136056836</v>
      </c>
      <c r="E2870" s="10">
        <v>531472</v>
      </c>
      <c r="F2870" s="10">
        <v>531472</v>
      </c>
      <c r="G2870" s="10" t="s">
        <v>2364</v>
      </c>
      <c r="H2870" s="10" t="str">
        <f t="shared" si="85"/>
        <v>CYBELEIND</v>
      </c>
      <c r="I2870" s="10" t="s">
        <v>2365</v>
      </c>
      <c r="J2870" s="10" t="s">
        <v>2366</v>
      </c>
      <c r="K2870" s="13">
        <v>7.89</v>
      </c>
      <c r="L2870" s="19" t="s">
        <v>13176</v>
      </c>
      <c r="M2870" s="11" t="s">
        <v>39</v>
      </c>
      <c r="N2870" s="10" t="s">
        <v>40</v>
      </c>
      <c r="O2870" s="10" t="s">
        <v>128</v>
      </c>
      <c r="P2870" s="10"/>
      <c r="Q2870" s="12"/>
      <c r="R2870" s="12"/>
      <c r="S2870" s="15" t="s">
        <v>42</v>
      </c>
      <c r="T2870" s="10" t="s">
        <v>27</v>
      </c>
      <c r="U2870" s="10">
        <v>3446</v>
      </c>
      <c r="V2870" s="10">
        <v>1048</v>
      </c>
      <c r="W2870" s="10">
        <v>905</v>
      </c>
      <c r="X2870" s="10">
        <v>206</v>
      </c>
      <c r="Y2870" s="10">
        <f t="shared" si="81"/>
        <v>723</v>
      </c>
      <c r="Z2870" s="10" t="str">
        <f>IFERROR(VLOOKUP(H2870,'[1]MW-NIFTY-50-12-Apr-2020'!$A:$A,1,FALSE),"No")</f>
        <v>No</v>
      </c>
      <c r="AA2870" s="10" t="str">
        <f>IFERROR(VLOOKUP(AB2870,'[2]ind_nifty500list 12th Apr20'!$F:$F,1,FALSE),"No")</f>
        <v>No</v>
      </c>
      <c r="AB2870" s="9">
        <v>723</v>
      </c>
    </row>
    <row r="2871" spans="1:28" ht="15.75" customHeight="1" x14ac:dyDescent="0.3">
      <c r="A2871" s="9">
        <v>2882</v>
      </c>
      <c r="B2871" s="10"/>
      <c r="C2871" s="10"/>
      <c r="D2871" s="10">
        <v>136303364</v>
      </c>
      <c r="E2871" s="10">
        <v>532435</v>
      </c>
      <c r="F2871" s="10">
        <v>532435</v>
      </c>
      <c r="G2871" s="10" t="s">
        <v>8888</v>
      </c>
      <c r="H2871" s="10" t="str">
        <f t="shared" si="85"/>
        <v>SANINFRA</v>
      </c>
      <c r="I2871" s="10" t="s">
        <v>8889</v>
      </c>
      <c r="J2871" s="10" t="s">
        <v>8890</v>
      </c>
      <c r="K2871" s="13">
        <v>7.86</v>
      </c>
      <c r="L2871" s="19" t="s">
        <v>13176</v>
      </c>
      <c r="M2871" s="11" t="s">
        <v>83</v>
      </c>
      <c r="N2871" s="10" t="s">
        <v>181</v>
      </c>
      <c r="O2871" s="10"/>
      <c r="P2871" s="10"/>
      <c r="Q2871" s="12"/>
      <c r="R2871" s="12"/>
      <c r="S2871" s="15" t="s">
        <v>86</v>
      </c>
      <c r="T2871" s="10" t="s">
        <v>27</v>
      </c>
      <c r="U2871" s="10">
        <v>812</v>
      </c>
      <c r="V2871" s="10">
        <v>828</v>
      </c>
      <c r="W2871" s="10">
        <v>1783</v>
      </c>
      <c r="X2871" s="10">
        <v>304</v>
      </c>
      <c r="Y2871" s="10">
        <f t="shared" si="81"/>
        <v>2882</v>
      </c>
      <c r="Z2871" s="10" t="str">
        <f>IFERROR(VLOOKUP(H2871,'[1]MW-NIFTY-50-12-Apr-2020'!$A:$A,1,FALSE),"No")</f>
        <v>No</v>
      </c>
      <c r="AA2871" s="10" t="str">
        <f>IFERROR(VLOOKUP(AB2871,'[2]ind_nifty500list 12th Apr20'!$F:$F,1,FALSE),"No")</f>
        <v>No</v>
      </c>
      <c r="AB2871" s="9">
        <v>2882</v>
      </c>
    </row>
    <row r="2872" spans="1:28" ht="15.75" customHeight="1" x14ac:dyDescent="0.3">
      <c r="A2872" s="9">
        <v>325</v>
      </c>
      <c r="B2872" s="10"/>
      <c r="C2872" s="10"/>
      <c r="D2872" s="10">
        <v>136015364</v>
      </c>
      <c r="E2872" s="10">
        <v>531310</v>
      </c>
      <c r="F2872" s="10">
        <v>531310</v>
      </c>
      <c r="G2872" s="10" t="s">
        <v>1143</v>
      </c>
      <c r="H2872" s="10" t="str">
        <f t="shared" si="85"/>
        <v>AVAILFC</v>
      </c>
      <c r="I2872" s="10" t="s">
        <v>1144</v>
      </c>
      <c r="J2872" s="10" t="s">
        <v>1145</v>
      </c>
      <c r="K2872" s="13">
        <v>7.83</v>
      </c>
      <c r="L2872" s="19" t="s">
        <v>13176</v>
      </c>
      <c r="M2872" s="11" t="s">
        <v>55</v>
      </c>
      <c r="N2872" s="10" t="s">
        <v>56</v>
      </c>
      <c r="O2872" s="10" t="s">
        <v>62</v>
      </c>
      <c r="P2872" s="10" t="s">
        <v>293</v>
      </c>
      <c r="Q2872" s="12"/>
      <c r="R2872" s="12"/>
      <c r="S2872" s="18" t="s">
        <v>58</v>
      </c>
      <c r="T2872" s="10" t="s">
        <v>27</v>
      </c>
      <c r="U2872" s="10">
        <v>719</v>
      </c>
      <c r="V2872" s="10">
        <v>2095</v>
      </c>
      <c r="W2872" s="10">
        <v>63</v>
      </c>
      <c r="X2872" s="10">
        <v>3782</v>
      </c>
      <c r="Y2872" s="10">
        <f t="shared" si="81"/>
        <v>325</v>
      </c>
      <c r="Z2872" s="10" t="str">
        <f>IFERROR(VLOOKUP(H2872,'[1]MW-NIFTY-50-12-Apr-2020'!$A:$A,1,FALSE),"No")</f>
        <v>No</v>
      </c>
      <c r="AA2872" s="10" t="str">
        <f>IFERROR(VLOOKUP(AB2872,'[2]ind_nifty500list 12th Apr20'!$F:$F,1,FALSE),"No")</f>
        <v>No</v>
      </c>
      <c r="AB2872" s="9">
        <v>325</v>
      </c>
    </row>
    <row r="2873" spans="1:28" ht="15.75" customHeight="1" x14ac:dyDescent="0.3">
      <c r="A2873" s="9">
        <v>3583</v>
      </c>
      <c r="B2873" s="10"/>
      <c r="C2873" s="10"/>
      <c r="D2873" s="10">
        <v>134684932</v>
      </c>
      <c r="E2873" s="10">
        <v>526113</v>
      </c>
      <c r="F2873" s="10">
        <v>526113</v>
      </c>
      <c r="G2873" s="10" t="s">
        <v>10982</v>
      </c>
      <c r="H2873" s="10" t="str">
        <f t="shared" si="85"/>
        <v>UNRYLMA</v>
      </c>
      <c r="I2873" s="10" t="s">
        <v>10983</v>
      </c>
      <c r="J2873" s="10" t="s">
        <v>10984</v>
      </c>
      <c r="K2873" s="13">
        <v>7.83</v>
      </c>
      <c r="L2873" s="19" t="s">
        <v>13176</v>
      </c>
      <c r="M2873" s="11" t="s">
        <v>275</v>
      </c>
      <c r="N2873" s="10" t="s">
        <v>357</v>
      </c>
      <c r="O2873" s="10" t="s">
        <v>1415</v>
      </c>
      <c r="P2873" s="10" t="s">
        <v>2160</v>
      </c>
      <c r="Q2873" s="12"/>
      <c r="R2873" s="12"/>
      <c r="S2873" s="10" t="s">
        <v>279</v>
      </c>
      <c r="T2873" s="10" t="s">
        <v>27</v>
      </c>
      <c r="U2873" s="10">
        <v>4930</v>
      </c>
      <c r="V2873" s="10">
        <v>3113</v>
      </c>
      <c r="W2873" s="10">
        <v>655</v>
      </c>
      <c r="X2873" s="10">
        <v>3942</v>
      </c>
      <c r="Y2873" s="10">
        <f t="shared" si="81"/>
        <v>3583</v>
      </c>
      <c r="Z2873" s="10" t="str">
        <f>IFERROR(VLOOKUP(H2873,'[1]MW-NIFTY-50-12-Apr-2020'!$A:$A,1,FALSE),"No")</f>
        <v>No</v>
      </c>
      <c r="AA2873" s="10" t="str">
        <f>IFERROR(VLOOKUP(AB2873,'[2]ind_nifty500list 12th Apr20'!$F:$F,1,FALSE),"No")</f>
        <v>No</v>
      </c>
      <c r="AB2873" s="9">
        <v>3583</v>
      </c>
    </row>
    <row r="2874" spans="1:28" ht="15.75" customHeight="1" x14ac:dyDescent="0.3">
      <c r="A2874" s="9">
        <v>2860</v>
      </c>
      <c r="B2874" s="10"/>
      <c r="C2874" s="10"/>
      <c r="D2874" s="10">
        <v>137079300</v>
      </c>
      <c r="E2874" s="10">
        <v>137079300</v>
      </c>
      <c r="F2874" s="10">
        <v>535466</v>
      </c>
      <c r="G2874" s="10" t="s">
        <v>8821</v>
      </c>
      <c r="H2874" s="10" t="str">
        <f t="shared" si="85"/>
        <v>SRL</v>
      </c>
      <c r="I2874" s="10" t="s">
        <v>8822</v>
      </c>
      <c r="J2874" s="10" t="s">
        <v>8823</v>
      </c>
      <c r="K2874" s="13">
        <v>7.82</v>
      </c>
      <c r="L2874" s="19" t="s">
        <v>13176</v>
      </c>
      <c r="M2874" s="11" t="s">
        <v>249</v>
      </c>
      <c r="N2874" s="10" t="s">
        <v>383</v>
      </c>
      <c r="O2874" s="10"/>
      <c r="P2874" s="10"/>
      <c r="Q2874" s="12"/>
      <c r="R2874" s="12"/>
      <c r="S2874" s="18" t="s">
        <v>384</v>
      </c>
      <c r="T2874" s="10" t="s">
        <v>27</v>
      </c>
      <c r="U2874" s="10">
        <v>1166</v>
      </c>
      <c r="V2874" s="10">
        <v>2629</v>
      </c>
      <c r="W2874" s="10">
        <v>1907</v>
      </c>
      <c r="X2874" s="10">
        <v>1599</v>
      </c>
      <c r="Y2874" s="10">
        <f t="shared" si="81"/>
        <v>2860</v>
      </c>
      <c r="Z2874" s="10" t="str">
        <f>IFERROR(VLOOKUP(H2874,'[1]MW-NIFTY-50-12-Apr-2020'!$A:$A,1,FALSE),"No")</f>
        <v>No</v>
      </c>
      <c r="AA2874" s="10" t="str">
        <f>IFERROR(VLOOKUP(AB2874,'[2]ind_nifty500list 12th Apr20'!$F:$F,1,FALSE),"No")</f>
        <v>No</v>
      </c>
      <c r="AB2874" s="9">
        <v>2860</v>
      </c>
    </row>
    <row r="2875" spans="1:28" ht="15.75" customHeight="1" x14ac:dyDescent="0.3">
      <c r="A2875" s="9">
        <v>427</v>
      </c>
      <c r="B2875" s="10"/>
      <c r="C2875" s="10"/>
      <c r="D2875" s="10">
        <v>130418948</v>
      </c>
      <c r="E2875" s="10">
        <v>509449</v>
      </c>
      <c r="F2875" s="10">
        <v>509449</v>
      </c>
      <c r="G2875" s="10" t="s">
        <v>1459</v>
      </c>
      <c r="H2875" s="10" t="str">
        <f t="shared" si="85"/>
        <v>BHAGWOX</v>
      </c>
      <c r="I2875" s="10" t="s">
        <v>1460</v>
      </c>
      <c r="J2875" s="10" t="s">
        <v>1461</v>
      </c>
      <c r="K2875" s="13">
        <v>7.79</v>
      </c>
      <c r="L2875" s="19" t="s">
        <v>13176</v>
      </c>
      <c r="M2875" s="11" t="s">
        <v>23</v>
      </c>
      <c r="N2875" s="10" t="s">
        <v>24</v>
      </c>
      <c r="O2875" s="10"/>
      <c r="P2875" s="10"/>
      <c r="Q2875" s="12"/>
      <c r="R2875" s="12"/>
      <c r="S2875" s="15" t="s">
        <v>26</v>
      </c>
      <c r="T2875" s="10" t="s">
        <v>27</v>
      </c>
      <c r="U2875" s="10">
        <v>680</v>
      </c>
      <c r="V2875" s="10">
        <v>758</v>
      </c>
      <c r="W2875" s="10">
        <v>2329</v>
      </c>
      <c r="X2875" s="10">
        <v>1865</v>
      </c>
      <c r="Y2875" s="10">
        <f t="shared" si="81"/>
        <v>427</v>
      </c>
      <c r="Z2875" s="10" t="str">
        <f>IFERROR(VLOOKUP(H2875,'[1]MW-NIFTY-50-12-Apr-2020'!$A:$A,1,FALSE),"No")</f>
        <v>No</v>
      </c>
      <c r="AA2875" s="10" t="str">
        <f>IFERROR(VLOOKUP(AB2875,'[2]ind_nifty500list 12th Apr20'!$F:$F,1,FALSE),"No")</f>
        <v>No</v>
      </c>
      <c r="AB2875" s="9">
        <v>427</v>
      </c>
    </row>
    <row r="2876" spans="1:28" ht="15.75" customHeight="1" x14ac:dyDescent="0.3">
      <c r="A2876" s="9">
        <v>2641</v>
      </c>
      <c r="B2876" s="10"/>
      <c r="C2876" s="10"/>
      <c r="D2876" s="10">
        <v>129785604</v>
      </c>
      <c r="E2876" s="10">
        <v>129785604</v>
      </c>
      <c r="F2876" s="10">
        <v>506975</v>
      </c>
      <c r="G2876" s="10" t="s">
        <v>8163</v>
      </c>
      <c r="H2876" s="10" t="str">
        <f t="shared" si="85"/>
        <v>RAJASPETRO</v>
      </c>
      <c r="I2876" s="10" t="s">
        <v>8164</v>
      </c>
      <c r="J2876" s="10" t="s">
        <v>8165</v>
      </c>
      <c r="K2876" s="13">
        <v>7.78</v>
      </c>
      <c r="L2876" s="19" t="s">
        <v>13176</v>
      </c>
      <c r="M2876" s="11" t="s">
        <v>83</v>
      </c>
      <c r="N2876" s="10" t="s">
        <v>84</v>
      </c>
      <c r="O2876" s="10" t="s">
        <v>85</v>
      </c>
      <c r="P2876" s="10"/>
      <c r="Q2876" s="12"/>
      <c r="R2876" s="12"/>
      <c r="S2876" s="15" t="s">
        <v>86</v>
      </c>
      <c r="T2876" s="10" t="s">
        <v>27</v>
      </c>
      <c r="U2876" s="10">
        <v>3303</v>
      </c>
      <c r="V2876" s="10">
        <v>3416</v>
      </c>
      <c r="W2876" s="10">
        <v>1887</v>
      </c>
      <c r="X2876" s="10">
        <v>1430</v>
      </c>
      <c r="Y2876" s="10">
        <f t="shared" si="81"/>
        <v>2641</v>
      </c>
      <c r="Z2876" s="10" t="str">
        <f>IFERROR(VLOOKUP(H2876,'[1]MW-NIFTY-50-12-Apr-2020'!$A:$A,1,FALSE),"No")</f>
        <v>No</v>
      </c>
      <c r="AA2876" s="10" t="str">
        <f>IFERROR(VLOOKUP(AB2876,'[2]ind_nifty500list 12th Apr20'!$F:$F,1,FALSE),"No")</f>
        <v>No</v>
      </c>
      <c r="AB2876" s="9">
        <v>2641</v>
      </c>
    </row>
    <row r="2877" spans="1:28" ht="15.75" customHeight="1" x14ac:dyDescent="0.3">
      <c r="A2877" s="9">
        <v>2628</v>
      </c>
      <c r="B2877" s="10"/>
      <c r="C2877" s="10"/>
      <c r="D2877" s="10">
        <v>136304900</v>
      </c>
      <c r="E2877" s="10">
        <v>532441</v>
      </c>
      <c r="F2877" s="10">
        <v>532441</v>
      </c>
      <c r="G2877" s="10" t="s">
        <v>8124</v>
      </c>
      <c r="H2877" s="10" t="str">
        <f t="shared" si="85"/>
        <v>RAINBOWDQ</v>
      </c>
      <c r="I2877" s="10" t="s">
        <v>8125</v>
      </c>
      <c r="J2877" s="10" t="s">
        <v>8126</v>
      </c>
      <c r="K2877" s="13">
        <v>7.77</v>
      </c>
      <c r="L2877" s="19" t="s">
        <v>13176</v>
      </c>
      <c r="M2877" s="11" t="s">
        <v>83</v>
      </c>
      <c r="N2877" s="10" t="s">
        <v>84</v>
      </c>
      <c r="O2877" s="10" t="s">
        <v>108</v>
      </c>
      <c r="P2877" s="10"/>
      <c r="Q2877" s="12"/>
      <c r="R2877" s="12"/>
      <c r="S2877" s="15" t="s">
        <v>86</v>
      </c>
      <c r="T2877" s="10" t="s">
        <v>27</v>
      </c>
      <c r="U2877" s="10">
        <v>3460</v>
      </c>
      <c r="V2877" s="10">
        <v>1065</v>
      </c>
      <c r="W2877" s="10">
        <v>3169</v>
      </c>
      <c r="X2877" s="10">
        <v>58</v>
      </c>
      <c r="Y2877" s="10">
        <f t="shared" si="81"/>
        <v>2628</v>
      </c>
      <c r="Z2877" s="10" t="str">
        <f>IFERROR(VLOOKUP(H2877,'[1]MW-NIFTY-50-12-Apr-2020'!$A:$A,1,FALSE),"No")</f>
        <v>No</v>
      </c>
      <c r="AA2877" s="10" t="str">
        <f>IFERROR(VLOOKUP(AB2877,'[2]ind_nifty500list 12th Apr20'!$F:$F,1,FALSE),"No")</f>
        <v>No</v>
      </c>
      <c r="AB2877" s="9">
        <v>2628</v>
      </c>
    </row>
    <row r="2878" spans="1:28" ht="15.75" customHeight="1" x14ac:dyDescent="0.3">
      <c r="A2878" s="9">
        <v>447</v>
      </c>
      <c r="B2878" s="10">
        <v>6344449</v>
      </c>
      <c r="C2878" s="10">
        <v>24783</v>
      </c>
      <c r="D2878" s="10">
        <v>136575748</v>
      </c>
      <c r="E2878" s="10">
        <v>533499</v>
      </c>
      <c r="F2878" s="10">
        <v>533499</v>
      </c>
      <c r="G2878" s="10" t="s">
        <v>1522</v>
      </c>
      <c r="H2878" s="10" t="s">
        <v>1522</v>
      </c>
      <c r="I2878" s="10" t="s">
        <v>1523</v>
      </c>
      <c r="J2878" s="10" t="s">
        <v>1524</v>
      </c>
      <c r="K2878" s="13">
        <v>7.76675</v>
      </c>
      <c r="L2878" s="19" t="s">
        <v>13176</v>
      </c>
      <c r="M2878" s="11" t="s">
        <v>32</v>
      </c>
      <c r="N2878" s="10" t="s">
        <v>33</v>
      </c>
      <c r="O2878" s="10" t="s">
        <v>34</v>
      </c>
      <c r="P2878" s="10"/>
      <c r="Q2878" s="12"/>
      <c r="R2878" s="12"/>
      <c r="S2878" s="18" t="s">
        <v>35</v>
      </c>
      <c r="T2878" s="10" t="s">
        <v>27</v>
      </c>
      <c r="U2878" s="10">
        <v>2455</v>
      </c>
      <c r="V2878" s="10">
        <v>104</v>
      </c>
      <c r="W2878" s="10">
        <v>1276</v>
      </c>
      <c r="X2878" s="10">
        <v>2149</v>
      </c>
      <c r="Y2878" s="10">
        <f t="shared" si="81"/>
        <v>447</v>
      </c>
      <c r="Z2878" s="10" t="str">
        <f>IFERROR(VLOOKUP(H2878,'[1]MW-NIFTY-50-12-Apr-2020'!$A:$A,1,FALSE),"No")</f>
        <v>No</v>
      </c>
      <c r="AA2878" s="10" t="str">
        <f>IFERROR(VLOOKUP(AB2878,'[2]ind_nifty500list 12th Apr20'!$F:$F,1,FALSE),"No")</f>
        <v>No</v>
      </c>
      <c r="AB2878" s="9">
        <v>447</v>
      </c>
    </row>
    <row r="2879" spans="1:28" ht="15.75" customHeight="1" x14ac:dyDescent="0.3">
      <c r="A2879" s="9">
        <v>2304</v>
      </c>
      <c r="B2879" s="10"/>
      <c r="C2879" s="10"/>
      <c r="D2879" s="10">
        <v>131197188</v>
      </c>
      <c r="E2879" s="10">
        <v>512489</v>
      </c>
      <c r="F2879" s="10">
        <v>512489</v>
      </c>
      <c r="G2879" s="10" t="s">
        <v>7162</v>
      </c>
      <c r="H2879" s="10" t="str">
        <f>G2879</f>
        <v>OASISEC</v>
      </c>
      <c r="I2879" s="10" t="s">
        <v>7163</v>
      </c>
      <c r="J2879" s="10" t="s">
        <v>7164</v>
      </c>
      <c r="K2879" s="13">
        <v>7.76</v>
      </c>
      <c r="L2879" s="19" t="s">
        <v>13176</v>
      </c>
      <c r="M2879" s="11" t="s">
        <v>55</v>
      </c>
      <c r="N2879" s="10" t="s">
        <v>56</v>
      </c>
      <c r="O2879" s="10" t="s">
        <v>62</v>
      </c>
      <c r="P2879" s="10" t="s">
        <v>63</v>
      </c>
      <c r="Q2879" s="12"/>
      <c r="R2879" s="12"/>
      <c r="S2879" s="18" t="s">
        <v>58</v>
      </c>
      <c r="T2879" s="10" t="s">
        <v>27</v>
      </c>
      <c r="U2879" s="10">
        <v>3230</v>
      </c>
      <c r="V2879" s="10">
        <v>30</v>
      </c>
      <c r="W2879" s="10">
        <v>1604</v>
      </c>
      <c r="X2879" s="10">
        <v>274</v>
      </c>
      <c r="Y2879" s="10">
        <f t="shared" si="81"/>
        <v>2304</v>
      </c>
      <c r="Z2879" s="10" t="str">
        <f>IFERROR(VLOOKUP(H2879,'[1]MW-NIFTY-50-12-Apr-2020'!$A:$A,1,FALSE),"No")</f>
        <v>No</v>
      </c>
      <c r="AA2879" s="10" t="str">
        <f>IFERROR(VLOOKUP(AB2879,'[2]ind_nifty500list 12th Apr20'!$F:$F,1,FALSE),"No")</f>
        <v>No</v>
      </c>
      <c r="AB2879" s="9">
        <v>2304</v>
      </c>
    </row>
    <row r="2880" spans="1:28" ht="15.75" customHeight="1" x14ac:dyDescent="0.3">
      <c r="A2880" s="9">
        <v>1706</v>
      </c>
      <c r="B2880" s="10"/>
      <c r="C2880" s="10"/>
      <c r="D2880" s="10">
        <v>136994820</v>
      </c>
      <c r="E2880" s="10">
        <v>535136</v>
      </c>
      <c r="F2880" s="10">
        <v>535136</v>
      </c>
      <c r="G2880" s="10" t="s">
        <v>5354</v>
      </c>
      <c r="H2880" s="10" t="str">
        <f>G2880</f>
        <v>KFL</v>
      </c>
      <c r="I2880" s="10" t="s">
        <v>5355</v>
      </c>
      <c r="J2880" s="10" t="s">
        <v>5356</v>
      </c>
      <c r="K2880" s="13">
        <v>7.73</v>
      </c>
      <c r="L2880" s="19" t="s">
        <v>13176</v>
      </c>
      <c r="M2880" s="11" t="s">
        <v>83</v>
      </c>
      <c r="N2880" s="10" t="s">
        <v>84</v>
      </c>
      <c r="O2880" s="10" t="s">
        <v>85</v>
      </c>
      <c r="P2880" s="10"/>
      <c r="Q2880" s="12"/>
      <c r="R2880" s="12"/>
      <c r="S2880" s="17" t="s">
        <v>86</v>
      </c>
      <c r="T2880" s="10" t="s">
        <v>27</v>
      </c>
      <c r="U2880" s="10">
        <v>1790</v>
      </c>
      <c r="V2880" s="10">
        <v>1832</v>
      </c>
      <c r="W2880" s="10">
        <v>418</v>
      </c>
      <c r="X2880" s="10">
        <v>75</v>
      </c>
      <c r="Y2880" s="10">
        <f t="shared" si="81"/>
        <v>1706</v>
      </c>
      <c r="Z2880" s="10" t="str">
        <f>IFERROR(VLOOKUP(H2880,'[1]MW-NIFTY-50-12-Apr-2020'!$A:$A,1,FALSE),"No")</f>
        <v>No</v>
      </c>
      <c r="AA2880" s="10" t="str">
        <f>IFERROR(VLOOKUP(AB2880,'[2]ind_nifty500list 12th Apr20'!$F:$F,1,FALSE),"No")</f>
        <v>No</v>
      </c>
      <c r="AB2880" s="9">
        <v>1706</v>
      </c>
    </row>
    <row r="2881" spans="1:28" ht="15.75" customHeight="1" x14ac:dyDescent="0.3">
      <c r="A2881" s="9">
        <v>2139</v>
      </c>
      <c r="B2881" s="10">
        <v>6054401</v>
      </c>
      <c r="C2881" s="10">
        <v>23650</v>
      </c>
      <c r="D2881" s="10">
        <v>136549892</v>
      </c>
      <c r="E2881" s="10">
        <v>533398</v>
      </c>
      <c r="F2881" s="10">
        <v>533398</v>
      </c>
      <c r="G2881" s="10" t="s">
        <v>8894</v>
      </c>
      <c r="H2881" s="10" t="s">
        <v>8894</v>
      </c>
      <c r="I2881" s="10" t="s">
        <v>8895</v>
      </c>
      <c r="J2881" s="10" t="s">
        <v>8896</v>
      </c>
      <c r="K2881" s="13">
        <v>16503.161650000002</v>
      </c>
      <c r="L2881" s="16" t="s">
        <v>13177</v>
      </c>
      <c r="M2881" s="11" t="s">
        <v>55</v>
      </c>
      <c r="N2881" s="10" t="s">
        <v>56</v>
      </c>
      <c r="O2881" s="10" t="s">
        <v>215</v>
      </c>
      <c r="P2881" s="10"/>
      <c r="Q2881" s="12"/>
      <c r="R2881" s="12"/>
      <c r="S2881" s="18" t="s">
        <v>58</v>
      </c>
      <c r="T2881" s="10" t="s">
        <v>43</v>
      </c>
      <c r="U2881" s="10">
        <v>3049</v>
      </c>
      <c r="V2881" s="10">
        <v>1955</v>
      </c>
      <c r="W2881" s="10">
        <v>622</v>
      </c>
      <c r="X2881" s="10">
        <v>3276</v>
      </c>
      <c r="Y2881" s="10">
        <f t="shared" si="81"/>
        <v>2139</v>
      </c>
      <c r="Z2881" s="10" t="str">
        <f>IFERROR(VLOOKUP(H2881,'[1]MW-NIFTY-50-12-Apr-2020'!$A:$A,1,FALSE),"No")</f>
        <v>No</v>
      </c>
      <c r="AA2881" s="10" t="s">
        <v>44</v>
      </c>
      <c r="AB2881" s="9">
        <v>2139</v>
      </c>
    </row>
    <row r="2882" spans="1:28" ht="15.75" customHeight="1" x14ac:dyDescent="0.3">
      <c r="A2882" s="9">
        <v>2642</v>
      </c>
      <c r="B2882" s="10"/>
      <c r="C2882" s="10"/>
      <c r="D2882" s="10">
        <v>135744772</v>
      </c>
      <c r="E2882" s="10">
        <v>530253</v>
      </c>
      <c r="F2882" s="10">
        <v>530253</v>
      </c>
      <c r="G2882" s="10" t="s">
        <v>8166</v>
      </c>
      <c r="H2882" s="10" t="str">
        <f t="shared" ref="H2882:H2890" si="86">G2882</f>
        <v>RAJTUBE</v>
      </c>
      <c r="I2882" s="10" t="s">
        <v>8167</v>
      </c>
      <c r="J2882" s="10" t="s">
        <v>8168</v>
      </c>
      <c r="K2882" s="13">
        <v>7.72</v>
      </c>
      <c r="L2882" s="19" t="s">
        <v>13176</v>
      </c>
      <c r="M2882" s="11" t="s">
        <v>39</v>
      </c>
      <c r="N2882" s="10" t="s">
        <v>40</v>
      </c>
      <c r="O2882" s="10"/>
      <c r="P2882" s="10"/>
      <c r="Q2882" s="12"/>
      <c r="R2882" s="12"/>
      <c r="S2882" s="15" t="s">
        <v>42</v>
      </c>
      <c r="T2882" s="10" t="s">
        <v>27</v>
      </c>
      <c r="U2882" s="10">
        <v>3386</v>
      </c>
      <c r="V2882" s="10">
        <v>2230</v>
      </c>
      <c r="W2882" s="10">
        <v>1561</v>
      </c>
      <c r="X2882" s="10">
        <v>541</v>
      </c>
      <c r="Y2882" s="10">
        <f t="shared" ref="Y2882:Y2945" si="87">A2882</f>
        <v>2642</v>
      </c>
      <c r="Z2882" s="10" t="str">
        <f>IFERROR(VLOOKUP(H2882,'[1]MW-NIFTY-50-12-Apr-2020'!$A:$A,1,FALSE),"No")</f>
        <v>No</v>
      </c>
      <c r="AA2882" s="10" t="str">
        <f>IFERROR(VLOOKUP(AB2882,'[2]ind_nifty500list 12th Apr20'!$F:$F,1,FALSE),"No")</f>
        <v>No</v>
      </c>
      <c r="AB2882" s="9">
        <v>2642</v>
      </c>
    </row>
    <row r="2883" spans="1:28" ht="15.75" customHeight="1" x14ac:dyDescent="0.3">
      <c r="A2883" s="9">
        <v>2936</v>
      </c>
      <c r="B2883" s="10"/>
      <c r="C2883" s="10"/>
      <c r="D2883" s="10">
        <v>134282244</v>
      </c>
      <c r="E2883" s="10">
        <v>524540</v>
      </c>
      <c r="F2883" s="10">
        <v>524540</v>
      </c>
      <c r="G2883" s="10" t="s">
        <v>9050</v>
      </c>
      <c r="H2883" s="10" t="str">
        <f t="shared" si="86"/>
        <v>SECHE</v>
      </c>
      <c r="I2883" s="10" t="s">
        <v>9051</v>
      </c>
      <c r="J2883" s="10" t="s">
        <v>9052</v>
      </c>
      <c r="K2883" s="13">
        <v>7.71</v>
      </c>
      <c r="L2883" s="19" t="s">
        <v>13176</v>
      </c>
      <c r="M2883" s="11" t="s">
        <v>39</v>
      </c>
      <c r="N2883" s="10" t="s">
        <v>145</v>
      </c>
      <c r="O2883" s="10"/>
      <c r="P2883" s="10"/>
      <c r="Q2883" s="12"/>
      <c r="R2883" s="12"/>
      <c r="S2883" s="15" t="s">
        <v>42</v>
      </c>
      <c r="T2883" s="10" t="s">
        <v>27</v>
      </c>
      <c r="U2883" s="10">
        <v>3735</v>
      </c>
      <c r="V2883" s="10">
        <v>374</v>
      </c>
      <c r="W2883" s="10">
        <v>2333</v>
      </c>
      <c r="X2883" s="10">
        <v>1095</v>
      </c>
      <c r="Y2883" s="10">
        <f t="shared" si="87"/>
        <v>2936</v>
      </c>
      <c r="Z2883" s="10" t="str">
        <f>IFERROR(VLOOKUP(H2883,'[1]MW-NIFTY-50-12-Apr-2020'!$A:$A,1,FALSE),"No")</f>
        <v>No</v>
      </c>
      <c r="AA2883" s="10" t="str">
        <f>IFERROR(VLOOKUP(AB2883,'[2]ind_nifty500list 12th Apr20'!$F:$F,1,FALSE),"No")</f>
        <v>No</v>
      </c>
      <c r="AB2883" s="9">
        <v>2936</v>
      </c>
    </row>
    <row r="2884" spans="1:28" ht="15.75" customHeight="1" x14ac:dyDescent="0.3">
      <c r="A2884" s="9">
        <v>2779</v>
      </c>
      <c r="B2884" s="10"/>
      <c r="C2884" s="10"/>
      <c r="D2884" s="10">
        <v>137088772</v>
      </c>
      <c r="E2884" s="10">
        <v>535503</v>
      </c>
      <c r="F2884" s="10">
        <v>535503</v>
      </c>
      <c r="G2884" s="10" t="s">
        <v>8578</v>
      </c>
      <c r="H2884" s="10" t="str">
        <f t="shared" si="86"/>
        <v>RLL</v>
      </c>
      <c r="I2884" s="10" t="s">
        <v>8579</v>
      </c>
      <c r="J2884" s="10" t="s">
        <v>8580</v>
      </c>
      <c r="K2884" s="13">
        <v>7.7</v>
      </c>
      <c r="L2884" s="19" t="s">
        <v>13176</v>
      </c>
      <c r="M2884" s="11" t="s">
        <v>39</v>
      </c>
      <c r="N2884" s="10" t="s">
        <v>145</v>
      </c>
      <c r="O2884" s="10"/>
      <c r="P2884" s="10"/>
      <c r="Q2884" s="12"/>
      <c r="R2884" s="12"/>
      <c r="S2884" s="17" t="s">
        <v>42</v>
      </c>
      <c r="T2884" s="10" t="s">
        <v>27</v>
      </c>
      <c r="U2884" s="10">
        <v>2805</v>
      </c>
      <c r="V2884" s="10">
        <v>2887</v>
      </c>
      <c r="W2884" s="10">
        <v>2771</v>
      </c>
      <c r="X2884" s="10">
        <v>2755</v>
      </c>
      <c r="Y2884" s="10">
        <f t="shared" si="87"/>
        <v>2779</v>
      </c>
      <c r="Z2884" s="10" t="str">
        <f>IFERROR(VLOOKUP(H2884,'[1]MW-NIFTY-50-12-Apr-2020'!$A:$A,1,FALSE),"No")</f>
        <v>No</v>
      </c>
      <c r="AA2884" s="10" t="str">
        <f>IFERROR(VLOOKUP(AB2884,'[2]ind_nifty500list 12th Apr20'!$F:$F,1,FALSE),"No")</f>
        <v>No</v>
      </c>
      <c r="AB2884" s="9">
        <v>2779</v>
      </c>
    </row>
    <row r="2885" spans="1:28" ht="15.75" customHeight="1" x14ac:dyDescent="0.3">
      <c r="A2885" s="9">
        <v>1465</v>
      </c>
      <c r="B2885" s="10"/>
      <c r="C2885" s="10"/>
      <c r="D2885" s="10">
        <v>137724164</v>
      </c>
      <c r="E2885" s="10">
        <v>537985</v>
      </c>
      <c r="F2885" s="10">
        <v>537985</v>
      </c>
      <c r="G2885" s="10" t="s">
        <v>4629</v>
      </c>
      <c r="H2885" s="10" t="str">
        <f t="shared" si="86"/>
        <v>INFRONICS</v>
      </c>
      <c r="I2885" s="10" t="s">
        <v>4630</v>
      </c>
      <c r="J2885" s="10" t="s">
        <v>4631</v>
      </c>
      <c r="K2885" s="13">
        <v>7.69</v>
      </c>
      <c r="L2885" s="19" t="s">
        <v>13176</v>
      </c>
      <c r="M2885" s="11" t="s">
        <v>32</v>
      </c>
      <c r="N2885" s="10" t="s">
        <v>33</v>
      </c>
      <c r="O2885" s="10" t="s">
        <v>48</v>
      </c>
      <c r="P2885" s="10"/>
      <c r="Q2885" s="12"/>
      <c r="R2885" s="12"/>
      <c r="S2885" s="18" t="s">
        <v>35</v>
      </c>
      <c r="T2885" s="10" t="s">
        <v>27</v>
      </c>
      <c r="U2885" s="10">
        <v>82</v>
      </c>
      <c r="V2885" s="10">
        <v>725</v>
      </c>
      <c r="W2885" s="10">
        <v>722</v>
      </c>
      <c r="X2885" s="10">
        <v>3809</v>
      </c>
      <c r="Y2885" s="10">
        <f t="shared" si="87"/>
        <v>1465</v>
      </c>
      <c r="Z2885" s="10" t="str">
        <f>IFERROR(VLOOKUP(H2885,'[1]MW-NIFTY-50-12-Apr-2020'!$A:$A,1,FALSE),"No")</f>
        <v>No</v>
      </c>
      <c r="AA2885" s="10" t="str">
        <f>IFERROR(VLOOKUP(AB2885,'[2]ind_nifty500list 12th Apr20'!$F:$F,1,FALSE),"No")</f>
        <v>No</v>
      </c>
      <c r="AB2885" s="9">
        <v>1465</v>
      </c>
    </row>
    <row r="2886" spans="1:28" ht="15.75" customHeight="1" x14ac:dyDescent="0.3">
      <c r="A2886" s="9">
        <v>3652</v>
      </c>
      <c r="B2886" s="10"/>
      <c r="C2886" s="10"/>
      <c r="D2886" s="10">
        <v>128662788</v>
      </c>
      <c r="E2886" s="10">
        <v>502589</v>
      </c>
      <c r="F2886" s="10">
        <v>502589</v>
      </c>
      <c r="G2886" s="10" t="s">
        <v>11190</v>
      </c>
      <c r="H2886" s="10" t="str">
        <f t="shared" si="86"/>
        <v>VAPIPPR</v>
      </c>
      <c r="I2886" s="10" t="s">
        <v>11191</v>
      </c>
      <c r="J2886" s="10" t="s">
        <v>11192</v>
      </c>
      <c r="K2886" s="13">
        <v>7.68</v>
      </c>
      <c r="L2886" s="19" t="s">
        <v>13176</v>
      </c>
      <c r="M2886" s="11" t="s">
        <v>23</v>
      </c>
      <c r="N2886" s="10" t="s">
        <v>196</v>
      </c>
      <c r="O2886" s="10" t="s">
        <v>388</v>
      </c>
      <c r="P2886" s="10"/>
      <c r="Q2886" s="12"/>
      <c r="R2886" s="12"/>
      <c r="S2886" s="15" t="s">
        <v>26</v>
      </c>
      <c r="T2886" s="10" t="s">
        <v>27</v>
      </c>
      <c r="U2886" s="10">
        <v>1708</v>
      </c>
      <c r="V2886" s="10">
        <v>3158</v>
      </c>
      <c r="W2886" s="10">
        <v>3181</v>
      </c>
      <c r="X2886" s="10">
        <v>1081</v>
      </c>
      <c r="Y2886" s="10">
        <f t="shared" si="87"/>
        <v>3652</v>
      </c>
      <c r="Z2886" s="10" t="str">
        <f>IFERROR(VLOOKUP(H2886,'[1]MW-NIFTY-50-12-Apr-2020'!$A:$A,1,FALSE),"No")</f>
        <v>No</v>
      </c>
      <c r="AA2886" s="10" t="str">
        <f>IFERROR(VLOOKUP(AB2886,'[2]ind_nifty500list 12th Apr20'!$F:$F,1,FALSE),"No")</f>
        <v>No</v>
      </c>
      <c r="AB2886" s="9">
        <v>3652</v>
      </c>
    </row>
    <row r="2887" spans="1:28" ht="15.75" customHeight="1" x14ac:dyDescent="0.3">
      <c r="A2887" s="9">
        <v>2798</v>
      </c>
      <c r="B2887" s="10"/>
      <c r="C2887" s="10"/>
      <c r="D2887" s="10">
        <v>131403524</v>
      </c>
      <c r="E2887" s="10">
        <v>513295</v>
      </c>
      <c r="F2887" s="10">
        <v>513295</v>
      </c>
      <c r="G2887" s="10" t="s">
        <v>8636</v>
      </c>
      <c r="H2887" s="10" t="str">
        <f t="shared" si="86"/>
        <v>RUCHISTRIP</v>
      </c>
      <c r="I2887" s="10" t="s">
        <v>8637</v>
      </c>
      <c r="J2887" s="10" t="s">
        <v>8638</v>
      </c>
      <c r="K2887" s="13">
        <v>7.65</v>
      </c>
      <c r="L2887" s="19" t="s">
        <v>13176</v>
      </c>
      <c r="M2887" s="11" t="s">
        <v>23</v>
      </c>
      <c r="N2887" s="10" t="s">
        <v>90</v>
      </c>
      <c r="O2887" s="10"/>
      <c r="P2887" s="10"/>
      <c r="Q2887" s="12"/>
      <c r="R2887" s="12"/>
      <c r="S2887" s="18" t="s">
        <v>91</v>
      </c>
      <c r="T2887" s="10" t="s">
        <v>27</v>
      </c>
      <c r="U2887" s="10">
        <v>387</v>
      </c>
      <c r="V2887" s="10">
        <v>1213</v>
      </c>
      <c r="W2887" s="10">
        <v>2176</v>
      </c>
      <c r="X2887" s="10">
        <v>1934</v>
      </c>
      <c r="Y2887" s="10">
        <f t="shared" si="87"/>
        <v>2798</v>
      </c>
      <c r="Z2887" s="10" t="str">
        <f>IFERROR(VLOOKUP(H2887,'[1]MW-NIFTY-50-12-Apr-2020'!$A:$A,1,FALSE),"No")</f>
        <v>No</v>
      </c>
      <c r="AA2887" s="10" t="str">
        <f>IFERROR(VLOOKUP(AB2887,'[2]ind_nifty500list 12th Apr20'!$F:$F,1,FALSE),"No")</f>
        <v>No</v>
      </c>
      <c r="AB2887" s="9">
        <v>2798</v>
      </c>
    </row>
    <row r="2888" spans="1:28" ht="15.75" customHeight="1" x14ac:dyDescent="0.3">
      <c r="A2888" s="9">
        <v>2095</v>
      </c>
      <c r="B2888" s="10"/>
      <c r="C2888" s="10"/>
      <c r="D2888" s="10">
        <v>138034948</v>
      </c>
      <c r="E2888" s="10">
        <v>539199</v>
      </c>
      <c r="F2888" s="10">
        <v>539199</v>
      </c>
      <c r="G2888" s="10" t="s">
        <v>6528</v>
      </c>
      <c r="H2888" s="10" t="str">
        <f t="shared" si="86"/>
        <v>MOONGIPASEC</v>
      </c>
      <c r="I2888" s="10" t="s">
        <v>6529</v>
      </c>
      <c r="J2888" s="10" t="s">
        <v>6530</v>
      </c>
      <c r="K2888" s="13">
        <v>7.63</v>
      </c>
      <c r="L2888" s="19" t="s">
        <v>13176</v>
      </c>
      <c r="M2888" s="11" t="s">
        <v>55</v>
      </c>
      <c r="N2888" s="10" t="s">
        <v>56</v>
      </c>
      <c r="O2888" s="10" t="s">
        <v>62</v>
      </c>
      <c r="P2888" s="10" t="s">
        <v>293</v>
      </c>
      <c r="Q2888" s="12"/>
      <c r="R2888" s="12"/>
      <c r="S2888" s="10" t="s">
        <v>58</v>
      </c>
      <c r="T2888" s="10" t="s">
        <v>27</v>
      </c>
      <c r="U2888" s="10">
        <v>3258</v>
      </c>
      <c r="V2888" s="10">
        <v>3399</v>
      </c>
      <c r="W2888" s="10">
        <v>719</v>
      </c>
      <c r="X2888" s="10">
        <v>325</v>
      </c>
      <c r="Y2888" s="10">
        <f t="shared" si="87"/>
        <v>2095</v>
      </c>
      <c r="Z2888" s="10" t="str">
        <f>IFERROR(VLOOKUP(H2888,'[1]MW-NIFTY-50-12-Apr-2020'!$A:$A,1,FALSE),"No")</f>
        <v>No</v>
      </c>
      <c r="AA2888" s="10" t="str">
        <f>IFERROR(VLOOKUP(AB2888,'[2]ind_nifty500list 12th Apr20'!$F:$F,1,FALSE),"No")</f>
        <v>No</v>
      </c>
      <c r="AB2888" s="9">
        <v>2095</v>
      </c>
    </row>
    <row r="2889" spans="1:28" ht="15.75" customHeight="1" x14ac:dyDescent="0.3">
      <c r="A2889" s="9">
        <v>2167</v>
      </c>
      <c r="B2889" s="10"/>
      <c r="C2889" s="10"/>
      <c r="D2889" s="10">
        <v>136042500</v>
      </c>
      <c r="E2889" s="10">
        <v>531416</v>
      </c>
      <c r="F2889" s="10">
        <v>531416</v>
      </c>
      <c r="G2889" s="10" t="s">
        <v>6748</v>
      </c>
      <c r="H2889" s="10" t="str">
        <f t="shared" si="86"/>
        <v>NARPROP</v>
      </c>
      <c r="I2889" s="10" t="s">
        <v>6749</v>
      </c>
      <c r="J2889" s="10" t="s">
        <v>6750</v>
      </c>
      <c r="K2889" s="13">
        <v>7.61</v>
      </c>
      <c r="L2889" s="19" t="s">
        <v>13176</v>
      </c>
      <c r="M2889" s="11" t="s">
        <v>249</v>
      </c>
      <c r="N2889" s="10" t="s">
        <v>383</v>
      </c>
      <c r="O2889" s="10"/>
      <c r="P2889" s="10"/>
      <c r="Q2889" s="12"/>
      <c r="R2889" s="12"/>
      <c r="S2889" s="18" t="s">
        <v>384</v>
      </c>
      <c r="T2889" s="10" t="s">
        <v>27</v>
      </c>
      <c r="U2889" s="10">
        <v>2622</v>
      </c>
      <c r="V2889" s="10">
        <v>929</v>
      </c>
      <c r="W2889" s="10">
        <v>346</v>
      </c>
      <c r="X2889" s="10">
        <v>2709</v>
      </c>
      <c r="Y2889" s="10">
        <f t="shared" si="87"/>
        <v>2167</v>
      </c>
      <c r="Z2889" s="10" t="str">
        <f>IFERROR(VLOOKUP(H2889,'[1]MW-NIFTY-50-12-Apr-2020'!$A:$A,1,FALSE),"No")</f>
        <v>No</v>
      </c>
      <c r="AA2889" s="10" t="str">
        <f>IFERROR(VLOOKUP(AB2889,'[2]ind_nifty500list 12th Apr20'!$F:$F,1,FALSE),"No")</f>
        <v>No</v>
      </c>
      <c r="AB2889" s="9">
        <v>2167</v>
      </c>
    </row>
    <row r="2890" spans="1:28" ht="15.75" customHeight="1" x14ac:dyDescent="0.3">
      <c r="A2890" s="9">
        <v>1451</v>
      </c>
      <c r="B2890" s="10"/>
      <c r="C2890" s="10"/>
      <c r="D2890" s="10">
        <v>129110020</v>
      </c>
      <c r="E2890" s="10">
        <v>504336</v>
      </c>
      <c r="F2890" s="10">
        <v>504336</v>
      </c>
      <c r="G2890" s="10" t="s">
        <v>4587</v>
      </c>
      <c r="H2890" s="10" t="str">
        <f t="shared" si="86"/>
        <v>INDTRADECO</v>
      </c>
      <c r="I2890" s="10" t="s">
        <v>4588</v>
      </c>
      <c r="J2890" s="10" t="s">
        <v>4589</v>
      </c>
      <c r="K2890" s="13">
        <v>7.6</v>
      </c>
      <c r="L2890" s="19" t="s">
        <v>13176</v>
      </c>
      <c r="M2890" s="11" t="s">
        <v>39</v>
      </c>
      <c r="N2890" s="10" t="s">
        <v>67</v>
      </c>
      <c r="O2890" s="10"/>
      <c r="P2890" s="10"/>
      <c r="Q2890" s="12"/>
      <c r="R2890" s="12"/>
      <c r="S2890" s="15" t="s">
        <v>69</v>
      </c>
      <c r="T2890" s="10" t="s">
        <v>27</v>
      </c>
      <c r="U2890" s="10">
        <v>1645</v>
      </c>
      <c r="V2890" s="10">
        <v>1997</v>
      </c>
      <c r="W2890" s="10">
        <v>931</v>
      </c>
      <c r="X2890" s="10">
        <v>527</v>
      </c>
      <c r="Y2890" s="10">
        <f t="shared" si="87"/>
        <v>1451</v>
      </c>
      <c r="Z2890" s="10" t="str">
        <f>IFERROR(VLOOKUP(H2890,'[1]MW-NIFTY-50-12-Apr-2020'!$A:$A,1,FALSE),"No")</f>
        <v>No</v>
      </c>
      <c r="AA2890" s="10" t="str">
        <f>IFERROR(VLOOKUP(AB2890,'[2]ind_nifty500list 12th Apr20'!$F:$F,1,FALSE),"No")</f>
        <v>No</v>
      </c>
      <c r="AB2890" s="9">
        <v>1451</v>
      </c>
    </row>
    <row r="2891" spans="1:28" ht="15.75" customHeight="1" x14ac:dyDescent="0.3">
      <c r="A2891" s="9">
        <v>2270</v>
      </c>
      <c r="B2891" s="10">
        <v>1927425</v>
      </c>
      <c r="C2891" s="10">
        <v>7529</v>
      </c>
      <c r="D2891" s="10">
        <v>136196868</v>
      </c>
      <c r="E2891" s="10">
        <v>532019</v>
      </c>
      <c r="F2891" s="10">
        <v>532019</v>
      </c>
      <c r="G2891" s="10" t="s">
        <v>7060</v>
      </c>
      <c r="H2891" s="10" t="s">
        <v>7060</v>
      </c>
      <c r="I2891" s="10" t="s">
        <v>7061</v>
      </c>
      <c r="J2891" s="10" t="s">
        <v>7062</v>
      </c>
      <c r="K2891" s="13">
        <v>7.6</v>
      </c>
      <c r="L2891" s="19" t="s">
        <v>13176</v>
      </c>
      <c r="M2891" s="11" t="s">
        <v>83</v>
      </c>
      <c r="N2891" s="10" t="s">
        <v>181</v>
      </c>
      <c r="O2891" s="10" t="s">
        <v>203</v>
      </c>
      <c r="P2891" s="10"/>
      <c r="Q2891" s="12"/>
      <c r="R2891" s="12"/>
      <c r="S2891" s="17" t="s">
        <v>86</v>
      </c>
      <c r="T2891" s="10" t="s">
        <v>27</v>
      </c>
      <c r="U2891" s="10">
        <v>4890</v>
      </c>
      <c r="V2891" s="10">
        <v>40</v>
      </c>
      <c r="W2891" s="10">
        <v>959</v>
      </c>
      <c r="X2891" s="10">
        <v>686</v>
      </c>
      <c r="Y2891" s="10">
        <f t="shared" si="87"/>
        <v>2270</v>
      </c>
      <c r="Z2891" s="10" t="str">
        <f>IFERROR(VLOOKUP(H2891,'[1]MW-NIFTY-50-12-Apr-2020'!$A:$A,1,FALSE),"No")</f>
        <v>No</v>
      </c>
      <c r="AA2891" s="10" t="str">
        <f>IFERROR(VLOOKUP(AB2891,'[2]ind_nifty500list 12th Apr20'!$F:$F,1,FALSE),"No")</f>
        <v>No</v>
      </c>
      <c r="AB2891" s="9">
        <v>2270</v>
      </c>
    </row>
    <row r="2892" spans="1:28" ht="15.75" customHeight="1" x14ac:dyDescent="0.3">
      <c r="A2892" s="9">
        <v>2313</v>
      </c>
      <c r="B2892" s="10"/>
      <c r="C2892" s="10"/>
      <c r="D2892" s="10">
        <v>136190980</v>
      </c>
      <c r="E2892" s="10">
        <v>531996</v>
      </c>
      <c r="F2892" s="10">
        <v>531996</v>
      </c>
      <c r="G2892" s="10" t="s">
        <v>7189</v>
      </c>
      <c r="H2892" s="10" t="str">
        <f>G2892</f>
        <v>ODYCORP</v>
      </c>
      <c r="I2892" s="10" t="s">
        <v>7190</v>
      </c>
      <c r="J2892" s="10" t="s">
        <v>7191</v>
      </c>
      <c r="K2892" s="13">
        <v>7.6</v>
      </c>
      <c r="L2892" s="19" t="s">
        <v>13176</v>
      </c>
      <c r="M2892" s="11" t="s">
        <v>83</v>
      </c>
      <c r="N2892" s="10" t="s">
        <v>181</v>
      </c>
      <c r="O2892" s="10"/>
      <c r="P2892" s="10"/>
      <c r="Q2892" s="12"/>
      <c r="R2892" s="12"/>
      <c r="S2892" s="17" t="s">
        <v>86</v>
      </c>
      <c r="T2892" s="10" t="s">
        <v>27</v>
      </c>
      <c r="U2892" s="10">
        <v>1467</v>
      </c>
      <c r="V2892" s="10">
        <v>1184</v>
      </c>
      <c r="W2892" s="10">
        <v>2940</v>
      </c>
      <c r="X2892" s="10">
        <v>1034</v>
      </c>
      <c r="Y2892" s="10">
        <f t="shared" si="87"/>
        <v>2313</v>
      </c>
      <c r="Z2892" s="10" t="str">
        <f>IFERROR(VLOOKUP(H2892,'[1]MW-NIFTY-50-12-Apr-2020'!$A:$A,1,FALSE),"No")</f>
        <v>No</v>
      </c>
      <c r="AA2892" s="10" t="str">
        <f>IFERROR(VLOOKUP(AB2892,'[2]ind_nifty500list 12th Apr20'!$F:$F,1,FALSE),"No")</f>
        <v>No</v>
      </c>
      <c r="AB2892" s="9">
        <v>2313</v>
      </c>
    </row>
    <row r="2893" spans="1:28" ht="15.75" customHeight="1" x14ac:dyDescent="0.3">
      <c r="A2893" s="9">
        <v>3475</v>
      </c>
      <c r="B2893" s="10"/>
      <c r="C2893" s="10"/>
      <c r="D2893" s="10">
        <v>136076036</v>
      </c>
      <c r="E2893" s="10">
        <v>531547</v>
      </c>
      <c r="F2893" s="10">
        <v>531547</v>
      </c>
      <c r="G2893" s="10" t="s">
        <v>10660</v>
      </c>
      <c r="H2893" s="10" t="str">
        <f>G2893</f>
        <v>TIRIN</v>
      </c>
      <c r="I2893" s="10" t="s">
        <v>10661</v>
      </c>
      <c r="J2893" s="10" t="s">
        <v>10662</v>
      </c>
      <c r="K2893" s="13">
        <v>7.6</v>
      </c>
      <c r="L2893" s="19" t="s">
        <v>13176</v>
      </c>
      <c r="M2893" s="11" t="s">
        <v>275</v>
      </c>
      <c r="N2893" s="10" t="s">
        <v>357</v>
      </c>
      <c r="O2893" s="10" t="s">
        <v>358</v>
      </c>
      <c r="P2893" s="10" t="s">
        <v>432</v>
      </c>
      <c r="Q2893" s="12"/>
      <c r="R2893" s="12"/>
      <c r="S2893" s="18" t="s">
        <v>279</v>
      </c>
      <c r="T2893" s="10" t="s">
        <v>27</v>
      </c>
      <c r="U2893" s="10">
        <v>2492</v>
      </c>
      <c r="V2893" s="10">
        <v>3581</v>
      </c>
      <c r="W2893" s="10">
        <v>3704</v>
      </c>
      <c r="X2893" s="10">
        <v>3393</v>
      </c>
      <c r="Y2893" s="10">
        <f t="shared" si="87"/>
        <v>3475</v>
      </c>
      <c r="Z2893" s="10" t="str">
        <f>IFERROR(VLOOKUP(H2893,'[1]MW-NIFTY-50-12-Apr-2020'!$A:$A,1,FALSE),"No")</f>
        <v>No</v>
      </c>
      <c r="AA2893" s="10" t="str">
        <f>IFERROR(VLOOKUP(AB2893,'[2]ind_nifty500list 12th Apr20'!$F:$F,1,FALSE),"No")</f>
        <v>No</v>
      </c>
      <c r="AB2893" s="9">
        <v>3475</v>
      </c>
    </row>
    <row r="2894" spans="1:28" ht="15.75" customHeight="1" x14ac:dyDescent="0.3">
      <c r="A2894" s="9">
        <v>1351</v>
      </c>
      <c r="B2894" s="10"/>
      <c r="C2894" s="10"/>
      <c r="D2894" s="10">
        <v>134850820</v>
      </c>
      <c r="E2894" s="10">
        <v>526761</v>
      </c>
      <c r="F2894" s="10">
        <v>526761</v>
      </c>
      <c r="G2894" s="10" t="s">
        <v>4279</v>
      </c>
      <c r="H2894" s="10" t="str">
        <f>G2894</f>
        <v>HOWARHO</v>
      </c>
      <c r="I2894" s="10" t="s">
        <v>4280</v>
      </c>
      <c r="J2894" s="10" t="s">
        <v>4281</v>
      </c>
      <c r="K2894" s="13">
        <v>7.58</v>
      </c>
      <c r="L2894" s="19" t="s">
        <v>13176</v>
      </c>
      <c r="M2894" s="11" t="s">
        <v>83</v>
      </c>
      <c r="N2894" s="10" t="s">
        <v>181</v>
      </c>
      <c r="O2894" s="10" t="s">
        <v>210</v>
      </c>
      <c r="P2894" s="23" t="s">
        <v>354</v>
      </c>
      <c r="Q2894" s="12"/>
      <c r="R2894" s="12"/>
      <c r="S2894" s="17" t="s">
        <v>86</v>
      </c>
      <c r="T2894" s="10" t="s">
        <v>27</v>
      </c>
      <c r="U2894" s="10">
        <v>631</v>
      </c>
      <c r="V2894" s="10">
        <v>1876</v>
      </c>
      <c r="W2894" s="10">
        <v>106</v>
      </c>
      <c r="X2894" s="10">
        <v>2684</v>
      </c>
      <c r="Y2894" s="10">
        <f t="shared" si="87"/>
        <v>1351</v>
      </c>
      <c r="Z2894" s="10" t="str">
        <f>IFERROR(VLOOKUP(H2894,'[1]MW-NIFTY-50-12-Apr-2020'!$A:$A,1,FALSE),"No")</f>
        <v>No</v>
      </c>
      <c r="AA2894" s="10" t="str">
        <f>IFERROR(VLOOKUP(AB2894,'[2]ind_nifty500list 12th Apr20'!$F:$F,1,FALSE),"No")</f>
        <v>No</v>
      </c>
      <c r="AB2894" s="9">
        <v>1351</v>
      </c>
    </row>
    <row r="2895" spans="1:28" ht="15.75" customHeight="1" x14ac:dyDescent="0.3">
      <c r="A2895" s="9">
        <v>719</v>
      </c>
      <c r="B2895" s="10"/>
      <c r="C2895" s="10"/>
      <c r="D2895" s="10">
        <v>130997764</v>
      </c>
      <c r="E2895" s="10">
        <v>511710</v>
      </c>
      <c r="F2895" s="10">
        <v>511710</v>
      </c>
      <c r="G2895" s="10" t="s">
        <v>2353</v>
      </c>
      <c r="H2895" s="10" t="str">
        <f>G2895</f>
        <v>CUBIFIN</v>
      </c>
      <c r="I2895" s="10" t="s">
        <v>2354</v>
      </c>
      <c r="J2895" s="10" t="s">
        <v>2355</v>
      </c>
      <c r="K2895" s="13">
        <v>7.54</v>
      </c>
      <c r="L2895" s="19" t="s">
        <v>13176</v>
      </c>
      <c r="M2895" s="11" t="s">
        <v>55</v>
      </c>
      <c r="N2895" s="10" t="s">
        <v>56</v>
      </c>
      <c r="O2895" s="10" t="s">
        <v>62</v>
      </c>
      <c r="P2895" s="10" t="s">
        <v>293</v>
      </c>
      <c r="Q2895" s="12"/>
      <c r="R2895" s="12"/>
      <c r="S2895" s="18" t="s">
        <v>58</v>
      </c>
      <c r="T2895" s="10" t="s">
        <v>27</v>
      </c>
      <c r="U2895" s="10">
        <v>2095</v>
      </c>
      <c r="V2895" s="10">
        <v>3258</v>
      </c>
      <c r="W2895" s="10">
        <v>325</v>
      </c>
      <c r="X2895" s="10">
        <v>63</v>
      </c>
      <c r="Y2895" s="10">
        <f t="shared" si="87"/>
        <v>719</v>
      </c>
      <c r="Z2895" s="10" t="str">
        <f>IFERROR(VLOOKUP(H2895,'[1]MW-NIFTY-50-12-Apr-2020'!$A:$A,1,FALSE),"No")</f>
        <v>No</v>
      </c>
      <c r="AA2895" s="10" t="str">
        <f>IFERROR(VLOOKUP(AB2895,'[2]ind_nifty500list 12th Apr20'!$F:$F,1,FALSE),"No")</f>
        <v>No</v>
      </c>
      <c r="AB2895" s="9">
        <v>719</v>
      </c>
    </row>
    <row r="2896" spans="1:28" ht="15.75" customHeight="1" x14ac:dyDescent="0.3">
      <c r="A2896" s="9">
        <v>183</v>
      </c>
      <c r="B2896" s="10">
        <v>3645441</v>
      </c>
      <c r="C2896" s="10">
        <v>14240</v>
      </c>
      <c r="D2896" s="10">
        <v>135864580</v>
      </c>
      <c r="E2896" s="10">
        <v>530721</v>
      </c>
      <c r="F2896" s="10">
        <v>530721</v>
      </c>
      <c r="G2896" s="10" t="s">
        <v>691</v>
      </c>
      <c r="H2896" s="10" t="s">
        <v>691</v>
      </c>
      <c r="I2896" s="10" t="s">
        <v>692</v>
      </c>
      <c r="J2896" s="10" t="s">
        <v>693</v>
      </c>
      <c r="K2896" s="13">
        <v>7.5311500000000002</v>
      </c>
      <c r="L2896" s="19" t="s">
        <v>13176</v>
      </c>
      <c r="M2896" s="11" t="s">
        <v>83</v>
      </c>
      <c r="N2896" s="10" t="s">
        <v>621</v>
      </c>
      <c r="O2896" s="10" t="s">
        <v>622</v>
      </c>
      <c r="P2896" s="10" t="s">
        <v>694</v>
      </c>
      <c r="Q2896" s="12"/>
      <c r="R2896" s="12"/>
      <c r="S2896" s="18" t="s">
        <v>623</v>
      </c>
      <c r="T2896" s="10" t="s">
        <v>27</v>
      </c>
      <c r="U2896" s="10">
        <v>160</v>
      </c>
      <c r="V2896" s="10">
        <v>3479</v>
      </c>
      <c r="W2896" s="10">
        <v>1544</v>
      </c>
      <c r="X2896" s="10">
        <v>3059</v>
      </c>
      <c r="Y2896" s="10">
        <f t="shared" si="87"/>
        <v>183</v>
      </c>
      <c r="Z2896" s="10" t="str">
        <f>IFERROR(VLOOKUP(H2896,'[1]MW-NIFTY-50-12-Apr-2020'!$A:$A,1,FALSE),"No")</f>
        <v>No</v>
      </c>
      <c r="AA2896" s="10" t="str">
        <f>IFERROR(VLOOKUP(AB2896,'[2]ind_nifty500list 12th Apr20'!$F:$F,1,FALSE),"No")</f>
        <v>No</v>
      </c>
      <c r="AB2896" s="9">
        <v>183</v>
      </c>
    </row>
    <row r="2897" spans="1:28" ht="15.75" customHeight="1" x14ac:dyDescent="0.3">
      <c r="A2897" s="9">
        <v>1339</v>
      </c>
      <c r="B2897" s="10"/>
      <c r="C2897" s="10"/>
      <c r="D2897" s="10">
        <v>133393412</v>
      </c>
      <c r="E2897" s="10">
        <v>133393412</v>
      </c>
      <c r="F2897" s="10">
        <v>521068</v>
      </c>
      <c r="G2897" s="10" t="s">
        <v>4241</v>
      </c>
      <c r="H2897" s="10" t="str">
        <f>G2897</f>
        <v>HISARSP</v>
      </c>
      <c r="I2897" s="10" t="s">
        <v>4242</v>
      </c>
      <c r="J2897" s="10" t="s">
        <v>4243</v>
      </c>
      <c r="K2897" s="13">
        <v>7.52</v>
      </c>
      <c r="L2897" s="19" t="s">
        <v>13176</v>
      </c>
      <c r="M2897" s="11" t="s">
        <v>83</v>
      </c>
      <c r="N2897" s="10" t="s">
        <v>84</v>
      </c>
      <c r="O2897" s="10" t="s">
        <v>85</v>
      </c>
      <c r="P2897" s="10"/>
      <c r="Q2897" s="12"/>
      <c r="R2897" s="12"/>
      <c r="S2897" s="17" t="s">
        <v>86</v>
      </c>
      <c r="T2897" s="10" t="s">
        <v>27</v>
      </c>
      <c r="U2897" s="10">
        <v>1748</v>
      </c>
      <c r="V2897" s="10">
        <v>2300</v>
      </c>
      <c r="W2897" s="10">
        <v>1181</v>
      </c>
      <c r="X2897" s="10">
        <v>572</v>
      </c>
      <c r="Y2897" s="10">
        <f t="shared" si="87"/>
        <v>1339</v>
      </c>
      <c r="Z2897" s="10" t="str">
        <f>IFERROR(VLOOKUP(H2897,'[1]MW-NIFTY-50-12-Apr-2020'!$A:$A,1,FALSE),"No")</f>
        <v>No</v>
      </c>
      <c r="AA2897" s="10" t="str">
        <f>IFERROR(VLOOKUP(AB2897,'[2]ind_nifty500list 12th Apr20'!$F:$F,1,FALSE),"No")</f>
        <v>No</v>
      </c>
      <c r="AB2897" s="9">
        <v>1339</v>
      </c>
    </row>
    <row r="2898" spans="1:28" ht="15.75" customHeight="1" x14ac:dyDescent="0.3">
      <c r="A2898" s="9">
        <v>2136</v>
      </c>
      <c r="B2898" s="10">
        <v>3657729</v>
      </c>
      <c r="C2898" s="10">
        <v>14288</v>
      </c>
      <c r="D2898" s="10">
        <v>132946692</v>
      </c>
      <c r="E2898" s="10">
        <v>519323</v>
      </c>
      <c r="F2898" s="10">
        <v>519323</v>
      </c>
      <c r="G2898" s="10" t="s">
        <v>6653</v>
      </c>
      <c r="H2898" s="10" t="s">
        <v>6653</v>
      </c>
      <c r="I2898" s="10" t="s">
        <v>6654</v>
      </c>
      <c r="J2898" s="10" t="s">
        <v>6655</v>
      </c>
      <c r="K2898" s="13">
        <v>7.49</v>
      </c>
      <c r="L2898" s="19" t="s">
        <v>13176</v>
      </c>
      <c r="M2898" s="11" t="s">
        <v>249</v>
      </c>
      <c r="N2898" s="10" t="s">
        <v>250</v>
      </c>
      <c r="O2898" s="10" t="s">
        <v>251</v>
      </c>
      <c r="P2898" s="10"/>
      <c r="Q2898" s="12"/>
      <c r="R2898" s="12"/>
      <c r="S2898" s="15" t="s">
        <v>26</v>
      </c>
      <c r="T2898" s="10" t="s">
        <v>27</v>
      </c>
      <c r="U2898" s="10">
        <v>4892</v>
      </c>
      <c r="V2898" s="10">
        <v>2701</v>
      </c>
      <c r="W2898" s="10">
        <v>3638</v>
      </c>
      <c r="X2898" s="10">
        <v>3654</v>
      </c>
      <c r="Y2898" s="10">
        <f t="shared" si="87"/>
        <v>2136</v>
      </c>
      <c r="Z2898" s="10" t="str">
        <f>IFERROR(VLOOKUP(H2898,'[1]MW-NIFTY-50-12-Apr-2020'!$A:$A,1,FALSE),"No")</f>
        <v>No</v>
      </c>
      <c r="AA2898" s="10" t="str">
        <f>IFERROR(VLOOKUP(AB2898,'[2]ind_nifty500list 12th Apr20'!$F:$F,1,FALSE),"No")</f>
        <v>No</v>
      </c>
      <c r="AB2898" s="9">
        <v>2136</v>
      </c>
    </row>
    <row r="2899" spans="1:28" ht="15.75" customHeight="1" x14ac:dyDescent="0.3">
      <c r="A2899" s="9">
        <v>2214</v>
      </c>
      <c r="B2899" s="10"/>
      <c r="C2899" s="10"/>
      <c r="D2899" s="10">
        <v>130314244</v>
      </c>
      <c r="E2899" s="10">
        <v>509040</v>
      </c>
      <c r="F2899" s="10">
        <v>509040</v>
      </c>
      <c r="G2899" s="10" t="s">
        <v>6890</v>
      </c>
      <c r="H2899" s="10" t="str">
        <f t="shared" ref="H2899:H2918" si="88">G2899</f>
        <v>NETLINK</v>
      </c>
      <c r="I2899" s="10" t="s">
        <v>6891</v>
      </c>
      <c r="J2899" s="10" t="s">
        <v>6892</v>
      </c>
      <c r="K2899" s="13">
        <v>7.49</v>
      </c>
      <c r="L2899" s="19" t="s">
        <v>13176</v>
      </c>
      <c r="M2899" s="11" t="s">
        <v>32</v>
      </c>
      <c r="N2899" s="10" t="s">
        <v>33</v>
      </c>
      <c r="O2899" s="10" t="s">
        <v>232</v>
      </c>
      <c r="P2899" s="10"/>
      <c r="Q2899" s="12"/>
      <c r="R2899" s="12"/>
      <c r="S2899" s="18" t="s">
        <v>35</v>
      </c>
      <c r="T2899" s="10" t="s">
        <v>27</v>
      </c>
      <c r="U2899" s="10">
        <v>3157</v>
      </c>
      <c r="V2899" s="10">
        <v>3724</v>
      </c>
      <c r="W2899" s="10">
        <v>479</v>
      </c>
      <c r="X2899" s="10">
        <v>639</v>
      </c>
      <c r="Y2899" s="10">
        <f t="shared" si="87"/>
        <v>2214</v>
      </c>
      <c r="Z2899" s="10" t="str">
        <f>IFERROR(VLOOKUP(H2899,'[1]MW-NIFTY-50-12-Apr-2020'!$A:$A,1,FALSE),"No")</f>
        <v>No</v>
      </c>
      <c r="AA2899" s="10" t="str">
        <f>IFERROR(VLOOKUP(AB2899,'[2]ind_nifty500list 12th Apr20'!$F:$F,1,FALSE),"No")</f>
        <v>No</v>
      </c>
      <c r="AB2899" s="9">
        <v>2214</v>
      </c>
    </row>
    <row r="2900" spans="1:28" ht="15.75" customHeight="1" x14ac:dyDescent="0.3">
      <c r="A2900" s="9">
        <v>28</v>
      </c>
      <c r="B2900" s="10"/>
      <c r="C2900" s="10"/>
      <c r="D2900" s="10">
        <v>137971716</v>
      </c>
      <c r="E2900" s="10">
        <v>538952</v>
      </c>
      <c r="F2900" s="10">
        <v>538952</v>
      </c>
      <c r="G2900" s="10" t="s">
        <v>155</v>
      </c>
      <c r="H2900" s="10" t="str">
        <f t="shared" si="88"/>
        <v>ALFL</v>
      </c>
      <c r="I2900" s="10" t="s">
        <v>156</v>
      </c>
      <c r="J2900" s="10" t="s">
        <v>157</v>
      </c>
      <c r="K2900" s="13">
        <v>7.48</v>
      </c>
      <c r="L2900" s="19" t="s">
        <v>13176</v>
      </c>
      <c r="M2900" s="11" t="s">
        <v>55</v>
      </c>
      <c r="N2900" s="11" t="s">
        <v>56</v>
      </c>
      <c r="O2900" s="10" t="s">
        <v>158</v>
      </c>
      <c r="P2900" s="10" t="s">
        <v>159</v>
      </c>
      <c r="Q2900" s="12"/>
      <c r="R2900" s="12"/>
      <c r="S2900" s="10" t="s">
        <v>58</v>
      </c>
      <c r="T2900" s="10" t="s">
        <v>27</v>
      </c>
      <c r="U2900" s="10">
        <v>2019</v>
      </c>
      <c r="V2900" s="10">
        <v>2162</v>
      </c>
      <c r="W2900" s="10">
        <v>3751</v>
      </c>
      <c r="X2900" s="10">
        <v>429</v>
      </c>
      <c r="Y2900" s="10">
        <f t="shared" si="87"/>
        <v>28</v>
      </c>
      <c r="Z2900" s="10" t="str">
        <f>IFERROR(VLOOKUP(H2900,'[1]MW-NIFTY-50-12-Apr-2020'!$A:$A,1,FALSE),"No")</f>
        <v>No</v>
      </c>
      <c r="AA2900" s="10" t="str">
        <f>IFERROR(VLOOKUP(AB2900,'[2]ind_nifty500list 12th Apr20'!$F:$F,1,FALSE),"No")</f>
        <v>No</v>
      </c>
      <c r="AB2900" s="9">
        <v>28</v>
      </c>
    </row>
    <row r="2901" spans="1:28" ht="15.75" customHeight="1" x14ac:dyDescent="0.3">
      <c r="A2901" s="9">
        <v>381</v>
      </c>
      <c r="B2901" s="10"/>
      <c r="C2901" s="10"/>
      <c r="D2901" s="10">
        <v>138014724</v>
      </c>
      <c r="E2901" s="10">
        <v>539120</v>
      </c>
      <c r="F2901" s="10">
        <v>539120</v>
      </c>
      <c r="G2901" s="10" t="s">
        <v>1319</v>
      </c>
      <c r="H2901" s="10" t="str">
        <f t="shared" si="88"/>
        <v>BFFL</v>
      </c>
      <c r="I2901" s="10" t="s">
        <v>1320</v>
      </c>
      <c r="J2901" s="10" t="s">
        <v>1321</v>
      </c>
      <c r="K2901" s="13">
        <v>7.46</v>
      </c>
      <c r="L2901" s="19" t="s">
        <v>13176</v>
      </c>
      <c r="M2901" s="11" t="s">
        <v>83</v>
      </c>
      <c r="N2901" s="10" t="s">
        <v>84</v>
      </c>
      <c r="O2901" s="10" t="s">
        <v>85</v>
      </c>
      <c r="P2901" s="10"/>
      <c r="Q2901" s="12"/>
      <c r="R2901" s="12"/>
      <c r="S2901" s="15" t="s">
        <v>86</v>
      </c>
      <c r="T2901" s="10" t="s">
        <v>27</v>
      </c>
      <c r="U2901" s="10">
        <v>477</v>
      </c>
      <c r="V2901" s="10">
        <v>833</v>
      </c>
      <c r="W2901" s="10">
        <v>113</v>
      </c>
      <c r="X2901" s="10">
        <v>11</v>
      </c>
      <c r="Y2901" s="10">
        <f t="shared" si="87"/>
        <v>381</v>
      </c>
      <c r="Z2901" s="10" t="str">
        <f>IFERROR(VLOOKUP(H2901,'[1]MW-NIFTY-50-12-Apr-2020'!$A:$A,1,FALSE),"No")</f>
        <v>No</v>
      </c>
      <c r="AA2901" s="10" t="str">
        <f>IFERROR(VLOOKUP(AB2901,'[2]ind_nifty500list 12th Apr20'!$F:$F,1,FALSE),"No")</f>
        <v>No</v>
      </c>
      <c r="AB2901" s="9">
        <v>381</v>
      </c>
    </row>
    <row r="2902" spans="1:28" ht="15.75" customHeight="1" x14ac:dyDescent="0.3">
      <c r="A2902" s="9">
        <v>925</v>
      </c>
      <c r="B2902" s="10"/>
      <c r="C2902" s="10"/>
      <c r="D2902" s="10">
        <v>128062980</v>
      </c>
      <c r="E2902" s="10">
        <v>500246</v>
      </c>
      <c r="F2902" s="10">
        <v>500246</v>
      </c>
      <c r="G2902" s="10" t="s">
        <v>2975</v>
      </c>
      <c r="H2902" s="10" t="str">
        <f t="shared" si="88"/>
        <v>KIRLOSELEC</v>
      </c>
      <c r="I2902" s="10" t="s">
        <v>2976</v>
      </c>
      <c r="J2902" s="10" t="s">
        <v>2977</v>
      </c>
      <c r="K2902" s="13">
        <v>7.43</v>
      </c>
      <c r="L2902" s="19" t="s">
        <v>13176</v>
      </c>
      <c r="M2902" s="11" t="s">
        <v>39</v>
      </c>
      <c r="N2902" s="10" t="s">
        <v>40</v>
      </c>
      <c r="O2902" s="10" t="s">
        <v>137</v>
      </c>
      <c r="P2902" s="10" t="s">
        <v>138</v>
      </c>
      <c r="Q2902" s="12"/>
      <c r="R2902" s="12"/>
      <c r="S2902" s="17" t="s">
        <v>42</v>
      </c>
      <c r="T2902" s="10" t="s">
        <v>27</v>
      </c>
      <c r="U2902" s="10">
        <v>1389</v>
      </c>
      <c r="V2902" s="10">
        <v>753</v>
      </c>
      <c r="W2902" s="10">
        <v>459</v>
      </c>
      <c r="X2902" s="10">
        <v>1049</v>
      </c>
      <c r="Y2902" s="10">
        <f t="shared" si="87"/>
        <v>925</v>
      </c>
      <c r="Z2902" s="10" t="str">
        <f>IFERROR(VLOOKUP(H2902,'[1]MW-NIFTY-50-12-Apr-2020'!$A:$A,1,FALSE),"No")</f>
        <v>No</v>
      </c>
      <c r="AA2902" s="10" t="str">
        <f>IFERROR(VLOOKUP(AB2902,'[2]ind_nifty500list 12th Apr20'!$F:$F,1,FALSE),"No")</f>
        <v>No</v>
      </c>
      <c r="AB2902" s="9">
        <v>925</v>
      </c>
    </row>
    <row r="2903" spans="1:28" ht="15.75" customHeight="1" x14ac:dyDescent="0.3">
      <c r="A2903" s="9">
        <v>1118</v>
      </c>
      <c r="B2903" s="10"/>
      <c r="C2903" s="10"/>
      <c r="D2903" s="10">
        <v>131463172</v>
      </c>
      <c r="E2903" s="10">
        <v>513528</v>
      </c>
      <c r="F2903" s="10">
        <v>513528</v>
      </c>
      <c r="G2903" s="10" t="s">
        <v>3564</v>
      </c>
      <c r="H2903" s="10" t="str">
        <f t="shared" si="88"/>
        <v>GLITTEKG</v>
      </c>
      <c r="I2903" s="10" t="s">
        <v>3565</v>
      </c>
      <c r="J2903" s="10" t="s">
        <v>3566</v>
      </c>
      <c r="K2903" s="13">
        <v>7.43</v>
      </c>
      <c r="L2903" s="19" t="s">
        <v>13176</v>
      </c>
      <c r="M2903" s="11" t="s">
        <v>249</v>
      </c>
      <c r="N2903" s="10" t="s">
        <v>250</v>
      </c>
      <c r="O2903" s="10" t="s">
        <v>762</v>
      </c>
      <c r="P2903" s="10" t="s">
        <v>875</v>
      </c>
      <c r="Q2903" s="12"/>
      <c r="R2903" s="12"/>
      <c r="S2903" s="15" t="s">
        <v>26</v>
      </c>
      <c r="T2903" s="10" t="s">
        <v>27</v>
      </c>
      <c r="U2903" s="10">
        <v>1558</v>
      </c>
      <c r="V2903" s="10">
        <v>2051</v>
      </c>
      <c r="W2903" s="10">
        <v>3688</v>
      </c>
      <c r="X2903" s="10">
        <v>1298</v>
      </c>
      <c r="Y2903" s="10">
        <f t="shared" si="87"/>
        <v>1118</v>
      </c>
      <c r="Z2903" s="10" t="str">
        <f>IFERROR(VLOOKUP(H2903,'[1]MW-NIFTY-50-12-Apr-2020'!$A:$A,1,FALSE),"No")</f>
        <v>No</v>
      </c>
      <c r="AA2903" s="10" t="str">
        <f>IFERROR(VLOOKUP(AB2903,'[2]ind_nifty500list 12th Apr20'!$F:$F,1,FALSE),"No")</f>
        <v>No</v>
      </c>
      <c r="AB2903" s="9">
        <v>1118</v>
      </c>
    </row>
    <row r="2904" spans="1:28" ht="15.75" customHeight="1" x14ac:dyDescent="0.3">
      <c r="A2904" s="9">
        <v>2782</v>
      </c>
      <c r="B2904" s="10"/>
      <c r="C2904" s="10"/>
      <c r="D2904" s="10">
        <v>134705412</v>
      </c>
      <c r="E2904" s="10">
        <v>526193</v>
      </c>
      <c r="F2904" s="10">
        <v>526193</v>
      </c>
      <c r="G2904" s="10" t="s">
        <v>8587</v>
      </c>
      <c r="H2904" s="10" t="str">
        <f t="shared" si="88"/>
        <v>ROYALCUSHN</v>
      </c>
      <c r="I2904" s="10" t="s">
        <v>8588</v>
      </c>
      <c r="J2904" s="10" t="s">
        <v>8589</v>
      </c>
      <c r="K2904" s="13">
        <v>7.43</v>
      </c>
      <c r="L2904" s="19" t="s">
        <v>13176</v>
      </c>
      <c r="M2904" s="11" t="s">
        <v>249</v>
      </c>
      <c r="N2904" s="10" t="s">
        <v>250</v>
      </c>
      <c r="O2904" s="10" t="s">
        <v>762</v>
      </c>
      <c r="P2904" s="10" t="s">
        <v>8590</v>
      </c>
      <c r="Q2904" s="12"/>
      <c r="R2904" s="12"/>
      <c r="S2904" s="15" t="s">
        <v>26</v>
      </c>
      <c r="T2904" s="10" t="s">
        <v>27</v>
      </c>
      <c r="U2904" s="10">
        <v>3827</v>
      </c>
      <c r="V2904" s="10">
        <v>2049</v>
      </c>
      <c r="W2904" s="10">
        <v>1208</v>
      </c>
      <c r="X2904" s="10">
        <v>2952</v>
      </c>
      <c r="Y2904" s="10">
        <f t="shared" si="87"/>
        <v>2782</v>
      </c>
      <c r="Z2904" s="10" t="str">
        <f>IFERROR(VLOOKUP(H2904,'[1]MW-NIFTY-50-12-Apr-2020'!$A:$A,1,FALSE),"No")</f>
        <v>No</v>
      </c>
      <c r="AA2904" s="10" t="str">
        <f>IFERROR(VLOOKUP(AB2904,'[2]ind_nifty500list 12th Apr20'!$F:$F,1,FALSE),"No")</f>
        <v>No</v>
      </c>
      <c r="AB2904" s="9">
        <v>2782</v>
      </c>
    </row>
    <row r="2905" spans="1:28" ht="15.75" customHeight="1" x14ac:dyDescent="0.3">
      <c r="A2905" s="9">
        <v>3588</v>
      </c>
      <c r="B2905" s="10"/>
      <c r="C2905" s="10"/>
      <c r="D2905" s="10">
        <v>136157956</v>
      </c>
      <c r="E2905" s="10">
        <v>531867</v>
      </c>
      <c r="F2905" s="10">
        <v>531867</v>
      </c>
      <c r="G2905" s="10" t="s">
        <v>10997</v>
      </c>
      <c r="H2905" s="10" t="str">
        <f t="shared" si="88"/>
        <v>UNITINT</v>
      </c>
      <c r="I2905" s="10" t="s">
        <v>10998</v>
      </c>
      <c r="J2905" s="10" t="s">
        <v>10999</v>
      </c>
      <c r="K2905" s="13">
        <v>7.43</v>
      </c>
      <c r="L2905" s="19" t="s">
        <v>13176</v>
      </c>
      <c r="M2905" s="11" t="s">
        <v>39</v>
      </c>
      <c r="N2905" s="10" t="s">
        <v>40</v>
      </c>
      <c r="O2905" s="10" t="s">
        <v>76</v>
      </c>
      <c r="P2905" s="10"/>
      <c r="Q2905" s="12"/>
      <c r="R2905" s="12"/>
      <c r="S2905" s="15" t="s">
        <v>42</v>
      </c>
      <c r="T2905" s="10" t="s">
        <v>27</v>
      </c>
      <c r="U2905" s="10">
        <v>1022</v>
      </c>
      <c r="V2905" s="10">
        <v>1902</v>
      </c>
      <c r="W2905" s="10">
        <v>1071</v>
      </c>
      <c r="X2905" s="10">
        <v>600</v>
      </c>
      <c r="Y2905" s="10">
        <f t="shared" si="87"/>
        <v>3588</v>
      </c>
      <c r="Z2905" s="10" t="str">
        <f>IFERROR(VLOOKUP(H2905,'[1]MW-NIFTY-50-12-Apr-2020'!$A:$A,1,FALSE),"No")</f>
        <v>No</v>
      </c>
      <c r="AA2905" s="10" t="str">
        <f>IFERROR(VLOOKUP(AB2905,'[2]ind_nifty500list 12th Apr20'!$F:$F,1,FALSE),"No")</f>
        <v>No</v>
      </c>
      <c r="AB2905" s="9">
        <v>3588</v>
      </c>
    </row>
    <row r="2906" spans="1:28" ht="15.75" customHeight="1" x14ac:dyDescent="0.3">
      <c r="A2906" s="9">
        <v>39</v>
      </c>
      <c r="B2906" s="10"/>
      <c r="C2906" s="10"/>
      <c r="D2906" s="10">
        <v>135811332</v>
      </c>
      <c r="E2906" s="10">
        <v>530513</v>
      </c>
      <c r="F2906" s="10">
        <v>530513</v>
      </c>
      <c r="G2906" s="10" t="s">
        <v>197</v>
      </c>
      <c r="H2906" s="10" t="str">
        <f t="shared" si="88"/>
        <v>ACCURATE</v>
      </c>
      <c r="I2906" s="10" t="s">
        <v>198</v>
      </c>
      <c r="J2906" s="10" t="s">
        <v>199</v>
      </c>
      <c r="K2906" s="13">
        <v>7.4</v>
      </c>
      <c r="L2906" s="19" t="s">
        <v>13176</v>
      </c>
      <c r="M2906" s="11" t="s">
        <v>39</v>
      </c>
      <c r="N2906" s="11" t="s">
        <v>145</v>
      </c>
      <c r="O2906" s="10"/>
      <c r="P2906" s="10"/>
      <c r="Q2906" s="12"/>
      <c r="R2906" s="12"/>
      <c r="S2906" s="15" t="s">
        <v>42</v>
      </c>
      <c r="T2906" s="10" t="s">
        <v>27</v>
      </c>
      <c r="U2906" s="10">
        <v>141</v>
      </c>
      <c r="V2906" s="10">
        <v>154</v>
      </c>
      <c r="W2906" s="10">
        <v>3733</v>
      </c>
      <c r="X2906" s="10">
        <v>3599</v>
      </c>
      <c r="Y2906" s="10">
        <f t="shared" si="87"/>
        <v>39</v>
      </c>
      <c r="Z2906" s="10" t="str">
        <f>IFERROR(VLOOKUP(H2906,'[1]MW-NIFTY-50-12-Apr-2020'!$A:$A,1,FALSE),"No")</f>
        <v>No</v>
      </c>
      <c r="AA2906" s="10" t="str">
        <f>IFERROR(VLOOKUP(AB2906,'[2]ind_nifty500list 12th Apr20'!$F:$F,1,FALSE),"No")</f>
        <v>No</v>
      </c>
      <c r="AB2906" s="9">
        <v>39</v>
      </c>
    </row>
    <row r="2907" spans="1:28" ht="15.75" customHeight="1" x14ac:dyDescent="0.3">
      <c r="A2907" s="9">
        <v>2041</v>
      </c>
      <c r="B2907" s="10"/>
      <c r="C2907" s="10"/>
      <c r="D2907" s="10">
        <v>134815236</v>
      </c>
      <c r="E2907" s="10">
        <v>526622</v>
      </c>
      <c r="F2907" s="10">
        <v>526622</v>
      </c>
      <c r="G2907" s="10" t="s">
        <v>6364</v>
      </c>
      <c r="H2907" s="10" t="str">
        <f t="shared" si="88"/>
        <v>MFLINDIA</v>
      </c>
      <c r="I2907" s="10" t="s">
        <v>6365</v>
      </c>
      <c r="J2907" s="10" t="s">
        <v>6366</v>
      </c>
      <c r="K2907" s="13">
        <v>7.37</v>
      </c>
      <c r="L2907" s="19" t="s">
        <v>13176</v>
      </c>
      <c r="M2907" s="11" t="s">
        <v>39</v>
      </c>
      <c r="N2907" s="10" t="s">
        <v>145</v>
      </c>
      <c r="O2907" s="10"/>
      <c r="P2907" s="10"/>
      <c r="Q2907" s="12"/>
      <c r="R2907" s="12"/>
      <c r="S2907" s="15" t="s">
        <v>42</v>
      </c>
      <c r="T2907" s="10" t="s">
        <v>27</v>
      </c>
      <c r="U2907" s="10">
        <v>498</v>
      </c>
      <c r="V2907" s="10">
        <v>656</v>
      </c>
      <c r="W2907" s="10">
        <v>1527</v>
      </c>
      <c r="X2907" s="10">
        <v>1496</v>
      </c>
      <c r="Y2907" s="10">
        <f t="shared" si="87"/>
        <v>2041</v>
      </c>
      <c r="Z2907" s="10" t="str">
        <f>IFERROR(VLOOKUP(H2907,'[1]MW-NIFTY-50-12-Apr-2020'!$A:$A,1,FALSE),"No")</f>
        <v>No</v>
      </c>
      <c r="AA2907" s="10" t="str">
        <f>IFERROR(VLOOKUP(AB2907,'[2]ind_nifty500list 12th Apr20'!$F:$F,1,FALSE),"No")</f>
        <v>No</v>
      </c>
      <c r="AB2907" s="9">
        <v>2041</v>
      </c>
    </row>
    <row r="2908" spans="1:28" ht="15.75" customHeight="1" x14ac:dyDescent="0.3">
      <c r="A2908" s="9">
        <v>2333</v>
      </c>
      <c r="B2908" s="10"/>
      <c r="C2908" s="10"/>
      <c r="D2908" s="10">
        <v>131666948</v>
      </c>
      <c r="E2908" s="10">
        <v>514324</v>
      </c>
      <c r="F2908" s="10">
        <v>514324</v>
      </c>
      <c r="G2908" s="10" t="s">
        <v>7249</v>
      </c>
      <c r="H2908" s="10" t="str">
        <f t="shared" si="88"/>
        <v>OMNITEX</v>
      </c>
      <c r="I2908" s="10" t="s">
        <v>7250</v>
      </c>
      <c r="J2908" s="10" t="s">
        <v>7251</v>
      </c>
      <c r="K2908" s="13">
        <v>7.37</v>
      </c>
      <c r="L2908" s="19" t="s">
        <v>13176</v>
      </c>
      <c r="M2908" s="11" t="s">
        <v>39</v>
      </c>
      <c r="N2908" s="10" t="s">
        <v>145</v>
      </c>
      <c r="O2908" s="10"/>
      <c r="P2908" s="10"/>
      <c r="Q2908" s="12"/>
      <c r="R2908" s="12"/>
      <c r="S2908" s="15" t="s">
        <v>42</v>
      </c>
      <c r="T2908" s="10" t="s">
        <v>27</v>
      </c>
      <c r="U2908" s="10">
        <v>2936</v>
      </c>
      <c r="V2908" s="10">
        <v>3735</v>
      </c>
      <c r="W2908" s="10">
        <v>1095</v>
      </c>
      <c r="X2908" s="10">
        <v>690</v>
      </c>
      <c r="Y2908" s="10">
        <f t="shared" si="87"/>
        <v>2333</v>
      </c>
      <c r="Z2908" s="10" t="str">
        <f>IFERROR(VLOOKUP(H2908,'[1]MW-NIFTY-50-12-Apr-2020'!$A:$A,1,FALSE),"No")</f>
        <v>No</v>
      </c>
      <c r="AA2908" s="10" t="str">
        <f>IFERROR(VLOOKUP(AB2908,'[2]ind_nifty500list 12th Apr20'!$F:$F,1,FALSE),"No")</f>
        <v>No</v>
      </c>
      <c r="AB2908" s="9">
        <v>2333</v>
      </c>
    </row>
    <row r="2909" spans="1:28" ht="15.75" customHeight="1" x14ac:dyDescent="0.3">
      <c r="A2909" s="9">
        <v>943</v>
      </c>
      <c r="B2909" s="10"/>
      <c r="C2909" s="10"/>
      <c r="D2909" s="10">
        <v>136486148</v>
      </c>
      <c r="E2909" s="10">
        <v>533149</v>
      </c>
      <c r="F2909" s="10">
        <v>533149</v>
      </c>
      <c r="G2909" s="10" t="s">
        <v>3027</v>
      </c>
      <c r="H2909" s="10" t="str">
        <f t="shared" si="88"/>
        <v>ESSARSEC</v>
      </c>
      <c r="I2909" s="10" t="s">
        <v>3028</v>
      </c>
      <c r="J2909" s="10" t="s">
        <v>3029</v>
      </c>
      <c r="K2909" s="13">
        <v>7.34</v>
      </c>
      <c r="L2909" s="19" t="s">
        <v>13176</v>
      </c>
      <c r="M2909" s="11" t="s">
        <v>55</v>
      </c>
      <c r="N2909" s="10" t="s">
        <v>56</v>
      </c>
      <c r="O2909" s="10" t="s">
        <v>57</v>
      </c>
      <c r="P2909" s="10"/>
      <c r="Q2909" s="12"/>
      <c r="R2909" s="12"/>
      <c r="S2909" s="10" t="s">
        <v>58</v>
      </c>
      <c r="T2909" s="10" t="s">
        <v>27</v>
      </c>
      <c r="U2909" s="10">
        <v>3367</v>
      </c>
      <c r="V2909" s="10">
        <v>3420</v>
      </c>
      <c r="W2909" s="10">
        <v>3263</v>
      </c>
      <c r="X2909" s="10">
        <v>2254</v>
      </c>
      <c r="Y2909" s="10">
        <f t="shared" si="87"/>
        <v>943</v>
      </c>
      <c r="Z2909" s="10" t="str">
        <f>IFERROR(VLOOKUP(H2909,'[1]MW-NIFTY-50-12-Apr-2020'!$A:$A,1,FALSE),"No")</f>
        <v>No</v>
      </c>
      <c r="AA2909" s="10" t="str">
        <f>IFERROR(VLOOKUP(AB2909,'[2]ind_nifty500list 12th Apr20'!$F:$F,1,FALSE),"No")</f>
        <v>No</v>
      </c>
      <c r="AB2909" s="9">
        <v>943</v>
      </c>
    </row>
    <row r="2910" spans="1:28" ht="15.75" customHeight="1" x14ac:dyDescent="0.3">
      <c r="A2910" s="9">
        <v>1140</v>
      </c>
      <c r="B2910" s="10"/>
      <c r="C2910" s="10"/>
      <c r="D2910" s="10">
        <v>136089604</v>
      </c>
      <c r="E2910" s="10">
        <v>531600</v>
      </c>
      <c r="F2910" s="10">
        <v>531600</v>
      </c>
      <c r="G2910" s="10" t="s">
        <v>3633</v>
      </c>
      <c r="H2910" s="10" t="str">
        <f t="shared" si="88"/>
        <v>GOGIACAP</v>
      </c>
      <c r="I2910" s="10" t="s">
        <v>3634</v>
      </c>
      <c r="J2910" s="10" t="s">
        <v>3635</v>
      </c>
      <c r="K2910" s="13">
        <v>7.34</v>
      </c>
      <c r="L2910" s="19" t="s">
        <v>13176</v>
      </c>
      <c r="M2910" s="11" t="s">
        <v>55</v>
      </c>
      <c r="N2910" s="10" t="s">
        <v>56</v>
      </c>
      <c r="O2910" s="10" t="s">
        <v>62</v>
      </c>
      <c r="P2910" s="10" t="s">
        <v>63</v>
      </c>
      <c r="Q2910" s="12"/>
      <c r="R2910" s="12"/>
      <c r="S2910" s="18" t="s">
        <v>58</v>
      </c>
      <c r="T2910" s="10" t="s">
        <v>27</v>
      </c>
      <c r="U2910" s="10">
        <v>747</v>
      </c>
      <c r="V2910" s="10">
        <v>1047</v>
      </c>
      <c r="W2910" s="10">
        <v>934</v>
      </c>
      <c r="X2910" s="10">
        <v>264</v>
      </c>
      <c r="Y2910" s="10">
        <f t="shared" si="87"/>
        <v>1140</v>
      </c>
      <c r="Z2910" s="10" t="str">
        <f>IFERROR(VLOOKUP(H2910,'[1]MW-NIFTY-50-12-Apr-2020'!$A:$A,1,FALSE),"No")</f>
        <v>No</v>
      </c>
      <c r="AA2910" s="10" t="str">
        <f>IFERROR(VLOOKUP(AB2910,'[2]ind_nifty500list 12th Apr20'!$F:$F,1,FALSE),"No")</f>
        <v>No</v>
      </c>
      <c r="AB2910" s="9">
        <v>1140</v>
      </c>
    </row>
    <row r="2911" spans="1:28" ht="15.75" customHeight="1" x14ac:dyDescent="0.3">
      <c r="A2911" s="9">
        <v>825</v>
      </c>
      <c r="B2911" s="10"/>
      <c r="C2911" s="10"/>
      <c r="D2911" s="10">
        <v>130978820</v>
      </c>
      <c r="E2911" s="10">
        <v>511636</v>
      </c>
      <c r="F2911" s="10">
        <v>511636</v>
      </c>
      <c r="G2911" s="10" t="s">
        <v>2670</v>
      </c>
      <c r="H2911" s="10" t="str">
        <f t="shared" si="88"/>
        <v>DJSSS</v>
      </c>
      <c r="I2911" s="10" t="s">
        <v>2671</v>
      </c>
      <c r="J2911" s="10" t="s">
        <v>2672</v>
      </c>
      <c r="K2911" s="13">
        <v>7.32</v>
      </c>
      <c r="L2911" s="19" t="s">
        <v>13176</v>
      </c>
      <c r="M2911" s="11" t="s">
        <v>55</v>
      </c>
      <c r="N2911" s="10" t="s">
        <v>56</v>
      </c>
      <c r="O2911" s="10" t="s">
        <v>62</v>
      </c>
      <c r="P2911" s="11" t="s">
        <v>293</v>
      </c>
      <c r="Q2911" s="12"/>
      <c r="R2911" s="12"/>
      <c r="S2911" s="18" t="s">
        <v>58</v>
      </c>
      <c r="T2911" s="10" t="s">
        <v>27</v>
      </c>
      <c r="U2911" s="10">
        <v>1834</v>
      </c>
      <c r="V2911" s="10">
        <v>1932</v>
      </c>
      <c r="W2911" s="10">
        <v>777</v>
      </c>
      <c r="X2911" s="10">
        <v>376</v>
      </c>
      <c r="Y2911" s="10">
        <f t="shared" si="87"/>
        <v>825</v>
      </c>
      <c r="Z2911" s="10" t="str">
        <f>IFERROR(VLOOKUP(H2911,'[1]MW-NIFTY-50-12-Apr-2020'!$A:$A,1,FALSE),"No")</f>
        <v>No</v>
      </c>
      <c r="AA2911" s="10" t="str">
        <f>IFERROR(VLOOKUP(AB2911,'[2]ind_nifty500list 12th Apr20'!$F:$F,1,FALSE),"No")</f>
        <v>No</v>
      </c>
      <c r="AB2911" s="9">
        <v>825</v>
      </c>
    </row>
    <row r="2912" spans="1:28" ht="15.75" customHeight="1" x14ac:dyDescent="0.3">
      <c r="A2912" s="9">
        <v>2692</v>
      </c>
      <c r="B2912" s="10"/>
      <c r="C2912" s="10"/>
      <c r="D2912" s="10">
        <v>129255172</v>
      </c>
      <c r="E2912" s="10">
        <v>504903</v>
      </c>
      <c r="F2912" s="10">
        <v>504903</v>
      </c>
      <c r="G2912" s="10" t="s">
        <v>8318</v>
      </c>
      <c r="H2912" s="10" t="str">
        <f t="shared" si="88"/>
        <v>RATHIST</v>
      </c>
      <c r="I2912" s="10" t="s">
        <v>8319</v>
      </c>
      <c r="J2912" s="10" t="s">
        <v>8320</v>
      </c>
      <c r="K2912" s="13">
        <v>7.32</v>
      </c>
      <c r="L2912" s="19" t="s">
        <v>13176</v>
      </c>
      <c r="M2912" s="11" t="s">
        <v>23</v>
      </c>
      <c r="N2912" s="10" t="s">
        <v>90</v>
      </c>
      <c r="O2912" s="10"/>
      <c r="P2912" s="10"/>
      <c r="Q2912" s="12"/>
      <c r="R2912" s="12"/>
      <c r="S2912" s="18" t="s">
        <v>91</v>
      </c>
      <c r="T2912" s="10" t="s">
        <v>27</v>
      </c>
      <c r="U2912" s="10">
        <v>3214</v>
      </c>
      <c r="V2912" s="10">
        <v>2246</v>
      </c>
      <c r="W2912" s="10">
        <v>3656</v>
      </c>
      <c r="X2912" s="10">
        <v>3150</v>
      </c>
      <c r="Y2912" s="10">
        <f t="shared" si="87"/>
        <v>2692</v>
      </c>
      <c r="Z2912" s="10" t="str">
        <f>IFERROR(VLOOKUP(H2912,'[1]MW-NIFTY-50-12-Apr-2020'!$A:$A,1,FALSE),"No")</f>
        <v>No</v>
      </c>
      <c r="AA2912" s="10" t="str">
        <f>IFERROR(VLOOKUP(AB2912,'[2]ind_nifty500list 12th Apr20'!$F:$F,1,FALSE),"No")</f>
        <v>No</v>
      </c>
      <c r="AB2912" s="9">
        <v>2692</v>
      </c>
    </row>
    <row r="2913" spans="1:28" ht="15.75" customHeight="1" x14ac:dyDescent="0.3">
      <c r="A2913" s="9">
        <v>1094</v>
      </c>
      <c r="B2913" s="10"/>
      <c r="C2913" s="10"/>
      <c r="D2913" s="10">
        <v>135971076</v>
      </c>
      <c r="E2913" s="10">
        <v>531137</v>
      </c>
      <c r="F2913" s="10">
        <v>531137</v>
      </c>
      <c r="G2913" s="10" t="s">
        <v>3492</v>
      </c>
      <c r="H2913" s="10" t="str">
        <f t="shared" si="88"/>
        <v>GEMSI</v>
      </c>
      <c r="I2913" s="10" t="s">
        <v>3493</v>
      </c>
      <c r="J2913" s="10" t="s">
        <v>3494</v>
      </c>
      <c r="K2913" s="13">
        <v>7.28</v>
      </c>
      <c r="L2913" s="19" t="s">
        <v>13176</v>
      </c>
      <c r="M2913" s="11" t="s">
        <v>55</v>
      </c>
      <c r="N2913" s="10" t="s">
        <v>56</v>
      </c>
      <c r="O2913" s="10" t="s">
        <v>62</v>
      </c>
      <c r="P2913" s="10" t="s">
        <v>63</v>
      </c>
      <c r="Q2913" s="12"/>
      <c r="R2913" s="12"/>
      <c r="S2913" s="10" t="s">
        <v>58</v>
      </c>
      <c r="T2913" s="10" t="s">
        <v>27</v>
      </c>
      <c r="U2913" s="10">
        <v>1101</v>
      </c>
      <c r="V2913" s="10">
        <v>2059</v>
      </c>
      <c r="W2913" s="10">
        <v>192</v>
      </c>
      <c r="X2913" s="10">
        <v>1745</v>
      </c>
      <c r="Y2913" s="10">
        <f t="shared" si="87"/>
        <v>1094</v>
      </c>
      <c r="Z2913" s="10" t="str">
        <f>IFERROR(VLOOKUP(H2913,'[1]MW-NIFTY-50-12-Apr-2020'!$A:$A,1,FALSE),"No")</f>
        <v>No</v>
      </c>
      <c r="AA2913" s="10" t="str">
        <f>IFERROR(VLOOKUP(AB2913,'[2]ind_nifty500list 12th Apr20'!$F:$F,1,FALSE),"No")</f>
        <v>No</v>
      </c>
      <c r="AB2913" s="9">
        <v>1094</v>
      </c>
    </row>
    <row r="2914" spans="1:28" ht="15.75" customHeight="1" x14ac:dyDescent="0.3">
      <c r="A2914" s="9">
        <v>3688</v>
      </c>
      <c r="B2914" s="10"/>
      <c r="C2914" s="10"/>
      <c r="D2914" s="10">
        <v>131865348</v>
      </c>
      <c r="E2914" s="10">
        <v>131865348</v>
      </c>
      <c r="F2914" s="10">
        <v>515099</v>
      </c>
      <c r="G2914" s="10" t="s">
        <v>11296</v>
      </c>
      <c r="H2914" s="10" t="str">
        <f t="shared" si="88"/>
        <v>VERTICLIND</v>
      </c>
      <c r="I2914" s="10" t="s">
        <v>11297</v>
      </c>
      <c r="J2914" s="10" t="s">
        <v>11298</v>
      </c>
      <c r="K2914" s="13">
        <v>7.28</v>
      </c>
      <c r="L2914" s="19" t="s">
        <v>13176</v>
      </c>
      <c r="M2914" s="11" t="s">
        <v>249</v>
      </c>
      <c r="N2914" s="10" t="s">
        <v>250</v>
      </c>
      <c r="O2914" s="10" t="s">
        <v>762</v>
      </c>
      <c r="P2914" s="10" t="s">
        <v>875</v>
      </c>
      <c r="Q2914" s="12"/>
      <c r="R2914" s="12"/>
      <c r="S2914" s="15" t="s">
        <v>26</v>
      </c>
      <c r="T2914" s="10" t="s">
        <v>27</v>
      </c>
      <c r="U2914" s="10">
        <v>1118</v>
      </c>
      <c r="V2914" s="10">
        <v>1558</v>
      </c>
      <c r="W2914" s="10">
        <v>1298</v>
      </c>
      <c r="X2914" s="10">
        <v>2458</v>
      </c>
      <c r="Y2914" s="10">
        <f t="shared" si="87"/>
        <v>3688</v>
      </c>
      <c r="Z2914" s="10" t="str">
        <f>IFERROR(VLOOKUP(H2914,'[1]MW-NIFTY-50-12-Apr-2020'!$A:$A,1,FALSE),"No")</f>
        <v>No</v>
      </c>
      <c r="AA2914" s="10" t="str">
        <f>IFERROR(VLOOKUP(AB2914,'[2]ind_nifty500list 12th Apr20'!$F:$F,1,FALSE),"No")</f>
        <v>No</v>
      </c>
      <c r="AB2914" s="9">
        <v>3688</v>
      </c>
    </row>
    <row r="2915" spans="1:28" ht="15.75" customHeight="1" x14ac:dyDescent="0.3">
      <c r="A2915" s="9">
        <v>2166</v>
      </c>
      <c r="B2915" s="10"/>
      <c r="C2915" s="10"/>
      <c r="D2915" s="10">
        <v>132980484</v>
      </c>
      <c r="E2915" s="10">
        <v>519455</v>
      </c>
      <c r="F2915" s="10">
        <v>519455</v>
      </c>
      <c r="G2915" s="10" t="s">
        <v>6745</v>
      </c>
      <c r="H2915" s="10" t="str">
        <f t="shared" si="88"/>
        <v>NARBADA</v>
      </c>
      <c r="I2915" s="10" t="s">
        <v>6746</v>
      </c>
      <c r="J2915" s="10" t="s">
        <v>6747</v>
      </c>
      <c r="K2915" s="13">
        <v>7.19</v>
      </c>
      <c r="L2915" s="19" t="s">
        <v>13176</v>
      </c>
      <c r="M2915" s="11" t="s">
        <v>83</v>
      </c>
      <c r="N2915" s="10" t="s">
        <v>84</v>
      </c>
      <c r="O2915" s="10" t="s">
        <v>508</v>
      </c>
      <c r="P2915" s="10"/>
      <c r="Q2915" s="12"/>
      <c r="R2915" s="12"/>
      <c r="S2915" s="15" t="s">
        <v>86</v>
      </c>
      <c r="T2915" s="10" t="s">
        <v>27</v>
      </c>
      <c r="U2915" s="10">
        <v>2207</v>
      </c>
      <c r="V2915" s="10">
        <v>2360</v>
      </c>
      <c r="W2915" s="10">
        <v>3153</v>
      </c>
      <c r="X2915" s="10">
        <v>1139</v>
      </c>
      <c r="Y2915" s="10">
        <f t="shared" si="87"/>
        <v>2166</v>
      </c>
      <c r="Z2915" s="10" t="str">
        <f>IFERROR(VLOOKUP(H2915,'[1]MW-NIFTY-50-12-Apr-2020'!$A:$A,1,FALSE),"No")</f>
        <v>No</v>
      </c>
      <c r="AA2915" s="10" t="str">
        <f>IFERROR(VLOOKUP(AB2915,'[2]ind_nifty500list 12th Apr20'!$F:$F,1,FALSE),"No")</f>
        <v>No</v>
      </c>
      <c r="AB2915" s="9">
        <v>2166</v>
      </c>
    </row>
    <row r="2916" spans="1:28" ht="15.75" customHeight="1" x14ac:dyDescent="0.3">
      <c r="A2916" s="9">
        <v>2864</v>
      </c>
      <c r="B2916" s="10"/>
      <c r="C2916" s="10"/>
      <c r="D2916" s="10">
        <v>135686404</v>
      </c>
      <c r="E2916" s="10">
        <v>530025</v>
      </c>
      <c r="F2916" s="10">
        <v>530025</v>
      </c>
      <c r="G2916" s="10" t="s">
        <v>8833</v>
      </c>
      <c r="H2916" s="10" t="str">
        <f t="shared" si="88"/>
        <v>SAMYAKINT</v>
      </c>
      <c r="I2916" s="10" t="s">
        <v>8834</v>
      </c>
      <c r="J2916" s="10" t="s">
        <v>8835</v>
      </c>
      <c r="K2916" s="13">
        <v>7.19</v>
      </c>
      <c r="L2916" s="19" t="s">
        <v>13176</v>
      </c>
      <c r="M2916" s="11" t="s">
        <v>39</v>
      </c>
      <c r="N2916" s="10" t="s">
        <v>145</v>
      </c>
      <c r="O2916" s="10"/>
      <c r="P2916" s="10"/>
      <c r="Q2916" s="12"/>
      <c r="R2916" s="12"/>
      <c r="S2916" s="15" t="s">
        <v>42</v>
      </c>
      <c r="T2916" s="10" t="s">
        <v>27</v>
      </c>
      <c r="U2916" s="10">
        <v>3013</v>
      </c>
      <c r="V2916" s="10">
        <v>3223</v>
      </c>
      <c r="W2916" s="10">
        <v>2289</v>
      </c>
      <c r="X2916" s="10">
        <v>2286</v>
      </c>
      <c r="Y2916" s="10">
        <f t="shared" si="87"/>
        <v>2864</v>
      </c>
      <c r="Z2916" s="10" t="str">
        <f>IFERROR(VLOOKUP(H2916,'[1]MW-NIFTY-50-12-Apr-2020'!$A:$A,1,FALSE),"No")</f>
        <v>No</v>
      </c>
      <c r="AA2916" s="10" t="str">
        <f>IFERROR(VLOOKUP(AB2916,'[2]ind_nifty500list 12th Apr20'!$F:$F,1,FALSE),"No")</f>
        <v>No</v>
      </c>
      <c r="AB2916" s="9">
        <v>2864</v>
      </c>
    </row>
    <row r="2917" spans="1:28" ht="15.75" customHeight="1" x14ac:dyDescent="0.3">
      <c r="A2917" s="9">
        <v>1506</v>
      </c>
      <c r="B2917" s="10"/>
      <c r="C2917" s="10"/>
      <c r="D2917" s="10">
        <v>136210436</v>
      </c>
      <c r="E2917" s="10">
        <v>532072</v>
      </c>
      <c r="F2917" s="10">
        <v>532072</v>
      </c>
      <c r="G2917" s="10" t="s">
        <v>4752</v>
      </c>
      <c r="H2917" s="10" t="str">
        <f t="shared" si="88"/>
        <v>INTERDIGI</v>
      </c>
      <c r="I2917" s="10" t="s">
        <v>4753</v>
      </c>
      <c r="J2917" s="10" t="s">
        <v>4754</v>
      </c>
      <c r="K2917" s="13">
        <v>7.18</v>
      </c>
      <c r="L2917" s="19" t="s">
        <v>13176</v>
      </c>
      <c r="M2917" s="11" t="s">
        <v>83</v>
      </c>
      <c r="N2917" s="10" t="s">
        <v>181</v>
      </c>
      <c r="O2917" s="10" t="s">
        <v>311</v>
      </c>
      <c r="P2917" s="23" t="s">
        <v>312</v>
      </c>
      <c r="Q2917" s="12"/>
      <c r="R2917" s="12"/>
      <c r="S2917" s="15" t="s">
        <v>313</v>
      </c>
      <c r="T2917" s="10" t="s">
        <v>27</v>
      </c>
      <c r="U2917" s="10">
        <v>1474</v>
      </c>
      <c r="V2917" s="10">
        <v>2598</v>
      </c>
      <c r="W2917" s="10">
        <v>632</v>
      </c>
      <c r="X2917" s="10">
        <v>69</v>
      </c>
      <c r="Y2917" s="10">
        <f t="shared" si="87"/>
        <v>1506</v>
      </c>
      <c r="Z2917" s="10" t="str">
        <f>IFERROR(VLOOKUP(H2917,'[1]MW-NIFTY-50-12-Apr-2020'!$A:$A,1,FALSE),"No")</f>
        <v>No</v>
      </c>
      <c r="AA2917" s="10" t="str">
        <f>IFERROR(VLOOKUP(AB2917,'[2]ind_nifty500list 12th Apr20'!$F:$F,1,FALSE),"No")</f>
        <v>No</v>
      </c>
      <c r="AB2917" s="9">
        <v>1506</v>
      </c>
    </row>
    <row r="2918" spans="1:28" ht="15.75" customHeight="1" x14ac:dyDescent="0.3">
      <c r="A2918" s="9">
        <v>2957</v>
      </c>
      <c r="B2918" s="10"/>
      <c r="C2918" s="10"/>
      <c r="D2918" s="10">
        <v>132871940</v>
      </c>
      <c r="E2918" s="10">
        <v>519031</v>
      </c>
      <c r="F2918" s="10">
        <v>519031</v>
      </c>
      <c r="G2918" s="10" t="s">
        <v>9110</v>
      </c>
      <c r="H2918" s="10" t="str">
        <f t="shared" si="88"/>
        <v>SHAHFOOD</v>
      </c>
      <c r="I2918" s="10" t="s">
        <v>9111</v>
      </c>
      <c r="J2918" s="10" t="s">
        <v>9112</v>
      </c>
      <c r="K2918" s="13">
        <v>7.15</v>
      </c>
      <c r="L2918" s="19" t="s">
        <v>13176</v>
      </c>
      <c r="M2918" s="11" t="s">
        <v>275</v>
      </c>
      <c r="N2918" s="10" t="s">
        <v>276</v>
      </c>
      <c r="O2918" s="10" t="s">
        <v>277</v>
      </c>
      <c r="P2918" s="10"/>
      <c r="Q2918" s="12"/>
      <c r="R2918" s="12"/>
      <c r="S2918" s="18" t="s">
        <v>279</v>
      </c>
      <c r="T2918" s="10" t="s">
        <v>27</v>
      </c>
      <c r="U2918" s="10">
        <v>3516</v>
      </c>
      <c r="V2918" s="10">
        <v>1145</v>
      </c>
      <c r="W2918" s="10">
        <v>1920</v>
      </c>
      <c r="X2918" s="10">
        <v>437</v>
      </c>
      <c r="Y2918" s="10">
        <f t="shared" si="87"/>
        <v>2957</v>
      </c>
      <c r="Z2918" s="10" t="str">
        <f>IFERROR(VLOOKUP(H2918,'[1]MW-NIFTY-50-12-Apr-2020'!$A:$A,1,FALSE),"No")</f>
        <v>No</v>
      </c>
      <c r="AA2918" s="10" t="str">
        <f>IFERROR(VLOOKUP(AB2918,'[2]ind_nifty500list 12th Apr20'!$F:$F,1,FALSE),"No")</f>
        <v>No</v>
      </c>
      <c r="AB2918" s="9">
        <v>2957</v>
      </c>
    </row>
    <row r="2919" spans="1:28" ht="15.75" customHeight="1" x14ac:dyDescent="0.3">
      <c r="A2919" s="9">
        <v>4380</v>
      </c>
      <c r="B2919" s="10">
        <v>4863489</v>
      </c>
      <c r="C2919" s="10">
        <v>18998</v>
      </c>
      <c r="D2919" s="10">
        <v>129788164</v>
      </c>
      <c r="E2919" s="10">
        <v>506985</v>
      </c>
      <c r="F2919" s="10">
        <v>506985</v>
      </c>
      <c r="G2919" s="10" t="s">
        <v>12425</v>
      </c>
      <c r="H2919" s="10" t="s">
        <v>12425</v>
      </c>
      <c r="I2919" s="10" t="s">
        <v>12426</v>
      </c>
      <c r="J2919" s="10" t="s">
        <v>12427</v>
      </c>
      <c r="K2919" s="13">
        <v>7.14</v>
      </c>
      <c r="L2919" s="19" t="s">
        <v>13176</v>
      </c>
      <c r="M2919" s="11" t="s">
        <v>4773</v>
      </c>
      <c r="N2919" s="10" t="s">
        <v>96</v>
      </c>
      <c r="O2919" s="10" t="s">
        <v>97</v>
      </c>
      <c r="P2919" s="10"/>
      <c r="Q2919" s="12"/>
      <c r="R2919" s="12"/>
      <c r="S2919" s="10" t="s">
        <v>98</v>
      </c>
      <c r="T2919" s="10" t="s">
        <v>27</v>
      </c>
      <c r="U2919" s="10">
        <v>4427</v>
      </c>
      <c r="V2919" s="10">
        <v>4520</v>
      </c>
      <c r="W2919" s="10">
        <v>4326</v>
      </c>
      <c r="X2919" s="10">
        <v>4311</v>
      </c>
      <c r="Y2919" s="10">
        <f t="shared" si="87"/>
        <v>4380</v>
      </c>
      <c r="Z2919" s="10" t="str">
        <f>IFERROR(VLOOKUP(H2919,'[1]MW-NIFTY-50-12-Apr-2020'!$A:$A,1,FALSE),"No")</f>
        <v>No</v>
      </c>
      <c r="AA2919" s="10" t="str">
        <f>IFERROR(VLOOKUP(AB2919,'[2]ind_nifty500list 12th Apr20'!$F:$F,1,FALSE),"No")</f>
        <v>No</v>
      </c>
      <c r="AB2919" s="9">
        <v>4380</v>
      </c>
    </row>
    <row r="2920" spans="1:28" ht="15.75" customHeight="1" x14ac:dyDescent="0.3">
      <c r="A2920" s="9">
        <v>2378</v>
      </c>
      <c r="B2920" s="10"/>
      <c r="C2920" s="10"/>
      <c r="D2920" s="10">
        <v>136281604</v>
      </c>
      <c r="E2920" s="10">
        <v>532350</v>
      </c>
      <c r="F2920" s="10">
        <v>532350</v>
      </c>
      <c r="G2920" s="10" t="s">
        <v>7384</v>
      </c>
      <c r="H2920" s="10" t="str">
        <f t="shared" ref="H2920:H2929" si="89">G2920</f>
        <v>PADMALAYAT</v>
      </c>
      <c r="I2920" s="10" t="s">
        <v>7385</v>
      </c>
      <c r="J2920" s="10" t="s">
        <v>7386</v>
      </c>
      <c r="K2920" s="13">
        <v>7.13</v>
      </c>
      <c r="L2920" s="19" t="s">
        <v>13176</v>
      </c>
      <c r="M2920" s="11" t="s">
        <v>83</v>
      </c>
      <c r="N2920" s="10" t="s">
        <v>181</v>
      </c>
      <c r="O2920" s="10" t="s">
        <v>311</v>
      </c>
      <c r="P2920" s="10"/>
      <c r="Q2920" s="12"/>
      <c r="R2920" s="12"/>
      <c r="S2920" s="15" t="s">
        <v>313</v>
      </c>
      <c r="T2920" s="10" t="s">
        <v>27</v>
      </c>
      <c r="U2920" s="10">
        <v>2511</v>
      </c>
      <c r="V2920" s="10">
        <v>707</v>
      </c>
      <c r="W2920" s="10">
        <v>348</v>
      </c>
      <c r="X2920" s="10">
        <v>2565</v>
      </c>
      <c r="Y2920" s="10">
        <f t="shared" si="87"/>
        <v>2378</v>
      </c>
      <c r="Z2920" s="10" t="str">
        <f>IFERROR(VLOOKUP(H2920,'[1]MW-NIFTY-50-12-Apr-2020'!$A:$A,1,FALSE),"No")</f>
        <v>No</v>
      </c>
      <c r="AA2920" s="10" t="str">
        <f>IFERROR(VLOOKUP(AB2920,'[2]ind_nifty500list 12th Apr20'!$F:$F,1,FALSE),"No")</f>
        <v>No</v>
      </c>
      <c r="AB2920" s="9">
        <v>2378</v>
      </c>
    </row>
    <row r="2921" spans="1:28" ht="15.75" customHeight="1" x14ac:dyDescent="0.3">
      <c r="A2921" s="9">
        <v>512</v>
      </c>
      <c r="B2921" s="10"/>
      <c r="C2921" s="10"/>
      <c r="D2921" s="10">
        <v>137425924</v>
      </c>
      <c r="E2921" s="10">
        <v>536820</v>
      </c>
      <c r="F2921" s="10">
        <v>536820</v>
      </c>
      <c r="G2921" s="10" t="s">
        <v>1721</v>
      </c>
      <c r="H2921" s="10" t="str">
        <f t="shared" si="89"/>
        <v>BOSTONTEK</v>
      </c>
      <c r="I2921" s="10" t="s">
        <v>1722</v>
      </c>
      <c r="J2921" s="10" t="s">
        <v>1723</v>
      </c>
      <c r="K2921" s="13">
        <v>7.11</v>
      </c>
      <c r="L2921" s="19" t="s">
        <v>13176</v>
      </c>
      <c r="M2921" s="11" t="s">
        <v>83</v>
      </c>
      <c r="N2921" s="10" t="s">
        <v>84</v>
      </c>
      <c r="O2921" s="10" t="s">
        <v>85</v>
      </c>
      <c r="P2921" s="10"/>
      <c r="Q2921" s="12"/>
      <c r="R2921" s="12"/>
      <c r="S2921" s="15" t="s">
        <v>86</v>
      </c>
      <c r="T2921" s="10" t="s">
        <v>27</v>
      </c>
      <c r="U2921" s="10">
        <v>537</v>
      </c>
      <c r="V2921" s="10">
        <v>616</v>
      </c>
      <c r="W2921" s="10">
        <v>474</v>
      </c>
      <c r="X2921" s="10">
        <v>365</v>
      </c>
      <c r="Y2921" s="10">
        <f t="shared" si="87"/>
        <v>512</v>
      </c>
      <c r="Z2921" s="10" t="str">
        <f>IFERROR(VLOOKUP(H2921,'[1]MW-NIFTY-50-12-Apr-2020'!$A:$A,1,FALSE),"No")</f>
        <v>No</v>
      </c>
      <c r="AA2921" s="10" t="str">
        <f>IFERROR(VLOOKUP(AB2921,'[2]ind_nifty500list 12th Apr20'!$F:$F,1,FALSE),"No")</f>
        <v>No</v>
      </c>
      <c r="AB2921" s="9">
        <v>512</v>
      </c>
    </row>
    <row r="2922" spans="1:28" ht="15.75" customHeight="1" x14ac:dyDescent="0.3">
      <c r="A2922" s="9">
        <v>1261</v>
      </c>
      <c r="B2922" s="10"/>
      <c r="C2922" s="10"/>
      <c r="D2922" s="10">
        <v>136035076</v>
      </c>
      <c r="E2922" s="10">
        <v>531387</v>
      </c>
      <c r="F2922" s="10">
        <v>531387</v>
      </c>
      <c r="G2922" s="10" t="s">
        <v>4004</v>
      </c>
      <c r="H2922" s="10" t="str">
        <f t="shared" si="89"/>
        <v>HASTIFIN</v>
      </c>
      <c r="I2922" s="10" t="s">
        <v>4005</v>
      </c>
      <c r="J2922" s="10" t="s">
        <v>4006</v>
      </c>
      <c r="K2922" s="13">
        <v>7.11</v>
      </c>
      <c r="L2922" s="19" t="s">
        <v>13176</v>
      </c>
      <c r="M2922" s="11" t="s">
        <v>55</v>
      </c>
      <c r="N2922" s="10" t="s">
        <v>56</v>
      </c>
      <c r="O2922" s="10"/>
      <c r="P2922" s="10"/>
      <c r="Q2922" s="12"/>
      <c r="R2922" s="12"/>
      <c r="S2922" s="10" t="s">
        <v>58</v>
      </c>
      <c r="T2922" s="10" t="s">
        <v>27</v>
      </c>
      <c r="U2922" s="10">
        <v>1387</v>
      </c>
      <c r="V2922" s="10">
        <v>3651</v>
      </c>
      <c r="W2922" s="10">
        <v>1119</v>
      </c>
      <c r="X2922" s="10">
        <v>787</v>
      </c>
      <c r="Y2922" s="10">
        <f t="shared" si="87"/>
        <v>1261</v>
      </c>
      <c r="Z2922" s="10" t="str">
        <f>IFERROR(VLOOKUP(H2922,'[1]MW-NIFTY-50-12-Apr-2020'!$A:$A,1,FALSE),"No")</f>
        <v>No</v>
      </c>
      <c r="AA2922" s="10" t="str">
        <f>IFERROR(VLOOKUP(AB2922,'[2]ind_nifty500list 12th Apr20'!$F:$F,1,FALSE),"No")</f>
        <v>No</v>
      </c>
      <c r="AB2922" s="9">
        <v>1261</v>
      </c>
    </row>
    <row r="2923" spans="1:28" ht="15.75" customHeight="1" x14ac:dyDescent="0.3">
      <c r="A2923" s="9">
        <v>1467</v>
      </c>
      <c r="B2923" s="10"/>
      <c r="C2923" s="10"/>
      <c r="D2923" s="10">
        <v>135881476</v>
      </c>
      <c r="E2923" s="10">
        <v>135881476</v>
      </c>
      <c r="F2923" s="10">
        <v>530787</v>
      </c>
      <c r="G2923" s="10" t="s">
        <v>4635</v>
      </c>
      <c r="H2923" s="10" t="str">
        <f t="shared" si="89"/>
        <v>INLANPR</v>
      </c>
      <c r="I2923" s="10" t="s">
        <v>4636</v>
      </c>
      <c r="J2923" s="10" t="s">
        <v>4637</v>
      </c>
      <c r="K2923" s="13">
        <v>7.1</v>
      </c>
      <c r="L2923" s="19" t="s">
        <v>13176</v>
      </c>
      <c r="M2923" s="11" t="s">
        <v>83</v>
      </c>
      <c r="N2923" s="10" t="s">
        <v>181</v>
      </c>
      <c r="O2923" s="10"/>
      <c r="P2923" s="10"/>
      <c r="Q2923" s="10"/>
      <c r="R2923" s="12"/>
      <c r="S2923" s="17" t="s">
        <v>86</v>
      </c>
      <c r="T2923" s="10" t="s">
        <v>27</v>
      </c>
      <c r="U2923" s="10">
        <v>1184</v>
      </c>
      <c r="V2923" s="10">
        <v>992</v>
      </c>
      <c r="W2923" s="10">
        <v>2313</v>
      </c>
      <c r="X2923" s="10">
        <v>2940</v>
      </c>
      <c r="Y2923" s="10">
        <f t="shared" si="87"/>
        <v>1467</v>
      </c>
      <c r="Z2923" s="10" t="str">
        <f>IFERROR(VLOOKUP(H2923,'[1]MW-NIFTY-50-12-Apr-2020'!$A:$A,1,FALSE),"No")</f>
        <v>No</v>
      </c>
      <c r="AA2923" s="10" t="str">
        <f>IFERROR(VLOOKUP(AB2923,'[2]ind_nifty500list 12th Apr20'!$F:$F,1,FALSE),"No")</f>
        <v>No</v>
      </c>
      <c r="AB2923" s="9">
        <v>1467</v>
      </c>
    </row>
    <row r="2924" spans="1:28" ht="15.75" customHeight="1" x14ac:dyDescent="0.3">
      <c r="A2924" s="9">
        <v>2681</v>
      </c>
      <c r="B2924" s="10"/>
      <c r="C2924" s="10"/>
      <c r="D2924" s="10">
        <v>136085252</v>
      </c>
      <c r="E2924" s="10">
        <v>531583</v>
      </c>
      <c r="F2924" s="10">
        <v>531583</v>
      </c>
      <c r="G2924" s="10" t="s">
        <v>8284</v>
      </c>
      <c r="H2924" s="10" t="str">
        <f t="shared" si="89"/>
        <v>RAP</v>
      </c>
      <c r="I2924" s="10" t="s">
        <v>8285</v>
      </c>
      <c r="J2924" s="10" t="s">
        <v>8286</v>
      </c>
      <c r="K2924" s="13">
        <v>7.09</v>
      </c>
      <c r="L2924" s="19" t="s">
        <v>13176</v>
      </c>
      <c r="M2924" s="11" t="s">
        <v>83</v>
      </c>
      <c r="N2924" s="10" t="s">
        <v>181</v>
      </c>
      <c r="O2924" s="10" t="s">
        <v>311</v>
      </c>
      <c r="P2924" s="10"/>
      <c r="Q2924" s="12"/>
      <c r="R2924" s="12"/>
      <c r="S2924" s="15" t="s">
        <v>313</v>
      </c>
      <c r="T2924" s="10" t="s">
        <v>27</v>
      </c>
      <c r="U2924" s="10">
        <v>4374</v>
      </c>
      <c r="V2924" s="10">
        <v>4320</v>
      </c>
      <c r="W2924" s="10">
        <v>4908</v>
      </c>
      <c r="X2924" s="10">
        <v>4895</v>
      </c>
      <c r="Y2924" s="10">
        <f t="shared" si="87"/>
        <v>2681</v>
      </c>
      <c r="Z2924" s="10" t="str">
        <f>IFERROR(VLOOKUP(H2924,'[1]MW-NIFTY-50-12-Apr-2020'!$A:$A,1,FALSE),"No")</f>
        <v>No</v>
      </c>
      <c r="AA2924" s="10" t="str">
        <f>IFERROR(VLOOKUP(AB2924,'[2]ind_nifty500list 12th Apr20'!$F:$F,1,FALSE),"No")</f>
        <v>No</v>
      </c>
      <c r="AB2924" s="9">
        <v>2681</v>
      </c>
    </row>
    <row r="2925" spans="1:28" ht="15.75" customHeight="1" x14ac:dyDescent="0.3">
      <c r="A2925" s="9">
        <v>1745</v>
      </c>
      <c r="B2925" s="10"/>
      <c r="C2925" s="10"/>
      <c r="D2925" s="10">
        <v>128294660</v>
      </c>
      <c r="E2925" s="10">
        <v>128294660</v>
      </c>
      <c r="F2925" s="10">
        <v>501151</v>
      </c>
      <c r="G2925" s="10" t="s">
        <v>5472</v>
      </c>
      <c r="H2925" s="10" t="str">
        <f t="shared" si="89"/>
        <v>KARTKIN</v>
      </c>
      <c r="I2925" s="10" t="s">
        <v>5473</v>
      </c>
      <c r="J2925" s="10" t="s">
        <v>5474</v>
      </c>
      <c r="K2925" s="13">
        <v>7.08</v>
      </c>
      <c r="L2925" s="19" t="s">
        <v>13176</v>
      </c>
      <c r="M2925" s="11" t="s">
        <v>55</v>
      </c>
      <c r="N2925" s="10" t="s">
        <v>56</v>
      </c>
      <c r="O2925" s="10" t="s">
        <v>62</v>
      </c>
      <c r="P2925" s="10" t="s">
        <v>63</v>
      </c>
      <c r="Q2925" s="12"/>
      <c r="R2925" s="12"/>
      <c r="S2925" s="10" t="s">
        <v>58</v>
      </c>
      <c r="T2925" s="10" t="s">
        <v>27</v>
      </c>
      <c r="U2925" s="10">
        <v>192</v>
      </c>
      <c r="V2925" s="10">
        <v>1094</v>
      </c>
      <c r="W2925" s="10">
        <v>1047</v>
      </c>
      <c r="X2925" s="10">
        <v>747</v>
      </c>
      <c r="Y2925" s="10">
        <f t="shared" si="87"/>
        <v>1745</v>
      </c>
      <c r="Z2925" s="10" t="str">
        <f>IFERROR(VLOOKUP(H2925,'[1]MW-NIFTY-50-12-Apr-2020'!$A:$A,1,FALSE),"No")</f>
        <v>No</v>
      </c>
      <c r="AA2925" s="10" t="str">
        <f>IFERROR(VLOOKUP(AB2925,'[2]ind_nifty500list 12th Apr20'!$F:$F,1,FALSE),"No")</f>
        <v>No</v>
      </c>
      <c r="AB2925" s="9">
        <v>1745</v>
      </c>
    </row>
    <row r="2926" spans="1:28" ht="15.75" customHeight="1" x14ac:dyDescent="0.3">
      <c r="A2926" s="9">
        <v>3191</v>
      </c>
      <c r="B2926" s="10"/>
      <c r="C2926" s="10"/>
      <c r="D2926" s="10">
        <v>133435908</v>
      </c>
      <c r="E2926" s="10">
        <v>521234</v>
      </c>
      <c r="F2926" s="10">
        <v>521234</v>
      </c>
      <c r="G2926" s="10" t="s">
        <v>9808</v>
      </c>
      <c r="H2926" s="10" t="str">
        <f t="shared" si="89"/>
        <v>SRINACHA</v>
      </c>
      <c r="I2926" s="10" t="s">
        <v>9809</v>
      </c>
      <c r="J2926" s="10" t="s">
        <v>9810</v>
      </c>
      <c r="K2926" s="13">
        <v>7.07</v>
      </c>
      <c r="L2926" s="19" t="s">
        <v>13176</v>
      </c>
      <c r="M2926" s="11" t="s">
        <v>83</v>
      </c>
      <c r="N2926" s="10" t="s">
        <v>84</v>
      </c>
      <c r="O2926" s="10" t="s">
        <v>85</v>
      </c>
      <c r="P2926" s="10"/>
      <c r="Q2926" s="12"/>
      <c r="R2926" s="12"/>
      <c r="S2926" s="17" t="s">
        <v>86</v>
      </c>
      <c r="T2926" s="10" t="s">
        <v>27</v>
      </c>
      <c r="U2926" s="10">
        <v>75</v>
      </c>
      <c r="V2926" s="10">
        <v>418</v>
      </c>
      <c r="W2926" s="10">
        <v>3190</v>
      </c>
      <c r="X2926" s="10">
        <v>3149</v>
      </c>
      <c r="Y2926" s="10">
        <f t="shared" si="87"/>
        <v>3191</v>
      </c>
      <c r="Z2926" s="10" t="str">
        <f>IFERROR(VLOOKUP(H2926,'[1]MW-NIFTY-50-12-Apr-2020'!$A:$A,1,FALSE),"No")</f>
        <v>No</v>
      </c>
      <c r="AA2926" s="10" t="str">
        <f>IFERROR(VLOOKUP(AB2926,'[2]ind_nifty500list 12th Apr20'!$F:$F,1,FALSE),"No")</f>
        <v>No</v>
      </c>
      <c r="AB2926" s="9">
        <v>3191</v>
      </c>
    </row>
    <row r="2927" spans="1:28" ht="15.75" customHeight="1" x14ac:dyDescent="0.3">
      <c r="A2927" s="9">
        <v>905</v>
      </c>
      <c r="B2927" s="10"/>
      <c r="C2927" s="10"/>
      <c r="D2927" s="10">
        <v>135765252</v>
      </c>
      <c r="E2927" s="10">
        <v>135765252</v>
      </c>
      <c r="F2927" s="10">
        <v>530333</v>
      </c>
      <c r="G2927" s="10" t="s">
        <v>2913</v>
      </c>
      <c r="H2927" s="10" t="str">
        <f t="shared" si="89"/>
        <v>EMGEECA</v>
      </c>
      <c r="I2927" s="10" t="s">
        <v>2914</v>
      </c>
      <c r="J2927" s="10" t="s">
        <v>2915</v>
      </c>
      <c r="K2927" s="13">
        <v>7.06</v>
      </c>
      <c r="L2927" s="19" t="s">
        <v>13176</v>
      </c>
      <c r="M2927" s="11" t="s">
        <v>39</v>
      </c>
      <c r="N2927" s="10" t="s">
        <v>40</v>
      </c>
      <c r="O2927" s="10" t="s">
        <v>128</v>
      </c>
      <c r="P2927" s="10"/>
      <c r="Q2927" s="12"/>
      <c r="R2927" s="12"/>
      <c r="S2927" s="17" t="s">
        <v>42</v>
      </c>
      <c r="T2927" s="10" t="s">
        <v>27</v>
      </c>
      <c r="U2927" s="10">
        <v>723</v>
      </c>
      <c r="V2927" s="10">
        <v>3446</v>
      </c>
      <c r="W2927" s="10">
        <v>206</v>
      </c>
      <c r="X2927" s="10">
        <v>1631</v>
      </c>
      <c r="Y2927" s="10">
        <f t="shared" si="87"/>
        <v>905</v>
      </c>
      <c r="Z2927" s="10" t="str">
        <f>IFERROR(VLOOKUP(H2927,'[1]MW-NIFTY-50-12-Apr-2020'!$A:$A,1,FALSE),"No")</f>
        <v>No</v>
      </c>
      <c r="AA2927" s="10" t="str">
        <f>IFERROR(VLOOKUP(AB2927,'[2]ind_nifty500list 12th Apr20'!$F:$F,1,FALSE),"No")</f>
        <v>No</v>
      </c>
      <c r="AB2927" s="9">
        <v>905</v>
      </c>
    </row>
    <row r="2928" spans="1:28" ht="15.75" customHeight="1" x14ac:dyDescent="0.3">
      <c r="A2928" s="9">
        <v>2708</v>
      </c>
      <c r="B2928" s="10"/>
      <c r="C2928" s="10"/>
      <c r="D2928" s="10">
        <v>131470852</v>
      </c>
      <c r="E2928" s="10">
        <v>513558</v>
      </c>
      <c r="F2928" s="10">
        <v>513558</v>
      </c>
      <c r="G2928" s="10" t="s">
        <v>8366</v>
      </c>
      <c r="H2928" s="10" t="str">
        <f t="shared" si="89"/>
        <v>REALSTR</v>
      </c>
      <c r="I2928" s="10" t="s">
        <v>8367</v>
      </c>
      <c r="J2928" s="10" t="s">
        <v>8368</v>
      </c>
      <c r="K2928" s="13">
        <v>7.06</v>
      </c>
      <c r="L2928" s="19" t="s">
        <v>13176</v>
      </c>
      <c r="M2928" s="11" t="s">
        <v>23</v>
      </c>
      <c r="N2928" s="10" t="s">
        <v>90</v>
      </c>
      <c r="O2928" s="10"/>
      <c r="P2928" s="10"/>
      <c r="Q2928" s="12"/>
      <c r="R2928" s="12"/>
      <c r="S2928" s="18" t="s">
        <v>91</v>
      </c>
      <c r="T2928" s="10" t="s">
        <v>27</v>
      </c>
      <c r="U2928" s="10">
        <v>3027</v>
      </c>
      <c r="V2928" s="10">
        <v>3253</v>
      </c>
      <c r="W2928" s="10">
        <v>2246</v>
      </c>
      <c r="X2928" s="10">
        <v>3214</v>
      </c>
      <c r="Y2928" s="10">
        <f t="shared" si="87"/>
        <v>2708</v>
      </c>
      <c r="Z2928" s="10" t="str">
        <f>IFERROR(VLOOKUP(H2928,'[1]MW-NIFTY-50-12-Apr-2020'!$A:$A,1,FALSE),"No")</f>
        <v>No</v>
      </c>
      <c r="AA2928" s="10" t="str">
        <f>IFERROR(VLOOKUP(AB2928,'[2]ind_nifty500list 12th Apr20'!$F:$F,1,FALSE),"No")</f>
        <v>No</v>
      </c>
      <c r="AB2928" s="9">
        <v>2708</v>
      </c>
    </row>
    <row r="2929" spans="1:28" ht="15.75" customHeight="1" x14ac:dyDescent="0.3">
      <c r="A2929" s="9">
        <v>3122</v>
      </c>
      <c r="B2929" s="10"/>
      <c r="C2929" s="10"/>
      <c r="D2929" s="10">
        <v>137964292</v>
      </c>
      <c r="E2929" s="10">
        <v>538923</v>
      </c>
      <c r="F2929" s="10">
        <v>538923</v>
      </c>
      <c r="G2929" s="10" t="s">
        <v>9602</v>
      </c>
      <c r="H2929" s="10" t="str">
        <f t="shared" si="89"/>
        <v>SOFCOM</v>
      </c>
      <c r="I2929" s="10" t="s">
        <v>9603</v>
      </c>
      <c r="J2929" s="10" t="s">
        <v>9604</v>
      </c>
      <c r="K2929" s="13">
        <v>7.06</v>
      </c>
      <c r="L2929" s="19" t="s">
        <v>13176</v>
      </c>
      <c r="M2929" s="11" t="s">
        <v>32</v>
      </c>
      <c r="N2929" s="10" t="s">
        <v>33</v>
      </c>
      <c r="O2929" s="10" t="s">
        <v>48</v>
      </c>
      <c r="P2929" s="10"/>
      <c r="Q2929" s="12"/>
      <c r="R2929" s="12"/>
      <c r="S2929" s="18" t="s">
        <v>35</v>
      </c>
      <c r="T2929" s="10" t="s">
        <v>27</v>
      </c>
      <c r="U2929" s="10">
        <v>3809</v>
      </c>
      <c r="V2929" s="10">
        <v>722</v>
      </c>
      <c r="W2929" s="10">
        <v>2234</v>
      </c>
      <c r="X2929" s="10">
        <v>3030</v>
      </c>
      <c r="Y2929" s="10">
        <f t="shared" si="87"/>
        <v>3122</v>
      </c>
      <c r="Z2929" s="10" t="str">
        <f>IFERROR(VLOOKUP(H2929,'[1]MW-NIFTY-50-12-Apr-2020'!$A:$A,1,FALSE),"No")</f>
        <v>No</v>
      </c>
      <c r="AA2929" s="10" t="str">
        <f>IFERROR(VLOOKUP(AB2929,'[2]ind_nifty500list 12th Apr20'!$F:$F,1,FALSE),"No")</f>
        <v>No</v>
      </c>
      <c r="AB2929" s="9">
        <v>3122</v>
      </c>
    </row>
    <row r="2930" spans="1:28" ht="15.75" customHeight="1" x14ac:dyDescent="0.3">
      <c r="A2930" s="9">
        <v>4029</v>
      </c>
      <c r="B2930" s="10">
        <v>58369</v>
      </c>
      <c r="C2930" s="10">
        <v>228</v>
      </c>
      <c r="D2930" s="10">
        <v>129008644</v>
      </c>
      <c r="E2930" s="10">
        <v>503940</v>
      </c>
      <c r="F2930" s="10">
        <v>503940</v>
      </c>
      <c r="G2930" s="10" t="s">
        <v>12240</v>
      </c>
      <c r="H2930" s="10" t="s">
        <v>12240</v>
      </c>
      <c r="I2930" s="10" t="s">
        <v>12241</v>
      </c>
      <c r="J2930" s="10" t="s">
        <v>12242</v>
      </c>
      <c r="K2930" s="13">
        <v>7.05</v>
      </c>
      <c r="L2930" s="19" t="s">
        <v>13176</v>
      </c>
      <c r="M2930" s="11" t="s">
        <v>39</v>
      </c>
      <c r="N2930" s="10" t="s">
        <v>40</v>
      </c>
      <c r="O2930" s="10"/>
      <c r="P2930" s="10"/>
      <c r="Q2930" s="12"/>
      <c r="R2930" s="12"/>
      <c r="S2930" s="15" t="s">
        <v>42</v>
      </c>
      <c r="T2930" s="10" t="s">
        <v>27</v>
      </c>
      <c r="U2930" s="10">
        <v>4072</v>
      </c>
      <c r="V2930" s="10">
        <v>4144</v>
      </c>
      <c r="W2930" s="10">
        <v>3661</v>
      </c>
      <c r="X2930" s="10">
        <v>3432</v>
      </c>
      <c r="Y2930" s="10">
        <f t="shared" si="87"/>
        <v>4029</v>
      </c>
      <c r="Z2930" s="10" t="str">
        <f>IFERROR(VLOOKUP(H2930,'[1]MW-NIFTY-50-12-Apr-2020'!$A:$A,1,FALSE),"No")</f>
        <v>No</v>
      </c>
      <c r="AA2930" s="10" t="str">
        <f>IFERROR(VLOOKUP(AB2930,'[2]ind_nifty500list 12th Apr20'!$F:$F,1,FALSE),"No")</f>
        <v>No</v>
      </c>
      <c r="AB2930" s="9">
        <v>4029</v>
      </c>
    </row>
    <row r="2931" spans="1:28" ht="15.75" customHeight="1" x14ac:dyDescent="0.3">
      <c r="A2931" s="9">
        <v>3187</v>
      </c>
      <c r="B2931" s="10"/>
      <c r="C2931" s="10"/>
      <c r="D2931" s="10">
        <v>137948932</v>
      </c>
      <c r="E2931" s="10">
        <v>538863</v>
      </c>
      <c r="F2931" s="10">
        <v>538863</v>
      </c>
      <c r="G2931" s="10" t="s">
        <v>9796</v>
      </c>
      <c r="H2931" s="10" t="str">
        <f>G2931</f>
        <v>AMARNATH</v>
      </c>
      <c r="I2931" s="10" t="s">
        <v>9797</v>
      </c>
      <c r="J2931" s="10" t="s">
        <v>9798</v>
      </c>
      <c r="K2931" s="13">
        <v>7.04</v>
      </c>
      <c r="L2931" s="19" t="s">
        <v>13176</v>
      </c>
      <c r="M2931" s="11" t="s">
        <v>55</v>
      </c>
      <c r="N2931" s="10" t="s">
        <v>56</v>
      </c>
      <c r="O2931" s="10" t="s">
        <v>158</v>
      </c>
      <c r="P2931" s="10" t="s">
        <v>159</v>
      </c>
      <c r="Q2931" s="12"/>
      <c r="R2931" s="12"/>
      <c r="S2931" s="18" t="s">
        <v>58</v>
      </c>
      <c r="T2931" s="10" t="s">
        <v>27</v>
      </c>
      <c r="U2931" s="10">
        <v>1402</v>
      </c>
      <c r="V2931" s="10">
        <v>3509</v>
      </c>
      <c r="W2931" s="10">
        <v>1978</v>
      </c>
      <c r="X2931" s="10">
        <v>2162</v>
      </c>
      <c r="Y2931" s="10">
        <f t="shared" si="87"/>
        <v>3187</v>
      </c>
      <c r="Z2931" s="10" t="str">
        <f>IFERROR(VLOOKUP(H2931,'[1]MW-NIFTY-50-12-Apr-2020'!$A:$A,1,FALSE),"No")</f>
        <v>No</v>
      </c>
      <c r="AA2931" s="10" t="str">
        <f>IFERROR(VLOOKUP(AB2931,'[2]ind_nifty500list 12th Apr20'!$F:$F,1,FALSE),"No")</f>
        <v>No</v>
      </c>
      <c r="AB2931" s="9">
        <v>3187</v>
      </c>
    </row>
    <row r="2932" spans="1:28" ht="15.75" customHeight="1" x14ac:dyDescent="0.3">
      <c r="A2932" s="9">
        <v>2945</v>
      </c>
      <c r="B2932" s="10">
        <v>6075905</v>
      </c>
      <c r="C2932" s="10">
        <v>23734</v>
      </c>
      <c r="D2932" s="10">
        <v>136550660</v>
      </c>
      <c r="E2932" s="10">
        <v>533401</v>
      </c>
      <c r="F2932" s="10">
        <v>533401</v>
      </c>
      <c r="G2932" s="10" t="s">
        <v>9075</v>
      </c>
      <c r="H2932" s="10" t="s">
        <v>9075</v>
      </c>
      <c r="I2932" s="10" t="s">
        <v>9076</v>
      </c>
      <c r="J2932" s="10" t="s">
        <v>9077</v>
      </c>
      <c r="K2932" s="13">
        <v>7</v>
      </c>
      <c r="L2932" s="19" t="s">
        <v>13176</v>
      </c>
      <c r="M2932" s="11" t="s">
        <v>23</v>
      </c>
      <c r="N2932" s="10" t="s">
        <v>196</v>
      </c>
      <c r="O2932" s="10" t="s">
        <v>388</v>
      </c>
      <c r="P2932" s="10"/>
      <c r="Q2932" s="12"/>
      <c r="R2932" s="12"/>
      <c r="S2932" s="15" t="s">
        <v>26</v>
      </c>
      <c r="T2932" s="10" t="s">
        <v>27</v>
      </c>
      <c r="U2932" s="10">
        <v>2894</v>
      </c>
      <c r="V2932" s="10">
        <v>237</v>
      </c>
      <c r="W2932" s="10">
        <v>3158</v>
      </c>
      <c r="X2932" s="10">
        <v>1708</v>
      </c>
      <c r="Y2932" s="10">
        <f t="shared" si="87"/>
        <v>2945</v>
      </c>
      <c r="Z2932" s="10" t="str">
        <f>IFERROR(VLOOKUP(H2932,'[1]MW-NIFTY-50-12-Apr-2020'!$A:$A,1,FALSE),"No")</f>
        <v>No</v>
      </c>
      <c r="AA2932" s="10" t="str">
        <f>IFERROR(VLOOKUP(AB2932,'[2]ind_nifty500list 12th Apr20'!$F:$F,1,FALSE),"No")</f>
        <v>No</v>
      </c>
      <c r="AB2932" s="9">
        <v>2945</v>
      </c>
    </row>
    <row r="2933" spans="1:28" ht="15.75" customHeight="1" x14ac:dyDescent="0.3">
      <c r="A2933" s="9">
        <v>89</v>
      </c>
      <c r="B2933" s="10"/>
      <c r="C2933" s="10"/>
      <c r="D2933" s="10">
        <v>132101124</v>
      </c>
      <c r="E2933" s="10">
        <v>516020</v>
      </c>
      <c r="F2933" s="10">
        <v>516020</v>
      </c>
      <c r="G2933" s="10" t="s">
        <v>385</v>
      </c>
      <c r="H2933" s="10" t="str">
        <f>G2933</f>
        <v>AGIOPAPER</v>
      </c>
      <c r="I2933" s="10" t="s">
        <v>386</v>
      </c>
      <c r="J2933" s="10" t="s">
        <v>387</v>
      </c>
      <c r="K2933" s="13">
        <v>6.97</v>
      </c>
      <c r="L2933" s="19" t="s">
        <v>13176</v>
      </c>
      <c r="M2933" s="11" t="s">
        <v>23</v>
      </c>
      <c r="N2933" s="10" t="s">
        <v>196</v>
      </c>
      <c r="O2933" s="10" t="s">
        <v>388</v>
      </c>
      <c r="P2933" s="12"/>
      <c r="Q2933" s="12"/>
      <c r="R2933" s="12"/>
      <c r="S2933" s="15" t="s">
        <v>26</v>
      </c>
      <c r="T2933" s="10" t="s">
        <v>27</v>
      </c>
      <c r="U2933" s="10">
        <v>1081</v>
      </c>
      <c r="V2933" s="10">
        <v>3181</v>
      </c>
      <c r="W2933" s="10">
        <v>2872</v>
      </c>
      <c r="X2933" s="10">
        <v>2660</v>
      </c>
      <c r="Y2933" s="10">
        <f t="shared" si="87"/>
        <v>89</v>
      </c>
      <c r="Z2933" s="10" t="str">
        <f>IFERROR(VLOOKUP(H2933,'[1]MW-NIFTY-50-12-Apr-2020'!$A:$A,1,FALSE),"No")</f>
        <v>No</v>
      </c>
      <c r="AA2933" s="10" t="str">
        <f>IFERROR(VLOOKUP(AB2933,'[2]ind_nifty500list 12th Apr20'!$F:$F,1,FALSE),"No")</f>
        <v>No</v>
      </c>
      <c r="AB2933" s="9">
        <v>89</v>
      </c>
    </row>
    <row r="2934" spans="1:28" ht="15.75" customHeight="1" x14ac:dyDescent="0.3">
      <c r="A2934" s="9">
        <v>3383</v>
      </c>
      <c r="B2934" s="10"/>
      <c r="C2934" s="10"/>
      <c r="D2934" s="10">
        <v>133385732</v>
      </c>
      <c r="E2934" s="10">
        <v>521038</v>
      </c>
      <c r="F2934" s="10">
        <v>521038</v>
      </c>
      <c r="G2934" s="10" t="s">
        <v>10385</v>
      </c>
      <c r="H2934" s="10" t="str">
        <f>G2934</f>
        <v>TAMJAIM</v>
      </c>
      <c r="I2934" s="10" t="s">
        <v>10386</v>
      </c>
      <c r="J2934" s="10" t="s">
        <v>10387</v>
      </c>
      <c r="K2934" s="13">
        <v>6.97</v>
      </c>
      <c r="L2934" s="19" t="s">
        <v>13176</v>
      </c>
      <c r="M2934" s="11" t="s">
        <v>83</v>
      </c>
      <c r="N2934" s="10" t="s">
        <v>84</v>
      </c>
      <c r="O2934" s="10" t="s">
        <v>85</v>
      </c>
      <c r="P2934" s="10"/>
      <c r="Q2934" s="12"/>
      <c r="R2934" s="12"/>
      <c r="S2934" s="15" t="s">
        <v>86</v>
      </c>
      <c r="T2934" s="10" t="s">
        <v>27</v>
      </c>
      <c r="U2934" s="10">
        <v>489</v>
      </c>
      <c r="V2934" s="10">
        <v>1690</v>
      </c>
      <c r="W2934" s="10">
        <v>2657</v>
      </c>
      <c r="X2934" s="10">
        <v>3357</v>
      </c>
      <c r="Y2934" s="10">
        <f t="shared" si="87"/>
        <v>3383</v>
      </c>
      <c r="Z2934" s="10" t="str">
        <f>IFERROR(VLOOKUP(H2934,'[1]MW-NIFTY-50-12-Apr-2020'!$A:$A,1,FALSE),"No")</f>
        <v>No</v>
      </c>
      <c r="AA2934" s="10" t="str">
        <f>IFERROR(VLOOKUP(AB2934,'[2]ind_nifty500list 12th Apr20'!$F:$F,1,FALSE),"No")</f>
        <v>No</v>
      </c>
      <c r="AB2934" s="9">
        <v>3383</v>
      </c>
    </row>
    <row r="2935" spans="1:28" ht="15.75" customHeight="1" x14ac:dyDescent="0.3">
      <c r="A2935" s="9">
        <v>2381</v>
      </c>
      <c r="B2935" s="10">
        <v>697089</v>
      </c>
      <c r="C2935" s="10">
        <v>2723</v>
      </c>
      <c r="D2935" s="10">
        <v>132410884</v>
      </c>
      <c r="E2935" s="10">
        <v>517230</v>
      </c>
      <c r="F2935" s="10">
        <v>517230</v>
      </c>
      <c r="G2935" s="10" t="s">
        <v>7393</v>
      </c>
      <c r="H2935" s="10" t="s">
        <v>7393</v>
      </c>
      <c r="I2935" s="10" t="s">
        <v>7394</v>
      </c>
      <c r="J2935" s="10" t="s">
        <v>7395</v>
      </c>
      <c r="K2935" s="13">
        <v>6.9561500000000001</v>
      </c>
      <c r="L2935" s="19" t="s">
        <v>13176</v>
      </c>
      <c r="M2935" s="11" t="s">
        <v>83</v>
      </c>
      <c r="N2935" s="10" t="s">
        <v>621</v>
      </c>
      <c r="O2935" s="10" t="s">
        <v>622</v>
      </c>
      <c r="P2935" s="10" t="s">
        <v>899</v>
      </c>
      <c r="Q2935" s="12"/>
      <c r="R2935" s="12"/>
      <c r="S2935" s="18" t="s">
        <v>623</v>
      </c>
      <c r="T2935" s="10" t="s">
        <v>27</v>
      </c>
      <c r="U2935" s="10">
        <v>964</v>
      </c>
      <c r="V2935" s="10"/>
      <c r="W2935" s="10">
        <v>1272</v>
      </c>
      <c r="X2935" s="10">
        <v>150</v>
      </c>
      <c r="Y2935" s="10">
        <f t="shared" si="87"/>
        <v>2381</v>
      </c>
      <c r="Z2935" s="10" t="str">
        <f>IFERROR(VLOOKUP(H2935,'[1]MW-NIFTY-50-12-Apr-2020'!$A:$A,1,FALSE),"No")</f>
        <v>No</v>
      </c>
      <c r="AA2935" s="10" t="str">
        <f>IFERROR(VLOOKUP(AB2935,'[2]ind_nifty500list 12th Apr20'!$F:$F,1,FALSE),"No")</f>
        <v>No</v>
      </c>
      <c r="AB2935" s="9">
        <v>2381</v>
      </c>
    </row>
    <row r="2936" spans="1:28" ht="15.75" customHeight="1" x14ac:dyDescent="0.3">
      <c r="A2936" s="9">
        <v>3045</v>
      </c>
      <c r="B2936" s="10"/>
      <c r="C2936" s="10"/>
      <c r="D2936" s="10">
        <v>137986564</v>
      </c>
      <c r="E2936" s="10">
        <v>539010</v>
      </c>
      <c r="F2936" s="10">
        <v>539010</v>
      </c>
      <c r="G2936" s="10" t="s">
        <v>9374</v>
      </c>
      <c r="H2936" s="10" t="str">
        <f t="shared" ref="H2936:H2943" si="90">G2936</f>
        <v>SMADL</v>
      </c>
      <c r="I2936" s="10" t="s">
        <v>9375</v>
      </c>
      <c r="J2936" s="10" t="s">
        <v>9376</v>
      </c>
      <c r="K2936" s="13">
        <v>6.95</v>
      </c>
      <c r="L2936" s="19" t="s">
        <v>13176</v>
      </c>
      <c r="M2936" s="11" t="s">
        <v>275</v>
      </c>
      <c r="N2936" s="10" t="s">
        <v>357</v>
      </c>
      <c r="O2936" s="10" t="s">
        <v>358</v>
      </c>
      <c r="P2936" s="10"/>
      <c r="Q2936" s="12"/>
      <c r="R2936" s="12"/>
      <c r="S2936" s="18" t="s">
        <v>279</v>
      </c>
      <c r="T2936" s="10" t="s">
        <v>27</v>
      </c>
      <c r="U2936" s="10">
        <v>2890</v>
      </c>
      <c r="V2936" s="10">
        <v>92</v>
      </c>
      <c r="W2936" s="10">
        <v>2160</v>
      </c>
      <c r="X2936" s="10">
        <v>2117</v>
      </c>
      <c r="Y2936" s="10">
        <f t="shared" si="87"/>
        <v>3045</v>
      </c>
      <c r="Z2936" s="10" t="str">
        <f>IFERROR(VLOOKUP(H2936,'[1]MW-NIFTY-50-12-Apr-2020'!$A:$A,1,FALSE),"No")</f>
        <v>No</v>
      </c>
      <c r="AA2936" s="10" t="str">
        <f>IFERROR(VLOOKUP(AB2936,'[2]ind_nifty500list 12th Apr20'!$F:$F,1,FALSE),"No")</f>
        <v>No</v>
      </c>
      <c r="AB2936" s="9">
        <v>3045</v>
      </c>
    </row>
    <row r="2937" spans="1:28" ht="15.75" customHeight="1" x14ac:dyDescent="0.3">
      <c r="A2937" s="9">
        <v>4714</v>
      </c>
      <c r="B2937" s="10"/>
      <c r="C2937" s="10"/>
      <c r="D2937" s="10">
        <v>131840772</v>
      </c>
      <c r="E2937" s="10">
        <v>515003</v>
      </c>
      <c r="F2937" s="10">
        <v>515003</v>
      </c>
      <c r="G2937" s="10" t="s">
        <v>12584</v>
      </c>
      <c r="H2937" s="10" t="str">
        <f t="shared" si="90"/>
        <v>SPARTEK</v>
      </c>
      <c r="I2937" s="10" t="s">
        <v>12585</v>
      </c>
      <c r="J2937" s="10" t="s">
        <v>12586</v>
      </c>
      <c r="K2937" s="13">
        <v>6.94</v>
      </c>
      <c r="L2937" s="19" t="s">
        <v>13176</v>
      </c>
      <c r="M2937" s="11" t="s">
        <v>249</v>
      </c>
      <c r="N2937" s="10" t="s">
        <v>250</v>
      </c>
      <c r="O2937" s="10" t="s">
        <v>762</v>
      </c>
      <c r="P2937" s="10" t="s">
        <v>1958</v>
      </c>
      <c r="Q2937" s="12"/>
      <c r="R2937" s="12"/>
      <c r="S2937" s="15" t="s">
        <v>26</v>
      </c>
      <c r="T2937" s="10" t="s">
        <v>27</v>
      </c>
      <c r="U2937" s="10">
        <v>950</v>
      </c>
      <c r="V2937" s="10">
        <v>2137</v>
      </c>
      <c r="W2937" s="10">
        <v>2926</v>
      </c>
      <c r="X2937" s="10">
        <v>2715</v>
      </c>
      <c r="Y2937" s="10">
        <f t="shared" si="87"/>
        <v>4714</v>
      </c>
      <c r="Z2937" s="10" t="str">
        <f>IFERROR(VLOOKUP(H2937,'[1]MW-NIFTY-50-12-Apr-2020'!$A:$A,1,FALSE),"No")</f>
        <v>No</v>
      </c>
      <c r="AA2937" s="10" t="str">
        <f>IFERROR(VLOOKUP(AB2937,'[2]ind_nifty500list 12th Apr20'!$F:$F,1,FALSE),"No")</f>
        <v>No</v>
      </c>
      <c r="AB2937" s="9">
        <v>4714</v>
      </c>
    </row>
    <row r="2938" spans="1:28" ht="15.75" customHeight="1" x14ac:dyDescent="0.3">
      <c r="A2938" s="9">
        <v>876</v>
      </c>
      <c r="B2938" s="10"/>
      <c r="C2938" s="10"/>
      <c r="D2938" s="10">
        <v>137137668</v>
      </c>
      <c r="E2938" s="10">
        <v>535694</v>
      </c>
      <c r="F2938" s="10">
        <v>535694</v>
      </c>
      <c r="G2938" s="10" t="s">
        <v>2825</v>
      </c>
      <c r="H2938" s="10" t="str">
        <f t="shared" si="90"/>
        <v>EDSL</v>
      </c>
      <c r="I2938" s="10" t="s">
        <v>2826</v>
      </c>
      <c r="J2938" s="10" t="s">
        <v>2827</v>
      </c>
      <c r="K2938" s="13">
        <v>6.92</v>
      </c>
      <c r="L2938" s="19" t="s">
        <v>13176</v>
      </c>
      <c r="M2938" s="11" t="s">
        <v>39</v>
      </c>
      <c r="N2938" s="10" t="s">
        <v>40</v>
      </c>
      <c r="O2938" s="11" t="s">
        <v>76</v>
      </c>
      <c r="P2938" s="10"/>
      <c r="Q2938" s="12"/>
      <c r="R2938" s="12"/>
      <c r="S2938" s="15" t="s">
        <v>42</v>
      </c>
      <c r="T2938" s="10" t="s">
        <v>27</v>
      </c>
      <c r="U2938" s="10">
        <v>2566</v>
      </c>
      <c r="V2938" s="10">
        <v>3285</v>
      </c>
      <c r="W2938" s="10">
        <v>1661</v>
      </c>
      <c r="X2938" s="10">
        <v>1018</v>
      </c>
      <c r="Y2938" s="10">
        <f t="shared" si="87"/>
        <v>876</v>
      </c>
      <c r="Z2938" s="10" t="str">
        <f>IFERROR(VLOOKUP(H2938,'[1]MW-NIFTY-50-12-Apr-2020'!$A:$A,1,FALSE),"No")</f>
        <v>No</v>
      </c>
      <c r="AA2938" s="10" t="str">
        <f>IFERROR(VLOOKUP(AB2938,'[2]ind_nifty500list 12th Apr20'!$F:$F,1,FALSE),"No")</f>
        <v>No</v>
      </c>
      <c r="AB2938" s="9">
        <v>876</v>
      </c>
    </row>
    <row r="2939" spans="1:28" ht="15.75" customHeight="1" x14ac:dyDescent="0.3">
      <c r="A2939" s="9">
        <v>1168</v>
      </c>
      <c r="B2939" s="10"/>
      <c r="C2939" s="10"/>
      <c r="D2939" s="10">
        <v>135861508</v>
      </c>
      <c r="E2939" s="10">
        <v>530709</v>
      </c>
      <c r="F2939" s="10">
        <v>530709</v>
      </c>
      <c r="G2939" s="10" t="s">
        <v>3720</v>
      </c>
      <c r="H2939" s="10" t="str">
        <f t="shared" si="90"/>
        <v>GOWRALE</v>
      </c>
      <c r="I2939" s="10" t="s">
        <v>3721</v>
      </c>
      <c r="J2939" s="10" t="s">
        <v>3722</v>
      </c>
      <c r="K2939" s="13">
        <v>6.92</v>
      </c>
      <c r="L2939" s="19" t="s">
        <v>13176</v>
      </c>
      <c r="M2939" s="11" t="s">
        <v>55</v>
      </c>
      <c r="N2939" s="10" t="s">
        <v>56</v>
      </c>
      <c r="O2939" s="10" t="s">
        <v>57</v>
      </c>
      <c r="P2939" s="10"/>
      <c r="Q2939" s="12"/>
      <c r="R2939" s="12"/>
      <c r="S2939" s="10" t="s">
        <v>58</v>
      </c>
      <c r="T2939" s="10" t="s">
        <v>27</v>
      </c>
      <c r="U2939" s="10">
        <v>1773</v>
      </c>
      <c r="V2939" s="10">
        <v>2508</v>
      </c>
      <c r="W2939" s="10">
        <v>3155</v>
      </c>
      <c r="X2939" s="10">
        <v>1395</v>
      </c>
      <c r="Y2939" s="10">
        <f t="shared" si="87"/>
        <v>1168</v>
      </c>
      <c r="Z2939" s="10" t="str">
        <f>IFERROR(VLOOKUP(H2939,'[1]MW-NIFTY-50-12-Apr-2020'!$A:$A,1,FALSE),"No")</f>
        <v>No</v>
      </c>
      <c r="AA2939" s="10" t="str">
        <f>IFERROR(VLOOKUP(AB2939,'[2]ind_nifty500list 12th Apr20'!$F:$F,1,FALSE),"No")</f>
        <v>No</v>
      </c>
      <c r="AB2939" s="9">
        <v>1168</v>
      </c>
    </row>
    <row r="2940" spans="1:28" ht="15.75" customHeight="1" x14ac:dyDescent="0.3">
      <c r="A2940" s="9">
        <v>2162</v>
      </c>
      <c r="B2940" s="10"/>
      <c r="C2940" s="10"/>
      <c r="D2940" s="10">
        <v>135990276</v>
      </c>
      <c r="E2940" s="10">
        <v>531212</v>
      </c>
      <c r="F2940" s="10">
        <v>531212</v>
      </c>
      <c r="G2940" s="10" t="s">
        <v>6733</v>
      </c>
      <c r="H2940" s="10" t="str">
        <f t="shared" si="90"/>
        <v>NALINLEA</v>
      </c>
      <c r="I2940" s="10" t="s">
        <v>6734</v>
      </c>
      <c r="J2940" s="10" t="s">
        <v>6735</v>
      </c>
      <c r="K2940" s="13">
        <v>6.91</v>
      </c>
      <c r="L2940" s="19" t="s">
        <v>13176</v>
      </c>
      <c r="M2940" s="10" t="s">
        <v>55</v>
      </c>
      <c r="N2940" s="10" t="s">
        <v>56</v>
      </c>
      <c r="O2940" s="10" t="s">
        <v>158</v>
      </c>
      <c r="P2940" s="10" t="s">
        <v>159</v>
      </c>
      <c r="Q2940" s="12"/>
      <c r="R2940" s="12"/>
      <c r="S2940" s="10" t="s">
        <v>58</v>
      </c>
      <c r="T2940" s="10" t="s">
        <v>27</v>
      </c>
      <c r="U2940" s="10">
        <v>1978</v>
      </c>
      <c r="V2940" s="10">
        <v>3187</v>
      </c>
      <c r="W2940" s="10">
        <v>2019</v>
      </c>
      <c r="X2940" s="10">
        <v>28</v>
      </c>
      <c r="Y2940" s="10">
        <f t="shared" si="87"/>
        <v>2162</v>
      </c>
      <c r="Z2940" s="10" t="str">
        <f>IFERROR(VLOOKUP(H2940,'[1]MW-NIFTY-50-12-Apr-2020'!$A:$A,1,FALSE),"No")</f>
        <v>No</v>
      </c>
      <c r="AA2940" s="10" t="str">
        <f>IFERROR(VLOOKUP(AB2940,'[2]ind_nifty500list 12th Apr20'!$F:$F,1,FALSE),"No")</f>
        <v>No</v>
      </c>
      <c r="AB2940" s="9">
        <v>2162</v>
      </c>
    </row>
    <row r="2941" spans="1:28" ht="15.75" customHeight="1" x14ac:dyDescent="0.3">
      <c r="A2941" s="9">
        <v>2941</v>
      </c>
      <c r="B2941" s="10"/>
      <c r="C2941" s="10"/>
      <c r="D2941" s="10">
        <v>136197380</v>
      </c>
      <c r="E2941" s="10">
        <v>532021</v>
      </c>
      <c r="F2941" s="10">
        <v>532021</v>
      </c>
      <c r="G2941" s="10" t="s">
        <v>9063</v>
      </c>
      <c r="H2941" s="10" t="str">
        <f t="shared" si="90"/>
        <v>SENBO</v>
      </c>
      <c r="I2941" s="10" t="s">
        <v>9064</v>
      </c>
      <c r="J2941" s="10" t="s">
        <v>9065</v>
      </c>
      <c r="K2941" s="13">
        <v>6.9</v>
      </c>
      <c r="L2941" s="19" t="s">
        <v>13176</v>
      </c>
      <c r="M2941" s="11" t="s">
        <v>4773</v>
      </c>
      <c r="N2941" s="10" t="s">
        <v>96</v>
      </c>
      <c r="O2941" s="10"/>
      <c r="P2941" s="10"/>
      <c r="Q2941" s="12"/>
      <c r="R2941" s="12"/>
      <c r="S2941" s="10" t="s">
        <v>98</v>
      </c>
      <c r="T2941" s="10" t="s">
        <v>27</v>
      </c>
      <c r="U2941" s="10">
        <v>3523</v>
      </c>
      <c r="V2941" s="10">
        <v>3674</v>
      </c>
      <c r="W2941" s="10">
        <v>2563</v>
      </c>
      <c r="X2941" s="10">
        <v>520</v>
      </c>
      <c r="Y2941" s="10">
        <f t="shared" si="87"/>
        <v>2941</v>
      </c>
      <c r="Z2941" s="10" t="str">
        <f>IFERROR(VLOOKUP(H2941,'[1]MW-NIFTY-50-12-Apr-2020'!$A:$A,1,FALSE),"No")</f>
        <v>No</v>
      </c>
      <c r="AA2941" s="10" t="str">
        <f>IFERROR(VLOOKUP(AB2941,'[2]ind_nifty500list 12th Apr20'!$F:$F,1,FALSE),"No")</f>
        <v>No</v>
      </c>
      <c r="AB2941" s="9">
        <v>2941</v>
      </c>
    </row>
    <row r="2942" spans="1:28" ht="15.75" customHeight="1" x14ac:dyDescent="0.3">
      <c r="A2942" s="9">
        <v>1978</v>
      </c>
      <c r="B2942" s="10"/>
      <c r="C2942" s="10"/>
      <c r="D2942" s="10">
        <v>128052740</v>
      </c>
      <c r="E2942" s="10">
        <v>500206</v>
      </c>
      <c r="F2942" s="10">
        <v>500206</v>
      </c>
      <c r="G2942" s="10" t="s">
        <v>6177</v>
      </c>
      <c r="H2942" s="10" t="str">
        <f t="shared" si="90"/>
        <v>MARGOFIN</v>
      </c>
      <c r="I2942" s="10" t="s">
        <v>6178</v>
      </c>
      <c r="J2942" s="10" t="s">
        <v>6179</v>
      </c>
      <c r="K2942" s="13">
        <v>6.89</v>
      </c>
      <c r="L2942" s="19" t="s">
        <v>13176</v>
      </c>
      <c r="M2942" s="11" t="s">
        <v>55</v>
      </c>
      <c r="N2942" s="10" t="s">
        <v>56</v>
      </c>
      <c r="O2942" s="10" t="s">
        <v>158</v>
      </c>
      <c r="P2942" s="10" t="s">
        <v>159</v>
      </c>
      <c r="Q2942" s="12"/>
      <c r="R2942" s="12"/>
      <c r="S2942" s="18" t="s">
        <v>58</v>
      </c>
      <c r="T2942" s="10" t="s">
        <v>27</v>
      </c>
      <c r="U2942" s="10">
        <v>3187</v>
      </c>
      <c r="V2942" s="10">
        <v>1402</v>
      </c>
      <c r="W2942" s="10">
        <v>2162</v>
      </c>
      <c r="X2942" s="10">
        <v>2019</v>
      </c>
      <c r="Y2942" s="10">
        <f t="shared" si="87"/>
        <v>1978</v>
      </c>
      <c r="Z2942" s="10" t="str">
        <f>IFERROR(VLOOKUP(H2942,'[1]MW-NIFTY-50-12-Apr-2020'!$A:$A,1,FALSE),"No")</f>
        <v>No</v>
      </c>
      <c r="AA2942" s="10" t="str">
        <f>IFERROR(VLOOKUP(AB2942,'[2]ind_nifty500list 12th Apr20'!$F:$F,1,FALSE),"No")</f>
        <v>No</v>
      </c>
      <c r="AB2942" s="9">
        <v>1978</v>
      </c>
    </row>
    <row r="2943" spans="1:28" ht="15.75" customHeight="1" x14ac:dyDescent="0.3">
      <c r="A2943" s="9">
        <v>2926</v>
      </c>
      <c r="B2943" s="10"/>
      <c r="C2943" s="10"/>
      <c r="D2943" s="10">
        <v>130020868</v>
      </c>
      <c r="E2943" s="10">
        <v>507894</v>
      </c>
      <c r="F2943" s="10">
        <v>507894</v>
      </c>
      <c r="G2943" s="10" t="s">
        <v>9019</v>
      </c>
      <c r="H2943" s="10" t="str">
        <f t="shared" si="90"/>
        <v>SCHABLON</v>
      </c>
      <c r="I2943" s="10" t="s">
        <v>9020</v>
      </c>
      <c r="J2943" s="10" t="s">
        <v>9021</v>
      </c>
      <c r="K2943" s="13">
        <v>6.88</v>
      </c>
      <c r="L2943" s="19" t="s">
        <v>13176</v>
      </c>
      <c r="M2943" s="10" t="s">
        <v>249</v>
      </c>
      <c r="N2943" s="10" t="s">
        <v>250</v>
      </c>
      <c r="O2943" s="10" t="s">
        <v>762</v>
      </c>
      <c r="P2943" s="10" t="s">
        <v>1958</v>
      </c>
      <c r="Q2943" s="11" t="s">
        <v>9022</v>
      </c>
      <c r="R2943" s="12"/>
      <c r="S2943" s="15" t="s">
        <v>26</v>
      </c>
      <c r="T2943" s="10" t="s">
        <v>27</v>
      </c>
      <c r="U2943" s="10">
        <v>4714</v>
      </c>
      <c r="V2943" s="10">
        <v>2137</v>
      </c>
      <c r="W2943" s="10">
        <v>2715</v>
      </c>
      <c r="X2943" s="10">
        <v>950</v>
      </c>
      <c r="Y2943" s="10">
        <f t="shared" si="87"/>
        <v>2926</v>
      </c>
      <c r="Z2943" s="10" t="str">
        <f>IFERROR(VLOOKUP(H2943,'[1]MW-NIFTY-50-12-Apr-2020'!$A:$A,1,FALSE),"No")</f>
        <v>No</v>
      </c>
      <c r="AA2943" s="10" t="str">
        <f>IFERROR(VLOOKUP(AB2943,'[2]ind_nifty500list 12th Apr20'!$F:$F,1,FALSE),"No")</f>
        <v>No</v>
      </c>
      <c r="AB2943" s="9">
        <v>2926</v>
      </c>
    </row>
    <row r="2944" spans="1:28" ht="15.75" customHeight="1" x14ac:dyDescent="0.3">
      <c r="A2944" s="9">
        <v>2947</v>
      </c>
      <c r="B2944" s="10">
        <v>784129</v>
      </c>
      <c r="C2944" s="10">
        <v>3063</v>
      </c>
      <c r="D2944" s="10">
        <v>128075524</v>
      </c>
      <c r="E2944" s="10">
        <v>500295</v>
      </c>
      <c r="F2944" s="10">
        <v>500295</v>
      </c>
      <c r="G2944" s="10" t="s">
        <v>9081</v>
      </c>
      <c r="H2944" s="10" t="s">
        <v>9081</v>
      </c>
      <c r="I2944" s="10" t="s">
        <v>9082</v>
      </c>
      <c r="J2944" s="10" t="s">
        <v>9083</v>
      </c>
      <c r="K2944" s="13">
        <v>109186.89240000001</v>
      </c>
      <c r="L2944" s="16" t="s">
        <v>13178</v>
      </c>
      <c r="M2944" s="11" t="s">
        <v>23</v>
      </c>
      <c r="N2944" s="10" t="s">
        <v>90</v>
      </c>
      <c r="O2944" s="10" t="s">
        <v>821</v>
      </c>
      <c r="P2944" s="10" t="s">
        <v>822</v>
      </c>
      <c r="Q2944" s="12"/>
      <c r="R2944" s="12"/>
      <c r="S2944" s="18" t="s">
        <v>91</v>
      </c>
      <c r="T2944" s="10" t="s">
        <v>130</v>
      </c>
      <c r="U2944" s="10">
        <v>1308</v>
      </c>
      <c r="V2944" s="10">
        <v>2172</v>
      </c>
      <c r="W2944" s="10">
        <v>1180</v>
      </c>
      <c r="X2944" s="10">
        <v>258</v>
      </c>
      <c r="Y2944" s="10">
        <f t="shared" si="87"/>
        <v>2947</v>
      </c>
      <c r="Z2944" s="10" t="s">
        <v>44</v>
      </c>
      <c r="AA2944" s="10" t="s">
        <v>44</v>
      </c>
      <c r="AB2944" s="9">
        <v>2947</v>
      </c>
    </row>
    <row r="2945" spans="1:28" ht="15.75" customHeight="1" x14ac:dyDescent="0.3">
      <c r="A2945" s="9">
        <v>138</v>
      </c>
      <c r="B2945" s="10">
        <v>497409</v>
      </c>
      <c r="C2945" s="10">
        <v>1943</v>
      </c>
      <c r="D2945" s="10">
        <v>128063492</v>
      </c>
      <c r="E2945" s="10">
        <v>500248</v>
      </c>
      <c r="F2945" s="10">
        <v>500248</v>
      </c>
      <c r="G2945" s="10" t="s">
        <v>547</v>
      </c>
      <c r="H2945" s="10" t="s">
        <v>547</v>
      </c>
      <c r="I2945" s="10" t="s">
        <v>548</v>
      </c>
      <c r="J2945" s="10" t="s">
        <v>549</v>
      </c>
      <c r="K2945" s="13">
        <v>6.87</v>
      </c>
      <c r="L2945" s="19" t="s">
        <v>13176</v>
      </c>
      <c r="M2945" s="11" t="s">
        <v>83</v>
      </c>
      <c r="N2945" s="10" t="s">
        <v>84</v>
      </c>
      <c r="O2945" s="10" t="s">
        <v>85</v>
      </c>
      <c r="P2945" s="12"/>
      <c r="Q2945" s="12"/>
      <c r="R2945" s="12"/>
      <c r="S2945" s="15" t="s">
        <v>86</v>
      </c>
      <c r="T2945" s="10" t="s">
        <v>27</v>
      </c>
      <c r="U2945" s="10">
        <v>275</v>
      </c>
      <c r="V2945" s="10">
        <v>939</v>
      </c>
      <c r="W2945" s="10">
        <v>3582</v>
      </c>
      <c r="X2945" s="10">
        <v>2635</v>
      </c>
      <c r="Y2945" s="10">
        <f t="shared" si="87"/>
        <v>138</v>
      </c>
      <c r="Z2945" s="10" t="str">
        <f>IFERROR(VLOOKUP(H2945,'[1]MW-NIFTY-50-12-Apr-2020'!$A:$A,1,FALSE),"No")</f>
        <v>No</v>
      </c>
      <c r="AA2945" s="10" t="str">
        <f>IFERROR(VLOOKUP(AB2945,'[2]ind_nifty500list 12th Apr20'!$F:$F,1,FALSE),"No")</f>
        <v>No</v>
      </c>
      <c r="AB2945" s="9">
        <v>138</v>
      </c>
    </row>
    <row r="2946" spans="1:28" ht="15.75" customHeight="1" x14ac:dyDescent="0.3">
      <c r="A2946" s="9">
        <v>154</v>
      </c>
      <c r="B2946" s="10">
        <v>2942977</v>
      </c>
      <c r="C2946" s="10">
        <v>11496</v>
      </c>
      <c r="D2946" s="10">
        <v>136277764</v>
      </c>
      <c r="E2946" s="10">
        <v>532335</v>
      </c>
      <c r="F2946" s="10">
        <v>532335</v>
      </c>
      <c r="G2946" s="10" t="s">
        <v>599</v>
      </c>
      <c r="H2946" s="10" t="s">
        <v>599</v>
      </c>
      <c r="I2946" s="10" t="s">
        <v>600</v>
      </c>
      <c r="J2946" s="10" t="s">
        <v>601</v>
      </c>
      <c r="K2946" s="13">
        <v>6.87</v>
      </c>
      <c r="L2946" s="19" t="s">
        <v>13176</v>
      </c>
      <c r="M2946" s="11" t="s">
        <v>39</v>
      </c>
      <c r="N2946" s="10" t="s">
        <v>145</v>
      </c>
      <c r="O2946" s="10"/>
      <c r="P2946" s="10"/>
      <c r="Q2946" s="12"/>
      <c r="R2946" s="12"/>
      <c r="S2946" s="17" t="s">
        <v>42</v>
      </c>
      <c r="T2946" s="10" t="s">
        <v>27</v>
      </c>
      <c r="U2946" s="10">
        <v>156</v>
      </c>
      <c r="V2946" s="10">
        <v>433</v>
      </c>
      <c r="W2946" s="10">
        <v>141</v>
      </c>
      <c r="X2946" s="10">
        <v>39</v>
      </c>
      <c r="Y2946" s="10">
        <f t="shared" ref="Y2946:Y3009" si="91">A2946</f>
        <v>154</v>
      </c>
      <c r="Z2946" s="10" t="str">
        <f>IFERROR(VLOOKUP(H2946,'[1]MW-NIFTY-50-12-Apr-2020'!$A:$A,1,FALSE),"No")</f>
        <v>No</v>
      </c>
      <c r="AA2946" s="10" t="str">
        <f>IFERROR(VLOOKUP(AB2946,'[2]ind_nifty500list 12th Apr20'!$F:$F,1,FALSE),"No")</f>
        <v>No</v>
      </c>
      <c r="AB2946" s="9">
        <v>154</v>
      </c>
    </row>
    <row r="2947" spans="1:28" ht="15.75" customHeight="1" x14ac:dyDescent="0.3">
      <c r="A2947" s="9">
        <v>4816</v>
      </c>
      <c r="B2947" s="10"/>
      <c r="C2947" s="10"/>
      <c r="D2947" s="10">
        <v>128035332</v>
      </c>
      <c r="E2947" s="10">
        <v>500138</v>
      </c>
      <c r="F2947" s="10">
        <v>500138</v>
      </c>
      <c r="G2947" s="10" t="s">
        <v>12620</v>
      </c>
      <c r="H2947" s="10" t="str">
        <f t="shared" ref="H2947:H2957" si="92">G2947</f>
        <v>FABWORTH</v>
      </c>
      <c r="I2947" s="10" t="s">
        <v>12621</v>
      </c>
      <c r="J2947" s="10" t="s">
        <v>12622</v>
      </c>
      <c r="K2947" s="13">
        <v>6.85</v>
      </c>
      <c r="L2947" s="19" t="s">
        <v>13176</v>
      </c>
      <c r="M2947" s="11" t="s">
        <v>83</v>
      </c>
      <c r="N2947" s="10" t="s">
        <v>84</v>
      </c>
      <c r="O2947" s="10" t="s">
        <v>85</v>
      </c>
      <c r="P2947" s="10"/>
      <c r="Q2947" s="12"/>
      <c r="R2947" s="12"/>
      <c r="S2947" s="15" t="s">
        <v>86</v>
      </c>
      <c r="T2947" s="10" t="s">
        <v>27</v>
      </c>
      <c r="U2947" s="10">
        <v>4869</v>
      </c>
      <c r="V2947" s="10">
        <v>5061</v>
      </c>
      <c r="W2947" s="10">
        <v>4664</v>
      </c>
      <c r="X2947" s="10">
        <v>4567</v>
      </c>
      <c r="Y2947" s="10">
        <f t="shared" si="91"/>
        <v>4816</v>
      </c>
      <c r="Z2947" s="10" t="str">
        <f>IFERROR(VLOOKUP(H2947,'[1]MW-NIFTY-50-12-Apr-2020'!$A:$A,1,FALSE),"No")</f>
        <v>No</v>
      </c>
      <c r="AA2947" s="10" t="str">
        <f>IFERROR(VLOOKUP(AB2947,'[2]ind_nifty500list 12th Apr20'!$F:$F,1,FALSE),"No")</f>
        <v>No</v>
      </c>
      <c r="AB2947" s="9">
        <v>4816</v>
      </c>
    </row>
    <row r="2948" spans="1:28" ht="15.75" customHeight="1" x14ac:dyDescent="0.3">
      <c r="A2948" s="9">
        <v>1156</v>
      </c>
      <c r="B2948" s="10"/>
      <c r="C2948" s="10"/>
      <c r="D2948" s="10">
        <v>136028164</v>
      </c>
      <c r="E2948" s="10">
        <v>531360</v>
      </c>
      <c r="F2948" s="10">
        <v>531360</v>
      </c>
      <c r="G2948" s="10" t="s">
        <v>3681</v>
      </c>
      <c r="H2948" s="10" t="str">
        <f t="shared" si="92"/>
        <v>GOLECHA</v>
      </c>
      <c r="I2948" s="10" t="s">
        <v>3682</v>
      </c>
      <c r="J2948" s="10" t="s">
        <v>3683</v>
      </c>
      <c r="K2948" s="13">
        <v>6.81</v>
      </c>
      <c r="L2948" s="19" t="s">
        <v>13176</v>
      </c>
      <c r="M2948" s="11" t="s">
        <v>55</v>
      </c>
      <c r="N2948" s="10" t="s">
        <v>56</v>
      </c>
      <c r="O2948" s="10" t="s">
        <v>158</v>
      </c>
      <c r="P2948" s="10" t="s">
        <v>159</v>
      </c>
      <c r="Q2948" s="12"/>
      <c r="R2948" s="12"/>
      <c r="S2948" s="10" t="s">
        <v>58</v>
      </c>
      <c r="T2948" s="10" t="s">
        <v>27</v>
      </c>
      <c r="U2948" s="10">
        <v>1217</v>
      </c>
      <c r="V2948" s="10">
        <v>1601</v>
      </c>
      <c r="W2948" s="10">
        <v>1147</v>
      </c>
      <c r="X2948" s="10">
        <v>766</v>
      </c>
      <c r="Y2948" s="10">
        <f t="shared" si="91"/>
        <v>1156</v>
      </c>
      <c r="Z2948" s="10" t="str">
        <f>IFERROR(VLOOKUP(H2948,'[1]MW-NIFTY-50-12-Apr-2020'!$A:$A,1,FALSE),"No")</f>
        <v>No</v>
      </c>
      <c r="AA2948" s="10" t="str">
        <f>IFERROR(VLOOKUP(AB2948,'[2]ind_nifty500list 12th Apr20'!$F:$F,1,FALSE),"No")</f>
        <v>No</v>
      </c>
      <c r="AB2948" s="9">
        <v>1156</v>
      </c>
    </row>
    <row r="2949" spans="1:28" ht="15.75" customHeight="1" x14ac:dyDescent="0.3">
      <c r="A2949" s="9">
        <v>2931</v>
      </c>
      <c r="B2949" s="10"/>
      <c r="C2949" s="10"/>
      <c r="D2949" s="10">
        <v>135772420</v>
      </c>
      <c r="E2949" s="10">
        <v>135772420</v>
      </c>
      <c r="F2949" s="10">
        <v>530361</v>
      </c>
      <c r="G2949" s="10" t="s">
        <v>9035</v>
      </c>
      <c r="H2949" s="10" t="str">
        <f t="shared" si="92"/>
        <v>SEAGOLD</v>
      </c>
      <c r="I2949" s="10" t="s">
        <v>9036</v>
      </c>
      <c r="J2949" s="10" t="s">
        <v>9037</v>
      </c>
      <c r="K2949" s="13">
        <v>6.81</v>
      </c>
      <c r="L2949" s="19" t="s">
        <v>13176</v>
      </c>
      <c r="M2949" s="11" t="s">
        <v>39</v>
      </c>
      <c r="N2949" s="10" t="s">
        <v>67</v>
      </c>
      <c r="O2949" s="10"/>
      <c r="P2949" s="10"/>
      <c r="Q2949" s="12"/>
      <c r="R2949" s="12"/>
      <c r="S2949" s="15" t="s">
        <v>69</v>
      </c>
      <c r="T2949" s="10" t="s">
        <v>27</v>
      </c>
      <c r="U2949" s="10">
        <v>2599</v>
      </c>
      <c r="V2949" s="10">
        <v>3239</v>
      </c>
      <c r="W2949" s="10">
        <v>2644</v>
      </c>
      <c r="X2949" s="10">
        <v>671</v>
      </c>
      <c r="Y2949" s="10">
        <f t="shared" si="91"/>
        <v>2931</v>
      </c>
      <c r="Z2949" s="10" t="str">
        <f>IFERROR(VLOOKUP(H2949,'[1]MW-NIFTY-50-12-Apr-2020'!$A:$A,1,FALSE),"No")</f>
        <v>No</v>
      </c>
      <c r="AA2949" s="10" t="str">
        <f>IFERROR(VLOOKUP(AB2949,'[2]ind_nifty500list 12th Apr20'!$F:$F,1,FALSE),"No")</f>
        <v>No</v>
      </c>
      <c r="AB2949" s="9">
        <v>2931</v>
      </c>
    </row>
    <row r="2950" spans="1:28" ht="15.75" customHeight="1" x14ac:dyDescent="0.3">
      <c r="A2950" s="9">
        <v>436</v>
      </c>
      <c r="B2950" s="10"/>
      <c r="C2950" s="10"/>
      <c r="D2950" s="10">
        <v>130944260</v>
      </c>
      <c r="E2950" s="10">
        <v>511501</v>
      </c>
      <c r="F2950" s="10">
        <v>511501</v>
      </c>
      <c r="G2950" s="10" t="s">
        <v>1486</v>
      </c>
      <c r="H2950" s="10" t="str">
        <f t="shared" si="92"/>
        <v>BHARAT</v>
      </c>
      <c r="I2950" s="10" t="s">
        <v>1487</v>
      </c>
      <c r="J2950" s="10" t="s">
        <v>1488</v>
      </c>
      <c r="K2950" s="13">
        <v>6.75</v>
      </c>
      <c r="L2950" s="19" t="s">
        <v>13176</v>
      </c>
      <c r="M2950" s="11" t="s">
        <v>55</v>
      </c>
      <c r="N2950" s="10" t="s">
        <v>56</v>
      </c>
      <c r="O2950" s="10" t="s">
        <v>62</v>
      </c>
      <c r="P2950" s="10" t="s">
        <v>293</v>
      </c>
      <c r="Q2950" s="12"/>
      <c r="R2950" s="12"/>
      <c r="S2950" s="18" t="s">
        <v>58</v>
      </c>
      <c r="T2950" s="10" t="s">
        <v>27</v>
      </c>
      <c r="U2950" s="10">
        <v>1193</v>
      </c>
      <c r="V2950" s="10">
        <v>2074</v>
      </c>
      <c r="W2950" s="10">
        <v>152</v>
      </c>
      <c r="X2950" s="10">
        <v>3399</v>
      </c>
      <c r="Y2950" s="10">
        <f t="shared" si="91"/>
        <v>436</v>
      </c>
      <c r="Z2950" s="10" t="str">
        <f>IFERROR(VLOOKUP(H2950,'[1]MW-NIFTY-50-12-Apr-2020'!$A:$A,1,FALSE),"No")</f>
        <v>No</v>
      </c>
      <c r="AA2950" s="10" t="str">
        <f>IFERROR(VLOOKUP(AB2950,'[2]ind_nifty500list 12th Apr20'!$F:$F,1,FALSE),"No")</f>
        <v>No</v>
      </c>
      <c r="AB2950" s="9">
        <v>436</v>
      </c>
    </row>
    <row r="2951" spans="1:28" ht="15.75" customHeight="1" x14ac:dyDescent="0.3">
      <c r="A2951" s="9">
        <v>1944</v>
      </c>
      <c r="B2951" s="10"/>
      <c r="C2951" s="10"/>
      <c r="D2951" s="10">
        <v>128377092</v>
      </c>
      <c r="E2951" s="10">
        <v>501473</v>
      </c>
      <c r="F2951" s="10">
        <v>501473</v>
      </c>
      <c r="G2951" s="10" t="s">
        <v>6076</v>
      </c>
      <c r="H2951" s="10" t="str">
        <f t="shared" si="92"/>
        <v>MALTC</v>
      </c>
      <c r="I2951" s="10" t="s">
        <v>6077</v>
      </c>
      <c r="J2951" s="10" t="s">
        <v>6078</v>
      </c>
      <c r="K2951" s="13">
        <v>6.75</v>
      </c>
      <c r="L2951" s="19" t="s">
        <v>13176</v>
      </c>
      <c r="M2951" s="11" t="s">
        <v>55</v>
      </c>
      <c r="N2951" s="10" t="s">
        <v>56</v>
      </c>
      <c r="O2951" s="10" t="s">
        <v>57</v>
      </c>
      <c r="P2951" s="10"/>
      <c r="Q2951" s="12"/>
      <c r="R2951" s="12"/>
      <c r="S2951" s="18" t="s">
        <v>58</v>
      </c>
      <c r="T2951" s="10" t="s">
        <v>27</v>
      </c>
      <c r="U2951" s="10">
        <v>2272</v>
      </c>
      <c r="V2951" s="10">
        <v>2273</v>
      </c>
      <c r="W2951" s="10">
        <v>1811</v>
      </c>
      <c r="X2951" s="10">
        <v>1641</v>
      </c>
      <c r="Y2951" s="10">
        <f t="shared" si="91"/>
        <v>1944</v>
      </c>
      <c r="Z2951" s="10" t="str">
        <f>IFERROR(VLOOKUP(H2951,'[1]MW-NIFTY-50-12-Apr-2020'!$A:$A,1,FALSE),"No")</f>
        <v>No</v>
      </c>
      <c r="AA2951" s="10" t="str">
        <f>IFERROR(VLOOKUP(AB2951,'[2]ind_nifty500list 12th Apr20'!$F:$F,1,FALSE),"No")</f>
        <v>No</v>
      </c>
      <c r="AB2951" s="9">
        <v>1944</v>
      </c>
    </row>
    <row r="2952" spans="1:28" ht="15.75" customHeight="1" x14ac:dyDescent="0.3">
      <c r="A2952" s="9">
        <v>823</v>
      </c>
      <c r="B2952" s="10"/>
      <c r="C2952" s="10"/>
      <c r="D2952" s="10">
        <v>134728964</v>
      </c>
      <c r="E2952" s="10">
        <v>526285</v>
      </c>
      <c r="F2952" s="10">
        <v>526285</v>
      </c>
      <c r="G2952" s="10" t="s">
        <v>2664</v>
      </c>
      <c r="H2952" s="10" t="str">
        <f t="shared" si="92"/>
        <v>DIVYAJYQ</v>
      </c>
      <c r="I2952" s="10" t="s">
        <v>2665</v>
      </c>
      <c r="J2952" s="10" t="s">
        <v>2666</v>
      </c>
      <c r="K2952" s="13">
        <v>6.74</v>
      </c>
      <c r="L2952" s="19" t="s">
        <v>13176</v>
      </c>
      <c r="M2952" s="11" t="s">
        <v>275</v>
      </c>
      <c r="N2952" s="10" t="s">
        <v>357</v>
      </c>
      <c r="O2952" s="10" t="s">
        <v>358</v>
      </c>
      <c r="P2952" s="11" t="s">
        <v>359</v>
      </c>
      <c r="Q2952" s="12"/>
      <c r="R2952" s="12"/>
      <c r="S2952" s="18" t="s">
        <v>279</v>
      </c>
      <c r="T2952" s="10" t="s">
        <v>27</v>
      </c>
      <c r="U2952" s="10">
        <v>2476</v>
      </c>
      <c r="V2952" s="10">
        <v>1542</v>
      </c>
      <c r="W2952" s="10">
        <v>2633</v>
      </c>
      <c r="X2952" s="10">
        <v>2183</v>
      </c>
      <c r="Y2952" s="10">
        <f t="shared" si="91"/>
        <v>823</v>
      </c>
      <c r="Z2952" s="10" t="str">
        <f>IFERROR(VLOOKUP(H2952,'[1]MW-NIFTY-50-12-Apr-2020'!$A:$A,1,FALSE),"No")</f>
        <v>No</v>
      </c>
      <c r="AA2952" s="10" t="str">
        <f>IFERROR(VLOOKUP(AB2952,'[2]ind_nifty500list 12th Apr20'!$F:$F,1,FALSE),"No")</f>
        <v>No</v>
      </c>
      <c r="AB2952" s="9">
        <v>823</v>
      </c>
    </row>
    <row r="2953" spans="1:28" ht="15.75" customHeight="1" x14ac:dyDescent="0.3">
      <c r="A2953" s="9">
        <v>2455</v>
      </c>
      <c r="B2953" s="10"/>
      <c r="C2953" s="10"/>
      <c r="D2953" s="10">
        <v>136132868</v>
      </c>
      <c r="E2953" s="10">
        <v>531769</v>
      </c>
      <c r="F2953" s="10">
        <v>531769</v>
      </c>
      <c r="G2953" s="10" t="s">
        <v>7612</v>
      </c>
      <c r="H2953" s="10" t="str">
        <f t="shared" si="92"/>
        <v>PFLINFOTC</v>
      </c>
      <c r="I2953" s="10" t="s">
        <v>7613</v>
      </c>
      <c r="J2953" s="10" t="s">
        <v>7614</v>
      </c>
      <c r="K2953" s="13">
        <v>6.74</v>
      </c>
      <c r="L2953" s="19" t="s">
        <v>13176</v>
      </c>
      <c r="M2953" s="11" t="s">
        <v>32</v>
      </c>
      <c r="N2953" s="10" t="s">
        <v>33</v>
      </c>
      <c r="O2953" s="10" t="s">
        <v>34</v>
      </c>
      <c r="P2953" s="10"/>
      <c r="Q2953" s="12"/>
      <c r="R2953" s="12"/>
      <c r="S2953" s="18" t="s">
        <v>35</v>
      </c>
      <c r="T2953" s="10" t="s">
        <v>27</v>
      </c>
      <c r="U2953" s="10">
        <v>104</v>
      </c>
      <c r="V2953" s="10">
        <v>3615</v>
      </c>
      <c r="W2953" s="10">
        <v>447</v>
      </c>
      <c r="X2953" s="10">
        <v>1276</v>
      </c>
      <c r="Y2953" s="10">
        <f t="shared" si="91"/>
        <v>2455</v>
      </c>
      <c r="Z2953" s="10" t="str">
        <f>IFERROR(VLOOKUP(H2953,'[1]MW-NIFTY-50-12-Apr-2020'!$A:$A,1,FALSE),"No")</f>
        <v>No</v>
      </c>
      <c r="AA2953" s="10" t="str">
        <f>IFERROR(VLOOKUP(AB2953,'[2]ind_nifty500list 12th Apr20'!$F:$F,1,FALSE),"No")</f>
        <v>No</v>
      </c>
      <c r="AB2953" s="9">
        <v>2455</v>
      </c>
    </row>
    <row r="2954" spans="1:28" ht="15.75" customHeight="1" x14ac:dyDescent="0.3">
      <c r="A2954" s="9">
        <v>3190</v>
      </c>
      <c r="B2954" s="10"/>
      <c r="C2954" s="10"/>
      <c r="D2954" s="10">
        <v>133417220</v>
      </c>
      <c r="E2954" s="10">
        <v>521161</v>
      </c>
      <c r="F2954" s="10">
        <v>521161</v>
      </c>
      <c r="G2954" s="10" t="s">
        <v>9805</v>
      </c>
      <c r="H2954" s="10" t="str">
        <f t="shared" si="92"/>
        <v>SLSTLQ</v>
      </c>
      <c r="I2954" s="10" t="s">
        <v>9806</v>
      </c>
      <c r="J2954" s="10" t="s">
        <v>9807</v>
      </c>
      <c r="K2954" s="13">
        <v>6.74</v>
      </c>
      <c r="L2954" s="19" t="s">
        <v>13176</v>
      </c>
      <c r="M2954" s="11" t="s">
        <v>83</v>
      </c>
      <c r="N2954" s="10" t="s">
        <v>84</v>
      </c>
      <c r="O2954" s="10" t="s">
        <v>85</v>
      </c>
      <c r="P2954" s="10"/>
      <c r="Q2954" s="12"/>
      <c r="R2954" s="12"/>
      <c r="S2954" s="17" t="s">
        <v>86</v>
      </c>
      <c r="T2954" s="10" t="s">
        <v>27</v>
      </c>
      <c r="U2954" s="10">
        <v>3191</v>
      </c>
      <c r="V2954" s="10">
        <v>75</v>
      </c>
      <c r="W2954" s="10">
        <v>3149</v>
      </c>
      <c r="X2954" s="10">
        <v>2649</v>
      </c>
      <c r="Y2954" s="10">
        <f t="shared" si="91"/>
        <v>3190</v>
      </c>
      <c r="Z2954" s="10" t="str">
        <f>IFERROR(VLOOKUP(H2954,'[1]MW-NIFTY-50-12-Apr-2020'!$A:$A,1,FALSE),"No")</f>
        <v>No</v>
      </c>
      <c r="AA2954" s="10" t="str">
        <f>IFERROR(VLOOKUP(AB2954,'[2]ind_nifty500list 12th Apr20'!$F:$F,1,FALSE),"No")</f>
        <v>No</v>
      </c>
      <c r="AB2954" s="9">
        <v>3190</v>
      </c>
    </row>
    <row r="2955" spans="1:28" ht="15.75" customHeight="1" x14ac:dyDescent="0.3">
      <c r="A2955" s="9">
        <v>3303</v>
      </c>
      <c r="B2955" s="10"/>
      <c r="C2955" s="10"/>
      <c r="D2955" s="10">
        <v>134690052</v>
      </c>
      <c r="E2955" s="10">
        <v>526133</v>
      </c>
      <c r="F2955" s="10">
        <v>526133</v>
      </c>
      <c r="G2955" s="10" t="s">
        <v>10145</v>
      </c>
      <c r="H2955" s="10" t="str">
        <f t="shared" si="92"/>
        <v>SUPERTEX</v>
      </c>
      <c r="I2955" s="10" t="s">
        <v>10146</v>
      </c>
      <c r="J2955" s="10" t="s">
        <v>10147</v>
      </c>
      <c r="K2955" s="13">
        <v>6.73</v>
      </c>
      <c r="L2955" s="19" t="s">
        <v>13176</v>
      </c>
      <c r="M2955" s="11" t="s">
        <v>83</v>
      </c>
      <c r="N2955" s="10" t="s">
        <v>84</v>
      </c>
      <c r="O2955" s="10" t="s">
        <v>85</v>
      </c>
      <c r="P2955" s="10"/>
      <c r="Q2955" s="12"/>
      <c r="R2955" s="12"/>
      <c r="S2955" s="17" t="s">
        <v>86</v>
      </c>
      <c r="T2955" s="10" t="s">
        <v>27</v>
      </c>
      <c r="U2955" s="10">
        <v>3416</v>
      </c>
      <c r="V2955" s="10">
        <v>45</v>
      </c>
      <c r="W2955" s="10">
        <v>2641</v>
      </c>
      <c r="X2955" s="10">
        <v>1887</v>
      </c>
      <c r="Y2955" s="10">
        <f t="shared" si="91"/>
        <v>3303</v>
      </c>
      <c r="Z2955" s="10" t="str">
        <f>IFERROR(VLOOKUP(H2955,'[1]MW-NIFTY-50-12-Apr-2020'!$A:$A,1,FALSE),"No")</f>
        <v>No</v>
      </c>
      <c r="AA2955" s="10" t="str">
        <f>IFERROR(VLOOKUP(AB2955,'[2]ind_nifty500list 12th Apr20'!$F:$F,1,FALSE),"No")</f>
        <v>No</v>
      </c>
      <c r="AB2955" s="9">
        <v>3303</v>
      </c>
    </row>
    <row r="2956" spans="1:28" ht="15.75" customHeight="1" x14ac:dyDescent="0.3">
      <c r="A2956" s="9">
        <v>2301</v>
      </c>
      <c r="B2956" s="10"/>
      <c r="C2956" s="10"/>
      <c r="D2956" s="10">
        <v>136145668</v>
      </c>
      <c r="E2956" s="10">
        <v>531819</v>
      </c>
      <c r="F2956" s="10">
        <v>531819</v>
      </c>
      <c r="G2956" s="10" t="s">
        <v>7153</v>
      </c>
      <c r="H2956" s="10" t="str">
        <f t="shared" si="92"/>
        <v>NUWAY</v>
      </c>
      <c r="I2956" s="10" t="s">
        <v>7154</v>
      </c>
      <c r="J2956" s="10" t="s">
        <v>7155</v>
      </c>
      <c r="K2956" s="13">
        <v>6.72</v>
      </c>
      <c r="L2956" s="19" t="s">
        <v>13176</v>
      </c>
      <c r="M2956" s="11" t="s">
        <v>275</v>
      </c>
      <c r="N2956" s="10" t="s">
        <v>276</v>
      </c>
      <c r="O2956" s="10" t="s">
        <v>277</v>
      </c>
      <c r="P2956" s="10" t="s">
        <v>1030</v>
      </c>
      <c r="Q2956" s="12"/>
      <c r="R2956" s="12"/>
      <c r="S2956" s="18" t="s">
        <v>279</v>
      </c>
      <c r="T2956" s="10" t="s">
        <v>27</v>
      </c>
      <c r="U2956" s="10">
        <v>3074</v>
      </c>
      <c r="V2956" s="10">
        <v>595</v>
      </c>
      <c r="W2956" s="10">
        <v>3801</v>
      </c>
      <c r="X2956" s="10">
        <v>2698</v>
      </c>
      <c r="Y2956" s="10">
        <f t="shared" si="91"/>
        <v>2301</v>
      </c>
      <c r="Z2956" s="10" t="str">
        <f>IFERROR(VLOOKUP(H2956,'[1]MW-NIFTY-50-12-Apr-2020'!$A:$A,1,FALSE),"No")</f>
        <v>No</v>
      </c>
      <c r="AA2956" s="10" t="str">
        <f>IFERROR(VLOOKUP(AB2956,'[2]ind_nifty500list 12th Apr20'!$F:$F,1,FALSE),"No")</f>
        <v>No</v>
      </c>
      <c r="AB2956" s="9">
        <v>2301</v>
      </c>
    </row>
    <row r="2957" spans="1:28" ht="15.75" customHeight="1" x14ac:dyDescent="0.3">
      <c r="A2957" s="9">
        <v>1821</v>
      </c>
      <c r="B2957" s="10"/>
      <c r="C2957" s="10"/>
      <c r="D2957" s="10">
        <v>135787780</v>
      </c>
      <c r="E2957" s="10">
        <v>530421</v>
      </c>
      <c r="F2957" s="10">
        <v>530421</v>
      </c>
      <c r="G2957" s="10" t="s">
        <v>5702</v>
      </c>
      <c r="H2957" s="10" t="str">
        <f t="shared" si="92"/>
        <v>KUWERIN</v>
      </c>
      <c r="I2957" s="10" t="s">
        <v>5703</v>
      </c>
      <c r="J2957" s="10" t="s">
        <v>5704</v>
      </c>
      <c r="K2957" s="13">
        <v>6.68</v>
      </c>
      <c r="L2957" s="19" t="s">
        <v>13176</v>
      </c>
      <c r="M2957" s="11" t="s">
        <v>23</v>
      </c>
      <c r="N2957" s="10" t="s">
        <v>24</v>
      </c>
      <c r="O2957" s="12"/>
      <c r="P2957" s="10"/>
      <c r="Q2957" s="12"/>
      <c r="R2957" s="12"/>
      <c r="S2957" s="15" t="s">
        <v>26</v>
      </c>
      <c r="T2957" s="10" t="s">
        <v>27</v>
      </c>
      <c r="U2957" s="10">
        <v>3035</v>
      </c>
      <c r="V2957" s="10">
        <v>3540</v>
      </c>
      <c r="W2957" s="10">
        <v>846</v>
      </c>
      <c r="X2957" s="10">
        <v>657</v>
      </c>
      <c r="Y2957" s="10">
        <f t="shared" si="91"/>
        <v>1821</v>
      </c>
      <c r="Z2957" s="10" t="str">
        <f>IFERROR(VLOOKUP(H2957,'[1]MW-NIFTY-50-12-Apr-2020'!$A:$A,1,FALSE),"No")</f>
        <v>No</v>
      </c>
      <c r="AA2957" s="10" t="str">
        <f>IFERROR(VLOOKUP(AB2957,'[2]ind_nifty500list 12th Apr20'!$F:$F,1,FALSE),"No")</f>
        <v>No</v>
      </c>
      <c r="AB2957" s="9">
        <v>1821</v>
      </c>
    </row>
    <row r="2958" spans="1:28" ht="15.75" customHeight="1" x14ac:dyDescent="0.3">
      <c r="A2958" s="9">
        <v>1559</v>
      </c>
      <c r="B2958" s="10">
        <v>1315585</v>
      </c>
      <c r="C2958" s="10">
        <v>5139</v>
      </c>
      <c r="D2958" s="10">
        <v>136200452</v>
      </c>
      <c r="E2958" s="10">
        <v>532033</v>
      </c>
      <c r="F2958" s="10">
        <v>532033</v>
      </c>
      <c r="G2958" s="10" t="s">
        <v>4912</v>
      </c>
      <c r="H2958" s="10" t="s">
        <v>4912</v>
      </c>
      <c r="I2958" s="10" t="s">
        <v>4913</v>
      </c>
      <c r="J2958" s="10" t="s">
        <v>4914</v>
      </c>
      <c r="K2958" s="13">
        <v>6.6727999999999996</v>
      </c>
      <c r="L2958" s="19" t="s">
        <v>13176</v>
      </c>
      <c r="M2958" s="10" t="s">
        <v>83</v>
      </c>
      <c r="N2958" s="10" t="s">
        <v>181</v>
      </c>
      <c r="O2958" s="10" t="s">
        <v>311</v>
      </c>
      <c r="P2958" s="10" t="s">
        <v>1765</v>
      </c>
      <c r="Q2958" s="12"/>
      <c r="R2958" s="12"/>
      <c r="S2958" s="15" t="s">
        <v>313</v>
      </c>
      <c r="T2958" s="10" t="s">
        <v>27</v>
      </c>
      <c r="U2958" s="10">
        <v>526</v>
      </c>
      <c r="V2958" s="10">
        <v>2274</v>
      </c>
      <c r="W2958" s="10">
        <v>3186</v>
      </c>
      <c r="X2958" s="10">
        <v>3928</v>
      </c>
      <c r="Y2958" s="10">
        <f t="shared" si="91"/>
        <v>1559</v>
      </c>
      <c r="Z2958" s="10" t="str">
        <f>IFERROR(VLOOKUP(H2958,'[1]MW-NIFTY-50-12-Apr-2020'!$A:$A,1,FALSE),"No")</f>
        <v>No</v>
      </c>
      <c r="AA2958" s="10" t="str">
        <f>IFERROR(VLOOKUP(AB2958,'[2]ind_nifty500list 12th Apr20'!$F:$F,1,FALSE),"No")</f>
        <v>No</v>
      </c>
      <c r="AB2958" s="9">
        <v>1559</v>
      </c>
    </row>
    <row r="2959" spans="1:28" ht="15.75" customHeight="1" x14ac:dyDescent="0.3">
      <c r="A2959" s="9">
        <v>2025</v>
      </c>
      <c r="B2959" s="10"/>
      <c r="C2959" s="10"/>
      <c r="D2959" s="10">
        <v>130912516</v>
      </c>
      <c r="E2959" s="10">
        <v>511377</v>
      </c>
      <c r="F2959" s="10">
        <v>511377</v>
      </c>
      <c r="G2959" s="10" t="s">
        <v>6315</v>
      </c>
      <c r="H2959" s="10" t="str">
        <f t="shared" ref="H2959:H2976" si="93">G2959</f>
        <v>MEHIF</v>
      </c>
      <c r="I2959" s="10" t="s">
        <v>6316</v>
      </c>
      <c r="J2959" s="10" t="s">
        <v>6317</v>
      </c>
      <c r="K2959" s="13">
        <v>6.67</v>
      </c>
      <c r="L2959" s="19" t="s">
        <v>13176</v>
      </c>
      <c r="M2959" s="11" t="s">
        <v>55</v>
      </c>
      <c r="N2959" s="10" t="s">
        <v>56</v>
      </c>
      <c r="O2959" s="10" t="s">
        <v>62</v>
      </c>
      <c r="P2959" s="10" t="s">
        <v>63</v>
      </c>
      <c r="Q2959" s="12"/>
      <c r="R2959" s="12"/>
      <c r="S2959" s="18" t="s">
        <v>58</v>
      </c>
      <c r="T2959" s="10" t="s">
        <v>27</v>
      </c>
      <c r="U2959" s="10">
        <v>2713</v>
      </c>
      <c r="V2959" s="10">
        <v>2737</v>
      </c>
      <c r="W2959" s="10">
        <v>1775</v>
      </c>
      <c r="X2959" s="10">
        <v>1549</v>
      </c>
      <c r="Y2959" s="10">
        <f t="shared" si="91"/>
        <v>2025</v>
      </c>
      <c r="Z2959" s="10" t="str">
        <f>IFERROR(VLOOKUP(H2959,'[1]MW-NIFTY-50-12-Apr-2020'!$A:$A,1,FALSE),"No")</f>
        <v>No</v>
      </c>
      <c r="AA2959" s="10" t="str">
        <f>IFERROR(VLOOKUP(AB2959,'[2]ind_nifty500list 12th Apr20'!$F:$F,1,FALSE),"No")</f>
        <v>No</v>
      </c>
      <c r="AB2959" s="9">
        <v>2025</v>
      </c>
    </row>
    <row r="2960" spans="1:28" ht="15.75" customHeight="1" x14ac:dyDescent="0.3">
      <c r="A2960" s="9">
        <v>3270</v>
      </c>
      <c r="B2960" s="10"/>
      <c r="C2960" s="10"/>
      <c r="D2960" s="10">
        <v>132455172</v>
      </c>
      <c r="E2960" s="10">
        <v>517403</v>
      </c>
      <c r="F2960" s="10">
        <v>517403</v>
      </c>
      <c r="G2960" s="10" t="s">
        <v>10044</v>
      </c>
      <c r="H2960" s="10" t="str">
        <f t="shared" si="93"/>
        <v>SUNSOUI</v>
      </c>
      <c r="I2960" s="10" t="s">
        <v>10045</v>
      </c>
      <c r="J2960" s="10" t="s">
        <v>10046</v>
      </c>
      <c r="K2960" s="13">
        <v>6.67</v>
      </c>
      <c r="L2960" s="19" t="s">
        <v>13176</v>
      </c>
      <c r="M2960" s="11" t="s">
        <v>121</v>
      </c>
      <c r="N2960" s="10" t="s">
        <v>562</v>
      </c>
      <c r="O2960" s="10" t="s">
        <v>3058</v>
      </c>
      <c r="P2960" s="10"/>
      <c r="Q2960" s="12"/>
      <c r="R2960" s="12"/>
      <c r="S2960" s="15" t="s">
        <v>565</v>
      </c>
      <c r="T2960" s="10" t="s">
        <v>27</v>
      </c>
      <c r="U2960" s="10">
        <v>3819</v>
      </c>
      <c r="V2960" s="10">
        <v>952</v>
      </c>
      <c r="W2960" s="10">
        <v>2209</v>
      </c>
      <c r="X2960" s="10">
        <v>3315</v>
      </c>
      <c r="Y2960" s="10">
        <f t="shared" si="91"/>
        <v>3270</v>
      </c>
      <c r="Z2960" s="10" t="str">
        <f>IFERROR(VLOOKUP(H2960,'[1]MW-NIFTY-50-12-Apr-2020'!$A:$A,1,FALSE),"No")</f>
        <v>No</v>
      </c>
      <c r="AA2960" s="10" t="str">
        <f>IFERROR(VLOOKUP(AB2960,'[2]ind_nifty500list 12th Apr20'!$F:$F,1,FALSE),"No")</f>
        <v>No</v>
      </c>
      <c r="AB2960" s="9">
        <v>3270</v>
      </c>
    </row>
    <row r="2961" spans="1:28" ht="15.75" customHeight="1" x14ac:dyDescent="0.3">
      <c r="A2961" s="9">
        <v>1682</v>
      </c>
      <c r="B2961" s="10"/>
      <c r="C2961" s="10"/>
      <c r="D2961" s="10">
        <v>128060420</v>
      </c>
      <c r="E2961" s="10">
        <v>500236</v>
      </c>
      <c r="F2961" s="10">
        <v>500236</v>
      </c>
      <c r="G2961" s="10" t="s">
        <v>5281</v>
      </c>
      <c r="H2961" s="10" t="str">
        <f t="shared" si="93"/>
        <v>KANELOIL</v>
      </c>
      <c r="I2961" s="10" t="s">
        <v>5282</v>
      </c>
      <c r="J2961" s="10" t="s">
        <v>5283</v>
      </c>
      <c r="K2961" s="13">
        <v>6.65</v>
      </c>
      <c r="L2961" s="19" t="s">
        <v>13176</v>
      </c>
      <c r="M2961" s="11" t="s">
        <v>39</v>
      </c>
      <c r="N2961" s="10" t="s">
        <v>145</v>
      </c>
      <c r="O2961" s="10"/>
      <c r="P2961" s="10"/>
      <c r="Q2961" s="12"/>
      <c r="R2961" s="12"/>
      <c r="S2961" s="15" t="s">
        <v>42</v>
      </c>
      <c r="T2961" s="10" t="s">
        <v>27</v>
      </c>
      <c r="U2961" s="10">
        <v>2286</v>
      </c>
      <c r="V2961" s="10">
        <v>2289</v>
      </c>
      <c r="W2961" s="10">
        <v>928</v>
      </c>
      <c r="X2961" s="10">
        <v>374</v>
      </c>
      <c r="Y2961" s="10">
        <f t="shared" si="91"/>
        <v>1682</v>
      </c>
      <c r="Z2961" s="10" t="str">
        <f>IFERROR(VLOOKUP(H2961,'[1]MW-NIFTY-50-12-Apr-2020'!$A:$A,1,FALSE),"No")</f>
        <v>No</v>
      </c>
      <c r="AA2961" s="10" t="str">
        <f>IFERROR(VLOOKUP(AB2961,'[2]ind_nifty500list 12th Apr20'!$F:$F,1,FALSE),"No")</f>
        <v>No</v>
      </c>
      <c r="AB2961" s="9">
        <v>1682</v>
      </c>
    </row>
    <row r="2962" spans="1:28" ht="15.75" customHeight="1" x14ac:dyDescent="0.3">
      <c r="A2962" s="9">
        <v>451</v>
      </c>
      <c r="B2962" s="10"/>
      <c r="C2962" s="10"/>
      <c r="D2962" s="10">
        <v>131653636</v>
      </c>
      <c r="E2962" s="10">
        <v>514272</v>
      </c>
      <c r="F2962" s="10">
        <v>514272</v>
      </c>
      <c r="G2962" s="10" t="s">
        <v>1538</v>
      </c>
      <c r="H2962" s="10" t="str">
        <f t="shared" si="93"/>
        <v>BHILSPIN</v>
      </c>
      <c r="I2962" s="10" t="s">
        <v>1539</v>
      </c>
      <c r="J2962" s="10" t="s">
        <v>1540</v>
      </c>
      <c r="K2962" s="13">
        <v>6.63</v>
      </c>
      <c r="L2962" s="19" t="s">
        <v>13176</v>
      </c>
      <c r="M2962" s="11" t="s">
        <v>83</v>
      </c>
      <c r="N2962" s="10" t="s">
        <v>84</v>
      </c>
      <c r="O2962" s="10" t="s">
        <v>85</v>
      </c>
      <c r="P2962" s="10"/>
      <c r="Q2962" s="10"/>
      <c r="R2962" s="12"/>
      <c r="S2962" s="17" t="s">
        <v>86</v>
      </c>
      <c r="T2962" s="10" t="s">
        <v>27</v>
      </c>
      <c r="U2962" s="10">
        <v>532</v>
      </c>
      <c r="V2962" s="10">
        <v>957</v>
      </c>
      <c r="W2962" s="10">
        <v>29</v>
      </c>
      <c r="X2962" s="10">
        <v>2054</v>
      </c>
      <c r="Y2962" s="10">
        <f t="shared" si="91"/>
        <v>451</v>
      </c>
      <c r="Z2962" s="10" t="str">
        <f>IFERROR(VLOOKUP(H2962,'[1]MW-NIFTY-50-12-Apr-2020'!$A:$A,1,FALSE),"No")</f>
        <v>No</v>
      </c>
      <c r="AA2962" s="10" t="str">
        <f>IFERROR(VLOOKUP(AB2962,'[2]ind_nifty500list 12th Apr20'!$F:$F,1,FALSE),"No")</f>
        <v>No</v>
      </c>
      <c r="AB2962" s="9">
        <v>451</v>
      </c>
    </row>
    <row r="2963" spans="1:28" ht="15.75" customHeight="1" x14ac:dyDescent="0.3">
      <c r="A2963" s="9">
        <v>995</v>
      </c>
      <c r="B2963" s="10"/>
      <c r="C2963" s="10"/>
      <c r="D2963" s="10">
        <v>132419588</v>
      </c>
      <c r="E2963" s="10">
        <v>132419588</v>
      </c>
      <c r="F2963" s="10">
        <v>517264</v>
      </c>
      <c r="G2963" s="10" t="s">
        <v>3189</v>
      </c>
      <c r="H2963" s="10" t="str">
        <f t="shared" si="93"/>
        <v>FINELINE</v>
      </c>
      <c r="I2963" s="10" t="s">
        <v>3190</v>
      </c>
      <c r="J2963" s="10" t="s">
        <v>3191</v>
      </c>
      <c r="K2963" s="13">
        <v>6.63</v>
      </c>
      <c r="L2963" s="19" t="s">
        <v>13176</v>
      </c>
      <c r="M2963" s="11" t="s">
        <v>32</v>
      </c>
      <c r="N2963" s="10" t="s">
        <v>220</v>
      </c>
      <c r="O2963" s="10" t="s">
        <v>458</v>
      </c>
      <c r="P2963" s="10" t="s">
        <v>1962</v>
      </c>
      <c r="Q2963" s="12"/>
      <c r="R2963" s="12"/>
      <c r="S2963" s="15" t="s">
        <v>222</v>
      </c>
      <c r="T2963" s="10" t="s">
        <v>27</v>
      </c>
      <c r="U2963" s="10">
        <v>3715</v>
      </c>
      <c r="V2963" s="10">
        <v>2396</v>
      </c>
      <c r="W2963" s="10">
        <v>1861</v>
      </c>
      <c r="X2963" s="10">
        <v>1755</v>
      </c>
      <c r="Y2963" s="10">
        <f t="shared" si="91"/>
        <v>995</v>
      </c>
      <c r="Z2963" s="10" t="str">
        <f>IFERROR(VLOOKUP(H2963,'[1]MW-NIFTY-50-12-Apr-2020'!$A:$A,1,FALSE),"No")</f>
        <v>No</v>
      </c>
      <c r="AA2963" s="10" t="str">
        <f>IFERROR(VLOOKUP(AB2963,'[2]ind_nifty500list 12th Apr20'!$F:$F,1,FALSE),"No")</f>
        <v>No</v>
      </c>
      <c r="AB2963" s="9">
        <v>995</v>
      </c>
    </row>
    <row r="2964" spans="1:28" ht="15.75" customHeight="1" x14ac:dyDescent="0.3">
      <c r="A2964" s="9">
        <v>2402</v>
      </c>
      <c r="B2964" s="10"/>
      <c r="C2964" s="10"/>
      <c r="D2964" s="10">
        <v>131419908</v>
      </c>
      <c r="E2964" s="10">
        <v>513359</v>
      </c>
      <c r="F2964" s="10">
        <v>513359</v>
      </c>
      <c r="G2964" s="10" t="s">
        <v>7456</v>
      </c>
      <c r="H2964" s="10" t="str">
        <f t="shared" si="93"/>
        <v>PARINFRA</v>
      </c>
      <c r="I2964" s="10" t="s">
        <v>7457</v>
      </c>
      <c r="J2964" s="10" t="s">
        <v>7458</v>
      </c>
      <c r="K2964" s="13">
        <v>6.63</v>
      </c>
      <c r="L2964" s="19" t="s">
        <v>13176</v>
      </c>
      <c r="M2964" s="11" t="s">
        <v>39</v>
      </c>
      <c r="N2964" s="10" t="s">
        <v>67</v>
      </c>
      <c r="O2964" s="10"/>
      <c r="P2964" s="10"/>
      <c r="Q2964" s="12"/>
      <c r="R2964" s="12"/>
      <c r="S2964" s="15" t="s">
        <v>69</v>
      </c>
      <c r="T2964" s="10" t="s">
        <v>27</v>
      </c>
      <c r="U2964" s="10">
        <v>2930</v>
      </c>
      <c r="V2964" s="10">
        <v>3076</v>
      </c>
      <c r="W2964" s="10">
        <v>2224</v>
      </c>
      <c r="X2964" s="10">
        <v>1997</v>
      </c>
      <c r="Y2964" s="10">
        <f t="shared" si="91"/>
        <v>2402</v>
      </c>
      <c r="Z2964" s="10" t="str">
        <f>IFERROR(VLOOKUP(H2964,'[1]MW-NIFTY-50-12-Apr-2020'!$A:$A,1,FALSE),"No")</f>
        <v>No</v>
      </c>
      <c r="AA2964" s="10" t="str">
        <f>IFERROR(VLOOKUP(AB2964,'[2]ind_nifty500list 12th Apr20'!$F:$F,1,FALSE),"No")</f>
        <v>No</v>
      </c>
      <c r="AB2964" s="9">
        <v>2402</v>
      </c>
    </row>
    <row r="2965" spans="1:28" ht="15.75" customHeight="1" x14ac:dyDescent="0.3">
      <c r="A2965" s="9">
        <v>340</v>
      </c>
      <c r="B2965" s="10"/>
      <c r="C2965" s="10"/>
      <c r="D2965" s="10">
        <v>129784580</v>
      </c>
      <c r="E2965" s="10">
        <v>506971</v>
      </c>
      <c r="F2965" s="10">
        <v>506971</v>
      </c>
      <c r="G2965" s="10" t="s">
        <v>1190</v>
      </c>
      <c r="H2965" s="10" t="str">
        <f t="shared" si="93"/>
        <v>BBREALTY</v>
      </c>
      <c r="I2965" s="10" t="s">
        <v>1191</v>
      </c>
      <c r="J2965" s="10" t="s">
        <v>1192</v>
      </c>
      <c r="K2965" s="13">
        <v>6.62</v>
      </c>
      <c r="L2965" s="19" t="s">
        <v>13176</v>
      </c>
      <c r="M2965" s="11" t="s">
        <v>249</v>
      </c>
      <c r="N2965" s="10" t="s">
        <v>383</v>
      </c>
      <c r="O2965" s="10"/>
      <c r="P2965" s="10"/>
      <c r="Q2965" s="12"/>
      <c r="R2965" s="12"/>
      <c r="S2965" s="18" t="s">
        <v>384</v>
      </c>
      <c r="T2965" s="10" t="s">
        <v>27</v>
      </c>
      <c r="U2965" s="10">
        <v>2766</v>
      </c>
      <c r="V2965" s="10">
        <v>702</v>
      </c>
      <c r="W2965" s="10">
        <v>2610</v>
      </c>
      <c r="X2965" s="10">
        <v>2089</v>
      </c>
      <c r="Y2965" s="10">
        <f t="shared" si="91"/>
        <v>340</v>
      </c>
      <c r="Z2965" s="10" t="str">
        <f>IFERROR(VLOOKUP(H2965,'[1]MW-NIFTY-50-12-Apr-2020'!$A:$A,1,FALSE),"No")</f>
        <v>No</v>
      </c>
      <c r="AA2965" s="10" t="str">
        <f>IFERROR(VLOOKUP(AB2965,'[2]ind_nifty500list 12th Apr20'!$F:$F,1,FALSE),"No")</f>
        <v>No</v>
      </c>
      <c r="AB2965" s="9">
        <v>340</v>
      </c>
    </row>
    <row r="2966" spans="1:28" ht="15.75" customHeight="1" x14ac:dyDescent="0.3">
      <c r="A2966" s="9">
        <v>376</v>
      </c>
      <c r="B2966" s="10"/>
      <c r="C2966" s="10"/>
      <c r="D2966" s="10">
        <v>136087300</v>
      </c>
      <c r="E2966" s="10">
        <v>531591</v>
      </c>
      <c r="F2966" s="10">
        <v>531591</v>
      </c>
      <c r="G2966" s="10" t="s">
        <v>1303</v>
      </c>
      <c r="H2966" s="10" t="str">
        <f t="shared" si="93"/>
        <v>BAMPSL</v>
      </c>
      <c r="I2966" s="10" t="s">
        <v>1304</v>
      </c>
      <c r="J2966" s="10" t="s">
        <v>1305</v>
      </c>
      <c r="K2966" s="13">
        <v>6.62</v>
      </c>
      <c r="L2966" s="19" t="s">
        <v>13176</v>
      </c>
      <c r="M2966" s="11" t="s">
        <v>55</v>
      </c>
      <c r="N2966" s="10" t="s">
        <v>56</v>
      </c>
      <c r="O2966" s="10" t="s">
        <v>62</v>
      </c>
      <c r="P2966" s="10" t="s">
        <v>293</v>
      </c>
      <c r="Q2966" s="12"/>
      <c r="R2966" s="12"/>
      <c r="S2966" s="18" t="s">
        <v>58</v>
      </c>
      <c r="T2966" s="10" t="s">
        <v>27</v>
      </c>
      <c r="U2966" s="10">
        <v>777</v>
      </c>
      <c r="V2966" s="10">
        <v>825</v>
      </c>
      <c r="W2966" s="10">
        <v>236</v>
      </c>
      <c r="X2966" s="10">
        <v>225</v>
      </c>
      <c r="Y2966" s="10">
        <f t="shared" si="91"/>
        <v>376</v>
      </c>
      <c r="Z2966" s="10" t="str">
        <f>IFERROR(VLOOKUP(H2966,'[1]MW-NIFTY-50-12-Apr-2020'!$A:$A,1,FALSE),"No")</f>
        <v>No</v>
      </c>
      <c r="AA2966" s="10" t="str">
        <f>IFERROR(VLOOKUP(AB2966,'[2]ind_nifty500list 12th Apr20'!$F:$F,1,FALSE),"No")</f>
        <v>No</v>
      </c>
      <c r="AB2966" s="9">
        <v>376</v>
      </c>
    </row>
    <row r="2967" spans="1:28" ht="15.75" customHeight="1" x14ac:dyDescent="0.3">
      <c r="A2967" s="9">
        <v>2467</v>
      </c>
      <c r="B2967" s="10"/>
      <c r="C2967" s="10"/>
      <c r="D2967" s="10">
        <v>130325508</v>
      </c>
      <c r="E2967" s="10">
        <v>509084</v>
      </c>
      <c r="F2967" s="10">
        <v>509084</v>
      </c>
      <c r="G2967" s="10" t="s">
        <v>7646</v>
      </c>
      <c r="H2967" s="10" t="str">
        <f t="shared" si="93"/>
        <v>PHOTON</v>
      </c>
      <c r="I2967" s="10" t="s">
        <v>7647</v>
      </c>
      <c r="J2967" s="10" t="s">
        <v>7648</v>
      </c>
      <c r="K2967" s="13">
        <v>6.62</v>
      </c>
      <c r="L2967" s="19" t="s">
        <v>13176</v>
      </c>
      <c r="M2967" s="11" t="s">
        <v>55</v>
      </c>
      <c r="N2967" s="10" t="s">
        <v>56</v>
      </c>
      <c r="O2967" s="10" t="s">
        <v>57</v>
      </c>
      <c r="P2967" s="10"/>
      <c r="Q2967" s="12"/>
      <c r="R2967" s="12"/>
      <c r="S2967" s="10" t="s">
        <v>58</v>
      </c>
      <c r="T2967" s="10" t="s">
        <v>27</v>
      </c>
      <c r="U2967" s="10">
        <v>2554</v>
      </c>
      <c r="V2967" s="10">
        <v>3714</v>
      </c>
      <c r="W2967" s="10">
        <v>2431</v>
      </c>
      <c r="X2967" s="10">
        <v>2197</v>
      </c>
      <c r="Y2967" s="10">
        <f t="shared" si="91"/>
        <v>2467</v>
      </c>
      <c r="Z2967" s="10" t="str">
        <f>IFERROR(VLOOKUP(H2967,'[1]MW-NIFTY-50-12-Apr-2020'!$A:$A,1,FALSE),"No")</f>
        <v>No</v>
      </c>
      <c r="AA2967" s="10" t="str">
        <f>IFERROR(VLOOKUP(AB2967,'[2]ind_nifty500list 12th Apr20'!$F:$F,1,FALSE),"No")</f>
        <v>No</v>
      </c>
      <c r="AB2967" s="9">
        <v>2467</v>
      </c>
    </row>
    <row r="2968" spans="1:28" ht="15.75" customHeight="1" x14ac:dyDescent="0.3">
      <c r="A2968" s="9">
        <v>3373</v>
      </c>
      <c r="B2968" s="10"/>
      <c r="C2968" s="10"/>
      <c r="D2968" s="10">
        <v>137572356</v>
      </c>
      <c r="E2968" s="10">
        <v>537392</v>
      </c>
      <c r="F2968" s="10">
        <v>537392</v>
      </c>
      <c r="G2968" s="10" t="s">
        <v>10354</v>
      </c>
      <c r="H2968" s="10" t="str">
        <f t="shared" si="93"/>
        <v>TAAZAINT</v>
      </c>
      <c r="I2968" s="10" t="s">
        <v>10355</v>
      </c>
      <c r="J2968" s="10" t="s">
        <v>10356</v>
      </c>
      <c r="K2968" s="13">
        <v>6.62</v>
      </c>
      <c r="L2968" s="19" t="s">
        <v>13176</v>
      </c>
      <c r="M2968" s="11" t="s">
        <v>39</v>
      </c>
      <c r="N2968" s="10" t="s">
        <v>145</v>
      </c>
      <c r="O2968" s="12"/>
      <c r="P2968" s="10"/>
      <c r="Q2968" s="12"/>
      <c r="R2968" s="12"/>
      <c r="S2968" s="15" t="s">
        <v>42</v>
      </c>
      <c r="T2968" s="10" t="s">
        <v>27</v>
      </c>
      <c r="U2968" s="10">
        <v>1738</v>
      </c>
      <c r="V2968" s="10">
        <v>783</v>
      </c>
      <c r="W2968" s="10">
        <v>3271</v>
      </c>
      <c r="X2968" s="10">
        <v>3526</v>
      </c>
      <c r="Y2968" s="10">
        <f t="shared" si="91"/>
        <v>3373</v>
      </c>
      <c r="Z2968" s="10" t="str">
        <f>IFERROR(VLOOKUP(H2968,'[1]MW-NIFTY-50-12-Apr-2020'!$A:$A,1,FALSE),"No")</f>
        <v>No</v>
      </c>
      <c r="AA2968" s="10" t="str">
        <f>IFERROR(VLOOKUP(AB2968,'[2]ind_nifty500list 12th Apr20'!$F:$F,1,FALSE),"No")</f>
        <v>No</v>
      </c>
      <c r="AB2968" s="9">
        <v>3373</v>
      </c>
    </row>
    <row r="2969" spans="1:28" ht="15.75" customHeight="1" x14ac:dyDescent="0.3">
      <c r="A2969" s="9">
        <v>3148</v>
      </c>
      <c r="B2969" s="10"/>
      <c r="C2969" s="10"/>
      <c r="D2969" s="10">
        <v>136101124</v>
      </c>
      <c r="E2969" s="10">
        <v>531645</v>
      </c>
      <c r="F2969" s="10">
        <v>531645</v>
      </c>
      <c r="G2969" s="10" t="s">
        <v>9680</v>
      </c>
      <c r="H2969" s="10" t="str">
        <f t="shared" si="93"/>
        <v>SOUISPAT</v>
      </c>
      <c r="I2969" s="10" t="s">
        <v>9681</v>
      </c>
      <c r="J2969" s="10" t="s">
        <v>9682</v>
      </c>
      <c r="K2969" s="13">
        <v>6.61</v>
      </c>
      <c r="L2969" s="19" t="s">
        <v>13176</v>
      </c>
      <c r="M2969" s="11" t="s">
        <v>23</v>
      </c>
      <c r="N2969" s="10" t="s">
        <v>90</v>
      </c>
      <c r="O2969" s="10" t="s">
        <v>283</v>
      </c>
      <c r="P2969" s="10" t="s">
        <v>9683</v>
      </c>
      <c r="Q2969" s="12"/>
      <c r="R2969" s="12"/>
      <c r="S2969" s="18" t="s">
        <v>91</v>
      </c>
      <c r="T2969" s="10" t="s">
        <v>27</v>
      </c>
      <c r="U2969" s="10">
        <v>2746</v>
      </c>
      <c r="V2969" s="10">
        <v>4369</v>
      </c>
      <c r="W2969" s="10">
        <v>1053</v>
      </c>
      <c r="X2969" s="10">
        <v>2526</v>
      </c>
      <c r="Y2969" s="10">
        <f t="shared" si="91"/>
        <v>3148</v>
      </c>
      <c r="Z2969" s="10" t="str">
        <f>IFERROR(VLOOKUP(H2969,'[1]MW-NIFTY-50-12-Apr-2020'!$A:$A,1,FALSE),"No")</f>
        <v>No</v>
      </c>
      <c r="AA2969" s="10" t="str">
        <f>IFERROR(VLOOKUP(AB2969,'[2]ind_nifty500list 12th Apr20'!$F:$F,1,FALSE),"No")</f>
        <v>No</v>
      </c>
      <c r="AB2969" s="9">
        <v>3148</v>
      </c>
    </row>
    <row r="2970" spans="1:28" ht="15.75" customHeight="1" x14ac:dyDescent="0.3">
      <c r="A2970" s="9">
        <v>3540</v>
      </c>
      <c r="B2970" s="10"/>
      <c r="C2970" s="10"/>
      <c r="D2970" s="10">
        <v>134275588</v>
      </c>
      <c r="E2970" s="10">
        <v>134275588</v>
      </c>
      <c r="F2970" s="10">
        <v>524514</v>
      </c>
      <c r="G2970" s="10" t="s">
        <v>10855</v>
      </c>
      <c r="H2970" s="10" t="str">
        <f t="shared" si="93"/>
        <v>TULASEEBIOE</v>
      </c>
      <c r="I2970" s="10" t="s">
        <v>10856</v>
      </c>
      <c r="J2970" s="10" t="s">
        <v>10857</v>
      </c>
      <c r="K2970" s="13">
        <v>6.61</v>
      </c>
      <c r="L2970" s="19" t="s">
        <v>13176</v>
      </c>
      <c r="M2970" s="11" t="s">
        <v>23</v>
      </c>
      <c r="N2970" s="10" t="s">
        <v>24</v>
      </c>
      <c r="O2970" s="10"/>
      <c r="P2970" s="10"/>
      <c r="Q2970" s="12"/>
      <c r="R2970" s="12"/>
      <c r="S2970" s="15" t="s">
        <v>26</v>
      </c>
      <c r="T2970" s="10" t="s">
        <v>27</v>
      </c>
      <c r="U2970" s="10">
        <v>165</v>
      </c>
      <c r="V2970" s="10">
        <v>1433</v>
      </c>
      <c r="W2970" s="10">
        <v>3035</v>
      </c>
      <c r="X2970" s="10">
        <v>1821</v>
      </c>
      <c r="Y2970" s="10">
        <f t="shared" si="91"/>
        <v>3540</v>
      </c>
      <c r="Z2970" s="10" t="str">
        <f>IFERROR(VLOOKUP(H2970,'[1]MW-NIFTY-50-12-Apr-2020'!$A:$A,1,FALSE),"No")</f>
        <v>No</v>
      </c>
      <c r="AA2970" s="10" t="str">
        <f>IFERROR(VLOOKUP(AB2970,'[2]ind_nifty500list 12th Apr20'!$F:$F,1,FALSE),"No")</f>
        <v>No</v>
      </c>
      <c r="AB2970" s="9">
        <v>3540</v>
      </c>
    </row>
    <row r="2971" spans="1:28" ht="15.75" customHeight="1" x14ac:dyDescent="0.3">
      <c r="A2971" s="9">
        <v>2632</v>
      </c>
      <c r="B2971" s="10"/>
      <c r="C2971" s="10"/>
      <c r="D2971" s="10">
        <v>131431940</v>
      </c>
      <c r="E2971" s="10">
        <v>131431940</v>
      </c>
      <c r="F2971" s="10">
        <v>513406</v>
      </c>
      <c r="G2971" s="10" t="s">
        <v>8136</v>
      </c>
      <c r="H2971" s="10" t="str">
        <f t="shared" si="93"/>
        <v>RAIPF</v>
      </c>
      <c r="I2971" s="10" t="s">
        <v>8137</v>
      </c>
      <c r="J2971" s="10" t="s">
        <v>8138</v>
      </c>
      <c r="K2971" s="13">
        <v>6.59</v>
      </c>
      <c r="L2971" s="19" t="s">
        <v>13176</v>
      </c>
      <c r="M2971" s="11" t="s">
        <v>23</v>
      </c>
      <c r="N2971" s="10" t="s">
        <v>24</v>
      </c>
      <c r="O2971" s="10" t="s">
        <v>1622</v>
      </c>
      <c r="P2971" s="10"/>
      <c r="Q2971" s="12"/>
      <c r="R2971" s="12"/>
      <c r="S2971" s="15" t="s">
        <v>26</v>
      </c>
      <c r="T2971" s="10" t="s">
        <v>27</v>
      </c>
      <c r="U2971" s="10">
        <v>4396</v>
      </c>
      <c r="V2971" s="10">
        <v>4990</v>
      </c>
      <c r="W2971" s="10">
        <v>3543</v>
      </c>
      <c r="X2971" s="10">
        <v>1493</v>
      </c>
      <c r="Y2971" s="10">
        <f t="shared" si="91"/>
        <v>2632</v>
      </c>
      <c r="Z2971" s="10" t="str">
        <f>IFERROR(VLOOKUP(H2971,'[1]MW-NIFTY-50-12-Apr-2020'!$A:$A,1,FALSE),"No")</f>
        <v>No</v>
      </c>
      <c r="AA2971" s="10" t="str">
        <f>IFERROR(VLOOKUP(AB2971,'[2]ind_nifty500list 12th Apr20'!$F:$F,1,FALSE),"No")</f>
        <v>No</v>
      </c>
      <c r="AB2971" s="9">
        <v>2632</v>
      </c>
    </row>
    <row r="2972" spans="1:28" ht="15.75" customHeight="1" x14ac:dyDescent="0.3">
      <c r="A2972" s="9">
        <v>3232</v>
      </c>
      <c r="B2972" s="10"/>
      <c r="C2972" s="10"/>
      <c r="D2972" s="10">
        <v>134784004</v>
      </c>
      <c r="E2972" s="10">
        <v>526500</v>
      </c>
      <c r="F2972" s="10">
        <v>526500</v>
      </c>
      <c r="G2972" s="10" t="s">
        <v>9930</v>
      </c>
      <c r="H2972" s="10" t="str">
        <f t="shared" si="93"/>
        <v>STRGRENWO</v>
      </c>
      <c r="I2972" s="10" t="s">
        <v>9931</v>
      </c>
      <c r="J2972" s="10" t="s">
        <v>9932</v>
      </c>
      <c r="K2972" s="13">
        <v>6.55</v>
      </c>
      <c r="L2972" s="19" t="s">
        <v>13176</v>
      </c>
      <c r="M2972" s="11" t="s">
        <v>83</v>
      </c>
      <c r="N2972" s="10" t="s">
        <v>181</v>
      </c>
      <c r="O2972" s="10" t="s">
        <v>210</v>
      </c>
      <c r="P2972" s="10" t="s">
        <v>354</v>
      </c>
      <c r="Q2972" s="12"/>
      <c r="R2972" s="12"/>
      <c r="S2972" s="15" t="s">
        <v>86</v>
      </c>
      <c r="T2972" s="10" t="s">
        <v>27</v>
      </c>
      <c r="U2972" s="10">
        <v>3814</v>
      </c>
      <c r="V2972" s="10">
        <v>1749</v>
      </c>
      <c r="W2972" s="10">
        <v>1876</v>
      </c>
      <c r="X2972" s="10">
        <v>631</v>
      </c>
      <c r="Y2972" s="10">
        <f t="shared" si="91"/>
        <v>3232</v>
      </c>
      <c r="Z2972" s="10" t="str">
        <f>IFERROR(VLOOKUP(H2972,'[1]MW-NIFTY-50-12-Apr-2020'!$A:$A,1,FALSE),"No")</f>
        <v>No</v>
      </c>
      <c r="AA2972" s="10" t="str">
        <f>IFERROR(VLOOKUP(AB2972,'[2]ind_nifty500list 12th Apr20'!$F:$F,1,FALSE),"No")</f>
        <v>No</v>
      </c>
      <c r="AB2972" s="9">
        <v>3232</v>
      </c>
    </row>
    <row r="2973" spans="1:28" ht="15.75" customHeight="1" x14ac:dyDescent="0.3">
      <c r="A2973" s="9">
        <v>162</v>
      </c>
      <c r="B2973" s="10"/>
      <c r="C2973" s="10"/>
      <c r="D2973" s="10">
        <v>136012804</v>
      </c>
      <c r="E2973" s="10">
        <v>531300</v>
      </c>
      <c r="F2973" s="10">
        <v>531300</v>
      </c>
      <c r="G2973" s="10" t="s">
        <v>627</v>
      </c>
      <c r="H2973" s="10" t="str">
        <f t="shared" si="93"/>
        <v>AMITINT</v>
      </c>
      <c r="I2973" s="10" t="s">
        <v>628</v>
      </c>
      <c r="J2973" s="10" t="s">
        <v>629</v>
      </c>
      <c r="K2973" s="13">
        <v>6.54</v>
      </c>
      <c r="L2973" s="19" t="s">
        <v>13176</v>
      </c>
      <c r="M2973" s="11" t="s">
        <v>83</v>
      </c>
      <c r="N2973" s="10" t="s">
        <v>84</v>
      </c>
      <c r="O2973" s="10" t="s">
        <v>85</v>
      </c>
      <c r="P2973" s="10"/>
      <c r="Q2973" s="12"/>
      <c r="R2973" s="12"/>
      <c r="S2973" s="15" t="s">
        <v>86</v>
      </c>
      <c r="T2973" s="10" t="s">
        <v>27</v>
      </c>
      <c r="U2973" s="10">
        <v>238</v>
      </c>
      <c r="V2973" s="10">
        <v>1252</v>
      </c>
      <c r="W2973" s="10">
        <v>3681</v>
      </c>
      <c r="X2973" s="10">
        <v>3546</v>
      </c>
      <c r="Y2973" s="10">
        <f t="shared" si="91"/>
        <v>162</v>
      </c>
      <c r="Z2973" s="10" t="str">
        <f>IFERROR(VLOOKUP(H2973,'[1]MW-NIFTY-50-12-Apr-2020'!$A:$A,1,FALSE),"No")</f>
        <v>No</v>
      </c>
      <c r="AA2973" s="10" t="str">
        <f>IFERROR(VLOOKUP(AB2973,'[2]ind_nifty500list 12th Apr20'!$F:$F,1,FALSE),"No")</f>
        <v>No</v>
      </c>
      <c r="AB2973" s="9">
        <v>162</v>
      </c>
    </row>
    <row r="2974" spans="1:28" ht="15.75" customHeight="1" x14ac:dyDescent="0.3">
      <c r="A2974" s="9">
        <v>2145</v>
      </c>
      <c r="B2974" s="10"/>
      <c r="C2974" s="10"/>
      <c r="D2974" s="10">
        <v>131078148</v>
      </c>
      <c r="E2974" s="10">
        <v>512024</v>
      </c>
      <c r="F2974" s="10">
        <v>512024</v>
      </c>
      <c r="G2974" s="10" t="s">
        <v>6681</v>
      </c>
      <c r="H2974" s="10" t="str">
        <f t="shared" si="93"/>
        <v>NDMETAL</v>
      </c>
      <c r="I2974" s="10" t="s">
        <v>6682</v>
      </c>
      <c r="J2974" s="10" t="s">
        <v>6683</v>
      </c>
      <c r="K2974" s="13">
        <v>6.53</v>
      </c>
      <c r="L2974" s="19" t="s">
        <v>13176</v>
      </c>
      <c r="M2974" s="10" t="s">
        <v>23</v>
      </c>
      <c r="N2974" s="10" t="s">
        <v>90</v>
      </c>
      <c r="O2974" s="10" t="s">
        <v>821</v>
      </c>
      <c r="P2974" s="10" t="s">
        <v>2352</v>
      </c>
      <c r="Q2974" s="12"/>
      <c r="R2974" s="12"/>
      <c r="S2974" s="18" t="s">
        <v>91</v>
      </c>
      <c r="T2974" s="10" t="s">
        <v>27</v>
      </c>
      <c r="U2974" s="10">
        <v>2248</v>
      </c>
      <c r="V2974" s="10">
        <v>718</v>
      </c>
      <c r="W2974" s="10">
        <v>585</v>
      </c>
      <c r="X2974" s="10">
        <v>1898</v>
      </c>
      <c r="Y2974" s="10">
        <f t="shared" si="91"/>
        <v>2145</v>
      </c>
      <c r="Z2974" s="10" t="str">
        <f>IFERROR(VLOOKUP(H2974,'[1]MW-NIFTY-50-12-Apr-2020'!$A:$A,1,FALSE),"No")</f>
        <v>No</v>
      </c>
      <c r="AA2974" s="10" t="str">
        <f>IFERROR(VLOOKUP(AB2974,'[2]ind_nifty500list 12th Apr20'!$F:$F,1,FALSE),"No")</f>
        <v>No</v>
      </c>
      <c r="AB2974" s="9">
        <v>2145</v>
      </c>
    </row>
    <row r="2975" spans="1:28" ht="15.75" customHeight="1" x14ac:dyDescent="0.3">
      <c r="A2975" s="9">
        <v>889</v>
      </c>
      <c r="B2975" s="10"/>
      <c r="C2975" s="10"/>
      <c r="D2975" s="10">
        <v>134345732</v>
      </c>
      <c r="E2975" s="10">
        <v>524788</v>
      </c>
      <c r="F2975" s="10">
        <v>524788</v>
      </c>
      <c r="G2975" s="10" t="s">
        <v>2864</v>
      </c>
      <c r="H2975" s="10" t="str">
        <f t="shared" si="93"/>
        <v>ELDERPG</v>
      </c>
      <c r="I2975" s="10" t="s">
        <v>2865</v>
      </c>
      <c r="J2975" s="10" t="s">
        <v>2866</v>
      </c>
      <c r="K2975" s="13">
        <v>6.51</v>
      </c>
      <c r="L2975" s="19" t="s">
        <v>13176</v>
      </c>
      <c r="M2975" s="11" t="s">
        <v>95</v>
      </c>
      <c r="N2975" s="10" t="s">
        <v>172</v>
      </c>
      <c r="O2975" s="10" t="s">
        <v>173</v>
      </c>
      <c r="P2975" s="10"/>
      <c r="Q2975" s="12"/>
      <c r="R2975" s="12"/>
      <c r="S2975" s="15" t="s">
        <v>174</v>
      </c>
      <c r="T2975" s="10" t="s">
        <v>27</v>
      </c>
      <c r="U2975" s="10">
        <v>2614</v>
      </c>
      <c r="V2975" s="10">
        <v>577</v>
      </c>
      <c r="W2975" s="10">
        <v>32</v>
      </c>
      <c r="X2975" s="10">
        <v>3015</v>
      </c>
      <c r="Y2975" s="10">
        <f t="shared" si="91"/>
        <v>889</v>
      </c>
      <c r="Z2975" s="10" t="str">
        <f>IFERROR(VLOOKUP(H2975,'[1]MW-NIFTY-50-12-Apr-2020'!$A:$A,1,FALSE),"No")</f>
        <v>No</v>
      </c>
      <c r="AA2975" s="10" t="str">
        <f>IFERROR(VLOOKUP(AB2975,'[2]ind_nifty500list 12th Apr20'!$F:$F,1,FALSE),"No")</f>
        <v>No</v>
      </c>
      <c r="AB2975" s="9">
        <v>889</v>
      </c>
    </row>
    <row r="2976" spans="1:28" ht="15.75" customHeight="1" x14ac:dyDescent="0.3">
      <c r="A2976" s="9">
        <v>3546</v>
      </c>
      <c r="B2976" s="10"/>
      <c r="C2976" s="10"/>
      <c r="D2976" s="10">
        <v>136041220</v>
      </c>
      <c r="E2976" s="10">
        <v>531411</v>
      </c>
      <c r="F2976" s="10">
        <v>531411</v>
      </c>
      <c r="G2976" s="10" t="s">
        <v>10873</v>
      </c>
      <c r="H2976" s="10" t="str">
        <f t="shared" si="93"/>
        <v>TUNITEX</v>
      </c>
      <c r="I2976" s="10" t="s">
        <v>10874</v>
      </c>
      <c r="J2976" s="10" t="s">
        <v>10875</v>
      </c>
      <c r="K2976" s="13">
        <v>6.5</v>
      </c>
      <c r="L2976" s="19" t="s">
        <v>13176</v>
      </c>
      <c r="M2976" s="11" t="s">
        <v>83</v>
      </c>
      <c r="N2976" s="10" t="s">
        <v>84</v>
      </c>
      <c r="O2976" s="10" t="s">
        <v>85</v>
      </c>
      <c r="P2976" s="10"/>
      <c r="Q2976" s="12"/>
      <c r="R2976" s="12"/>
      <c r="S2976" s="15" t="s">
        <v>86</v>
      </c>
      <c r="T2976" s="10" t="s">
        <v>27</v>
      </c>
      <c r="U2976" s="10">
        <v>3681</v>
      </c>
      <c r="V2976" s="10">
        <v>162</v>
      </c>
      <c r="W2976" s="10">
        <v>2371</v>
      </c>
      <c r="X2976" s="10">
        <v>957</v>
      </c>
      <c r="Y2976" s="10">
        <f t="shared" si="91"/>
        <v>3546</v>
      </c>
      <c r="Z2976" s="10" t="str">
        <f>IFERROR(VLOOKUP(H2976,'[1]MW-NIFTY-50-12-Apr-2020'!$A:$A,1,FALSE),"No")</f>
        <v>No</v>
      </c>
      <c r="AA2976" s="10" t="str">
        <f>IFERROR(VLOOKUP(AB2976,'[2]ind_nifty500list 12th Apr20'!$F:$F,1,FALSE),"No")</f>
        <v>No</v>
      </c>
      <c r="AB2976" s="9">
        <v>3546</v>
      </c>
    </row>
    <row r="2977" spans="1:28" ht="15.75" customHeight="1" x14ac:dyDescent="0.3">
      <c r="A2977" s="9">
        <v>47</v>
      </c>
      <c r="B2977" s="10">
        <v>5627905</v>
      </c>
      <c r="C2977" s="10">
        <v>21984</v>
      </c>
      <c r="D2977" s="10">
        <v>136532484</v>
      </c>
      <c r="E2977" s="10">
        <v>533330</v>
      </c>
      <c r="F2977" s="10">
        <v>533330</v>
      </c>
      <c r="G2977" s="10" t="s">
        <v>229</v>
      </c>
      <c r="H2977" s="10" t="s">
        <v>229</v>
      </c>
      <c r="I2977" s="10" t="s">
        <v>230</v>
      </c>
      <c r="J2977" s="10" t="s">
        <v>231</v>
      </c>
      <c r="K2977" s="13">
        <v>6.49</v>
      </c>
      <c r="L2977" s="19" t="s">
        <v>13176</v>
      </c>
      <c r="M2977" s="11" t="s">
        <v>32</v>
      </c>
      <c r="N2977" s="11" t="s">
        <v>33</v>
      </c>
      <c r="O2977" s="10" t="s">
        <v>232</v>
      </c>
      <c r="P2977" s="10"/>
      <c r="Q2977" s="12"/>
      <c r="R2977" s="12"/>
      <c r="S2977" s="18" t="s">
        <v>35</v>
      </c>
      <c r="T2977" s="10" t="s">
        <v>27</v>
      </c>
      <c r="U2977" s="10">
        <v>2213</v>
      </c>
      <c r="V2977" s="10">
        <v>4889</v>
      </c>
      <c r="W2977" s="10">
        <v>3724</v>
      </c>
      <c r="X2977" s="10">
        <v>3157</v>
      </c>
      <c r="Y2977" s="10">
        <f t="shared" si="91"/>
        <v>47</v>
      </c>
      <c r="Z2977" s="10" t="str">
        <f>IFERROR(VLOOKUP(H2977,'[1]MW-NIFTY-50-12-Apr-2020'!$A:$A,1,FALSE),"No")</f>
        <v>No</v>
      </c>
      <c r="AA2977" s="10" t="str">
        <f>IFERROR(VLOOKUP(AB2977,'[2]ind_nifty500list 12th Apr20'!$F:$F,1,FALSE),"No")</f>
        <v>No</v>
      </c>
      <c r="AB2977" s="9">
        <v>47</v>
      </c>
    </row>
    <row r="2978" spans="1:28" ht="15.75" customHeight="1" x14ac:dyDescent="0.3">
      <c r="A2978" s="9">
        <v>414</v>
      </c>
      <c r="B2978" s="10"/>
      <c r="C2978" s="10"/>
      <c r="D2978" s="10">
        <v>134299140</v>
      </c>
      <c r="E2978" s="10">
        <v>524606</v>
      </c>
      <c r="F2978" s="10">
        <v>524606</v>
      </c>
      <c r="G2978" s="10" t="s">
        <v>1420</v>
      </c>
      <c r="H2978" s="10" t="str">
        <f>G2978</f>
        <v>BERLDRG</v>
      </c>
      <c r="I2978" s="10" t="s">
        <v>1421</v>
      </c>
      <c r="J2978" s="10" t="s">
        <v>1422</v>
      </c>
      <c r="K2978" s="13">
        <v>6.48</v>
      </c>
      <c r="L2978" s="19" t="s">
        <v>13176</v>
      </c>
      <c r="M2978" s="10" t="s">
        <v>95</v>
      </c>
      <c r="N2978" s="10" t="s">
        <v>96</v>
      </c>
      <c r="O2978" s="10" t="s">
        <v>97</v>
      </c>
      <c r="P2978" s="10"/>
      <c r="Q2978" s="12"/>
      <c r="R2978" s="12"/>
      <c r="S2978" s="10" t="s">
        <v>98</v>
      </c>
      <c r="T2978" s="10" t="s">
        <v>27</v>
      </c>
      <c r="U2978" s="10">
        <v>3607</v>
      </c>
      <c r="V2978" s="10">
        <v>2720</v>
      </c>
      <c r="W2978" s="10">
        <v>1522</v>
      </c>
      <c r="X2978" s="10">
        <v>1234</v>
      </c>
      <c r="Y2978" s="10">
        <f t="shared" si="91"/>
        <v>414</v>
      </c>
      <c r="Z2978" s="10" t="str">
        <f>IFERROR(VLOOKUP(H2978,'[1]MW-NIFTY-50-12-Apr-2020'!$A:$A,1,FALSE),"No")</f>
        <v>No</v>
      </c>
      <c r="AA2978" s="10" t="str">
        <f>IFERROR(VLOOKUP(AB2978,'[2]ind_nifty500list 12th Apr20'!$F:$F,1,FALSE),"No")</f>
        <v>No</v>
      </c>
      <c r="AB2978" s="9">
        <v>414</v>
      </c>
    </row>
    <row r="2979" spans="1:28" ht="15.75" customHeight="1" x14ac:dyDescent="0.3">
      <c r="A2979" s="9">
        <v>2703</v>
      </c>
      <c r="B2979" s="10"/>
      <c r="C2979" s="10"/>
      <c r="D2979" s="10">
        <v>135916292</v>
      </c>
      <c r="E2979" s="10">
        <v>530923</v>
      </c>
      <c r="F2979" s="10">
        <v>530923</v>
      </c>
      <c r="G2979" s="10" t="s">
        <v>8351</v>
      </c>
      <c r="H2979" s="10" t="str">
        <f>G2979</f>
        <v>RCLFOODS</v>
      </c>
      <c r="I2979" s="10" t="s">
        <v>8352</v>
      </c>
      <c r="J2979" s="10" t="s">
        <v>8353</v>
      </c>
      <c r="K2979" s="13">
        <v>6.48</v>
      </c>
      <c r="L2979" s="19" t="s">
        <v>13176</v>
      </c>
      <c r="M2979" s="10"/>
      <c r="N2979" s="10"/>
      <c r="O2979" s="10"/>
      <c r="P2979" s="10"/>
      <c r="Q2979" s="12"/>
      <c r="R2979" s="12"/>
      <c r="S2979" s="10"/>
      <c r="T2979" s="10" t="s">
        <v>27</v>
      </c>
      <c r="U2979" s="10"/>
      <c r="V2979" s="10"/>
      <c r="W2979" s="10"/>
      <c r="X2979" s="10"/>
      <c r="Y2979" s="10">
        <f t="shared" si="91"/>
        <v>2703</v>
      </c>
      <c r="Z2979" s="10" t="str">
        <f>IFERROR(VLOOKUP(H2979,'[1]MW-NIFTY-50-12-Apr-2020'!$A:$A,1,FALSE),"No")</f>
        <v>No</v>
      </c>
      <c r="AA2979" s="10" t="str">
        <f>IFERROR(VLOOKUP(AB2979,'[2]ind_nifty500list 12th Apr20'!$F:$F,1,FALSE),"No")</f>
        <v>No</v>
      </c>
      <c r="AB2979" s="9">
        <v>2703</v>
      </c>
    </row>
    <row r="2980" spans="1:28" ht="15.75" customHeight="1" x14ac:dyDescent="0.3">
      <c r="A2980" s="9">
        <v>5077</v>
      </c>
      <c r="B2980" s="10">
        <v>129189892</v>
      </c>
      <c r="C2980" s="10">
        <v>504648</v>
      </c>
      <c r="D2980" s="10">
        <v>129189892</v>
      </c>
      <c r="E2980" s="10">
        <v>504648</v>
      </c>
      <c r="F2980" s="10">
        <v>504648</v>
      </c>
      <c r="G2980" s="10" t="s">
        <v>12924</v>
      </c>
      <c r="H2980" s="10" t="s">
        <v>12924</v>
      </c>
      <c r="I2980" s="10" t="s">
        <v>12925</v>
      </c>
      <c r="J2980" s="10" t="s">
        <v>12926</v>
      </c>
      <c r="K2980" s="13">
        <v>6.48</v>
      </c>
      <c r="L2980" s="19" t="s">
        <v>13176</v>
      </c>
      <c r="M2980" s="10" t="s">
        <v>23</v>
      </c>
      <c r="N2980" s="10" t="s">
        <v>90</v>
      </c>
      <c r="O2980" s="10" t="s">
        <v>283</v>
      </c>
      <c r="P2980" s="10" t="s">
        <v>12927</v>
      </c>
      <c r="Q2980" s="10"/>
      <c r="R2980" s="10"/>
      <c r="S2980" s="10" t="s">
        <v>91</v>
      </c>
      <c r="T2980" s="10" t="s">
        <v>27</v>
      </c>
      <c r="U2980" s="10">
        <v>3863</v>
      </c>
      <c r="V2980" s="10">
        <v>3616</v>
      </c>
      <c r="W2980" s="10">
        <v>1053</v>
      </c>
      <c r="X2980" s="10"/>
      <c r="Y2980" s="10">
        <f t="shared" si="91"/>
        <v>5077</v>
      </c>
      <c r="Z2980" s="10" t="str">
        <f>IFERROR(VLOOKUP(H2980,'[1]MW-NIFTY-50-12-Apr-2020'!$A:$A,1,FALSE),"No")</f>
        <v>No</v>
      </c>
      <c r="AA2980" s="10" t="str">
        <f>IFERROR(VLOOKUP(AB2980,'[2]ind_nifty500list 12th Apr20'!$F:$F,1,FALSE),"No")</f>
        <v>No</v>
      </c>
      <c r="AB2980" s="9">
        <v>5077</v>
      </c>
    </row>
    <row r="2981" spans="1:28" ht="15.75" customHeight="1" x14ac:dyDescent="0.3">
      <c r="A2981" s="9">
        <v>660</v>
      </c>
      <c r="B2981" s="10"/>
      <c r="C2981" s="10"/>
      <c r="D2981" s="10">
        <v>135989764</v>
      </c>
      <c r="E2981" s="10">
        <v>531210</v>
      </c>
      <c r="F2981" s="10">
        <v>531210</v>
      </c>
      <c r="G2981" s="10" t="s">
        <v>2173</v>
      </c>
      <c r="H2981" s="10" t="str">
        <f>G2981</f>
        <v>COLINZ</v>
      </c>
      <c r="I2981" s="10" t="s">
        <v>2174</v>
      </c>
      <c r="J2981" s="10" t="s">
        <v>2175</v>
      </c>
      <c r="K2981" s="13">
        <v>6.47</v>
      </c>
      <c r="L2981" s="19" t="s">
        <v>13176</v>
      </c>
      <c r="M2981" s="11" t="s">
        <v>95</v>
      </c>
      <c r="N2981" s="10" t="s">
        <v>96</v>
      </c>
      <c r="O2981" s="10" t="s">
        <v>97</v>
      </c>
      <c r="P2981" s="10"/>
      <c r="Q2981" s="12"/>
      <c r="R2981" s="12"/>
      <c r="S2981" s="10" t="s">
        <v>98</v>
      </c>
      <c r="T2981" s="10" t="s">
        <v>27</v>
      </c>
      <c r="U2981" s="10">
        <v>3664</v>
      </c>
      <c r="V2981" s="10">
        <v>1234</v>
      </c>
      <c r="W2981" s="10">
        <v>3199</v>
      </c>
      <c r="X2981" s="10">
        <v>2775</v>
      </c>
      <c r="Y2981" s="10">
        <f t="shared" si="91"/>
        <v>660</v>
      </c>
      <c r="Z2981" s="10" t="str">
        <f>IFERROR(VLOOKUP(H2981,'[1]MW-NIFTY-50-12-Apr-2020'!$A:$A,1,FALSE),"No")</f>
        <v>No</v>
      </c>
      <c r="AA2981" s="10" t="str">
        <f>IFERROR(VLOOKUP(AB2981,'[2]ind_nifty500list 12th Apr20'!$F:$F,1,FALSE),"No")</f>
        <v>No</v>
      </c>
      <c r="AB2981" s="9">
        <v>660</v>
      </c>
    </row>
    <row r="2982" spans="1:28" ht="15.75" customHeight="1" x14ac:dyDescent="0.3">
      <c r="A2982" s="9">
        <v>3523</v>
      </c>
      <c r="B2982" s="10"/>
      <c r="C2982" s="10"/>
      <c r="D2982" s="10">
        <v>137360644</v>
      </c>
      <c r="E2982" s="10">
        <v>536565</v>
      </c>
      <c r="F2982" s="10">
        <v>536565</v>
      </c>
      <c r="G2982" s="10" t="s">
        <v>10805</v>
      </c>
      <c r="H2982" s="10" t="str">
        <f>G2982</f>
        <v>TRIMURTHI</v>
      </c>
      <c r="I2982" s="10" t="s">
        <v>10806</v>
      </c>
      <c r="J2982" s="10" t="s">
        <v>10807</v>
      </c>
      <c r="K2982" s="13">
        <v>6.47</v>
      </c>
      <c r="L2982" s="19" t="s">
        <v>13176</v>
      </c>
      <c r="M2982" s="11" t="s">
        <v>95</v>
      </c>
      <c r="N2982" s="10" t="s">
        <v>96</v>
      </c>
      <c r="O2982" s="10"/>
      <c r="P2982" s="10"/>
      <c r="Q2982" s="12"/>
      <c r="R2982" s="12"/>
      <c r="S2982" s="10" t="s">
        <v>98</v>
      </c>
      <c r="T2982" s="10" t="s">
        <v>27</v>
      </c>
      <c r="U2982" s="10">
        <v>3674</v>
      </c>
      <c r="V2982" s="10">
        <v>609</v>
      </c>
      <c r="W2982" s="10">
        <v>2941</v>
      </c>
      <c r="X2982" s="10">
        <v>2563</v>
      </c>
      <c r="Y2982" s="10">
        <f t="shared" si="91"/>
        <v>3523</v>
      </c>
      <c r="Z2982" s="10" t="str">
        <f>IFERROR(VLOOKUP(H2982,'[1]MW-NIFTY-50-12-Apr-2020'!$A:$A,1,FALSE),"No")</f>
        <v>No</v>
      </c>
      <c r="AA2982" s="10" t="str">
        <f>IFERROR(VLOOKUP(AB2982,'[2]ind_nifty500list 12th Apr20'!$F:$F,1,FALSE),"No")</f>
        <v>No</v>
      </c>
      <c r="AB2982" s="9">
        <v>3523</v>
      </c>
    </row>
    <row r="2983" spans="1:28" ht="15.75" customHeight="1" x14ac:dyDescent="0.3">
      <c r="A2983" s="9">
        <v>2986</v>
      </c>
      <c r="B2983" s="10">
        <v>4544513</v>
      </c>
      <c r="C2983" s="10">
        <v>17752</v>
      </c>
      <c r="D2983" s="10">
        <v>135820548</v>
      </c>
      <c r="E2983" s="10">
        <v>530549</v>
      </c>
      <c r="F2983" s="10">
        <v>530549</v>
      </c>
      <c r="G2983" s="10" t="s">
        <v>9197</v>
      </c>
      <c r="H2983" s="10" t="s">
        <v>9197</v>
      </c>
      <c r="I2983" s="10" t="s">
        <v>9198</v>
      </c>
      <c r="J2983" s="10" t="s">
        <v>9199</v>
      </c>
      <c r="K2983" s="13">
        <v>3835.92895</v>
      </c>
      <c r="L2983" s="19" t="s">
        <v>13179</v>
      </c>
      <c r="M2983" s="11" t="s">
        <v>95</v>
      </c>
      <c r="N2983" s="10" t="s">
        <v>96</v>
      </c>
      <c r="O2983" s="10" t="s">
        <v>97</v>
      </c>
      <c r="P2983" s="10"/>
      <c r="Q2983" s="12"/>
      <c r="R2983" s="12"/>
      <c r="S2983" s="10" t="s">
        <v>98</v>
      </c>
      <c r="T2983" s="10" t="s">
        <v>27</v>
      </c>
      <c r="U2983" s="10">
        <v>978</v>
      </c>
      <c r="V2983" s="10">
        <v>295</v>
      </c>
      <c r="W2983" s="10">
        <v>555</v>
      </c>
      <c r="X2983" s="10">
        <v>3899</v>
      </c>
      <c r="Y2983" s="10">
        <f t="shared" si="91"/>
        <v>2986</v>
      </c>
      <c r="Z2983" s="10" t="str">
        <f>IFERROR(VLOOKUP(H2983,'[1]MW-NIFTY-50-12-Apr-2020'!$A:$A,1,FALSE),"No")</f>
        <v>No</v>
      </c>
      <c r="AA2983" s="10" t="s">
        <v>44</v>
      </c>
      <c r="AB2983" s="9">
        <v>2986</v>
      </c>
    </row>
    <row r="2984" spans="1:28" ht="15.75" customHeight="1" x14ac:dyDescent="0.3">
      <c r="A2984" s="9">
        <v>171</v>
      </c>
      <c r="B2984" s="10"/>
      <c r="C2984" s="10"/>
      <c r="D2984" s="10">
        <v>137948420</v>
      </c>
      <c r="E2984" s="10">
        <v>538861</v>
      </c>
      <c r="F2984" s="10">
        <v>538861</v>
      </c>
      <c r="G2984" s="10" t="s">
        <v>654</v>
      </c>
      <c r="H2984" s="10" t="str">
        <f t="shared" ref="H2984:H2995" si="94">G2984</f>
        <v>AMSONS</v>
      </c>
      <c r="I2984" s="10" t="s">
        <v>655</v>
      </c>
      <c r="J2984" s="10" t="s">
        <v>656</v>
      </c>
      <c r="K2984" s="13">
        <v>6.45</v>
      </c>
      <c r="L2984" s="19" t="s">
        <v>13176</v>
      </c>
      <c r="M2984" s="11" t="s">
        <v>39</v>
      </c>
      <c r="N2984" s="10" t="s">
        <v>40</v>
      </c>
      <c r="O2984" s="10" t="s">
        <v>76</v>
      </c>
      <c r="P2984" s="10"/>
      <c r="Q2984" s="12"/>
      <c r="R2984" s="12"/>
      <c r="S2984" s="17" t="s">
        <v>42</v>
      </c>
      <c r="T2984" s="10" t="s">
        <v>27</v>
      </c>
      <c r="U2984" s="10">
        <v>2820</v>
      </c>
      <c r="V2984" s="10">
        <v>3825</v>
      </c>
      <c r="W2984" s="10">
        <v>3285</v>
      </c>
      <c r="X2984" s="10">
        <v>2566</v>
      </c>
      <c r="Y2984" s="10">
        <f t="shared" si="91"/>
        <v>171</v>
      </c>
      <c r="Z2984" s="10" t="str">
        <f>IFERROR(VLOOKUP(H2984,'[1]MW-NIFTY-50-12-Apr-2020'!$A:$A,1,FALSE),"No")</f>
        <v>No</v>
      </c>
      <c r="AA2984" s="10" t="str">
        <f>IFERROR(VLOOKUP(AB2984,'[2]ind_nifty500list 12th Apr20'!$F:$F,1,FALSE),"No")</f>
        <v>No</v>
      </c>
      <c r="AB2984" s="9">
        <v>171</v>
      </c>
    </row>
    <row r="2985" spans="1:28" ht="15.75" customHeight="1" x14ac:dyDescent="0.3">
      <c r="A2985" s="9">
        <v>2482</v>
      </c>
      <c r="B2985" s="10"/>
      <c r="C2985" s="10"/>
      <c r="D2985" s="10">
        <v>135854852</v>
      </c>
      <c r="E2985" s="10">
        <v>135854852</v>
      </c>
      <c r="F2985" s="10">
        <v>530683</v>
      </c>
      <c r="G2985" s="10" t="s">
        <v>7691</v>
      </c>
      <c r="H2985" s="10" t="str">
        <f t="shared" si="94"/>
        <v>PITHP</v>
      </c>
      <c r="I2985" s="10" t="s">
        <v>7692</v>
      </c>
      <c r="J2985" s="10" t="s">
        <v>7693</v>
      </c>
      <c r="K2985" s="13">
        <v>6.44</v>
      </c>
      <c r="L2985" s="19" t="s">
        <v>13176</v>
      </c>
      <c r="M2985" s="11" t="s">
        <v>23</v>
      </c>
      <c r="N2985" s="10" t="s">
        <v>196</v>
      </c>
      <c r="O2985" s="10"/>
      <c r="P2985" s="10"/>
      <c r="Q2985" s="12"/>
      <c r="R2985" s="12"/>
      <c r="S2985" s="17" t="s">
        <v>26</v>
      </c>
      <c r="T2985" s="10" t="s">
        <v>27</v>
      </c>
      <c r="U2985" s="10">
        <v>3208</v>
      </c>
      <c r="V2985" s="10">
        <v>3712</v>
      </c>
      <c r="W2985" s="10">
        <v>2397</v>
      </c>
      <c r="X2985" s="10">
        <v>2849</v>
      </c>
      <c r="Y2985" s="10">
        <f t="shared" si="91"/>
        <v>2482</v>
      </c>
      <c r="Z2985" s="10" t="str">
        <f>IFERROR(VLOOKUP(H2985,'[1]MW-NIFTY-50-12-Apr-2020'!$A:$A,1,FALSE),"No")</f>
        <v>No</v>
      </c>
      <c r="AA2985" s="10" t="str">
        <f>IFERROR(VLOOKUP(AB2985,'[2]ind_nifty500list 12th Apr20'!$F:$F,1,FALSE),"No")</f>
        <v>No</v>
      </c>
      <c r="AB2985" s="9">
        <v>2482</v>
      </c>
    </row>
    <row r="2986" spans="1:28" ht="15.75" customHeight="1" x14ac:dyDescent="0.3">
      <c r="A2986" s="9">
        <v>2150</v>
      </c>
      <c r="B2986" s="10"/>
      <c r="C2986" s="10"/>
      <c r="D2986" s="10">
        <v>136148996</v>
      </c>
      <c r="E2986" s="10">
        <v>531832</v>
      </c>
      <c r="F2986" s="10">
        <v>531832</v>
      </c>
      <c r="G2986" s="10" t="s">
        <v>6697</v>
      </c>
      <c r="H2986" s="10" t="str">
        <f t="shared" si="94"/>
        <v>NAGTECH</v>
      </c>
      <c r="I2986" s="10" t="s">
        <v>6698</v>
      </c>
      <c r="J2986" s="10" t="s">
        <v>6699</v>
      </c>
      <c r="K2986" s="13">
        <v>6.43</v>
      </c>
      <c r="L2986" s="19" t="s">
        <v>13176</v>
      </c>
      <c r="M2986" s="10" t="s">
        <v>23</v>
      </c>
      <c r="N2986" s="10" t="s">
        <v>24</v>
      </c>
      <c r="O2986" s="10" t="s">
        <v>838</v>
      </c>
      <c r="P2986" s="10"/>
      <c r="Q2986" s="12"/>
      <c r="R2986" s="12"/>
      <c r="S2986" s="15" t="s">
        <v>26</v>
      </c>
      <c r="T2986" s="10" t="s">
        <v>27</v>
      </c>
      <c r="U2986" s="10">
        <v>1909</v>
      </c>
      <c r="V2986" s="10">
        <v>3579</v>
      </c>
      <c r="W2986" s="10">
        <v>548</v>
      </c>
      <c r="X2986" s="10">
        <v>228</v>
      </c>
      <c r="Y2986" s="10">
        <f t="shared" si="91"/>
        <v>2150</v>
      </c>
      <c r="Z2986" s="10" t="str">
        <f>IFERROR(VLOOKUP(H2986,'[1]MW-NIFTY-50-12-Apr-2020'!$A:$A,1,FALSE),"No")</f>
        <v>No</v>
      </c>
      <c r="AA2986" s="10" t="str">
        <f>IFERROR(VLOOKUP(AB2986,'[2]ind_nifty500list 12th Apr20'!$F:$F,1,FALSE),"No")</f>
        <v>No</v>
      </c>
      <c r="AB2986" s="9">
        <v>2150</v>
      </c>
    </row>
    <row r="2987" spans="1:28" ht="15.75" customHeight="1" x14ac:dyDescent="0.3">
      <c r="A2987" s="9">
        <v>2447</v>
      </c>
      <c r="B2987" s="10"/>
      <c r="C2987" s="10"/>
      <c r="D2987" s="10">
        <v>133391876</v>
      </c>
      <c r="E2987" s="10">
        <v>133391876</v>
      </c>
      <c r="F2987" s="10">
        <v>521062</v>
      </c>
      <c r="G2987" s="10" t="s">
        <v>7588</v>
      </c>
      <c r="H2987" s="10" t="str">
        <f t="shared" si="94"/>
        <v>OCTAVE</v>
      </c>
      <c r="I2987" s="10" t="s">
        <v>7589</v>
      </c>
      <c r="J2987" s="10" t="s">
        <v>7590</v>
      </c>
      <c r="K2987" s="13">
        <v>6.41</v>
      </c>
      <c r="L2987" s="19" t="s">
        <v>13176</v>
      </c>
      <c r="M2987" s="11" t="s">
        <v>83</v>
      </c>
      <c r="N2987" s="10" t="s">
        <v>181</v>
      </c>
      <c r="O2987" s="10" t="s">
        <v>311</v>
      </c>
      <c r="P2987" s="23" t="s">
        <v>1199</v>
      </c>
      <c r="Q2987" s="12"/>
      <c r="R2987" s="12"/>
      <c r="S2987" s="15" t="s">
        <v>313</v>
      </c>
      <c r="T2987" s="10" t="s">
        <v>27</v>
      </c>
      <c r="U2987" s="10">
        <v>2932</v>
      </c>
      <c r="V2987" s="10">
        <v>1242</v>
      </c>
      <c r="W2987" s="10">
        <v>2335</v>
      </c>
      <c r="X2987" s="10">
        <v>2616</v>
      </c>
      <c r="Y2987" s="10">
        <f t="shared" si="91"/>
        <v>2447</v>
      </c>
      <c r="Z2987" s="10" t="str">
        <f>IFERROR(VLOOKUP(H2987,'[1]MW-NIFTY-50-12-Apr-2020'!$A:$A,1,FALSE),"No")</f>
        <v>No</v>
      </c>
      <c r="AA2987" s="10" t="str">
        <f>IFERROR(VLOOKUP(AB2987,'[2]ind_nifty500list 12th Apr20'!$F:$F,1,FALSE),"No")</f>
        <v>No</v>
      </c>
      <c r="AB2987" s="9">
        <v>2447</v>
      </c>
    </row>
    <row r="2988" spans="1:28" ht="15.75" customHeight="1" x14ac:dyDescent="0.3">
      <c r="A2988" s="9">
        <v>928</v>
      </c>
      <c r="B2988" s="10"/>
      <c r="C2988" s="10"/>
      <c r="D2988" s="10">
        <v>135784196</v>
      </c>
      <c r="E2988" s="10">
        <v>530407</v>
      </c>
      <c r="F2988" s="10">
        <v>530407</v>
      </c>
      <c r="G2988" s="10" t="s">
        <v>2984</v>
      </c>
      <c r="H2988" s="10" t="str">
        <f t="shared" si="94"/>
        <v>EPIC</v>
      </c>
      <c r="I2988" s="10" t="s">
        <v>2985</v>
      </c>
      <c r="J2988" s="10" t="s">
        <v>2986</v>
      </c>
      <c r="K2988" s="13">
        <v>6.39</v>
      </c>
      <c r="L2988" s="19" t="s">
        <v>13176</v>
      </c>
      <c r="M2988" s="11" t="s">
        <v>39</v>
      </c>
      <c r="N2988" s="10" t="s">
        <v>145</v>
      </c>
      <c r="O2988" s="10"/>
      <c r="P2988" s="10"/>
      <c r="Q2988" s="12"/>
      <c r="R2988" s="12"/>
      <c r="S2988" s="15" t="s">
        <v>42</v>
      </c>
      <c r="T2988" s="10" t="s">
        <v>27</v>
      </c>
      <c r="U2988" s="10">
        <v>1682</v>
      </c>
      <c r="V2988" s="10">
        <v>2286</v>
      </c>
      <c r="W2988" s="10">
        <v>374</v>
      </c>
      <c r="X2988" s="10">
        <v>3735</v>
      </c>
      <c r="Y2988" s="10">
        <f t="shared" si="91"/>
        <v>928</v>
      </c>
      <c r="Z2988" s="10" t="str">
        <f>IFERROR(VLOOKUP(H2988,'[1]MW-NIFTY-50-12-Apr-2020'!$A:$A,1,FALSE),"No")</f>
        <v>No</v>
      </c>
      <c r="AA2988" s="10" t="str">
        <f>IFERROR(VLOOKUP(AB2988,'[2]ind_nifty500list 12th Apr20'!$F:$F,1,FALSE),"No")</f>
        <v>No</v>
      </c>
      <c r="AB2988" s="9">
        <v>928</v>
      </c>
    </row>
    <row r="2989" spans="1:28" ht="15.75" customHeight="1" x14ac:dyDescent="0.3">
      <c r="A2989" s="9">
        <v>2954</v>
      </c>
      <c r="B2989" s="10"/>
      <c r="C2989" s="10"/>
      <c r="D2989" s="10">
        <v>134283780</v>
      </c>
      <c r="E2989" s="10">
        <v>134283780</v>
      </c>
      <c r="F2989" s="10">
        <v>524546</v>
      </c>
      <c r="G2989" s="10" t="s">
        <v>9102</v>
      </c>
      <c r="H2989" s="10" t="str">
        <f t="shared" si="94"/>
        <v>SHABCHM</v>
      </c>
      <c r="I2989" s="10"/>
      <c r="J2989" s="10" t="s">
        <v>9103</v>
      </c>
      <c r="K2989" s="13">
        <v>6.38</v>
      </c>
      <c r="L2989" s="19" t="s">
        <v>13176</v>
      </c>
      <c r="M2989" s="11" t="s">
        <v>4773</v>
      </c>
      <c r="N2989" s="10" t="s">
        <v>96</v>
      </c>
      <c r="O2989" s="10"/>
      <c r="P2989" s="10"/>
      <c r="Q2989" s="12"/>
      <c r="R2989" s="12"/>
      <c r="S2989" s="10" t="s">
        <v>98</v>
      </c>
      <c r="T2989" s="10" t="s">
        <v>27</v>
      </c>
      <c r="U2989" s="10">
        <v>3653</v>
      </c>
      <c r="V2989" s="10">
        <v>819</v>
      </c>
      <c r="W2989" s="10">
        <v>1859</v>
      </c>
      <c r="X2989" s="10">
        <v>1315</v>
      </c>
      <c r="Y2989" s="10">
        <f t="shared" si="91"/>
        <v>2954</v>
      </c>
      <c r="Z2989" s="10" t="str">
        <f>IFERROR(VLOOKUP(H2989,'[1]MW-NIFTY-50-12-Apr-2020'!$A:$A,1,FALSE),"No")</f>
        <v>No</v>
      </c>
      <c r="AA2989" s="10" t="str">
        <f>IFERROR(VLOOKUP(AB2989,'[2]ind_nifty500list 12th Apr20'!$F:$F,1,FALSE),"No")</f>
        <v>No</v>
      </c>
      <c r="AB2989" s="9">
        <v>2954</v>
      </c>
    </row>
    <row r="2990" spans="1:28" ht="15.75" customHeight="1" x14ac:dyDescent="0.3">
      <c r="A2990" s="9">
        <v>3415</v>
      </c>
      <c r="B2990" s="10"/>
      <c r="C2990" s="10"/>
      <c r="D2990" s="10">
        <v>133434372</v>
      </c>
      <c r="E2990" s="10">
        <v>521228</v>
      </c>
      <c r="F2990" s="10">
        <v>521228</v>
      </c>
      <c r="G2990" s="10" t="s">
        <v>10481</v>
      </c>
      <c r="H2990" s="10" t="str">
        <f t="shared" si="94"/>
        <v>TATIAGLOB</v>
      </c>
      <c r="I2990" s="10" t="s">
        <v>10482</v>
      </c>
      <c r="J2990" s="10" t="s">
        <v>10483</v>
      </c>
      <c r="K2990" s="13">
        <v>6.38</v>
      </c>
      <c r="L2990" s="19" t="s">
        <v>13176</v>
      </c>
      <c r="M2990" s="11" t="s">
        <v>83</v>
      </c>
      <c r="N2990" s="10" t="s">
        <v>84</v>
      </c>
      <c r="O2990" s="10" t="s">
        <v>85</v>
      </c>
      <c r="P2990" s="10"/>
      <c r="Q2990" s="12"/>
      <c r="R2990" s="12"/>
      <c r="S2990" s="17" t="s">
        <v>86</v>
      </c>
      <c r="T2990" s="10" t="s">
        <v>27</v>
      </c>
      <c r="U2990" s="10">
        <v>3447</v>
      </c>
      <c r="V2990" s="10">
        <v>1072</v>
      </c>
      <c r="W2990" s="10">
        <v>3343</v>
      </c>
      <c r="X2990" s="10">
        <v>3081</v>
      </c>
      <c r="Y2990" s="10">
        <f t="shared" si="91"/>
        <v>3415</v>
      </c>
      <c r="Z2990" s="10" t="str">
        <f>IFERROR(VLOOKUP(H2990,'[1]MW-NIFTY-50-12-Apr-2020'!$A:$A,1,FALSE),"No")</f>
        <v>No</v>
      </c>
      <c r="AA2990" s="10" t="str">
        <f>IFERROR(VLOOKUP(AB2990,'[2]ind_nifty500list 12th Apr20'!$F:$F,1,FALSE),"No")</f>
        <v>No</v>
      </c>
      <c r="AB2990" s="9">
        <v>3415</v>
      </c>
    </row>
    <row r="2991" spans="1:28" ht="15.75" customHeight="1" x14ac:dyDescent="0.3">
      <c r="A2991" s="9">
        <v>1074</v>
      </c>
      <c r="B2991" s="10"/>
      <c r="C2991" s="10"/>
      <c r="D2991" s="10">
        <v>131686404</v>
      </c>
      <c r="E2991" s="10">
        <v>514400</v>
      </c>
      <c r="F2991" s="10">
        <v>514400</v>
      </c>
      <c r="G2991" s="10" t="s">
        <v>3431</v>
      </c>
      <c r="H2991" s="10" t="str">
        <f t="shared" si="94"/>
        <v>GARWSYN</v>
      </c>
      <c r="I2991" s="10" t="s">
        <v>3432</v>
      </c>
      <c r="J2991" s="10" t="s">
        <v>3433</v>
      </c>
      <c r="K2991" s="13">
        <v>6.37</v>
      </c>
      <c r="L2991" s="19" t="s">
        <v>13176</v>
      </c>
      <c r="M2991" s="11" t="s">
        <v>39</v>
      </c>
      <c r="N2991" s="10" t="s">
        <v>40</v>
      </c>
      <c r="O2991" s="10" t="s">
        <v>76</v>
      </c>
      <c r="P2991" s="10"/>
      <c r="Q2991" s="12"/>
      <c r="R2991" s="12"/>
      <c r="S2991" s="15" t="s">
        <v>42</v>
      </c>
      <c r="T2991" s="10" t="s">
        <v>27</v>
      </c>
      <c r="U2991" s="10">
        <v>2126</v>
      </c>
      <c r="V2991" s="10">
        <v>2223</v>
      </c>
      <c r="W2991" s="10">
        <v>920</v>
      </c>
      <c r="X2991" s="10">
        <v>909</v>
      </c>
      <c r="Y2991" s="10">
        <f t="shared" si="91"/>
        <v>1074</v>
      </c>
      <c r="Z2991" s="10" t="str">
        <f>IFERROR(VLOOKUP(H2991,'[1]MW-NIFTY-50-12-Apr-2020'!$A:$A,1,FALSE),"No")</f>
        <v>No</v>
      </c>
      <c r="AA2991" s="10" t="str">
        <f>IFERROR(VLOOKUP(AB2991,'[2]ind_nifty500list 12th Apr20'!$F:$F,1,FALSE),"No")</f>
        <v>No</v>
      </c>
      <c r="AB2991" s="9">
        <v>1074</v>
      </c>
    </row>
    <row r="2992" spans="1:28" ht="15.75" customHeight="1" x14ac:dyDescent="0.3">
      <c r="A2992" s="9">
        <v>3365</v>
      </c>
      <c r="B2992" s="10"/>
      <c r="C2992" s="10"/>
      <c r="D2992" s="10">
        <v>131406596</v>
      </c>
      <c r="E2992" s="10">
        <v>513307</v>
      </c>
      <c r="F2992" s="10">
        <v>513307</v>
      </c>
      <c r="G2992" s="10" t="s">
        <v>10330</v>
      </c>
      <c r="H2992" s="10" t="str">
        <f t="shared" si="94"/>
        <v>SYNTHFO</v>
      </c>
      <c r="I2992" s="10" t="s">
        <v>10331</v>
      </c>
      <c r="J2992" s="10" t="s">
        <v>10332</v>
      </c>
      <c r="K2992" s="13">
        <v>6.31</v>
      </c>
      <c r="L2992" s="19" t="s">
        <v>13176</v>
      </c>
      <c r="M2992" s="11" t="s">
        <v>23</v>
      </c>
      <c r="N2992" s="10" t="s">
        <v>90</v>
      </c>
      <c r="O2992" s="10"/>
      <c r="P2992" s="10"/>
      <c r="Q2992" s="10"/>
      <c r="R2992" s="12"/>
      <c r="S2992" s="18" t="s">
        <v>91</v>
      </c>
      <c r="T2992" s="10" t="s">
        <v>27</v>
      </c>
      <c r="U2992" s="10">
        <v>24</v>
      </c>
      <c r="V2992" s="10">
        <v>390</v>
      </c>
      <c r="W2992" s="10">
        <v>425</v>
      </c>
      <c r="X2992" s="10">
        <v>3253</v>
      </c>
      <c r="Y2992" s="10">
        <f t="shared" si="91"/>
        <v>3365</v>
      </c>
      <c r="Z2992" s="10" t="str">
        <f>IFERROR(VLOOKUP(H2992,'[1]MW-NIFTY-50-12-Apr-2020'!$A:$A,1,FALSE),"No")</f>
        <v>No</v>
      </c>
      <c r="AA2992" s="10" t="str">
        <f>IFERROR(VLOOKUP(AB2992,'[2]ind_nifty500list 12th Apr20'!$F:$F,1,FALSE),"No")</f>
        <v>No</v>
      </c>
      <c r="AB2992" s="9">
        <v>3365</v>
      </c>
    </row>
    <row r="2993" spans="1:28" ht="15.75" customHeight="1" x14ac:dyDescent="0.3">
      <c r="A2993" s="9">
        <v>1746</v>
      </c>
      <c r="B2993" s="10"/>
      <c r="C2993" s="10"/>
      <c r="D2993" s="10">
        <v>133408516</v>
      </c>
      <c r="E2993" s="10">
        <v>521127</v>
      </c>
      <c r="F2993" s="10">
        <v>521127</v>
      </c>
      <c r="G2993" s="10" t="s">
        <v>5475</v>
      </c>
      <c r="H2993" s="10" t="str">
        <f t="shared" si="94"/>
        <v>KHTRFIB</v>
      </c>
      <c r="I2993" s="10" t="s">
        <v>5476</v>
      </c>
      <c r="J2993" s="10" t="s">
        <v>5477</v>
      </c>
      <c r="K2993" s="13">
        <v>6.25</v>
      </c>
      <c r="L2993" s="19" t="s">
        <v>13176</v>
      </c>
      <c r="M2993" s="11" t="s">
        <v>83</v>
      </c>
      <c r="N2993" s="10" t="s">
        <v>84</v>
      </c>
      <c r="O2993" s="10" t="s">
        <v>85</v>
      </c>
      <c r="P2993" s="10"/>
      <c r="Q2993" s="12"/>
      <c r="R2993" s="12"/>
      <c r="S2993" s="15" t="s">
        <v>86</v>
      </c>
      <c r="T2993" s="10" t="s">
        <v>27</v>
      </c>
      <c r="U2993" s="10">
        <v>3192</v>
      </c>
      <c r="V2993" s="10">
        <v>2377</v>
      </c>
      <c r="W2993" s="10">
        <v>989</v>
      </c>
      <c r="X2993" s="10">
        <v>2935</v>
      </c>
      <c r="Y2993" s="10">
        <f t="shared" si="91"/>
        <v>1746</v>
      </c>
      <c r="Z2993" s="10" t="str">
        <f>IFERROR(VLOOKUP(H2993,'[1]MW-NIFTY-50-12-Apr-2020'!$A:$A,1,FALSE),"No")</f>
        <v>No</v>
      </c>
      <c r="AA2993" s="10" t="str">
        <f>IFERROR(VLOOKUP(AB2993,'[2]ind_nifty500list 12th Apr20'!$F:$F,1,FALSE),"No")</f>
        <v>No</v>
      </c>
      <c r="AB2993" s="9">
        <v>1746</v>
      </c>
    </row>
    <row r="2994" spans="1:28" ht="15.75" customHeight="1" x14ac:dyDescent="0.3">
      <c r="A2994" s="9">
        <v>1894</v>
      </c>
      <c r="B2994" s="10"/>
      <c r="C2994" s="10"/>
      <c r="D2994" s="10">
        <v>137955844</v>
      </c>
      <c r="E2994" s="10">
        <v>538890</v>
      </c>
      <c r="F2994" s="10">
        <v>538890</v>
      </c>
      <c r="G2994" s="10" t="s">
        <v>5926</v>
      </c>
      <c r="H2994" s="10" t="str">
        <f t="shared" si="94"/>
        <v>MKEXIM</v>
      </c>
      <c r="I2994" s="10" t="s">
        <v>5927</v>
      </c>
      <c r="J2994" s="10" t="s">
        <v>5928</v>
      </c>
      <c r="K2994" s="13">
        <v>6.25</v>
      </c>
      <c r="L2994" s="19" t="s">
        <v>13176</v>
      </c>
      <c r="M2994" s="11" t="s">
        <v>83</v>
      </c>
      <c r="N2994" s="10" t="s">
        <v>84</v>
      </c>
      <c r="O2994" s="10" t="s">
        <v>85</v>
      </c>
      <c r="P2994" s="10"/>
      <c r="Q2994" s="12"/>
      <c r="R2994" s="12"/>
      <c r="S2994" s="17" t="s">
        <v>86</v>
      </c>
      <c r="T2994" s="10" t="s">
        <v>27</v>
      </c>
      <c r="U2994" s="10">
        <v>2054</v>
      </c>
      <c r="V2994" s="10">
        <v>29</v>
      </c>
      <c r="W2994" s="10">
        <v>1307</v>
      </c>
      <c r="X2994" s="10">
        <v>939</v>
      </c>
      <c r="Y2994" s="10">
        <f t="shared" si="91"/>
        <v>1894</v>
      </c>
      <c r="Z2994" s="10" t="str">
        <f>IFERROR(VLOOKUP(H2994,'[1]MW-NIFTY-50-12-Apr-2020'!$A:$A,1,FALSE),"No")</f>
        <v>No</v>
      </c>
      <c r="AA2994" s="10" t="str">
        <f>IFERROR(VLOOKUP(AB2994,'[2]ind_nifty500list 12th Apr20'!$F:$F,1,FALSE),"No")</f>
        <v>No</v>
      </c>
      <c r="AB2994" s="9">
        <v>1894</v>
      </c>
    </row>
    <row r="2995" spans="1:28" ht="15.75" customHeight="1" x14ac:dyDescent="0.3">
      <c r="A2995" s="9">
        <v>2508</v>
      </c>
      <c r="B2995" s="10"/>
      <c r="C2995" s="10"/>
      <c r="D2995" s="10">
        <v>131195140</v>
      </c>
      <c r="E2995" s="10">
        <v>512481</v>
      </c>
      <c r="F2995" s="10">
        <v>512481</v>
      </c>
      <c r="G2995" s="10" t="s">
        <v>7769</v>
      </c>
      <c r="H2995" s="10" t="str">
        <f t="shared" si="94"/>
        <v>POLYTEX</v>
      </c>
      <c r="I2995" s="10" t="s">
        <v>7770</v>
      </c>
      <c r="J2995" s="10" t="s">
        <v>7771</v>
      </c>
      <c r="K2995" s="13">
        <v>6.23</v>
      </c>
      <c r="L2995" s="19" t="s">
        <v>13176</v>
      </c>
      <c r="M2995" s="11" t="s">
        <v>55</v>
      </c>
      <c r="N2995" s="10" t="s">
        <v>56</v>
      </c>
      <c r="O2995" s="10" t="s">
        <v>57</v>
      </c>
      <c r="P2995" s="10"/>
      <c r="Q2995" s="12"/>
      <c r="R2995" s="12"/>
      <c r="S2995" s="18" t="s">
        <v>58</v>
      </c>
      <c r="T2995" s="10" t="s">
        <v>27</v>
      </c>
      <c r="U2995" s="10">
        <v>2808</v>
      </c>
      <c r="V2995" s="10">
        <v>31</v>
      </c>
      <c r="W2995" s="10">
        <v>1773</v>
      </c>
      <c r="X2995" s="10">
        <v>1168</v>
      </c>
      <c r="Y2995" s="10">
        <f t="shared" si="91"/>
        <v>2508</v>
      </c>
      <c r="Z2995" s="10" t="str">
        <f>IFERROR(VLOOKUP(H2995,'[1]MW-NIFTY-50-12-Apr-2020'!$A:$A,1,FALSE),"No")</f>
        <v>No</v>
      </c>
      <c r="AA2995" s="10" t="str">
        <f>IFERROR(VLOOKUP(AB2995,'[2]ind_nifty500list 12th Apr20'!$F:$F,1,FALSE),"No")</f>
        <v>No</v>
      </c>
      <c r="AB2995" s="9">
        <v>2508</v>
      </c>
    </row>
    <row r="2996" spans="1:28" ht="15.75" customHeight="1" x14ac:dyDescent="0.3">
      <c r="A2996" s="9">
        <v>2999</v>
      </c>
      <c r="B2996" s="10">
        <v>3024129</v>
      </c>
      <c r="C2996" s="10">
        <v>11813</v>
      </c>
      <c r="D2996" s="10">
        <v>136355332</v>
      </c>
      <c r="E2996" s="10">
        <v>532638</v>
      </c>
      <c r="F2996" s="10">
        <v>532638</v>
      </c>
      <c r="G2996" s="10" t="s">
        <v>9237</v>
      </c>
      <c r="H2996" s="10" t="s">
        <v>9237</v>
      </c>
      <c r="I2996" s="10" t="s">
        <v>9238</v>
      </c>
      <c r="J2996" s="10" t="s">
        <v>9239</v>
      </c>
      <c r="K2996" s="13">
        <v>4766.9197999999997</v>
      </c>
      <c r="L2996" s="19" t="s">
        <v>13179</v>
      </c>
      <c r="M2996" s="11" t="s">
        <v>83</v>
      </c>
      <c r="N2996" s="10" t="s">
        <v>181</v>
      </c>
      <c r="O2996" s="10" t="s">
        <v>182</v>
      </c>
      <c r="P2996" s="10" t="s">
        <v>3919</v>
      </c>
      <c r="Q2996" s="12"/>
      <c r="R2996" s="12"/>
      <c r="S2996" s="17" t="s">
        <v>86</v>
      </c>
      <c r="T2996" s="10" t="s">
        <v>27</v>
      </c>
      <c r="U2996" s="10">
        <v>2704</v>
      </c>
      <c r="V2996" s="10">
        <v>5046</v>
      </c>
      <c r="W2996" s="10">
        <v>3917</v>
      </c>
      <c r="X2996" s="10">
        <v>3881</v>
      </c>
      <c r="Y2996" s="10">
        <f t="shared" si="91"/>
        <v>2999</v>
      </c>
      <c r="Z2996" s="10" t="str">
        <f>IFERROR(VLOOKUP(H2996,'[1]MW-NIFTY-50-12-Apr-2020'!$A:$A,1,FALSE),"No")</f>
        <v>No</v>
      </c>
      <c r="AA2996" s="10" t="s">
        <v>44</v>
      </c>
      <c r="AB2996" s="9">
        <v>2999</v>
      </c>
    </row>
    <row r="2997" spans="1:28" ht="15.75" customHeight="1" x14ac:dyDescent="0.3">
      <c r="A2997" s="9">
        <v>1320</v>
      </c>
      <c r="B2997" s="10"/>
      <c r="C2997" s="10"/>
      <c r="D2997" s="10">
        <v>129465604</v>
      </c>
      <c r="E2997" s="10">
        <v>505725</v>
      </c>
      <c r="F2997" s="10">
        <v>505725</v>
      </c>
      <c r="G2997" s="10" t="s">
        <v>4184</v>
      </c>
      <c r="H2997" s="10" t="str">
        <f>G2997</f>
        <v>HINDEVER</v>
      </c>
      <c r="I2997" s="10" t="s">
        <v>4185</v>
      </c>
      <c r="J2997" s="10" t="s">
        <v>4186</v>
      </c>
      <c r="K2997" s="13">
        <v>6.22</v>
      </c>
      <c r="L2997" s="19" t="s">
        <v>13176</v>
      </c>
      <c r="M2997" s="11" t="s">
        <v>39</v>
      </c>
      <c r="N2997" s="10" t="s">
        <v>40</v>
      </c>
      <c r="O2997" s="10"/>
      <c r="P2997" s="10"/>
      <c r="Q2997" s="12"/>
      <c r="R2997" s="12"/>
      <c r="S2997" s="15" t="s">
        <v>42</v>
      </c>
      <c r="T2997" s="10" t="s">
        <v>27</v>
      </c>
      <c r="U2997" s="10">
        <v>1472</v>
      </c>
      <c r="V2997" s="10">
        <v>1654</v>
      </c>
      <c r="W2997" s="10">
        <v>1090</v>
      </c>
      <c r="X2997" s="10">
        <v>535</v>
      </c>
      <c r="Y2997" s="10">
        <f t="shared" si="91"/>
        <v>1320</v>
      </c>
      <c r="Z2997" s="10" t="str">
        <f>IFERROR(VLOOKUP(H2997,'[1]MW-NIFTY-50-12-Apr-2020'!$A:$A,1,FALSE),"No")</f>
        <v>No</v>
      </c>
      <c r="AA2997" s="10" t="str">
        <f>IFERROR(VLOOKUP(AB2997,'[2]ind_nifty500list 12th Apr20'!$F:$F,1,FALSE),"No")</f>
        <v>No</v>
      </c>
      <c r="AB2997" s="9">
        <v>1320</v>
      </c>
    </row>
    <row r="2998" spans="1:28" ht="15.75" customHeight="1" x14ac:dyDescent="0.3">
      <c r="A2998" s="9">
        <v>425</v>
      </c>
      <c r="B2998" s="10"/>
      <c r="C2998" s="10"/>
      <c r="D2998" s="10">
        <v>135704324</v>
      </c>
      <c r="E2998" s="10">
        <v>530095</v>
      </c>
      <c r="F2998" s="10">
        <v>530095</v>
      </c>
      <c r="G2998" s="10" t="s">
        <v>1453</v>
      </c>
      <c r="H2998" s="10" t="str">
        <f>G2998</f>
        <v>BHAGWNME</v>
      </c>
      <c r="I2998" s="10" t="s">
        <v>1454</v>
      </c>
      <c r="J2998" s="10" t="s">
        <v>1455</v>
      </c>
      <c r="K2998" s="13">
        <v>6.21</v>
      </c>
      <c r="L2998" s="19" t="s">
        <v>13176</v>
      </c>
      <c r="M2998" s="11" t="s">
        <v>23</v>
      </c>
      <c r="N2998" s="10" t="s">
        <v>90</v>
      </c>
      <c r="O2998" s="10"/>
      <c r="P2998" s="10"/>
      <c r="Q2998" s="12"/>
      <c r="R2998" s="12"/>
      <c r="S2998" s="18" t="s">
        <v>91</v>
      </c>
      <c r="T2998" s="10" t="s">
        <v>27</v>
      </c>
      <c r="U2998" s="10">
        <v>3365</v>
      </c>
      <c r="V2998" s="10">
        <v>24</v>
      </c>
      <c r="W2998" s="10">
        <v>3253</v>
      </c>
      <c r="X2998" s="10">
        <v>3027</v>
      </c>
      <c r="Y2998" s="10">
        <f t="shared" si="91"/>
        <v>425</v>
      </c>
      <c r="Z2998" s="10" t="str">
        <f>IFERROR(VLOOKUP(H2998,'[1]MW-NIFTY-50-12-Apr-2020'!$A:$A,1,FALSE),"No")</f>
        <v>No</v>
      </c>
      <c r="AA2998" s="10" t="str">
        <f>IFERROR(VLOOKUP(AB2998,'[2]ind_nifty500list 12th Apr20'!$F:$F,1,FALSE),"No")</f>
        <v>No</v>
      </c>
      <c r="AB2998" s="9">
        <v>425</v>
      </c>
    </row>
    <row r="2999" spans="1:28" ht="15.75" customHeight="1" x14ac:dyDescent="0.3">
      <c r="A2999" s="9">
        <v>3002</v>
      </c>
      <c r="B2999" s="10">
        <v>794369</v>
      </c>
      <c r="C2999" s="10">
        <v>3103</v>
      </c>
      <c r="D2999" s="10">
        <v>128099076</v>
      </c>
      <c r="E2999" s="10">
        <v>500387</v>
      </c>
      <c r="F2999" s="10">
        <v>500387</v>
      </c>
      <c r="G2999" s="10" t="s">
        <v>9246</v>
      </c>
      <c r="H2999" s="10" t="s">
        <v>9246</v>
      </c>
      <c r="I2999" s="10" t="s">
        <v>9247</v>
      </c>
      <c r="J2999" s="10" t="s">
        <v>9248</v>
      </c>
      <c r="K2999" s="13">
        <v>58810.004100000006</v>
      </c>
      <c r="L2999" s="16" t="s">
        <v>13178</v>
      </c>
      <c r="M2999" s="11" t="s">
        <v>249</v>
      </c>
      <c r="N2999" s="10" t="s">
        <v>250</v>
      </c>
      <c r="O2999" s="10" t="s">
        <v>251</v>
      </c>
      <c r="P2999" s="10"/>
      <c r="Q2999" s="12"/>
      <c r="R2999" s="12"/>
      <c r="S2999" s="15" t="s">
        <v>26</v>
      </c>
      <c r="T2999" s="10" t="s">
        <v>130</v>
      </c>
      <c r="U2999" s="10">
        <v>1176</v>
      </c>
      <c r="V2999" s="10">
        <v>157</v>
      </c>
      <c r="W2999" s="10">
        <v>3569</v>
      </c>
      <c r="X2999" s="10">
        <v>34</v>
      </c>
      <c r="Y2999" s="10">
        <f t="shared" si="91"/>
        <v>3002</v>
      </c>
      <c r="Z2999" s="10" t="s">
        <v>44</v>
      </c>
      <c r="AA2999" s="10" t="s">
        <v>44</v>
      </c>
      <c r="AB2999" s="9">
        <v>3002</v>
      </c>
    </row>
    <row r="3000" spans="1:28" ht="15.75" customHeight="1" x14ac:dyDescent="0.3">
      <c r="A3000" s="9">
        <v>2312</v>
      </c>
      <c r="B3000" s="10"/>
      <c r="C3000" s="10"/>
      <c r="D3000" s="10">
        <v>137956868</v>
      </c>
      <c r="E3000" s="10">
        <v>538894</v>
      </c>
      <c r="F3000" s="10">
        <v>538894</v>
      </c>
      <c r="G3000" s="10" t="s">
        <v>7186</v>
      </c>
      <c r="H3000" s="10" t="str">
        <f t="shared" ref="H3000:H3008" si="95">G3000</f>
        <v>OCTAL</v>
      </c>
      <c r="I3000" s="10" t="s">
        <v>7187</v>
      </c>
      <c r="J3000" s="10" t="s">
        <v>7188</v>
      </c>
      <c r="K3000" s="13">
        <v>6.2</v>
      </c>
      <c r="L3000" s="19" t="s">
        <v>13176</v>
      </c>
      <c r="M3000" s="11" t="s">
        <v>55</v>
      </c>
      <c r="N3000" s="10" t="s">
        <v>56</v>
      </c>
      <c r="O3000" s="10" t="s">
        <v>158</v>
      </c>
      <c r="P3000" s="10" t="s">
        <v>797</v>
      </c>
      <c r="Q3000" s="12"/>
      <c r="R3000" s="12"/>
      <c r="S3000" s="18" t="s">
        <v>58</v>
      </c>
      <c r="T3000" s="10" t="s">
        <v>27</v>
      </c>
      <c r="U3000" s="10">
        <v>1578</v>
      </c>
      <c r="V3000" s="10">
        <v>1689</v>
      </c>
      <c r="W3000" s="10">
        <v>1114</v>
      </c>
      <c r="X3000" s="10">
        <v>2561</v>
      </c>
      <c r="Y3000" s="10">
        <f t="shared" si="91"/>
        <v>2312</v>
      </c>
      <c r="Z3000" s="10" t="str">
        <f>IFERROR(VLOOKUP(H3000,'[1]MW-NIFTY-50-12-Apr-2020'!$A:$A,1,FALSE),"No")</f>
        <v>No</v>
      </c>
      <c r="AA3000" s="10" t="str">
        <f>IFERROR(VLOOKUP(AB3000,'[2]ind_nifty500list 12th Apr20'!$F:$F,1,FALSE),"No")</f>
        <v>No</v>
      </c>
      <c r="AB3000" s="9">
        <v>2312</v>
      </c>
    </row>
    <row r="3001" spans="1:28" ht="15.75" customHeight="1" x14ac:dyDescent="0.3">
      <c r="A3001" s="9">
        <v>2451</v>
      </c>
      <c r="B3001" s="10"/>
      <c r="C3001" s="10"/>
      <c r="D3001" s="10">
        <v>134155780</v>
      </c>
      <c r="E3001" s="10">
        <v>524046</v>
      </c>
      <c r="F3001" s="10">
        <v>524046</v>
      </c>
      <c r="G3001" s="10" t="s">
        <v>7600</v>
      </c>
      <c r="H3001" s="10" t="str">
        <f t="shared" si="95"/>
        <v>PETPLST</v>
      </c>
      <c r="I3001" s="10" t="s">
        <v>7601</v>
      </c>
      <c r="J3001" s="10" t="s">
        <v>7602</v>
      </c>
      <c r="K3001" s="13">
        <v>6.18</v>
      </c>
      <c r="L3001" s="19" t="s">
        <v>13176</v>
      </c>
      <c r="M3001" s="11" t="s">
        <v>23</v>
      </c>
      <c r="N3001" s="10" t="s">
        <v>24</v>
      </c>
      <c r="O3001" s="10"/>
      <c r="P3001" s="10"/>
      <c r="Q3001" s="12"/>
      <c r="R3001" s="12"/>
      <c r="S3001" s="15" t="s">
        <v>26</v>
      </c>
      <c r="T3001" s="10" t="s">
        <v>27</v>
      </c>
      <c r="U3001" s="10">
        <v>3139</v>
      </c>
      <c r="V3001" s="10">
        <v>3274</v>
      </c>
      <c r="W3001" s="10">
        <v>1593</v>
      </c>
      <c r="X3001" s="10">
        <v>1433</v>
      </c>
      <c r="Y3001" s="10">
        <f t="shared" si="91"/>
        <v>2451</v>
      </c>
      <c r="Z3001" s="10" t="str">
        <f>IFERROR(VLOOKUP(H3001,'[1]MW-NIFTY-50-12-Apr-2020'!$A:$A,1,FALSE),"No")</f>
        <v>No</v>
      </c>
      <c r="AA3001" s="10" t="str">
        <f>IFERROR(VLOOKUP(AB3001,'[2]ind_nifty500list 12th Apr20'!$F:$F,1,FALSE),"No")</f>
        <v>No</v>
      </c>
      <c r="AB3001" s="9">
        <v>2451</v>
      </c>
    </row>
    <row r="3002" spans="1:28" ht="15.75" customHeight="1" x14ac:dyDescent="0.3">
      <c r="A3002" s="9">
        <v>2129</v>
      </c>
      <c r="B3002" s="10"/>
      <c r="C3002" s="10"/>
      <c r="D3002" s="10">
        <v>129432068</v>
      </c>
      <c r="E3002" s="10">
        <v>505594</v>
      </c>
      <c r="F3002" s="10">
        <v>505594</v>
      </c>
      <c r="G3002" s="10" t="s">
        <v>6632</v>
      </c>
      <c r="H3002" s="10" t="str">
        <f t="shared" si="95"/>
        <v>MULTIIN</v>
      </c>
      <c r="I3002" s="10" t="s">
        <v>6633</v>
      </c>
      <c r="J3002" s="10" t="s">
        <v>6634</v>
      </c>
      <c r="K3002" s="13">
        <v>6.17</v>
      </c>
      <c r="L3002" s="19" t="s">
        <v>13176</v>
      </c>
      <c r="M3002" s="11" t="s">
        <v>55</v>
      </c>
      <c r="N3002" s="10" t="s">
        <v>56</v>
      </c>
      <c r="O3002" s="10" t="s">
        <v>154</v>
      </c>
      <c r="P3002" s="10"/>
      <c r="Q3002" s="12"/>
      <c r="R3002" s="12"/>
      <c r="S3002" s="10" t="s">
        <v>58</v>
      </c>
      <c r="T3002" s="10" t="s">
        <v>27</v>
      </c>
      <c r="U3002" s="10">
        <v>1218</v>
      </c>
      <c r="V3002" s="10">
        <v>3041</v>
      </c>
      <c r="W3002" s="10">
        <v>2154</v>
      </c>
      <c r="X3002" s="10">
        <v>3259</v>
      </c>
      <c r="Y3002" s="10">
        <f t="shared" si="91"/>
        <v>2129</v>
      </c>
      <c r="Z3002" s="10" t="str">
        <f>IFERROR(VLOOKUP(H3002,'[1]MW-NIFTY-50-12-Apr-2020'!$A:$A,1,FALSE),"No")</f>
        <v>No</v>
      </c>
      <c r="AA3002" s="10" t="str">
        <f>IFERROR(VLOOKUP(AB3002,'[2]ind_nifty500list 12th Apr20'!$F:$F,1,FALSE),"No")</f>
        <v>No</v>
      </c>
      <c r="AB3002" s="9">
        <v>2129</v>
      </c>
    </row>
    <row r="3003" spans="1:28" ht="15.75" customHeight="1" x14ac:dyDescent="0.3">
      <c r="A3003" s="9">
        <v>3153</v>
      </c>
      <c r="B3003" s="10"/>
      <c r="C3003" s="10"/>
      <c r="D3003" s="10">
        <v>134099460</v>
      </c>
      <c r="E3003" s="10">
        <v>523826</v>
      </c>
      <c r="F3003" s="10">
        <v>523826</v>
      </c>
      <c r="G3003" s="10" t="s">
        <v>9696</v>
      </c>
      <c r="H3003" s="10" t="str">
        <f t="shared" si="95"/>
        <v>SOVERDIA</v>
      </c>
      <c r="I3003" s="10" t="s">
        <v>9697</v>
      </c>
      <c r="J3003" s="10" t="s">
        <v>9698</v>
      </c>
      <c r="K3003" s="13">
        <v>6.17</v>
      </c>
      <c r="L3003" s="19" t="s">
        <v>13176</v>
      </c>
      <c r="M3003" s="11" t="s">
        <v>83</v>
      </c>
      <c r="N3003" s="10" t="s">
        <v>84</v>
      </c>
      <c r="O3003" s="10" t="s">
        <v>508</v>
      </c>
      <c r="P3003" s="10"/>
      <c r="Q3003" s="12"/>
      <c r="R3003" s="12"/>
      <c r="S3003" s="15" t="s">
        <v>86</v>
      </c>
      <c r="T3003" s="10" t="s">
        <v>27</v>
      </c>
      <c r="U3003" s="10">
        <v>2166</v>
      </c>
      <c r="V3003" s="10">
        <v>2207</v>
      </c>
      <c r="W3003" s="10">
        <v>1139</v>
      </c>
      <c r="X3003" s="10">
        <v>3054</v>
      </c>
      <c r="Y3003" s="10">
        <f t="shared" si="91"/>
        <v>3153</v>
      </c>
      <c r="Z3003" s="10" t="str">
        <f>IFERROR(VLOOKUP(H3003,'[1]MW-NIFTY-50-12-Apr-2020'!$A:$A,1,FALSE),"No")</f>
        <v>No</v>
      </c>
      <c r="AA3003" s="10" t="str">
        <f>IFERROR(VLOOKUP(AB3003,'[2]ind_nifty500list 12th Apr20'!$F:$F,1,FALSE),"No")</f>
        <v>No</v>
      </c>
      <c r="AB3003" s="9">
        <v>3153</v>
      </c>
    </row>
    <row r="3004" spans="1:28" ht="15.75" customHeight="1" x14ac:dyDescent="0.3">
      <c r="A3004" s="9">
        <v>1430</v>
      </c>
      <c r="B3004" s="10"/>
      <c r="C3004" s="10"/>
      <c r="D3004" s="10">
        <v>137942532</v>
      </c>
      <c r="E3004" s="10">
        <v>538838</v>
      </c>
      <c r="F3004" s="10">
        <v>538838</v>
      </c>
      <c r="G3004" s="10" t="s">
        <v>4520</v>
      </c>
      <c r="H3004" s="10" t="str">
        <f t="shared" si="95"/>
        <v>ICL</v>
      </c>
      <c r="I3004" s="10" t="s">
        <v>4521</v>
      </c>
      <c r="J3004" s="10" t="s">
        <v>4522</v>
      </c>
      <c r="K3004" s="13">
        <v>6.13</v>
      </c>
      <c r="L3004" s="19" t="s">
        <v>13176</v>
      </c>
      <c r="M3004" s="11" t="s">
        <v>83</v>
      </c>
      <c r="N3004" s="10" t="s">
        <v>84</v>
      </c>
      <c r="O3004" s="10" t="s">
        <v>85</v>
      </c>
      <c r="P3004" s="10"/>
      <c r="Q3004" s="12"/>
      <c r="R3004" s="12"/>
      <c r="S3004" s="15" t="s">
        <v>86</v>
      </c>
      <c r="T3004" s="10" t="s">
        <v>27</v>
      </c>
      <c r="U3004" s="10">
        <v>1887</v>
      </c>
      <c r="V3004" s="10">
        <v>2641</v>
      </c>
      <c r="W3004" s="10">
        <v>1252</v>
      </c>
      <c r="X3004" s="10">
        <v>238</v>
      </c>
      <c r="Y3004" s="10">
        <f t="shared" si="91"/>
        <v>1430</v>
      </c>
      <c r="Z3004" s="10" t="str">
        <f>IFERROR(VLOOKUP(H3004,'[1]MW-NIFTY-50-12-Apr-2020'!$A:$A,1,FALSE),"No")</f>
        <v>No</v>
      </c>
      <c r="AA3004" s="10" t="str">
        <f>IFERROR(VLOOKUP(AB3004,'[2]ind_nifty500list 12th Apr20'!$F:$F,1,FALSE),"No")</f>
        <v>No</v>
      </c>
      <c r="AB3004" s="9">
        <v>1430</v>
      </c>
    </row>
    <row r="3005" spans="1:28" ht="15.75" customHeight="1" x14ac:dyDescent="0.3">
      <c r="A3005" s="9">
        <v>1873</v>
      </c>
      <c r="B3005" s="10"/>
      <c r="C3005" s="10"/>
      <c r="D3005" s="10">
        <v>134801412</v>
      </c>
      <c r="E3005" s="10">
        <v>526568</v>
      </c>
      <c r="F3005" s="10">
        <v>526568</v>
      </c>
      <c r="G3005" s="10" t="s">
        <v>5861</v>
      </c>
      <c r="H3005" s="10" t="str">
        <f t="shared" si="95"/>
        <v>LONTE</v>
      </c>
      <c r="I3005" s="10" t="s">
        <v>5862</v>
      </c>
      <c r="J3005" s="10" t="s">
        <v>5863</v>
      </c>
      <c r="K3005" s="13">
        <v>6.12</v>
      </c>
      <c r="L3005" s="19" t="s">
        <v>13176</v>
      </c>
      <c r="M3005" s="11" t="s">
        <v>275</v>
      </c>
      <c r="N3005" s="10" t="s">
        <v>276</v>
      </c>
      <c r="O3005" s="10" t="s">
        <v>277</v>
      </c>
      <c r="P3005" s="10" t="s">
        <v>826</v>
      </c>
      <c r="Q3005" s="12"/>
      <c r="R3005" s="12"/>
      <c r="S3005" s="18" t="s">
        <v>279</v>
      </c>
      <c r="T3005" s="10" t="s">
        <v>27</v>
      </c>
      <c r="U3005" s="10">
        <v>224</v>
      </c>
      <c r="V3005" s="10">
        <v>4033</v>
      </c>
      <c r="W3005" s="10">
        <v>1850</v>
      </c>
      <c r="X3005" s="10">
        <v>1680</v>
      </c>
      <c r="Y3005" s="10">
        <f t="shared" si="91"/>
        <v>1873</v>
      </c>
      <c r="Z3005" s="10" t="str">
        <f>IFERROR(VLOOKUP(H3005,'[1]MW-NIFTY-50-12-Apr-2020'!$A:$A,1,FALSE),"No")</f>
        <v>No</v>
      </c>
      <c r="AA3005" s="10" t="str">
        <f>IFERROR(VLOOKUP(AB3005,'[2]ind_nifty500list 12th Apr20'!$F:$F,1,FALSE),"No")</f>
        <v>No</v>
      </c>
      <c r="AB3005" s="9">
        <v>1873</v>
      </c>
    </row>
    <row r="3006" spans="1:28" ht="15.75" customHeight="1" x14ac:dyDescent="0.3">
      <c r="A3006" s="9">
        <v>1887</v>
      </c>
      <c r="B3006" s="10"/>
      <c r="C3006" s="10"/>
      <c r="D3006" s="10">
        <v>136038916</v>
      </c>
      <c r="E3006" s="10">
        <v>531402</v>
      </c>
      <c r="F3006" s="10">
        <v>531402</v>
      </c>
      <c r="G3006" s="10" t="s">
        <v>5905</v>
      </c>
      <c r="H3006" s="10" t="str">
        <f t="shared" si="95"/>
        <v>LWSKNIT</v>
      </c>
      <c r="I3006" s="10" t="s">
        <v>5906</v>
      </c>
      <c r="J3006" s="10" t="s">
        <v>5907</v>
      </c>
      <c r="K3006" s="13">
        <v>6.12</v>
      </c>
      <c r="L3006" s="19" t="s">
        <v>13176</v>
      </c>
      <c r="M3006" s="11" t="s">
        <v>83</v>
      </c>
      <c r="N3006" s="10" t="s">
        <v>84</v>
      </c>
      <c r="O3006" s="11" t="s">
        <v>85</v>
      </c>
      <c r="P3006" s="10"/>
      <c r="Q3006" s="12"/>
      <c r="R3006" s="12"/>
      <c r="S3006" s="15" t="s">
        <v>86</v>
      </c>
      <c r="T3006" s="10" t="s">
        <v>27</v>
      </c>
      <c r="U3006" s="10">
        <v>2641</v>
      </c>
      <c r="V3006" s="10">
        <v>3303</v>
      </c>
      <c r="W3006" s="10">
        <v>1430</v>
      </c>
      <c r="X3006" s="10">
        <v>1252</v>
      </c>
      <c r="Y3006" s="10">
        <f t="shared" si="91"/>
        <v>1887</v>
      </c>
      <c r="Z3006" s="10" t="str">
        <f>IFERROR(VLOOKUP(H3006,'[1]MW-NIFTY-50-12-Apr-2020'!$A:$A,1,FALSE),"No")</f>
        <v>No</v>
      </c>
      <c r="AA3006" s="10" t="str">
        <f>IFERROR(VLOOKUP(AB3006,'[2]ind_nifty500list 12th Apr20'!$F:$F,1,FALSE),"No")</f>
        <v>No</v>
      </c>
      <c r="AB3006" s="9">
        <v>1887</v>
      </c>
    </row>
    <row r="3007" spans="1:28" ht="15.75" customHeight="1" x14ac:dyDescent="0.3">
      <c r="A3007" s="9">
        <v>1977</v>
      </c>
      <c r="B3007" s="10"/>
      <c r="C3007" s="10"/>
      <c r="D3007" s="10">
        <v>131493892</v>
      </c>
      <c r="E3007" s="10">
        <v>513648</v>
      </c>
      <c r="F3007" s="10">
        <v>513648</v>
      </c>
      <c r="G3007" s="10" t="s">
        <v>6174</v>
      </c>
      <c r="H3007" s="10" t="str">
        <f t="shared" si="95"/>
        <v>MARGPROIN</v>
      </c>
      <c r="I3007" s="10" t="s">
        <v>6175</v>
      </c>
      <c r="J3007" s="10" t="s">
        <v>6176</v>
      </c>
      <c r="K3007" s="13">
        <v>6.1</v>
      </c>
      <c r="L3007" s="19" t="s">
        <v>13176</v>
      </c>
      <c r="M3007" s="11" t="s">
        <v>39</v>
      </c>
      <c r="N3007" s="10" t="s">
        <v>145</v>
      </c>
      <c r="O3007" s="10"/>
      <c r="P3007" s="10"/>
      <c r="Q3007" s="12"/>
      <c r="R3007" s="12"/>
      <c r="S3007" s="17" t="s">
        <v>42</v>
      </c>
      <c r="T3007" s="10" t="s">
        <v>27</v>
      </c>
      <c r="U3007" s="10">
        <v>2022</v>
      </c>
      <c r="V3007" s="10">
        <v>2427</v>
      </c>
      <c r="W3007" s="10">
        <v>1414</v>
      </c>
      <c r="X3007" s="10">
        <v>3223</v>
      </c>
      <c r="Y3007" s="10">
        <f t="shared" si="91"/>
        <v>1977</v>
      </c>
      <c r="Z3007" s="10" t="str">
        <f>IFERROR(VLOOKUP(H3007,'[1]MW-NIFTY-50-12-Apr-2020'!$A:$A,1,FALSE),"No")</f>
        <v>No</v>
      </c>
      <c r="AA3007" s="10" t="str">
        <f>IFERROR(VLOOKUP(AB3007,'[2]ind_nifty500list 12th Apr20'!$F:$F,1,FALSE),"No")</f>
        <v>No</v>
      </c>
      <c r="AB3007" s="9">
        <v>1977</v>
      </c>
    </row>
    <row r="3008" spans="1:28" ht="15.75" customHeight="1" x14ac:dyDescent="0.3">
      <c r="A3008" s="9">
        <v>2371</v>
      </c>
      <c r="B3008" s="10"/>
      <c r="C3008" s="10"/>
      <c r="D3008" s="10">
        <v>131668484</v>
      </c>
      <c r="E3008" s="10">
        <v>514330</v>
      </c>
      <c r="F3008" s="10">
        <v>514330</v>
      </c>
      <c r="G3008" s="10" t="s">
        <v>7362</v>
      </c>
      <c r="H3008" s="10" t="str">
        <f t="shared" si="95"/>
        <v>OBRSESY</v>
      </c>
      <c r="I3008" s="10" t="s">
        <v>7363</v>
      </c>
      <c r="J3008" s="10" t="s">
        <v>7364</v>
      </c>
      <c r="K3008" s="13">
        <v>6.1</v>
      </c>
      <c r="L3008" s="19" t="s">
        <v>13176</v>
      </c>
      <c r="M3008" s="11" t="s">
        <v>83</v>
      </c>
      <c r="N3008" s="10" t="s">
        <v>84</v>
      </c>
      <c r="O3008" s="10" t="s">
        <v>85</v>
      </c>
      <c r="P3008" s="10"/>
      <c r="Q3008" s="12"/>
      <c r="R3008" s="12"/>
      <c r="S3008" s="17" t="s">
        <v>86</v>
      </c>
      <c r="T3008" s="10" t="s">
        <v>27</v>
      </c>
      <c r="U3008" s="10">
        <v>3546</v>
      </c>
      <c r="V3008" s="10">
        <v>3681</v>
      </c>
      <c r="W3008" s="10">
        <v>957</v>
      </c>
      <c r="X3008" s="10">
        <v>532</v>
      </c>
      <c r="Y3008" s="10">
        <f t="shared" si="91"/>
        <v>2371</v>
      </c>
      <c r="Z3008" s="10" t="str">
        <f>IFERROR(VLOOKUP(H3008,'[1]MW-NIFTY-50-12-Apr-2020'!$A:$A,1,FALSE),"No")</f>
        <v>No</v>
      </c>
      <c r="AA3008" s="10" t="str">
        <f>IFERROR(VLOOKUP(AB3008,'[2]ind_nifty500list 12th Apr20'!$F:$F,1,FALSE),"No")</f>
        <v>No</v>
      </c>
      <c r="AB3008" s="9">
        <v>2371</v>
      </c>
    </row>
    <row r="3009" spans="1:28" ht="15.75" customHeight="1" x14ac:dyDescent="0.3">
      <c r="A3009" s="9">
        <v>3517</v>
      </c>
      <c r="B3009" s="10">
        <v>3546625</v>
      </c>
      <c r="C3009" s="10">
        <v>13854</v>
      </c>
      <c r="D3009" s="10">
        <v>136108804</v>
      </c>
      <c r="E3009" s="10">
        <v>531675</v>
      </c>
      <c r="F3009" s="10">
        <v>531675</v>
      </c>
      <c r="G3009" s="10" t="s">
        <v>10788</v>
      </c>
      <c r="H3009" s="10" t="s">
        <v>10788</v>
      </c>
      <c r="I3009" s="10" t="s">
        <v>10789</v>
      </c>
      <c r="J3009" s="10" t="s">
        <v>10790</v>
      </c>
      <c r="K3009" s="13">
        <v>6.1</v>
      </c>
      <c r="L3009" s="19" t="s">
        <v>13176</v>
      </c>
      <c r="M3009" s="11" t="s">
        <v>32</v>
      </c>
      <c r="N3009" s="10" t="s">
        <v>33</v>
      </c>
      <c r="O3009" s="10" t="s">
        <v>48</v>
      </c>
      <c r="P3009" s="10"/>
      <c r="Q3009" s="12"/>
      <c r="R3009" s="12"/>
      <c r="S3009" s="18" t="s">
        <v>35</v>
      </c>
      <c r="T3009" s="10" t="s">
        <v>27</v>
      </c>
      <c r="U3009" s="10">
        <v>3646</v>
      </c>
      <c r="V3009" s="10">
        <v>3682</v>
      </c>
      <c r="W3009" s="10">
        <v>3237</v>
      </c>
      <c r="X3009" s="10">
        <v>3124</v>
      </c>
      <c r="Y3009" s="10">
        <f t="shared" si="91"/>
        <v>3517</v>
      </c>
      <c r="Z3009" s="10" t="str">
        <f>IFERROR(VLOOKUP(H3009,'[1]MW-NIFTY-50-12-Apr-2020'!$A:$A,1,FALSE),"No")</f>
        <v>No</v>
      </c>
      <c r="AA3009" s="10" t="str">
        <f>IFERROR(VLOOKUP(AB3009,'[2]ind_nifty500list 12th Apr20'!$F:$F,1,FALSE),"No")</f>
        <v>No</v>
      </c>
      <c r="AB3009" s="9">
        <v>3517</v>
      </c>
    </row>
    <row r="3010" spans="1:28" ht="15.75" customHeight="1" x14ac:dyDescent="0.3">
      <c r="A3010" s="9">
        <v>3776</v>
      </c>
      <c r="B3010" s="10"/>
      <c r="C3010" s="10"/>
      <c r="D3010" s="10">
        <v>130834948</v>
      </c>
      <c r="E3010" s="10">
        <v>511074</v>
      </c>
      <c r="F3010" s="10">
        <v>511074</v>
      </c>
      <c r="G3010" s="10" t="s">
        <v>11557</v>
      </c>
      <c r="H3010" s="10" t="str">
        <f>G3010</f>
        <v>WEIZFIN</v>
      </c>
      <c r="I3010" s="10" t="s">
        <v>11558</v>
      </c>
      <c r="J3010" s="10" t="s">
        <v>11559</v>
      </c>
      <c r="K3010" s="13">
        <v>6.1</v>
      </c>
      <c r="L3010" s="19" t="s">
        <v>13176</v>
      </c>
      <c r="M3010" s="11" t="s">
        <v>55</v>
      </c>
      <c r="N3010" s="10" t="s">
        <v>56</v>
      </c>
      <c r="O3010" s="10" t="s">
        <v>215</v>
      </c>
      <c r="P3010" s="10" t="s">
        <v>216</v>
      </c>
      <c r="Q3010" s="12"/>
      <c r="R3010" s="12"/>
      <c r="S3010" s="18" t="s">
        <v>58</v>
      </c>
      <c r="T3010" s="10" t="s">
        <v>27</v>
      </c>
      <c r="U3010" s="10">
        <v>1010</v>
      </c>
      <c r="V3010" s="10">
        <v>1849</v>
      </c>
      <c r="W3010" s="10">
        <v>1538</v>
      </c>
      <c r="X3010" s="10">
        <v>43</v>
      </c>
      <c r="Y3010" s="10">
        <f t="shared" ref="Y3010:Y3073" si="96">A3010</f>
        <v>3776</v>
      </c>
      <c r="Z3010" s="10" t="str">
        <f>IFERROR(VLOOKUP(H3010,'[1]MW-NIFTY-50-12-Apr-2020'!$A:$A,1,FALSE),"No")</f>
        <v>No</v>
      </c>
      <c r="AA3010" s="10" t="str">
        <f>IFERROR(VLOOKUP(AB3010,'[2]ind_nifty500list 12th Apr20'!$F:$F,1,FALSE),"No")</f>
        <v>No</v>
      </c>
      <c r="AB3010" s="9">
        <v>3776</v>
      </c>
    </row>
    <row r="3011" spans="1:28" ht="15.75" customHeight="1" x14ac:dyDescent="0.3">
      <c r="A3011" s="9">
        <v>165</v>
      </c>
      <c r="B3011" s="10"/>
      <c r="C3011" s="10"/>
      <c r="D3011" s="10">
        <v>136110340</v>
      </c>
      <c r="E3011" s="10">
        <v>531681</v>
      </c>
      <c r="F3011" s="10">
        <v>531681</v>
      </c>
      <c r="G3011" s="10" t="s">
        <v>636</v>
      </c>
      <c r="H3011" s="10" t="str">
        <f>G3011</f>
        <v>AMARDEE</v>
      </c>
      <c r="I3011" s="10" t="s">
        <v>637</v>
      </c>
      <c r="J3011" s="10" t="s">
        <v>638</v>
      </c>
      <c r="K3011" s="13">
        <v>6.07</v>
      </c>
      <c r="L3011" s="19" t="s">
        <v>13176</v>
      </c>
      <c r="M3011" s="11" t="s">
        <v>23</v>
      </c>
      <c r="N3011" s="10" t="s">
        <v>24</v>
      </c>
      <c r="O3011" s="10"/>
      <c r="P3011" s="10"/>
      <c r="Q3011" s="12"/>
      <c r="R3011" s="12"/>
      <c r="S3011" s="15" t="s">
        <v>26</v>
      </c>
      <c r="T3011" s="10" t="s">
        <v>27</v>
      </c>
      <c r="U3011" s="10">
        <v>1433</v>
      </c>
      <c r="V3011" s="10">
        <v>1593</v>
      </c>
      <c r="W3011" s="10">
        <v>3540</v>
      </c>
      <c r="X3011" s="10">
        <v>3035</v>
      </c>
      <c r="Y3011" s="10">
        <f t="shared" si="96"/>
        <v>165</v>
      </c>
      <c r="Z3011" s="10" t="str">
        <f>IFERROR(VLOOKUP(H3011,'[1]MW-NIFTY-50-12-Apr-2020'!$A:$A,1,FALSE),"No")</f>
        <v>No</v>
      </c>
      <c r="AA3011" s="10" t="str">
        <f>IFERROR(VLOOKUP(AB3011,'[2]ind_nifty500list 12th Apr20'!$F:$F,1,FALSE),"No")</f>
        <v>No</v>
      </c>
      <c r="AB3011" s="9">
        <v>165</v>
      </c>
    </row>
    <row r="3012" spans="1:28" ht="15.75" customHeight="1" x14ac:dyDescent="0.3">
      <c r="A3012" s="9">
        <v>3543</v>
      </c>
      <c r="B3012" s="10">
        <v>3921409</v>
      </c>
      <c r="C3012" s="10">
        <v>15318</v>
      </c>
      <c r="D3012" s="10">
        <v>136434692</v>
      </c>
      <c r="E3012" s="10">
        <v>532948</v>
      </c>
      <c r="F3012" s="10">
        <v>532948</v>
      </c>
      <c r="G3012" s="10" t="s">
        <v>10864</v>
      </c>
      <c r="H3012" s="10" t="s">
        <v>10864</v>
      </c>
      <c r="I3012" s="10" t="s">
        <v>10865</v>
      </c>
      <c r="J3012" s="10" t="s">
        <v>10866</v>
      </c>
      <c r="K3012" s="13">
        <v>6.0527999999999995</v>
      </c>
      <c r="L3012" s="19" t="s">
        <v>13176</v>
      </c>
      <c r="M3012" s="11" t="s">
        <v>23</v>
      </c>
      <c r="N3012" s="10" t="s">
        <v>24</v>
      </c>
      <c r="O3012" s="10" t="s">
        <v>1622</v>
      </c>
      <c r="P3012" s="10"/>
      <c r="Q3012" s="12"/>
      <c r="R3012" s="12"/>
      <c r="S3012" s="15" t="s">
        <v>26</v>
      </c>
      <c r="T3012" s="10" t="s">
        <v>27</v>
      </c>
      <c r="U3012" s="10">
        <v>2632</v>
      </c>
      <c r="V3012" s="10">
        <v>4396</v>
      </c>
      <c r="W3012" s="10">
        <v>1493</v>
      </c>
      <c r="X3012" s="10">
        <v>3821</v>
      </c>
      <c r="Y3012" s="10">
        <f t="shared" si="96"/>
        <v>3543</v>
      </c>
      <c r="Z3012" s="10" t="str">
        <f>IFERROR(VLOOKUP(H3012,'[1]MW-NIFTY-50-12-Apr-2020'!$A:$A,1,FALSE),"No")</f>
        <v>No</v>
      </c>
      <c r="AA3012" s="10" t="str">
        <f>IFERROR(VLOOKUP(AB3012,'[2]ind_nifty500list 12th Apr20'!$F:$F,1,FALSE),"No")</f>
        <v>No</v>
      </c>
      <c r="AB3012" s="9">
        <v>3543</v>
      </c>
    </row>
    <row r="3013" spans="1:28" ht="15.75" customHeight="1" x14ac:dyDescent="0.3">
      <c r="A3013" s="9">
        <v>753</v>
      </c>
      <c r="B3013" s="10"/>
      <c r="C3013" s="10"/>
      <c r="D3013" s="10">
        <v>129459972</v>
      </c>
      <c r="E3013" s="10">
        <v>505703</v>
      </c>
      <c r="F3013" s="10">
        <v>505703</v>
      </c>
      <c r="G3013" s="10" t="s">
        <v>2455</v>
      </c>
      <c r="H3013" s="10" t="str">
        <f t="shared" ref="H3013:H3020" si="97">G3013</f>
        <v>DECANBRG</v>
      </c>
      <c r="I3013" s="10" t="s">
        <v>2456</v>
      </c>
      <c r="J3013" s="10" t="s">
        <v>2457</v>
      </c>
      <c r="K3013" s="13">
        <v>6.05</v>
      </c>
      <c r="L3013" s="19" t="s">
        <v>13176</v>
      </c>
      <c r="M3013" s="11" t="s">
        <v>39</v>
      </c>
      <c r="N3013" s="10" t="s">
        <v>40</v>
      </c>
      <c r="O3013" s="10" t="s">
        <v>137</v>
      </c>
      <c r="P3013" s="10" t="s">
        <v>138</v>
      </c>
      <c r="Q3013" s="12"/>
      <c r="R3013" s="12"/>
      <c r="S3013" s="15" t="s">
        <v>42</v>
      </c>
      <c r="T3013" s="10" t="s">
        <v>27</v>
      </c>
      <c r="U3013" s="10">
        <v>2995</v>
      </c>
      <c r="V3013" s="10">
        <v>898</v>
      </c>
      <c r="W3013" s="10">
        <v>1389</v>
      </c>
      <c r="X3013" s="10">
        <v>925</v>
      </c>
      <c r="Y3013" s="10">
        <f t="shared" si="96"/>
        <v>753</v>
      </c>
      <c r="Z3013" s="10" t="str">
        <f>IFERROR(VLOOKUP(H3013,'[1]MW-NIFTY-50-12-Apr-2020'!$A:$A,1,FALSE),"No")</f>
        <v>No</v>
      </c>
      <c r="AA3013" s="10" t="str">
        <f>IFERROR(VLOOKUP(AB3013,'[2]ind_nifty500list 12th Apr20'!$F:$F,1,FALSE),"No")</f>
        <v>No</v>
      </c>
      <c r="AB3013" s="9">
        <v>753</v>
      </c>
    </row>
    <row r="3014" spans="1:28" ht="15.75" customHeight="1" x14ac:dyDescent="0.3">
      <c r="A3014" s="9">
        <v>458</v>
      </c>
      <c r="B3014" s="10"/>
      <c r="C3014" s="10"/>
      <c r="D3014" s="10">
        <v>134329092</v>
      </c>
      <c r="E3014" s="10">
        <v>134329092</v>
      </c>
      <c r="F3014" s="10">
        <v>524723</v>
      </c>
      <c r="G3014" s="10" t="s">
        <v>1559</v>
      </c>
      <c r="H3014" s="10" t="str">
        <f t="shared" si="97"/>
        <v>BIJHANS</v>
      </c>
      <c r="I3014" s="10"/>
      <c r="J3014" s="10" t="s">
        <v>1560</v>
      </c>
      <c r="K3014" s="13">
        <v>6.02</v>
      </c>
      <c r="L3014" s="19" t="s">
        <v>13176</v>
      </c>
      <c r="M3014" s="11" t="s">
        <v>39</v>
      </c>
      <c r="N3014" s="10" t="s">
        <v>40</v>
      </c>
      <c r="O3014" s="10" t="s">
        <v>76</v>
      </c>
      <c r="P3014" s="10"/>
      <c r="Q3014" s="10"/>
      <c r="R3014" s="12"/>
      <c r="S3014" s="15" t="s">
        <v>42</v>
      </c>
      <c r="T3014" s="10" t="s">
        <v>27</v>
      </c>
      <c r="U3014" s="10">
        <v>598</v>
      </c>
      <c r="V3014" s="10">
        <v>759</v>
      </c>
      <c r="W3014" s="10">
        <v>405</v>
      </c>
      <c r="X3014" s="10">
        <v>336</v>
      </c>
      <c r="Y3014" s="10">
        <f t="shared" si="96"/>
        <v>458</v>
      </c>
      <c r="Z3014" s="10" t="str">
        <f>IFERROR(VLOOKUP(H3014,'[1]MW-NIFTY-50-12-Apr-2020'!$A:$A,1,FALSE),"No")</f>
        <v>No</v>
      </c>
      <c r="AA3014" s="10" t="str">
        <f>IFERROR(VLOOKUP(AB3014,'[2]ind_nifty500list 12th Apr20'!$F:$F,1,FALSE),"No")</f>
        <v>No</v>
      </c>
      <c r="AB3014" s="9">
        <v>458</v>
      </c>
    </row>
    <row r="3015" spans="1:28" ht="15.75" customHeight="1" x14ac:dyDescent="0.3">
      <c r="A3015" s="9">
        <v>1582</v>
      </c>
      <c r="B3015" s="10"/>
      <c r="C3015" s="10"/>
      <c r="D3015" s="10">
        <v>137985284</v>
      </c>
      <c r="E3015" s="10">
        <v>539005</v>
      </c>
      <c r="F3015" s="10">
        <v>539005</v>
      </c>
      <c r="G3015" s="10" t="s">
        <v>4982</v>
      </c>
      <c r="H3015" s="10" t="str">
        <f t="shared" si="97"/>
        <v>JAYATMA</v>
      </c>
      <c r="I3015" s="10" t="s">
        <v>4983</v>
      </c>
      <c r="J3015" s="10" t="s">
        <v>4984</v>
      </c>
      <c r="K3015" s="13">
        <v>6</v>
      </c>
      <c r="L3015" s="19" t="s">
        <v>13176</v>
      </c>
      <c r="M3015" s="12"/>
      <c r="N3015" s="10"/>
      <c r="O3015" s="10"/>
      <c r="P3015" s="10"/>
      <c r="Q3015" s="12"/>
      <c r="R3015" s="12"/>
      <c r="S3015" s="15" t="s">
        <v>42</v>
      </c>
      <c r="T3015" s="10" t="s">
        <v>27</v>
      </c>
      <c r="U3015" s="10"/>
      <c r="V3015" s="10"/>
      <c r="W3015" s="10"/>
      <c r="X3015" s="10"/>
      <c r="Y3015" s="10">
        <f t="shared" si="96"/>
        <v>1582</v>
      </c>
      <c r="Z3015" s="10" t="str">
        <f>IFERROR(VLOOKUP(H3015,'[1]MW-NIFTY-50-12-Apr-2020'!$A:$A,1,FALSE),"No")</f>
        <v>No</v>
      </c>
      <c r="AA3015" s="10" t="str">
        <f>IFERROR(VLOOKUP(AB3015,'[2]ind_nifty500list 12th Apr20'!$F:$F,1,FALSE),"No")</f>
        <v>No</v>
      </c>
      <c r="AB3015" s="9">
        <v>1582</v>
      </c>
    </row>
    <row r="3016" spans="1:28" ht="15.75" customHeight="1" x14ac:dyDescent="0.3">
      <c r="A3016" s="9">
        <v>2051</v>
      </c>
      <c r="B3016" s="10"/>
      <c r="C3016" s="10"/>
      <c r="D3016" s="10">
        <v>136022532</v>
      </c>
      <c r="E3016" s="10">
        <v>531338</v>
      </c>
      <c r="F3016" s="10">
        <v>531338</v>
      </c>
      <c r="G3016" s="10" t="s">
        <v>6394</v>
      </c>
      <c r="H3016" s="10" t="str">
        <f t="shared" si="97"/>
        <v>MILESTONE</v>
      </c>
      <c r="I3016" s="10" t="s">
        <v>6395</v>
      </c>
      <c r="J3016" s="10" t="s">
        <v>6396</v>
      </c>
      <c r="K3016" s="13">
        <v>6</v>
      </c>
      <c r="L3016" s="19" t="s">
        <v>13176</v>
      </c>
      <c r="M3016" s="11" t="s">
        <v>249</v>
      </c>
      <c r="N3016" s="10" t="s">
        <v>250</v>
      </c>
      <c r="O3016" s="10" t="s">
        <v>762</v>
      </c>
      <c r="P3016" s="10" t="s">
        <v>875</v>
      </c>
      <c r="Q3016" s="12"/>
      <c r="R3016" s="12"/>
      <c r="S3016" s="15" t="s">
        <v>26</v>
      </c>
      <c r="T3016" s="10" t="s">
        <v>27</v>
      </c>
      <c r="U3016" s="10">
        <v>3193</v>
      </c>
      <c r="V3016" s="10">
        <v>2233</v>
      </c>
      <c r="W3016" s="10">
        <v>1558</v>
      </c>
      <c r="X3016" s="10">
        <v>1118</v>
      </c>
      <c r="Y3016" s="10">
        <f t="shared" si="96"/>
        <v>2051</v>
      </c>
      <c r="Z3016" s="10" t="str">
        <f>IFERROR(VLOOKUP(H3016,'[1]MW-NIFTY-50-12-Apr-2020'!$A:$A,1,FALSE),"No")</f>
        <v>No</v>
      </c>
      <c r="AA3016" s="10" t="str">
        <f>IFERROR(VLOOKUP(AB3016,'[2]ind_nifty500list 12th Apr20'!$F:$F,1,FALSE),"No")</f>
        <v>No</v>
      </c>
      <c r="AB3016" s="9">
        <v>2051</v>
      </c>
    </row>
    <row r="3017" spans="1:28" ht="15.75" customHeight="1" x14ac:dyDescent="0.3">
      <c r="A3017" s="9">
        <v>3074</v>
      </c>
      <c r="B3017" s="10"/>
      <c r="C3017" s="10"/>
      <c r="D3017" s="10">
        <v>136098564</v>
      </c>
      <c r="E3017" s="10">
        <v>531635</v>
      </c>
      <c r="F3017" s="10">
        <v>531635</v>
      </c>
      <c r="G3017" s="10" t="s">
        <v>9461</v>
      </c>
      <c r="H3017" s="10" t="str">
        <f t="shared" si="97"/>
        <v>SILVOAK</v>
      </c>
      <c r="I3017" s="10" t="s">
        <v>9462</v>
      </c>
      <c r="J3017" s="10" t="s">
        <v>9463</v>
      </c>
      <c r="K3017" s="13">
        <v>5.98</v>
      </c>
      <c r="L3017" s="19" t="s">
        <v>13176</v>
      </c>
      <c r="M3017" s="11" t="s">
        <v>275</v>
      </c>
      <c r="N3017" s="10" t="s">
        <v>276</v>
      </c>
      <c r="O3017" s="10" t="s">
        <v>277</v>
      </c>
      <c r="P3017" s="10" t="s">
        <v>1030</v>
      </c>
      <c r="Q3017" s="12"/>
      <c r="R3017" s="12"/>
      <c r="S3017" s="18" t="s">
        <v>279</v>
      </c>
      <c r="T3017" s="10" t="s">
        <v>27</v>
      </c>
      <c r="U3017" s="10">
        <v>595</v>
      </c>
      <c r="V3017" s="10">
        <v>2106</v>
      </c>
      <c r="W3017" s="10">
        <v>2301</v>
      </c>
      <c r="X3017" s="10">
        <v>3801</v>
      </c>
      <c r="Y3017" s="10">
        <f t="shared" si="96"/>
        <v>3074</v>
      </c>
      <c r="Z3017" s="10" t="str">
        <f>IFERROR(VLOOKUP(H3017,'[1]MW-NIFTY-50-12-Apr-2020'!$A:$A,1,FALSE),"No")</f>
        <v>No</v>
      </c>
      <c r="AA3017" s="10" t="str">
        <f>IFERROR(VLOOKUP(AB3017,'[2]ind_nifty500list 12th Apr20'!$F:$F,1,FALSE),"No")</f>
        <v>No</v>
      </c>
      <c r="AB3017" s="9">
        <v>3074</v>
      </c>
    </row>
    <row r="3018" spans="1:28" ht="15.75" customHeight="1" x14ac:dyDescent="0.3">
      <c r="A3018" s="9">
        <v>2622</v>
      </c>
      <c r="B3018" s="10"/>
      <c r="C3018" s="10"/>
      <c r="D3018" s="10">
        <v>136077316</v>
      </c>
      <c r="E3018" s="10">
        <v>531552</v>
      </c>
      <c r="F3018" s="10">
        <v>531552</v>
      </c>
      <c r="G3018" s="10" t="s">
        <v>8104</v>
      </c>
      <c r="H3018" s="10" t="str">
        <f t="shared" si="97"/>
        <v>RAGHUTOB</v>
      </c>
      <c r="I3018" s="10" t="s">
        <v>8105</v>
      </c>
      <c r="J3018" s="10" t="s">
        <v>8106</v>
      </c>
      <c r="K3018" s="13">
        <v>5.97</v>
      </c>
      <c r="L3018" s="19" t="s">
        <v>13176</v>
      </c>
      <c r="M3018" s="11" t="s">
        <v>249</v>
      </c>
      <c r="N3018" s="10" t="s">
        <v>383</v>
      </c>
      <c r="O3018" s="10"/>
      <c r="P3018" s="10"/>
      <c r="Q3018" s="12"/>
      <c r="R3018" s="12"/>
      <c r="S3018" s="18" t="s">
        <v>384</v>
      </c>
      <c r="T3018" s="10" t="s">
        <v>27</v>
      </c>
      <c r="U3018" s="10">
        <v>929</v>
      </c>
      <c r="V3018" s="10">
        <v>2594</v>
      </c>
      <c r="W3018" s="10">
        <v>2167</v>
      </c>
      <c r="X3018" s="10">
        <v>346</v>
      </c>
      <c r="Y3018" s="10">
        <f t="shared" si="96"/>
        <v>2622</v>
      </c>
      <c r="Z3018" s="10" t="str">
        <f>IFERROR(VLOOKUP(H3018,'[1]MW-NIFTY-50-12-Apr-2020'!$A:$A,1,FALSE),"No")</f>
        <v>No</v>
      </c>
      <c r="AA3018" s="10" t="str">
        <f>IFERROR(VLOOKUP(AB3018,'[2]ind_nifty500list 12th Apr20'!$F:$F,1,FALSE),"No")</f>
        <v>No</v>
      </c>
      <c r="AB3018" s="9">
        <v>2622</v>
      </c>
    </row>
    <row r="3019" spans="1:28" ht="15.75" customHeight="1" x14ac:dyDescent="0.3">
      <c r="A3019" s="9">
        <v>3487</v>
      </c>
      <c r="B3019" s="10"/>
      <c r="C3019" s="10"/>
      <c r="D3019" s="10">
        <v>136100868</v>
      </c>
      <c r="E3019" s="10">
        <v>531644</v>
      </c>
      <c r="F3019" s="10">
        <v>531644</v>
      </c>
      <c r="G3019" s="10" t="s">
        <v>10698</v>
      </c>
      <c r="H3019" s="10" t="str">
        <f t="shared" si="97"/>
        <v>TOKYOFIN</v>
      </c>
      <c r="I3019" s="10" t="s">
        <v>10699</v>
      </c>
      <c r="J3019" s="10" t="s">
        <v>10700</v>
      </c>
      <c r="K3019" s="13">
        <v>5.97</v>
      </c>
      <c r="L3019" s="19" t="s">
        <v>13176</v>
      </c>
      <c r="M3019" s="11" t="s">
        <v>55</v>
      </c>
      <c r="N3019" s="10" t="s">
        <v>56</v>
      </c>
      <c r="O3019" s="10" t="s">
        <v>158</v>
      </c>
      <c r="P3019" s="10" t="s">
        <v>797</v>
      </c>
      <c r="Q3019" s="12"/>
      <c r="R3019" s="12"/>
      <c r="S3019" s="18" t="s">
        <v>58</v>
      </c>
      <c r="T3019" s="10" t="s">
        <v>27</v>
      </c>
      <c r="U3019" s="10">
        <v>216</v>
      </c>
      <c r="V3019" s="10">
        <v>743</v>
      </c>
      <c r="W3019" s="10">
        <v>2086</v>
      </c>
      <c r="X3019" s="10">
        <v>1689</v>
      </c>
      <c r="Y3019" s="10">
        <f t="shared" si="96"/>
        <v>3487</v>
      </c>
      <c r="Z3019" s="10" t="str">
        <f>IFERROR(VLOOKUP(H3019,'[1]MW-NIFTY-50-12-Apr-2020'!$A:$A,1,FALSE),"No")</f>
        <v>No</v>
      </c>
      <c r="AA3019" s="10" t="str">
        <f>IFERROR(VLOOKUP(AB3019,'[2]ind_nifty500list 12th Apr20'!$F:$F,1,FALSE),"No")</f>
        <v>No</v>
      </c>
      <c r="AB3019" s="9">
        <v>3487</v>
      </c>
    </row>
    <row r="3020" spans="1:28" ht="15.75" customHeight="1" x14ac:dyDescent="0.3">
      <c r="A3020" s="9">
        <v>2934</v>
      </c>
      <c r="B3020" s="10"/>
      <c r="C3020" s="10"/>
      <c r="D3020" s="10">
        <v>133422596</v>
      </c>
      <c r="E3020" s="10">
        <v>521182</v>
      </c>
      <c r="F3020" s="10">
        <v>521182</v>
      </c>
      <c r="G3020" s="10" t="s">
        <v>9044</v>
      </c>
      <c r="H3020" s="10" t="str">
        <f t="shared" si="97"/>
        <v>SEASONF</v>
      </c>
      <c r="I3020" s="10" t="s">
        <v>9045</v>
      </c>
      <c r="J3020" s="10" t="s">
        <v>9046</v>
      </c>
      <c r="K3020" s="13">
        <v>5.95</v>
      </c>
      <c r="L3020" s="19" t="s">
        <v>13176</v>
      </c>
      <c r="M3020" s="11" t="s">
        <v>39</v>
      </c>
      <c r="N3020" s="10" t="s">
        <v>40</v>
      </c>
      <c r="O3020" s="10" t="s">
        <v>76</v>
      </c>
      <c r="P3020" s="10"/>
      <c r="Q3020" s="12"/>
      <c r="R3020" s="12"/>
      <c r="S3020" s="15" t="s">
        <v>42</v>
      </c>
      <c r="T3020" s="10" t="s">
        <v>27</v>
      </c>
      <c r="U3020" s="10">
        <v>3602</v>
      </c>
      <c r="V3020" s="10">
        <v>149</v>
      </c>
      <c r="W3020" s="10">
        <v>2734</v>
      </c>
      <c r="X3020" s="10">
        <v>2302</v>
      </c>
      <c r="Y3020" s="10">
        <f t="shared" si="96"/>
        <v>2934</v>
      </c>
      <c r="Z3020" s="10" t="str">
        <f>IFERROR(VLOOKUP(H3020,'[1]MW-NIFTY-50-12-Apr-2020'!$A:$A,1,FALSE),"No")</f>
        <v>No</v>
      </c>
      <c r="AA3020" s="10" t="str">
        <f>IFERROR(VLOOKUP(AB3020,'[2]ind_nifty500list 12th Apr20'!$F:$F,1,FALSE),"No")</f>
        <v>No</v>
      </c>
      <c r="AB3020" s="9">
        <v>2934</v>
      </c>
    </row>
    <row r="3021" spans="1:28" ht="15.75" customHeight="1" x14ac:dyDescent="0.3">
      <c r="A3021" s="9">
        <v>3024</v>
      </c>
      <c r="B3021" s="10">
        <v>3078657</v>
      </c>
      <c r="C3021" s="10">
        <v>12026</v>
      </c>
      <c r="D3021" s="10">
        <v>136363524</v>
      </c>
      <c r="E3021" s="10">
        <v>532670</v>
      </c>
      <c r="F3021" s="10">
        <v>532670</v>
      </c>
      <c r="G3021" s="10" t="s">
        <v>9311</v>
      </c>
      <c r="H3021" s="10" t="s">
        <v>9311</v>
      </c>
      <c r="I3021" s="10" t="s">
        <v>9312</v>
      </c>
      <c r="J3021" s="10" t="s">
        <v>9313</v>
      </c>
      <c r="K3021" s="13">
        <v>2159.45775</v>
      </c>
      <c r="L3021" s="19" t="s">
        <v>13179</v>
      </c>
      <c r="M3021" s="11" t="s">
        <v>275</v>
      </c>
      <c r="N3021" s="10" t="s">
        <v>357</v>
      </c>
      <c r="O3021" s="10" t="s">
        <v>358</v>
      </c>
      <c r="P3021" s="10" t="s">
        <v>1254</v>
      </c>
      <c r="Q3021" s="12"/>
      <c r="R3021" s="12"/>
      <c r="S3021" s="18" t="s">
        <v>279</v>
      </c>
      <c r="T3021" s="10" t="s">
        <v>27</v>
      </c>
      <c r="U3021" s="10">
        <v>738</v>
      </c>
      <c r="V3021" s="10">
        <v>3622</v>
      </c>
      <c r="W3021" s="10">
        <v>359</v>
      </c>
      <c r="X3021" s="10">
        <v>782</v>
      </c>
      <c r="Y3021" s="10">
        <f t="shared" si="96"/>
        <v>3024</v>
      </c>
      <c r="Z3021" s="10" t="str">
        <f>IFERROR(VLOOKUP(H3021,'[1]MW-NIFTY-50-12-Apr-2020'!$A:$A,1,FALSE),"No")</f>
        <v>No</v>
      </c>
      <c r="AA3021" s="10" t="s">
        <v>44</v>
      </c>
      <c r="AB3021" s="9">
        <v>3024</v>
      </c>
    </row>
    <row r="3022" spans="1:28" ht="15.75" customHeight="1" x14ac:dyDescent="0.3">
      <c r="A3022" s="9">
        <v>643</v>
      </c>
      <c r="B3022" s="10"/>
      <c r="C3022" s="10"/>
      <c r="D3022" s="10">
        <v>133429764</v>
      </c>
      <c r="E3022" s="10">
        <v>521210</v>
      </c>
      <c r="F3022" s="10">
        <v>521210</v>
      </c>
      <c r="G3022" s="10" t="s">
        <v>2121</v>
      </c>
      <c r="H3022" s="10" t="str">
        <f>G3022</f>
        <v>CITYMAN</v>
      </c>
      <c r="I3022" s="10" t="s">
        <v>2122</v>
      </c>
      <c r="J3022" s="10" t="s">
        <v>2123</v>
      </c>
      <c r="K3022" s="13">
        <v>5.94</v>
      </c>
      <c r="L3022" s="19" t="s">
        <v>13176</v>
      </c>
      <c r="M3022" s="11" t="s">
        <v>83</v>
      </c>
      <c r="N3022" s="10" t="s">
        <v>84</v>
      </c>
      <c r="O3022" s="10" t="s">
        <v>108</v>
      </c>
      <c r="P3022" s="10"/>
      <c r="Q3022" s="12"/>
      <c r="R3022" s="12"/>
      <c r="S3022" s="17" t="s">
        <v>86</v>
      </c>
      <c r="T3022" s="10" t="s">
        <v>27</v>
      </c>
      <c r="U3022" s="10">
        <v>2118</v>
      </c>
      <c r="V3022" s="10">
        <v>3254</v>
      </c>
      <c r="W3022" s="10">
        <v>1065</v>
      </c>
      <c r="X3022" s="10">
        <v>3460</v>
      </c>
      <c r="Y3022" s="10">
        <f t="shared" si="96"/>
        <v>643</v>
      </c>
      <c r="Z3022" s="10" t="str">
        <f>IFERROR(VLOOKUP(H3022,'[1]MW-NIFTY-50-12-Apr-2020'!$A:$A,1,FALSE),"No")</f>
        <v>No</v>
      </c>
      <c r="AA3022" s="10" t="str">
        <f>IFERROR(VLOOKUP(AB3022,'[2]ind_nifty500list 12th Apr20'!$F:$F,1,FALSE),"No")</f>
        <v>No</v>
      </c>
      <c r="AB3022" s="9">
        <v>643</v>
      </c>
    </row>
    <row r="3023" spans="1:28" ht="15.75" customHeight="1" x14ac:dyDescent="0.3">
      <c r="A3023" s="9">
        <v>1414</v>
      </c>
      <c r="B3023" s="10"/>
      <c r="C3023" s="10"/>
      <c r="D3023" s="10">
        <v>134301188</v>
      </c>
      <c r="E3023" s="10">
        <v>524614</v>
      </c>
      <c r="F3023" s="10">
        <v>524614</v>
      </c>
      <c r="G3023" s="10" t="s">
        <v>4472</v>
      </c>
      <c r="H3023" s="10" t="str">
        <f>G3023</f>
        <v>INDXTRA</v>
      </c>
      <c r="I3023" s="10" t="s">
        <v>4473</v>
      </c>
      <c r="J3023" s="10" t="s">
        <v>4474</v>
      </c>
      <c r="K3023" s="13">
        <v>5.94</v>
      </c>
      <c r="L3023" s="19" t="s">
        <v>13176</v>
      </c>
      <c r="M3023" s="11" t="s">
        <v>39</v>
      </c>
      <c r="N3023" s="10" t="s">
        <v>145</v>
      </c>
      <c r="O3023" s="10"/>
      <c r="P3023" s="10"/>
      <c r="Q3023" s="12"/>
      <c r="R3023" s="12"/>
      <c r="S3023" s="15" t="s">
        <v>42</v>
      </c>
      <c r="T3023" s="10" t="s">
        <v>27</v>
      </c>
      <c r="U3023" s="10">
        <v>1977</v>
      </c>
      <c r="V3023" s="10">
        <v>2022</v>
      </c>
      <c r="W3023" s="10">
        <v>3223</v>
      </c>
      <c r="X3023" s="10">
        <v>3013</v>
      </c>
      <c r="Y3023" s="10">
        <f t="shared" si="96"/>
        <v>1414</v>
      </c>
      <c r="Z3023" s="10" t="str">
        <f>IFERROR(VLOOKUP(H3023,'[1]MW-NIFTY-50-12-Apr-2020'!$A:$A,1,FALSE),"No")</f>
        <v>No</v>
      </c>
      <c r="AA3023" s="10" t="str">
        <f>IFERROR(VLOOKUP(AB3023,'[2]ind_nifty500list 12th Apr20'!$F:$F,1,FALSE),"No")</f>
        <v>No</v>
      </c>
      <c r="AB3023" s="9">
        <v>1414</v>
      </c>
    </row>
    <row r="3024" spans="1:28" ht="15.75" customHeight="1" x14ac:dyDescent="0.3">
      <c r="A3024" s="9">
        <v>2397</v>
      </c>
      <c r="B3024" s="10"/>
      <c r="C3024" s="10"/>
      <c r="D3024" s="10">
        <v>136007684</v>
      </c>
      <c r="E3024" s="10">
        <v>531280</v>
      </c>
      <c r="F3024" s="10">
        <v>531280</v>
      </c>
      <c r="G3024" s="10" t="s">
        <v>7441</v>
      </c>
      <c r="H3024" s="10" t="str">
        <f>G3024</f>
        <v>PANKAJPO</v>
      </c>
      <c r="I3024" s="10" t="s">
        <v>7442</v>
      </c>
      <c r="J3024" s="10" t="s">
        <v>7443</v>
      </c>
      <c r="K3024" s="13">
        <v>5.94</v>
      </c>
      <c r="L3024" s="19" t="s">
        <v>13176</v>
      </c>
      <c r="M3024" s="11" t="s">
        <v>23</v>
      </c>
      <c r="N3024" s="10" t="s">
        <v>196</v>
      </c>
      <c r="O3024" s="10"/>
      <c r="P3024" s="10"/>
      <c r="Q3024" s="12"/>
      <c r="R3024" s="12"/>
      <c r="S3024" s="17" t="s">
        <v>26</v>
      </c>
      <c r="T3024" s="10" t="s">
        <v>27</v>
      </c>
      <c r="U3024" s="10">
        <v>2482</v>
      </c>
      <c r="V3024" s="10">
        <v>3208</v>
      </c>
      <c r="W3024" s="10">
        <v>2849</v>
      </c>
      <c r="X3024" s="10">
        <v>1639</v>
      </c>
      <c r="Y3024" s="10">
        <f t="shared" si="96"/>
        <v>2397</v>
      </c>
      <c r="Z3024" s="10" t="str">
        <f>IFERROR(VLOOKUP(H3024,'[1]MW-NIFTY-50-12-Apr-2020'!$A:$A,1,FALSE),"No")</f>
        <v>No</v>
      </c>
      <c r="AA3024" s="10" t="str">
        <f>IFERROR(VLOOKUP(AB3024,'[2]ind_nifty500list 12th Apr20'!$F:$F,1,FALSE),"No")</f>
        <v>No</v>
      </c>
      <c r="AB3024" s="9">
        <v>2397</v>
      </c>
    </row>
    <row r="3025" spans="1:28" ht="15.75" customHeight="1" x14ac:dyDescent="0.3">
      <c r="A3025" s="9">
        <v>3581</v>
      </c>
      <c r="B3025" s="10"/>
      <c r="C3025" s="10"/>
      <c r="D3025" s="10">
        <v>135935236</v>
      </c>
      <c r="E3025" s="10">
        <v>530997</v>
      </c>
      <c r="F3025" s="10">
        <v>530997</v>
      </c>
      <c r="G3025" s="10" t="s">
        <v>10976</v>
      </c>
      <c r="H3025" s="10" t="str">
        <f>G3025</f>
        <v>UNIQUEO</v>
      </c>
      <c r="I3025" s="10" t="s">
        <v>10977</v>
      </c>
      <c r="J3025" s="10" t="s">
        <v>10978</v>
      </c>
      <c r="K3025" s="13">
        <v>5.94</v>
      </c>
      <c r="L3025" s="19" t="s">
        <v>13176</v>
      </c>
      <c r="M3025" s="10" t="s">
        <v>275</v>
      </c>
      <c r="N3025" s="10" t="s">
        <v>357</v>
      </c>
      <c r="O3025" s="10" t="s">
        <v>358</v>
      </c>
      <c r="P3025" s="10" t="s">
        <v>5754</v>
      </c>
      <c r="Q3025" s="12"/>
      <c r="R3025" s="12"/>
      <c r="S3025" s="10" t="s">
        <v>279</v>
      </c>
      <c r="T3025" s="10" t="s">
        <v>27</v>
      </c>
      <c r="U3025" s="10">
        <v>1906</v>
      </c>
      <c r="V3025" s="10">
        <v>2326</v>
      </c>
      <c r="W3025" s="10">
        <v>2492</v>
      </c>
      <c r="X3025" s="10">
        <v>3475</v>
      </c>
      <c r="Y3025" s="10">
        <f t="shared" si="96"/>
        <v>3581</v>
      </c>
      <c r="Z3025" s="10" t="str">
        <f>IFERROR(VLOOKUP(H3025,'[1]MW-NIFTY-50-12-Apr-2020'!$A:$A,1,FALSE),"No")</f>
        <v>No</v>
      </c>
      <c r="AA3025" s="10" t="str">
        <f>IFERROR(VLOOKUP(AB3025,'[2]ind_nifty500list 12th Apr20'!$F:$F,1,FALSE),"No")</f>
        <v>No</v>
      </c>
      <c r="AB3025" s="9">
        <v>3581</v>
      </c>
    </row>
    <row r="3026" spans="1:28" ht="15.75" customHeight="1" x14ac:dyDescent="0.3">
      <c r="A3026" s="9">
        <v>952</v>
      </c>
      <c r="B3026" s="10">
        <v>4470273</v>
      </c>
      <c r="C3026" s="10">
        <v>17462</v>
      </c>
      <c r="D3026" s="10">
        <v>136475908</v>
      </c>
      <c r="E3026" s="10">
        <v>533109</v>
      </c>
      <c r="F3026" s="10">
        <v>533109</v>
      </c>
      <c r="G3026" s="10" t="s">
        <v>3055</v>
      </c>
      <c r="H3026" s="10" t="s">
        <v>3055</v>
      </c>
      <c r="I3026" s="10" t="s">
        <v>3056</v>
      </c>
      <c r="J3026" s="10" t="s">
        <v>3057</v>
      </c>
      <c r="K3026" s="13">
        <v>5.9327500000000004</v>
      </c>
      <c r="L3026" s="19" t="s">
        <v>13176</v>
      </c>
      <c r="M3026" s="11" t="s">
        <v>121</v>
      </c>
      <c r="N3026" s="10" t="s">
        <v>562</v>
      </c>
      <c r="O3026" s="11" t="s">
        <v>3058</v>
      </c>
      <c r="P3026" s="10" t="s">
        <v>3059</v>
      </c>
      <c r="Q3026" s="12"/>
      <c r="R3026" s="12"/>
      <c r="S3026" s="15" t="s">
        <v>565</v>
      </c>
      <c r="T3026" s="10" t="s">
        <v>27</v>
      </c>
      <c r="U3026" s="10">
        <v>1111</v>
      </c>
      <c r="V3026" s="10">
        <v>142</v>
      </c>
      <c r="W3026" s="10">
        <v>3819</v>
      </c>
      <c r="X3026" s="10">
        <v>3270</v>
      </c>
      <c r="Y3026" s="10">
        <f t="shared" si="96"/>
        <v>952</v>
      </c>
      <c r="Z3026" s="10" t="str">
        <f>IFERROR(VLOOKUP(H3026,'[1]MW-NIFTY-50-12-Apr-2020'!$A:$A,1,FALSE),"No")</f>
        <v>No</v>
      </c>
      <c r="AA3026" s="10" t="str">
        <f>IFERROR(VLOOKUP(AB3026,'[2]ind_nifty500list 12th Apr20'!$F:$F,1,FALSE),"No")</f>
        <v>No</v>
      </c>
      <c r="AB3026" s="9">
        <v>952</v>
      </c>
    </row>
    <row r="3027" spans="1:28" ht="15.75" customHeight="1" x14ac:dyDescent="0.3">
      <c r="A3027" s="9">
        <v>2059</v>
      </c>
      <c r="B3027" s="10"/>
      <c r="C3027" s="10"/>
      <c r="D3027" s="10">
        <v>135924484</v>
      </c>
      <c r="E3027" s="10">
        <v>530955</v>
      </c>
      <c r="F3027" s="10">
        <v>530955</v>
      </c>
      <c r="G3027" s="10" t="s">
        <v>6418</v>
      </c>
      <c r="H3027" s="10" t="str">
        <f t="shared" ref="H3027:H3032" si="98">G3027</f>
        <v>MINDVISCAP</v>
      </c>
      <c r="I3027" s="10" t="s">
        <v>6419</v>
      </c>
      <c r="J3027" s="10" t="s">
        <v>6420</v>
      </c>
      <c r="K3027" s="13">
        <v>5.93</v>
      </c>
      <c r="L3027" s="19" t="s">
        <v>13176</v>
      </c>
      <c r="M3027" s="11" t="s">
        <v>55</v>
      </c>
      <c r="N3027" s="10" t="s">
        <v>56</v>
      </c>
      <c r="O3027" s="10" t="s">
        <v>62</v>
      </c>
      <c r="P3027" s="10" t="s">
        <v>63</v>
      </c>
      <c r="Q3027" s="12"/>
      <c r="R3027" s="12"/>
      <c r="S3027" s="10" t="s">
        <v>58</v>
      </c>
      <c r="T3027" s="10" t="s">
        <v>27</v>
      </c>
      <c r="U3027" s="10">
        <v>2899</v>
      </c>
      <c r="V3027" s="10">
        <v>274</v>
      </c>
      <c r="W3027" s="10">
        <v>1101</v>
      </c>
      <c r="X3027" s="10">
        <v>1094</v>
      </c>
      <c r="Y3027" s="10">
        <f t="shared" si="96"/>
        <v>2059</v>
      </c>
      <c r="Z3027" s="10" t="str">
        <f>IFERROR(VLOOKUP(H3027,'[1]MW-NIFTY-50-12-Apr-2020'!$A:$A,1,FALSE),"No")</f>
        <v>No</v>
      </c>
      <c r="AA3027" s="10" t="str">
        <f>IFERROR(VLOOKUP(AB3027,'[2]ind_nifty500list 12th Apr20'!$F:$F,1,FALSE),"No")</f>
        <v>No</v>
      </c>
      <c r="AB3027" s="9">
        <v>2059</v>
      </c>
    </row>
    <row r="3028" spans="1:28" ht="15.75" customHeight="1" x14ac:dyDescent="0.3">
      <c r="A3028" s="9">
        <v>3158</v>
      </c>
      <c r="B3028" s="10"/>
      <c r="C3028" s="10"/>
      <c r="D3028" s="10">
        <v>128631044</v>
      </c>
      <c r="E3028" s="10">
        <v>502465</v>
      </c>
      <c r="F3028" s="10">
        <v>502465</v>
      </c>
      <c r="G3028" s="10" t="s">
        <v>9711</v>
      </c>
      <c r="H3028" s="10" t="str">
        <f t="shared" si="98"/>
        <v>SPECIAPP</v>
      </c>
      <c r="I3028" s="10" t="s">
        <v>9712</v>
      </c>
      <c r="J3028" s="10" t="s">
        <v>9713</v>
      </c>
      <c r="K3028" s="13">
        <v>5.93</v>
      </c>
      <c r="L3028" s="19" t="s">
        <v>13176</v>
      </c>
      <c r="M3028" s="11" t="s">
        <v>23</v>
      </c>
      <c r="N3028" s="10" t="s">
        <v>196</v>
      </c>
      <c r="O3028" s="10" t="s">
        <v>388</v>
      </c>
      <c r="P3028" s="10"/>
      <c r="Q3028" s="12"/>
      <c r="R3028" s="12"/>
      <c r="S3028" s="15" t="s">
        <v>26</v>
      </c>
      <c r="T3028" s="10" t="s">
        <v>27</v>
      </c>
      <c r="U3028" s="10">
        <v>2945</v>
      </c>
      <c r="V3028" s="10">
        <v>2894</v>
      </c>
      <c r="W3028" s="10">
        <v>1708</v>
      </c>
      <c r="X3028" s="10">
        <v>3652</v>
      </c>
      <c r="Y3028" s="10">
        <f t="shared" si="96"/>
        <v>3158</v>
      </c>
      <c r="Z3028" s="10" t="str">
        <f>IFERROR(VLOOKUP(H3028,'[1]MW-NIFTY-50-12-Apr-2020'!$A:$A,1,FALSE),"No")</f>
        <v>No</v>
      </c>
      <c r="AA3028" s="10" t="str">
        <f>IFERROR(VLOOKUP(AB3028,'[2]ind_nifty500list 12th Apr20'!$F:$F,1,FALSE),"No")</f>
        <v>No</v>
      </c>
      <c r="AB3028" s="9">
        <v>3158</v>
      </c>
    </row>
    <row r="3029" spans="1:28" ht="15.75" customHeight="1" x14ac:dyDescent="0.3">
      <c r="A3029" s="9">
        <v>1377</v>
      </c>
      <c r="B3029" s="10"/>
      <c r="C3029" s="10"/>
      <c r="D3029" s="10">
        <v>131644932</v>
      </c>
      <c r="E3029" s="10">
        <v>514238</v>
      </c>
      <c r="F3029" s="10">
        <v>514238</v>
      </c>
      <c r="G3029" s="10" t="s">
        <v>4359</v>
      </c>
      <c r="H3029" s="10" t="str">
        <f t="shared" si="98"/>
        <v>IKAB</v>
      </c>
      <c r="I3029" s="10" t="s">
        <v>4360</v>
      </c>
      <c r="J3029" s="10" t="s">
        <v>4361</v>
      </c>
      <c r="K3029" s="13">
        <v>5.92</v>
      </c>
      <c r="L3029" s="19" t="s">
        <v>13176</v>
      </c>
      <c r="M3029" s="11" t="s">
        <v>55</v>
      </c>
      <c r="N3029" s="10" t="s">
        <v>56</v>
      </c>
      <c r="O3029" s="10" t="s">
        <v>57</v>
      </c>
      <c r="P3029" s="10"/>
      <c r="Q3029" s="12"/>
      <c r="R3029" s="12"/>
      <c r="S3029" s="10" t="s">
        <v>58</v>
      </c>
      <c r="T3029" s="10" t="s">
        <v>27</v>
      </c>
      <c r="U3029" s="10">
        <v>3132</v>
      </c>
      <c r="V3029" s="10">
        <v>2197</v>
      </c>
      <c r="W3029" s="10">
        <v>673</v>
      </c>
      <c r="X3029" s="10">
        <v>31</v>
      </c>
      <c r="Y3029" s="10">
        <f t="shared" si="96"/>
        <v>1377</v>
      </c>
      <c r="Z3029" s="10" t="str">
        <f>IFERROR(VLOOKUP(H3029,'[1]MW-NIFTY-50-12-Apr-2020'!$A:$A,1,FALSE),"No")</f>
        <v>No</v>
      </c>
      <c r="AA3029" s="10" t="str">
        <f>IFERROR(VLOOKUP(AB3029,'[2]ind_nifty500list 12th Apr20'!$F:$F,1,FALSE),"No")</f>
        <v>No</v>
      </c>
      <c r="AB3029" s="9">
        <v>1377</v>
      </c>
    </row>
    <row r="3030" spans="1:28" ht="15.75" customHeight="1" x14ac:dyDescent="0.3">
      <c r="A3030" s="9">
        <v>1522</v>
      </c>
      <c r="B3030" s="10"/>
      <c r="C3030" s="10"/>
      <c r="D3030" s="10">
        <v>134246404</v>
      </c>
      <c r="E3030" s="10">
        <v>524400</v>
      </c>
      <c r="F3030" s="10">
        <v>524400</v>
      </c>
      <c r="G3030" s="10" t="s">
        <v>4801</v>
      </c>
      <c r="H3030" s="10" t="str">
        <f t="shared" si="98"/>
        <v>ISHITADR</v>
      </c>
      <c r="I3030" s="10" t="s">
        <v>4802</v>
      </c>
      <c r="J3030" s="10" t="s">
        <v>4803</v>
      </c>
      <c r="K3030" s="13">
        <v>5.92</v>
      </c>
      <c r="L3030" s="19" t="s">
        <v>13176</v>
      </c>
      <c r="M3030" s="11" t="s">
        <v>95</v>
      </c>
      <c r="N3030" s="10" t="s">
        <v>96</v>
      </c>
      <c r="O3030" s="10" t="s">
        <v>97</v>
      </c>
      <c r="P3030" s="10"/>
      <c r="Q3030" s="12"/>
      <c r="R3030" s="12"/>
      <c r="S3030" s="10" t="s">
        <v>98</v>
      </c>
      <c r="T3030" s="10" t="s">
        <v>27</v>
      </c>
      <c r="U3030" s="10">
        <v>414</v>
      </c>
      <c r="V3030" s="10">
        <v>3607</v>
      </c>
      <c r="W3030" s="10">
        <v>1234</v>
      </c>
      <c r="X3030" s="10">
        <v>3664</v>
      </c>
      <c r="Y3030" s="10">
        <f t="shared" si="96"/>
        <v>1522</v>
      </c>
      <c r="Z3030" s="10" t="str">
        <f>IFERROR(VLOOKUP(H3030,'[1]MW-NIFTY-50-12-Apr-2020'!$A:$A,1,FALSE),"No")</f>
        <v>No</v>
      </c>
      <c r="AA3030" s="10" t="str">
        <f>IFERROR(VLOOKUP(AB3030,'[2]ind_nifty500list 12th Apr20'!$F:$F,1,FALSE),"No")</f>
        <v>No</v>
      </c>
      <c r="AB3030" s="9">
        <v>1522</v>
      </c>
    </row>
    <row r="3031" spans="1:28" ht="15.75" customHeight="1" x14ac:dyDescent="0.3">
      <c r="A3031" s="9">
        <v>3660</v>
      </c>
      <c r="B3031" s="10"/>
      <c r="C3031" s="10"/>
      <c r="D3031" s="10">
        <v>130294532</v>
      </c>
      <c r="E3031" s="10">
        <v>130294532</v>
      </c>
      <c r="F3031" s="10">
        <v>508963</v>
      </c>
      <c r="G3031" s="10" t="s">
        <v>11214</v>
      </c>
      <c r="H3031" s="10" t="str">
        <f t="shared" si="98"/>
        <v>STRLGUA</v>
      </c>
      <c r="I3031" s="10"/>
      <c r="J3031" s="10" t="s">
        <v>11215</v>
      </c>
      <c r="K3031" s="13">
        <v>5.91</v>
      </c>
      <c r="L3031" s="19" t="s">
        <v>13176</v>
      </c>
      <c r="M3031" s="11" t="s">
        <v>55</v>
      </c>
      <c r="N3031" s="10" t="s">
        <v>56</v>
      </c>
      <c r="O3031" s="10" t="s">
        <v>158</v>
      </c>
      <c r="P3031" s="10" t="s">
        <v>797</v>
      </c>
      <c r="Q3031" s="12"/>
      <c r="R3031" s="12"/>
      <c r="S3031" s="18" t="s">
        <v>58</v>
      </c>
      <c r="T3031" s="10" t="s">
        <v>27</v>
      </c>
      <c r="U3031" s="10">
        <v>3800</v>
      </c>
      <c r="V3031" s="10">
        <v>743</v>
      </c>
      <c r="W3031" s="10">
        <v>524</v>
      </c>
      <c r="X3031" s="10">
        <v>1924</v>
      </c>
      <c r="Y3031" s="10">
        <f t="shared" si="96"/>
        <v>3660</v>
      </c>
      <c r="Z3031" s="10" t="str">
        <f>IFERROR(VLOOKUP(H3031,'[1]MW-NIFTY-50-12-Apr-2020'!$A:$A,1,FALSE),"No")</f>
        <v>No</v>
      </c>
      <c r="AA3031" s="10" t="str">
        <f>IFERROR(VLOOKUP(AB3031,'[2]ind_nifty500list 12th Apr20'!$F:$F,1,FALSE),"No")</f>
        <v>No</v>
      </c>
      <c r="AB3031" s="9">
        <v>3660</v>
      </c>
    </row>
    <row r="3032" spans="1:28" ht="15.75" customHeight="1" x14ac:dyDescent="0.3">
      <c r="A3032" s="9">
        <v>2971</v>
      </c>
      <c r="B3032" s="10"/>
      <c r="C3032" s="10"/>
      <c r="D3032" s="10">
        <v>134284292</v>
      </c>
      <c r="E3032" s="10">
        <v>134284292</v>
      </c>
      <c r="F3032" s="10">
        <v>524548</v>
      </c>
      <c r="G3032" s="10" t="s">
        <v>9152</v>
      </c>
      <c r="H3032" s="10" t="str">
        <f t="shared" si="98"/>
        <v>SHARMEH</v>
      </c>
      <c r="I3032" s="10" t="s">
        <v>9153</v>
      </c>
      <c r="J3032" s="10" t="s">
        <v>9154</v>
      </c>
      <c r="K3032" s="13">
        <v>5.9</v>
      </c>
      <c r="L3032" s="19" t="s">
        <v>13176</v>
      </c>
      <c r="M3032" s="11" t="s">
        <v>4773</v>
      </c>
      <c r="N3032" s="10" t="s">
        <v>172</v>
      </c>
      <c r="O3032" s="10" t="s">
        <v>1044</v>
      </c>
      <c r="P3032" s="10"/>
      <c r="Q3032" s="12"/>
      <c r="R3032" s="12"/>
      <c r="S3032" s="15" t="s">
        <v>174</v>
      </c>
      <c r="T3032" s="10" t="s">
        <v>27</v>
      </c>
      <c r="U3032" s="10">
        <v>4918</v>
      </c>
      <c r="V3032" s="10">
        <v>621</v>
      </c>
      <c r="W3032" s="10">
        <v>2283</v>
      </c>
      <c r="X3032" s="10">
        <v>612</v>
      </c>
      <c r="Y3032" s="10">
        <f t="shared" si="96"/>
        <v>2971</v>
      </c>
      <c r="Z3032" s="10" t="str">
        <f>IFERROR(VLOOKUP(H3032,'[1]MW-NIFTY-50-12-Apr-2020'!$A:$A,1,FALSE),"No")</f>
        <v>No</v>
      </c>
      <c r="AA3032" s="10" t="str">
        <f>IFERROR(VLOOKUP(AB3032,'[2]ind_nifty500list 12th Apr20'!$F:$F,1,FALSE),"No")</f>
        <v>No</v>
      </c>
      <c r="AB3032" s="9">
        <v>2971</v>
      </c>
    </row>
    <row r="3033" spans="1:28" ht="15.75" customHeight="1" x14ac:dyDescent="0.3">
      <c r="A3033" s="9">
        <v>3006</v>
      </c>
      <c r="B3033" s="10">
        <v>4721153</v>
      </c>
      <c r="C3033" s="10">
        <v>18442</v>
      </c>
      <c r="D3033" s="10">
        <v>136494084</v>
      </c>
      <c r="E3033" s="10">
        <v>533180</v>
      </c>
      <c r="F3033" s="10">
        <v>533180</v>
      </c>
      <c r="G3033" s="10" t="s">
        <v>9258</v>
      </c>
      <c r="H3033" s="10" t="s">
        <v>9258</v>
      </c>
      <c r="I3033" s="10" t="s">
        <v>9259</v>
      </c>
      <c r="J3033" s="10" t="s">
        <v>9260</v>
      </c>
      <c r="K3033" s="13">
        <v>5.9</v>
      </c>
      <c r="L3033" s="19" t="s">
        <v>13176</v>
      </c>
      <c r="M3033" s="11" t="s">
        <v>83</v>
      </c>
      <c r="N3033" s="10" t="s">
        <v>84</v>
      </c>
      <c r="O3033" s="10" t="s">
        <v>508</v>
      </c>
      <c r="P3033" s="10"/>
      <c r="Q3033" s="12"/>
      <c r="R3033" s="12"/>
      <c r="S3033" s="15" t="s">
        <v>86</v>
      </c>
      <c r="T3033" s="10" t="s">
        <v>27</v>
      </c>
      <c r="U3033" s="10">
        <v>3033</v>
      </c>
      <c r="V3033" s="10">
        <v>3637</v>
      </c>
      <c r="W3033" s="10">
        <v>2570</v>
      </c>
      <c r="X3033" s="10">
        <v>2060</v>
      </c>
      <c r="Y3033" s="10">
        <f t="shared" si="96"/>
        <v>3006</v>
      </c>
      <c r="Z3033" s="10" t="str">
        <f>IFERROR(VLOOKUP(H3033,'[1]MW-NIFTY-50-12-Apr-2020'!$A:$A,1,FALSE),"No")</f>
        <v>No</v>
      </c>
      <c r="AA3033" s="10" t="str">
        <f>IFERROR(VLOOKUP(AB3033,'[2]ind_nifty500list 12th Apr20'!$F:$F,1,FALSE),"No")</f>
        <v>No</v>
      </c>
      <c r="AB3033" s="9">
        <v>3006</v>
      </c>
    </row>
    <row r="3034" spans="1:28" ht="15.75" customHeight="1" x14ac:dyDescent="0.3">
      <c r="A3034" s="9">
        <v>4058</v>
      </c>
      <c r="B3034" s="10">
        <v>84993</v>
      </c>
      <c r="C3034" s="10">
        <v>332</v>
      </c>
      <c r="D3034" s="10">
        <v>128009220</v>
      </c>
      <c r="E3034" s="10">
        <v>500036</v>
      </c>
      <c r="F3034" s="10">
        <v>500036</v>
      </c>
      <c r="G3034" s="10" t="s">
        <v>12261</v>
      </c>
      <c r="H3034" s="10" t="s">
        <v>12261</v>
      </c>
      <c r="I3034" s="10" t="s">
        <v>12262</v>
      </c>
      <c r="J3034" s="10" t="s">
        <v>12263</v>
      </c>
      <c r="K3034" s="13">
        <v>5.89</v>
      </c>
      <c r="L3034" s="19" t="s">
        <v>13176</v>
      </c>
      <c r="M3034" s="11" t="s">
        <v>39</v>
      </c>
      <c r="N3034" s="10" t="s">
        <v>145</v>
      </c>
      <c r="O3034" s="10"/>
      <c r="P3034" s="10"/>
      <c r="Q3034" s="12"/>
      <c r="R3034" s="12"/>
      <c r="S3034" s="15" t="s">
        <v>42</v>
      </c>
      <c r="T3034" s="10" t="s">
        <v>27</v>
      </c>
      <c r="U3034" s="10">
        <v>4083</v>
      </c>
      <c r="V3034" s="10">
        <v>4118</v>
      </c>
      <c r="W3034" s="10">
        <v>4018</v>
      </c>
      <c r="X3034" s="10">
        <v>3991</v>
      </c>
      <c r="Y3034" s="10">
        <f t="shared" si="96"/>
        <v>4058</v>
      </c>
      <c r="Z3034" s="10" t="str">
        <f>IFERROR(VLOOKUP(H3034,'[1]MW-NIFTY-50-12-Apr-2020'!$A:$A,1,FALSE),"No")</f>
        <v>No</v>
      </c>
      <c r="AA3034" s="10" t="str">
        <f>IFERROR(VLOOKUP(AB3034,'[2]ind_nifty500list 12th Apr20'!$F:$F,1,FALSE),"No")</f>
        <v>No</v>
      </c>
      <c r="AB3034" s="9">
        <v>4058</v>
      </c>
    </row>
    <row r="3035" spans="1:28" ht="15.75" customHeight="1" x14ac:dyDescent="0.3">
      <c r="A3035" s="9">
        <v>346</v>
      </c>
      <c r="B3035" s="10"/>
      <c r="C3035" s="10"/>
      <c r="D3035" s="10">
        <v>134808068</v>
      </c>
      <c r="E3035" s="10">
        <v>526594</v>
      </c>
      <c r="F3035" s="10">
        <v>526594</v>
      </c>
      <c r="G3035" s="10" t="s">
        <v>1209</v>
      </c>
      <c r="H3035" s="10" t="str">
        <f t="shared" ref="H3035:H3040" si="99">G3035</f>
        <v>BNANJEN</v>
      </c>
      <c r="I3035" s="10" t="s">
        <v>1210</v>
      </c>
      <c r="J3035" s="10" t="s">
        <v>1211</v>
      </c>
      <c r="K3035" s="13">
        <v>5.87</v>
      </c>
      <c r="L3035" s="19" t="s">
        <v>13176</v>
      </c>
      <c r="M3035" s="11" t="s">
        <v>249</v>
      </c>
      <c r="N3035" s="10" t="s">
        <v>383</v>
      </c>
      <c r="O3035" s="10"/>
      <c r="P3035" s="10"/>
      <c r="Q3035" s="12"/>
      <c r="R3035" s="12"/>
      <c r="S3035" s="18" t="s">
        <v>384</v>
      </c>
      <c r="T3035" s="10" t="s">
        <v>27</v>
      </c>
      <c r="U3035" s="10">
        <v>2167</v>
      </c>
      <c r="V3035" s="10">
        <v>2622</v>
      </c>
      <c r="W3035" s="10">
        <v>2709</v>
      </c>
      <c r="X3035" s="10">
        <v>2416</v>
      </c>
      <c r="Y3035" s="10">
        <f t="shared" si="96"/>
        <v>346</v>
      </c>
      <c r="Z3035" s="10" t="str">
        <f>IFERROR(VLOOKUP(H3035,'[1]MW-NIFTY-50-12-Apr-2020'!$A:$A,1,FALSE),"No")</f>
        <v>No</v>
      </c>
      <c r="AA3035" s="10" t="str">
        <f>IFERROR(VLOOKUP(AB3035,'[2]ind_nifty500list 12th Apr20'!$F:$F,1,FALSE),"No")</f>
        <v>No</v>
      </c>
      <c r="AB3035" s="9">
        <v>346</v>
      </c>
    </row>
    <row r="3036" spans="1:28" ht="15.75" customHeight="1" x14ac:dyDescent="0.3">
      <c r="A3036" s="9">
        <v>1047</v>
      </c>
      <c r="B3036" s="10"/>
      <c r="C3036" s="10"/>
      <c r="D3036" s="10">
        <v>137953540</v>
      </c>
      <c r="E3036" s="10">
        <v>538881</v>
      </c>
      <c r="F3036" s="10">
        <v>538881</v>
      </c>
      <c r="G3036" s="10" t="s">
        <v>3348</v>
      </c>
      <c r="H3036" s="10" t="str">
        <f t="shared" si="99"/>
        <v>GALADAFIN</v>
      </c>
      <c r="I3036" s="10" t="s">
        <v>3349</v>
      </c>
      <c r="J3036" s="10" t="s">
        <v>3350</v>
      </c>
      <c r="K3036" s="13">
        <v>5.85</v>
      </c>
      <c r="L3036" s="19" t="s">
        <v>13176</v>
      </c>
      <c r="M3036" s="11" t="s">
        <v>55</v>
      </c>
      <c r="N3036" s="10" t="s">
        <v>56</v>
      </c>
      <c r="O3036" s="10" t="s">
        <v>62</v>
      </c>
      <c r="P3036" s="10" t="s">
        <v>63</v>
      </c>
      <c r="Q3036" s="12"/>
      <c r="R3036" s="12"/>
      <c r="S3036" s="18" t="s">
        <v>58</v>
      </c>
      <c r="T3036" s="10" t="s">
        <v>27</v>
      </c>
      <c r="U3036" s="10">
        <v>1745</v>
      </c>
      <c r="V3036" s="10">
        <v>192</v>
      </c>
      <c r="W3036" s="10">
        <v>747</v>
      </c>
      <c r="X3036" s="10">
        <v>1140</v>
      </c>
      <c r="Y3036" s="10">
        <f t="shared" si="96"/>
        <v>1047</v>
      </c>
      <c r="Z3036" s="10" t="str">
        <f>IFERROR(VLOOKUP(H3036,'[1]MW-NIFTY-50-12-Apr-2020'!$A:$A,1,FALSE),"No")</f>
        <v>No</v>
      </c>
      <c r="AA3036" s="10" t="str">
        <f>IFERROR(VLOOKUP(AB3036,'[2]ind_nifty500list 12th Apr20'!$F:$F,1,FALSE),"No")</f>
        <v>No</v>
      </c>
      <c r="AB3036" s="9">
        <v>1047</v>
      </c>
    </row>
    <row r="3037" spans="1:28" ht="15.75" customHeight="1" x14ac:dyDescent="0.3">
      <c r="A3037" s="9">
        <v>2148</v>
      </c>
      <c r="B3037" s="10"/>
      <c r="C3037" s="10"/>
      <c r="D3037" s="10">
        <v>136351492</v>
      </c>
      <c r="E3037" s="10">
        <v>532623</v>
      </c>
      <c r="F3037" s="10">
        <v>532623</v>
      </c>
      <c r="G3037" s="10" t="s">
        <v>6690</v>
      </c>
      <c r="H3037" s="10" t="str">
        <f t="shared" si="99"/>
        <v>NRINTER</v>
      </c>
      <c r="I3037" s="10" t="s">
        <v>6691</v>
      </c>
      <c r="J3037" s="10" t="s">
        <v>6692</v>
      </c>
      <c r="K3037" s="13">
        <v>5.84</v>
      </c>
      <c r="L3037" s="19" t="s">
        <v>13176</v>
      </c>
      <c r="M3037" s="11" t="s">
        <v>39</v>
      </c>
      <c r="N3037" s="10" t="s">
        <v>40</v>
      </c>
      <c r="O3037" s="11" t="s">
        <v>76</v>
      </c>
      <c r="P3037" s="10"/>
      <c r="Q3037" s="12"/>
      <c r="R3037" s="12"/>
      <c r="S3037" s="15" t="s">
        <v>42</v>
      </c>
      <c r="T3037" s="10" t="s">
        <v>27</v>
      </c>
      <c r="U3037" s="10">
        <v>2243</v>
      </c>
      <c r="V3037" s="10">
        <v>3156</v>
      </c>
      <c r="W3037" s="10">
        <v>1927</v>
      </c>
      <c r="X3037" s="10">
        <v>1392</v>
      </c>
      <c r="Y3037" s="10">
        <f t="shared" si="96"/>
        <v>2148</v>
      </c>
      <c r="Z3037" s="10" t="str">
        <f>IFERROR(VLOOKUP(H3037,'[1]MW-NIFTY-50-12-Apr-2020'!$A:$A,1,FALSE),"No")</f>
        <v>No</v>
      </c>
      <c r="AA3037" s="10" t="str">
        <f>IFERROR(VLOOKUP(AB3037,'[2]ind_nifty500list 12th Apr20'!$F:$F,1,FALSE),"No")</f>
        <v>No</v>
      </c>
      <c r="AB3037" s="9">
        <v>2148</v>
      </c>
    </row>
    <row r="3038" spans="1:28" ht="15.75" customHeight="1" x14ac:dyDescent="0.3">
      <c r="A3038" s="9">
        <v>3114</v>
      </c>
      <c r="B3038" s="10"/>
      <c r="C3038" s="10"/>
      <c r="D3038" s="10">
        <v>131435012</v>
      </c>
      <c r="E3038" s="10">
        <v>513418</v>
      </c>
      <c r="F3038" s="10">
        <v>513418</v>
      </c>
      <c r="G3038" s="10" t="s">
        <v>9578</v>
      </c>
      <c r="H3038" s="10" t="str">
        <f t="shared" si="99"/>
        <v>SMFIL</v>
      </c>
      <c r="I3038" s="10" t="s">
        <v>9579</v>
      </c>
      <c r="J3038" s="10" t="s">
        <v>9580</v>
      </c>
      <c r="K3038" s="13">
        <v>5.83</v>
      </c>
      <c r="L3038" s="19" t="s">
        <v>13176</v>
      </c>
      <c r="M3038" s="11" t="s">
        <v>39</v>
      </c>
      <c r="N3038" s="10" t="s">
        <v>40</v>
      </c>
      <c r="O3038" s="10" t="s">
        <v>137</v>
      </c>
      <c r="P3038" s="10" t="s">
        <v>1499</v>
      </c>
      <c r="Q3038" s="12"/>
      <c r="R3038" s="12"/>
      <c r="S3038" s="17" t="s">
        <v>42</v>
      </c>
      <c r="T3038" s="10" t="s">
        <v>27</v>
      </c>
      <c r="U3038" s="10">
        <v>3005</v>
      </c>
      <c r="V3038" s="10">
        <v>882</v>
      </c>
      <c r="W3038" s="10">
        <v>1295</v>
      </c>
      <c r="X3038" s="10">
        <v>2650</v>
      </c>
      <c r="Y3038" s="10">
        <f t="shared" si="96"/>
        <v>3114</v>
      </c>
      <c r="Z3038" s="10" t="str">
        <f>IFERROR(VLOOKUP(H3038,'[1]MW-NIFTY-50-12-Apr-2020'!$A:$A,1,FALSE),"No")</f>
        <v>No</v>
      </c>
      <c r="AA3038" s="10" t="str">
        <f>IFERROR(VLOOKUP(AB3038,'[2]ind_nifty500list 12th Apr20'!$F:$F,1,FALSE),"No")</f>
        <v>No</v>
      </c>
      <c r="AB3038" s="9">
        <v>3114</v>
      </c>
    </row>
    <row r="3039" spans="1:28" ht="15.75" customHeight="1" x14ac:dyDescent="0.3">
      <c r="A3039" s="9">
        <v>938</v>
      </c>
      <c r="B3039" s="10"/>
      <c r="C3039" s="10"/>
      <c r="D3039" s="10">
        <v>136002308</v>
      </c>
      <c r="E3039" s="10">
        <v>531259</v>
      </c>
      <c r="F3039" s="10">
        <v>531259</v>
      </c>
      <c r="G3039" s="10" t="s">
        <v>3013</v>
      </c>
      <c r="H3039" s="10" t="str">
        <f t="shared" si="99"/>
        <v>ESHAMEDIA</v>
      </c>
      <c r="I3039" s="10" t="s">
        <v>3014</v>
      </c>
      <c r="J3039" s="10" t="s">
        <v>3015</v>
      </c>
      <c r="K3039" s="13">
        <v>5.82</v>
      </c>
      <c r="L3039" s="19" t="s">
        <v>13176</v>
      </c>
      <c r="M3039" s="11" t="s">
        <v>83</v>
      </c>
      <c r="N3039" s="10" t="s">
        <v>181</v>
      </c>
      <c r="O3039" s="10" t="s">
        <v>311</v>
      </c>
      <c r="P3039" s="10"/>
      <c r="Q3039" s="12"/>
      <c r="R3039" s="12"/>
      <c r="S3039" s="15" t="s">
        <v>313</v>
      </c>
      <c r="T3039" s="10" t="s">
        <v>27</v>
      </c>
      <c r="U3039" s="10">
        <v>2879</v>
      </c>
      <c r="V3039" s="10">
        <v>1042</v>
      </c>
      <c r="W3039" s="10">
        <v>915</v>
      </c>
      <c r="X3039" s="10">
        <v>1785</v>
      </c>
      <c r="Y3039" s="10">
        <f t="shared" si="96"/>
        <v>938</v>
      </c>
      <c r="Z3039" s="10" t="str">
        <f>IFERROR(VLOOKUP(H3039,'[1]MW-NIFTY-50-12-Apr-2020'!$A:$A,1,FALSE),"No")</f>
        <v>No</v>
      </c>
      <c r="AA3039" s="10" t="str">
        <f>IFERROR(VLOOKUP(AB3039,'[2]ind_nifty500list 12th Apr20'!$F:$F,1,FALSE),"No")</f>
        <v>No</v>
      </c>
      <c r="AB3039" s="9">
        <v>938</v>
      </c>
    </row>
    <row r="3040" spans="1:28" ht="15.75" customHeight="1" x14ac:dyDescent="0.3">
      <c r="A3040" s="9">
        <v>2410</v>
      </c>
      <c r="B3040" s="10"/>
      <c r="C3040" s="10"/>
      <c r="D3040" s="10">
        <v>134304772</v>
      </c>
      <c r="E3040" s="10">
        <v>524628</v>
      </c>
      <c r="F3040" s="10">
        <v>524628</v>
      </c>
      <c r="G3040" s="10" t="s">
        <v>7480</v>
      </c>
      <c r="H3040" s="10" t="str">
        <f t="shared" si="99"/>
        <v>PARKERAC</v>
      </c>
      <c r="I3040" s="10" t="s">
        <v>7481</v>
      </c>
      <c r="J3040" s="10" t="s">
        <v>7482</v>
      </c>
      <c r="K3040" s="13">
        <v>5.82</v>
      </c>
      <c r="L3040" s="19" t="s">
        <v>13176</v>
      </c>
      <c r="M3040" s="11" t="s">
        <v>39</v>
      </c>
      <c r="N3040" s="10" t="s">
        <v>40</v>
      </c>
      <c r="O3040" s="10" t="s">
        <v>76</v>
      </c>
      <c r="P3040" s="10"/>
      <c r="Q3040" s="12"/>
      <c r="R3040" s="12"/>
      <c r="S3040" s="15" t="s">
        <v>42</v>
      </c>
      <c r="T3040" s="10" t="s">
        <v>27</v>
      </c>
      <c r="U3040" s="10">
        <v>3028</v>
      </c>
      <c r="V3040" s="10">
        <v>91</v>
      </c>
      <c r="W3040" s="10">
        <v>2323</v>
      </c>
      <c r="X3040" s="10">
        <v>1751</v>
      </c>
      <c r="Y3040" s="10">
        <f t="shared" si="96"/>
        <v>2410</v>
      </c>
      <c r="Z3040" s="10" t="str">
        <f>IFERROR(VLOOKUP(H3040,'[1]MW-NIFTY-50-12-Apr-2020'!$A:$A,1,FALSE),"No")</f>
        <v>No</v>
      </c>
      <c r="AA3040" s="10" t="str">
        <f>IFERROR(VLOOKUP(AB3040,'[2]ind_nifty500list 12th Apr20'!$F:$F,1,FALSE),"No")</f>
        <v>No</v>
      </c>
      <c r="AB3040" s="9">
        <v>2410</v>
      </c>
    </row>
    <row r="3041" spans="1:28" ht="15.75" customHeight="1" x14ac:dyDescent="0.3">
      <c r="A3041" s="9">
        <v>2861</v>
      </c>
      <c r="B3041" s="10">
        <v>762625</v>
      </c>
      <c r="C3041" s="10">
        <v>2979</v>
      </c>
      <c r="D3041" s="10">
        <v>128095236</v>
      </c>
      <c r="E3041" s="10">
        <v>500372</v>
      </c>
      <c r="F3041" s="10">
        <v>500372</v>
      </c>
      <c r="G3041" s="10" t="s">
        <v>8824</v>
      </c>
      <c r="H3041" s="10" t="s">
        <v>8824</v>
      </c>
      <c r="I3041" s="10" t="s">
        <v>8825</v>
      </c>
      <c r="J3041" s="10" t="s">
        <v>8826</v>
      </c>
      <c r="K3041" s="13">
        <v>5.8000500000000006</v>
      </c>
      <c r="L3041" s="19" t="s">
        <v>13176</v>
      </c>
      <c r="M3041" s="11" t="s">
        <v>32</v>
      </c>
      <c r="N3041" s="10" t="s">
        <v>220</v>
      </c>
      <c r="O3041" s="10" t="s">
        <v>458</v>
      </c>
      <c r="P3041" s="10" t="s">
        <v>1495</v>
      </c>
      <c r="Q3041" s="12"/>
      <c r="R3041" s="12"/>
      <c r="S3041" s="15" t="s">
        <v>222</v>
      </c>
      <c r="T3041" s="10" t="s">
        <v>27</v>
      </c>
      <c r="U3041" s="10">
        <v>1214</v>
      </c>
      <c r="V3041" s="10">
        <v>1755</v>
      </c>
      <c r="W3041" s="10">
        <v>1511</v>
      </c>
      <c r="X3041" s="10">
        <v>3670</v>
      </c>
      <c r="Y3041" s="10">
        <f t="shared" si="96"/>
        <v>2861</v>
      </c>
      <c r="Z3041" s="10" t="str">
        <f>IFERROR(VLOOKUP(H3041,'[1]MW-NIFTY-50-12-Apr-2020'!$A:$A,1,FALSE),"No")</f>
        <v>No</v>
      </c>
      <c r="AA3041" s="10" t="str">
        <f>IFERROR(VLOOKUP(AB3041,'[2]ind_nifty500list 12th Apr20'!$F:$F,1,FALSE),"No")</f>
        <v>No</v>
      </c>
      <c r="AB3041" s="9">
        <v>2861</v>
      </c>
    </row>
    <row r="3042" spans="1:28" ht="15.75" customHeight="1" x14ac:dyDescent="0.3">
      <c r="A3042" s="9">
        <v>1920</v>
      </c>
      <c r="B3042" s="10"/>
      <c r="C3042" s="10"/>
      <c r="D3042" s="10">
        <v>133020676</v>
      </c>
      <c r="E3042" s="10">
        <v>519612</v>
      </c>
      <c r="F3042" s="10">
        <v>519612</v>
      </c>
      <c r="G3042" s="10" t="s">
        <v>6005</v>
      </c>
      <c r="H3042" s="10" t="str">
        <f>G3042</f>
        <v>MAHAANF</v>
      </c>
      <c r="I3042" s="10" t="s">
        <v>6006</v>
      </c>
      <c r="J3042" s="10" t="s">
        <v>6007</v>
      </c>
      <c r="K3042" s="13">
        <v>5.79</v>
      </c>
      <c r="L3042" s="19" t="s">
        <v>13176</v>
      </c>
      <c r="M3042" s="11" t="s">
        <v>275</v>
      </c>
      <c r="N3042" s="10" t="s">
        <v>276</v>
      </c>
      <c r="O3042" s="10" t="s">
        <v>277</v>
      </c>
      <c r="P3042" s="10"/>
      <c r="Q3042" s="12"/>
      <c r="R3042" s="12"/>
      <c r="S3042" s="18" t="s">
        <v>279</v>
      </c>
      <c r="T3042" s="10" t="s">
        <v>27</v>
      </c>
      <c r="U3042" s="10">
        <v>2957</v>
      </c>
      <c r="V3042" s="10">
        <v>3516</v>
      </c>
      <c r="W3042" s="10">
        <v>437</v>
      </c>
      <c r="X3042" s="10">
        <v>2228</v>
      </c>
      <c r="Y3042" s="10">
        <f t="shared" si="96"/>
        <v>1920</v>
      </c>
      <c r="Z3042" s="10" t="str">
        <f>IFERROR(VLOOKUP(H3042,'[1]MW-NIFTY-50-12-Apr-2020'!$A:$A,1,FALSE),"No")</f>
        <v>No</v>
      </c>
      <c r="AA3042" s="10" t="str">
        <f>IFERROR(VLOOKUP(AB3042,'[2]ind_nifty500list 12th Apr20'!$F:$F,1,FALSE),"No")</f>
        <v>No</v>
      </c>
      <c r="AB3042" s="9">
        <v>1920</v>
      </c>
    </row>
    <row r="3043" spans="1:28" ht="15.75" customHeight="1" x14ac:dyDescent="0.3">
      <c r="A3043" s="9">
        <v>3199</v>
      </c>
      <c r="B3043" s="10"/>
      <c r="C3043" s="10"/>
      <c r="D3043" s="10">
        <v>134306820</v>
      </c>
      <c r="E3043" s="10">
        <v>134306820</v>
      </c>
      <c r="F3043" s="10">
        <v>524636</v>
      </c>
      <c r="G3043" s="10" t="s">
        <v>9833</v>
      </c>
      <c r="H3043" s="10" t="str">
        <f>G3043</f>
        <v>SSORGS</v>
      </c>
      <c r="I3043" s="10" t="s">
        <v>9834</v>
      </c>
      <c r="J3043" s="10" t="s">
        <v>9835</v>
      </c>
      <c r="K3043" s="13">
        <v>5.79</v>
      </c>
      <c r="L3043" s="19" t="s">
        <v>13176</v>
      </c>
      <c r="M3043" s="11" t="s">
        <v>95</v>
      </c>
      <c r="N3043" s="10" t="s">
        <v>96</v>
      </c>
      <c r="O3043" s="10" t="s">
        <v>97</v>
      </c>
      <c r="P3043" s="10"/>
      <c r="Q3043" s="12"/>
      <c r="R3043" s="12"/>
      <c r="S3043" s="10" t="s">
        <v>98</v>
      </c>
      <c r="T3043" s="10" t="s">
        <v>27</v>
      </c>
      <c r="U3043" s="10">
        <v>660</v>
      </c>
      <c r="V3043" s="10">
        <v>3664</v>
      </c>
      <c r="W3043" s="10">
        <v>2775</v>
      </c>
      <c r="X3043" s="10">
        <v>83</v>
      </c>
      <c r="Y3043" s="10">
        <f t="shared" si="96"/>
        <v>3199</v>
      </c>
      <c r="Z3043" s="10" t="str">
        <f>IFERROR(VLOOKUP(H3043,'[1]MW-NIFTY-50-12-Apr-2020'!$A:$A,1,FALSE),"No")</f>
        <v>No</v>
      </c>
      <c r="AA3043" s="10" t="str">
        <f>IFERROR(VLOOKUP(AB3043,'[2]ind_nifty500list 12th Apr20'!$F:$F,1,FALSE),"No")</f>
        <v>No</v>
      </c>
      <c r="AB3043" s="9">
        <v>3199</v>
      </c>
    </row>
    <row r="3044" spans="1:28" ht="15.75" customHeight="1" x14ac:dyDescent="0.3">
      <c r="A3044" s="9">
        <v>2054</v>
      </c>
      <c r="B3044" s="10"/>
      <c r="C3044" s="10"/>
      <c r="D3044" s="10">
        <v>136052740</v>
      </c>
      <c r="E3044" s="10">
        <v>531456</v>
      </c>
      <c r="F3044" s="10">
        <v>531456</v>
      </c>
      <c r="G3044" s="10" t="s">
        <v>6403</v>
      </c>
      <c r="H3044" s="10" t="str">
        <f>G3044</f>
        <v>MINAXI</v>
      </c>
      <c r="I3044" s="10" t="s">
        <v>6404</v>
      </c>
      <c r="J3044" s="10" t="s">
        <v>6405</v>
      </c>
      <c r="K3044" s="13">
        <v>5.73</v>
      </c>
      <c r="L3044" s="19" t="s">
        <v>13176</v>
      </c>
      <c r="M3044" s="11" t="s">
        <v>83</v>
      </c>
      <c r="N3044" s="10" t="s">
        <v>84</v>
      </c>
      <c r="O3044" s="10" t="s">
        <v>85</v>
      </c>
      <c r="P3044" s="10"/>
      <c r="Q3044" s="12"/>
      <c r="R3044" s="12"/>
      <c r="S3044" s="17" t="s">
        <v>86</v>
      </c>
      <c r="T3044" s="10" t="s">
        <v>27</v>
      </c>
      <c r="U3044" s="10">
        <v>29</v>
      </c>
      <c r="V3044" s="10">
        <v>451</v>
      </c>
      <c r="W3044" s="10">
        <v>1894</v>
      </c>
      <c r="X3044" s="10">
        <v>1307</v>
      </c>
      <c r="Y3044" s="10">
        <f t="shared" si="96"/>
        <v>2054</v>
      </c>
      <c r="Z3044" s="10" t="str">
        <f>IFERROR(VLOOKUP(H3044,'[1]MW-NIFTY-50-12-Apr-2020'!$A:$A,1,FALSE),"No")</f>
        <v>No</v>
      </c>
      <c r="AA3044" s="10" t="str">
        <f>IFERROR(VLOOKUP(AB3044,'[2]ind_nifty500list 12th Apr20'!$F:$F,1,FALSE),"No")</f>
        <v>No</v>
      </c>
      <c r="AB3044" s="9">
        <v>2054</v>
      </c>
    </row>
    <row r="3045" spans="1:28" ht="15.75" customHeight="1" x14ac:dyDescent="0.3">
      <c r="A3045" s="9">
        <v>957</v>
      </c>
      <c r="B3045" s="10"/>
      <c r="C3045" s="10"/>
      <c r="D3045" s="10">
        <v>131599364</v>
      </c>
      <c r="E3045" s="10">
        <v>131599364</v>
      </c>
      <c r="F3045" s="10">
        <v>514060</v>
      </c>
      <c r="G3045" s="10" t="s">
        <v>3073</v>
      </c>
      <c r="H3045" s="10" t="str">
        <f>G3045</f>
        <v>EVERTEX</v>
      </c>
      <c r="I3045" s="10" t="s">
        <v>3074</v>
      </c>
      <c r="J3045" s="10" t="s">
        <v>3075</v>
      </c>
      <c r="K3045" s="13">
        <v>5.7</v>
      </c>
      <c r="L3045" s="19" t="s">
        <v>13176</v>
      </c>
      <c r="M3045" s="11" t="s">
        <v>83</v>
      </c>
      <c r="N3045" s="10" t="s">
        <v>84</v>
      </c>
      <c r="O3045" s="10" t="s">
        <v>85</v>
      </c>
      <c r="P3045" s="10"/>
      <c r="Q3045" s="12"/>
      <c r="R3045" s="12"/>
      <c r="S3045" s="17" t="s">
        <v>86</v>
      </c>
      <c r="T3045" s="10" t="s">
        <v>27</v>
      </c>
      <c r="U3045" s="10">
        <v>2371</v>
      </c>
      <c r="V3045" s="10">
        <v>3546</v>
      </c>
      <c r="W3045" s="10">
        <v>532</v>
      </c>
      <c r="X3045" s="10">
        <v>451</v>
      </c>
      <c r="Y3045" s="10">
        <f t="shared" si="96"/>
        <v>957</v>
      </c>
      <c r="Z3045" s="10" t="str">
        <f>IFERROR(VLOOKUP(H3045,'[1]MW-NIFTY-50-12-Apr-2020'!$A:$A,1,FALSE),"No")</f>
        <v>No</v>
      </c>
      <c r="AA3045" s="10" t="str">
        <f>IFERROR(VLOOKUP(AB3045,'[2]ind_nifty500list 12th Apr20'!$F:$F,1,FALSE),"No")</f>
        <v>No</v>
      </c>
      <c r="AB3045" s="9">
        <v>957</v>
      </c>
    </row>
    <row r="3046" spans="1:28" ht="15.75" customHeight="1" x14ac:dyDescent="0.3">
      <c r="A3046" s="9">
        <v>2169</v>
      </c>
      <c r="B3046" s="10">
        <v>1003009</v>
      </c>
      <c r="C3046" s="10">
        <v>3918</v>
      </c>
      <c r="D3046" s="10">
        <v>134352900</v>
      </c>
      <c r="E3046" s="10">
        <v>524816</v>
      </c>
      <c r="F3046" s="10">
        <v>524816</v>
      </c>
      <c r="G3046" s="10" t="s">
        <v>9386</v>
      </c>
      <c r="H3046" s="10" t="s">
        <v>9386</v>
      </c>
      <c r="I3046" s="10" t="s">
        <v>9387</v>
      </c>
      <c r="J3046" s="10" t="s">
        <v>9388</v>
      </c>
      <c r="K3046" s="13">
        <v>15306.424200000001</v>
      </c>
      <c r="L3046" s="16" t="s">
        <v>13177</v>
      </c>
      <c r="M3046" s="11" t="s">
        <v>95</v>
      </c>
      <c r="N3046" s="10" t="s">
        <v>96</v>
      </c>
      <c r="O3046" s="10" t="s">
        <v>97</v>
      </c>
      <c r="P3046" s="10"/>
      <c r="Q3046" s="12"/>
      <c r="R3046" s="12"/>
      <c r="S3046" s="10" t="s">
        <v>98</v>
      </c>
      <c r="T3046" s="10" t="s">
        <v>43</v>
      </c>
      <c r="U3046" s="10">
        <v>101</v>
      </c>
      <c r="V3046" s="10">
        <v>1638</v>
      </c>
      <c r="W3046" s="10">
        <v>1117</v>
      </c>
      <c r="X3046" s="10">
        <v>1116</v>
      </c>
      <c r="Y3046" s="10">
        <f t="shared" si="96"/>
        <v>2169</v>
      </c>
      <c r="Z3046" s="10" t="str">
        <f>IFERROR(VLOOKUP(H3046,'[1]MW-NIFTY-50-12-Apr-2020'!$A:$A,1,FALSE),"No")</f>
        <v>No</v>
      </c>
      <c r="AA3046" s="10" t="s">
        <v>44</v>
      </c>
      <c r="AB3046" s="9">
        <v>2169</v>
      </c>
    </row>
    <row r="3047" spans="1:28" ht="15.75" customHeight="1" x14ac:dyDescent="0.3">
      <c r="A3047" s="9">
        <v>2209</v>
      </c>
      <c r="B3047" s="10">
        <v>612865</v>
      </c>
      <c r="C3047" s="10">
        <v>2394</v>
      </c>
      <c r="D3047" s="10">
        <v>128077060</v>
      </c>
      <c r="E3047" s="10">
        <v>500301</v>
      </c>
      <c r="F3047" s="10">
        <v>500301</v>
      </c>
      <c r="G3047" s="10" t="s">
        <v>6874</v>
      </c>
      <c r="H3047" s="10" t="s">
        <v>6874</v>
      </c>
      <c r="I3047" s="10" t="s">
        <v>6875</v>
      </c>
      <c r="J3047" s="10" t="s">
        <v>6876</v>
      </c>
      <c r="K3047" s="13">
        <v>5.68</v>
      </c>
      <c r="L3047" s="19" t="s">
        <v>13176</v>
      </c>
      <c r="M3047" s="11" t="s">
        <v>121</v>
      </c>
      <c r="N3047" s="10" t="s">
        <v>562</v>
      </c>
      <c r="O3047" s="10" t="s">
        <v>3058</v>
      </c>
      <c r="P3047" s="10" t="s">
        <v>3059</v>
      </c>
      <c r="Q3047" s="12"/>
      <c r="R3047" s="12"/>
      <c r="S3047" s="15" t="s">
        <v>565</v>
      </c>
      <c r="T3047" s="10" t="s">
        <v>27</v>
      </c>
      <c r="U3047" s="10">
        <v>3270</v>
      </c>
      <c r="V3047" s="10">
        <v>3819</v>
      </c>
      <c r="W3047" s="10">
        <v>3315</v>
      </c>
      <c r="X3047" s="10">
        <v>3613</v>
      </c>
      <c r="Y3047" s="10">
        <f t="shared" si="96"/>
        <v>2209</v>
      </c>
      <c r="Z3047" s="10" t="str">
        <f>IFERROR(VLOOKUP(H3047,'[1]MW-NIFTY-50-12-Apr-2020'!$A:$A,1,FALSE),"No")</f>
        <v>No</v>
      </c>
      <c r="AA3047" s="10" t="str">
        <f>IFERROR(VLOOKUP(AB3047,'[2]ind_nifty500list 12th Apr20'!$F:$F,1,FALSE),"No")</f>
        <v>No</v>
      </c>
      <c r="AB3047" s="9">
        <v>2209</v>
      </c>
    </row>
    <row r="3048" spans="1:28" ht="15.75" customHeight="1" x14ac:dyDescent="0.3">
      <c r="A3048" s="9">
        <v>3051</v>
      </c>
      <c r="B3048" s="10">
        <v>1102337</v>
      </c>
      <c r="C3048" s="10">
        <v>4306</v>
      </c>
      <c r="D3048" s="10">
        <v>130871812</v>
      </c>
      <c r="E3048" s="10">
        <v>511218</v>
      </c>
      <c r="F3048" s="10">
        <v>511218</v>
      </c>
      <c r="G3048" s="10" t="s">
        <v>9392</v>
      </c>
      <c r="H3048" s="10" t="s">
        <v>9392</v>
      </c>
      <c r="I3048" s="10" t="s">
        <v>9393</v>
      </c>
      <c r="J3048" s="10" t="s">
        <v>9394</v>
      </c>
      <c r="K3048" s="13">
        <v>32936.9787</v>
      </c>
      <c r="L3048" s="16" t="s">
        <v>13178</v>
      </c>
      <c r="M3048" s="11" t="s">
        <v>55</v>
      </c>
      <c r="N3048" s="10" t="s">
        <v>56</v>
      </c>
      <c r="O3048" s="10" t="s">
        <v>215</v>
      </c>
      <c r="P3048" s="10"/>
      <c r="Q3048" s="12"/>
      <c r="R3048" s="12"/>
      <c r="S3048" s="18" t="s">
        <v>58</v>
      </c>
      <c r="T3048" s="10" t="s">
        <v>130</v>
      </c>
      <c r="U3048" s="10">
        <v>1936</v>
      </c>
      <c r="V3048" s="10">
        <v>3276</v>
      </c>
      <c r="W3048" s="10">
        <v>357</v>
      </c>
      <c r="X3048" s="10">
        <v>356</v>
      </c>
      <c r="Y3048" s="10">
        <f t="shared" si="96"/>
        <v>3051</v>
      </c>
      <c r="Z3048" s="10" t="str">
        <f>IFERROR(VLOOKUP(H3048,'[1]MW-NIFTY-50-12-Apr-2020'!$A:$A,1,FALSE),"No")</f>
        <v>No</v>
      </c>
      <c r="AA3048" s="10" t="s">
        <v>44</v>
      </c>
      <c r="AB3048" s="9">
        <v>3051</v>
      </c>
    </row>
    <row r="3049" spans="1:28" ht="15.75" customHeight="1" x14ac:dyDescent="0.3">
      <c r="A3049" s="9">
        <v>2408</v>
      </c>
      <c r="B3049" s="10">
        <v>1016833</v>
      </c>
      <c r="C3049" s="10">
        <v>3972</v>
      </c>
      <c r="D3049" s="10">
        <v>133438980</v>
      </c>
      <c r="E3049" s="10">
        <v>521246</v>
      </c>
      <c r="F3049" s="10">
        <v>521246</v>
      </c>
      <c r="G3049" s="10" t="s">
        <v>7474</v>
      </c>
      <c r="H3049" s="10" t="s">
        <v>7474</v>
      </c>
      <c r="I3049" s="10" t="s">
        <v>7475</v>
      </c>
      <c r="J3049" s="10" t="s">
        <v>7476</v>
      </c>
      <c r="K3049" s="13">
        <v>5.68</v>
      </c>
      <c r="L3049" s="19" t="s">
        <v>13176</v>
      </c>
      <c r="M3049" s="11" t="s">
        <v>83</v>
      </c>
      <c r="N3049" s="10" t="s">
        <v>84</v>
      </c>
      <c r="O3049" s="10"/>
      <c r="P3049" s="10"/>
      <c r="Q3049" s="12"/>
      <c r="R3049" s="12"/>
      <c r="S3049" s="17" t="s">
        <v>86</v>
      </c>
      <c r="T3049" s="10" t="s">
        <v>27</v>
      </c>
      <c r="U3049" s="10">
        <v>2783</v>
      </c>
      <c r="V3049" s="10">
        <v>1253</v>
      </c>
      <c r="W3049" s="10">
        <v>2464</v>
      </c>
      <c r="X3049" s="10">
        <v>2620</v>
      </c>
      <c r="Y3049" s="10">
        <f t="shared" si="96"/>
        <v>2408</v>
      </c>
      <c r="Z3049" s="10" t="str">
        <f>IFERROR(VLOOKUP(H3049,'[1]MW-NIFTY-50-12-Apr-2020'!$A:$A,1,FALSE),"No")</f>
        <v>No</v>
      </c>
      <c r="AA3049" s="10" t="str">
        <f>IFERROR(VLOOKUP(AB3049,'[2]ind_nifty500list 12th Apr20'!$F:$F,1,FALSE),"No")</f>
        <v>No</v>
      </c>
      <c r="AB3049" s="9">
        <v>2408</v>
      </c>
    </row>
    <row r="3050" spans="1:28" ht="15.75" customHeight="1" x14ac:dyDescent="0.3">
      <c r="A3050" s="9">
        <v>3097</v>
      </c>
      <c r="B3050" s="10"/>
      <c r="C3050" s="10"/>
      <c r="D3050" s="10">
        <v>131222788</v>
      </c>
      <c r="E3050" s="10">
        <v>512589</v>
      </c>
      <c r="F3050" s="10">
        <v>512589</v>
      </c>
      <c r="G3050" s="10" t="s">
        <v>9529</v>
      </c>
      <c r="H3050" s="10" t="str">
        <f t="shared" ref="H3050:H3055" si="100">G3050</f>
        <v>SITAENT</v>
      </c>
      <c r="I3050" s="10" t="s">
        <v>9530</v>
      </c>
      <c r="J3050" s="10" t="s">
        <v>9531</v>
      </c>
      <c r="K3050" s="13">
        <v>5.64</v>
      </c>
      <c r="L3050" s="19" t="s">
        <v>13176</v>
      </c>
      <c r="M3050" s="11" t="s">
        <v>39</v>
      </c>
      <c r="N3050" s="10" t="s">
        <v>40</v>
      </c>
      <c r="O3050" s="11" t="s">
        <v>76</v>
      </c>
      <c r="P3050" s="10"/>
      <c r="Q3050" s="12"/>
      <c r="R3050" s="12"/>
      <c r="S3050" s="17" t="s">
        <v>42</v>
      </c>
      <c r="T3050" s="10" t="s">
        <v>27</v>
      </c>
      <c r="U3050" s="10">
        <v>909</v>
      </c>
      <c r="V3050" s="10">
        <v>920</v>
      </c>
      <c r="W3050" s="10">
        <v>1902</v>
      </c>
      <c r="X3050" s="10">
        <v>1022</v>
      </c>
      <c r="Y3050" s="10">
        <f t="shared" si="96"/>
        <v>3097</v>
      </c>
      <c r="Z3050" s="10" t="str">
        <f>IFERROR(VLOOKUP(H3050,'[1]MW-NIFTY-50-12-Apr-2020'!$A:$A,1,FALSE),"No")</f>
        <v>No</v>
      </c>
      <c r="AA3050" s="10" t="str">
        <f>IFERROR(VLOOKUP(AB3050,'[2]ind_nifty500list 12th Apr20'!$F:$F,1,FALSE),"No")</f>
        <v>No</v>
      </c>
      <c r="AB3050" s="9">
        <v>3097</v>
      </c>
    </row>
    <row r="3051" spans="1:28" ht="15.75" customHeight="1" x14ac:dyDescent="0.3">
      <c r="A3051" s="9">
        <v>609</v>
      </c>
      <c r="B3051" s="10"/>
      <c r="C3051" s="10"/>
      <c r="D3051" s="10">
        <v>129629444</v>
      </c>
      <c r="E3051" s="10">
        <v>506365</v>
      </c>
      <c r="F3051" s="10">
        <v>506365</v>
      </c>
      <c r="G3051" s="10" t="s">
        <v>2016</v>
      </c>
      <c r="H3051" s="10" t="str">
        <f t="shared" si="100"/>
        <v>CHEMOPH</v>
      </c>
      <c r="I3051" s="10" t="s">
        <v>2017</v>
      </c>
      <c r="J3051" s="10" t="s">
        <v>2018</v>
      </c>
      <c r="K3051" s="13">
        <v>5.63</v>
      </c>
      <c r="L3051" s="19" t="s">
        <v>13176</v>
      </c>
      <c r="M3051" s="11" t="s">
        <v>95</v>
      </c>
      <c r="N3051" s="10" t="s">
        <v>96</v>
      </c>
      <c r="O3051" s="10"/>
      <c r="P3051" s="10"/>
      <c r="Q3051" s="12"/>
      <c r="R3051" s="12"/>
      <c r="S3051" s="10" t="s">
        <v>98</v>
      </c>
      <c r="T3051" s="10" t="s">
        <v>27</v>
      </c>
      <c r="U3051" s="10">
        <v>2821</v>
      </c>
      <c r="V3051" s="10">
        <v>349</v>
      </c>
      <c r="W3051" s="10">
        <v>3674</v>
      </c>
      <c r="X3051" s="10">
        <v>3523</v>
      </c>
      <c r="Y3051" s="10">
        <f t="shared" si="96"/>
        <v>609</v>
      </c>
      <c r="Z3051" s="10" t="str">
        <f>IFERROR(VLOOKUP(H3051,'[1]MW-NIFTY-50-12-Apr-2020'!$A:$A,1,FALSE),"No")</f>
        <v>No</v>
      </c>
      <c r="AA3051" s="10" t="str">
        <f>IFERROR(VLOOKUP(AB3051,'[2]ind_nifty500list 12th Apr20'!$F:$F,1,FALSE),"No")</f>
        <v>No</v>
      </c>
      <c r="AB3051" s="9">
        <v>609</v>
      </c>
    </row>
    <row r="3052" spans="1:28" ht="15.75" customHeight="1" x14ac:dyDescent="0.3">
      <c r="A3052" s="9">
        <v>3666</v>
      </c>
      <c r="B3052" s="10"/>
      <c r="C3052" s="10"/>
      <c r="D3052" s="10">
        <v>136102404</v>
      </c>
      <c r="E3052" s="10">
        <v>531650</v>
      </c>
      <c r="F3052" s="10">
        <v>531650</v>
      </c>
      <c r="G3052" s="10" t="s">
        <v>11230</v>
      </c>
      <c r="H3052" s="10" t="str">
        <f t="shared" si="100"/>
        <v>VAXHS</v>
      </c>
      <c r="I3052" s="10" t="s">
        <v>11231</v>
      </c>
      <c r="J3052" s="10" t="s">
        <v>11232</v>
      </c>
      <c r="K3052" s="13">
        <v>5.62</v>
      </c>
      <c r="L3052" s="19" t="s">
        <v>13176</v>
      </c>
      <c r="M3052" s="10" t="s">
        <v>39</v>
      </c>
      <c r="N3052" s="10" t="s">
        <v>145</v>
      </c>
      <c r="O3052" s="10"/>
      <c r="P3052" s="10"/>
      <c r="Q3052" s="12"/>
      <c r="R3052" s="12"/>
      <c r="S3052" s="15" t="s">
        <v>42</v>
      </c>
      <c r="T3052" s="10" t="s">
        <v>27</v>
      </c>
      <c r="U3052" s="10">
        <v>199</v>
      </c>
      <c r="V3052" s="10">
        <v>1046</v>
      </c>
      <c r="W3052" s="10">
        <v>3007</v>
      </c>
      <c r="X3052" s="10">
        <v>2975</v>
      </c>
      <c r="Y3052" s="10">
        <f t="shared" si="96"/>
        <v>3666</v>
      </c>
      <c r="Z3052" s="10" t="str">
        <f>IFERROR(VLOOKUP(H3052,'[1]MW-NIFTY-50-12-Apr-2020'!$A:$A,1,FALSE),"No")</f>
        <v>No</v>
      </c>
      <c r="AA3052" s="10" t="str">
        <f>IFERROR(VLOOKUP(AB3052,'[2]ind_nifty500list 12th Apr20'!$F:$F,1,FALSE),"No")</f>
        <v>No</v>
      </c>
      <c r="AB3052" s="9">
        <v>3666</v>
      </c>
    </row>
    <row r="3053" spans="1:28" ht="15.75" customHeight="1" x14ac:dyDescent="0.3">
      <c r="A3053" s="9">
        <v>2126</v>
      </c>
      <c r="B3053" s="10"/>
      <c r="C3053" s="10"/>
      <c r="D3053" s="10">
        <v>128378116</v>
      </c>
      <c r="E3053" s="10">
        <v>501477</v>
      </c>
      <c r="F3053" s="10">
        <v>501477</v>
      </c>
      <c r="G3053" s="10" t="s">
        <v>6623</v>
      </c>
      <c r="H3053" s="10" t="str">
        <f t="shared" si="100"/>
        <v>MULLER</v>
      </c>
      <c r="I3053" s="10" t="s">
        <v>6624</v>
      </c>
      <c r="J3053" s="10" t="s">
        <v>6625</v>
      </c>
      <c r="K3053" s="13">
        <v>5.6</v>
      </c>
      <c r="L3053" s="19" t="s">
        <v>13176</v>
      </c>
      <c r="M3053" s="10" t="s">
        <v>39</v>
      </c>
      <c r="N3053" s="10" t="s">
        <v>40</v>
      </c>
      <c r="O3053" s="10" t="s">
        <v>76</v>
      </c>
      <c r="P3053" s="10"/>
      <c r="Q3053" s="12"/>
      <c r="R3053" s="12"/>
      <c r="S3053" s="15" t="s">
        <v>42</v>
      </c>
      <c r="T3053" s="10" t="s">
        <v>27</v>
      </c>
      <c r="U3053" s="10">
        <v>2223</v>
      </c>
      <c r="V3053" s="10">
        <v>2302</v>
      </c>
      <c r="W3053" s="10">
        <v>1074</v>
      </c>
      <c r="X3053" s="10">
        <v>920</v>
      </c>
      <c r="Y3053" s="10">
        <f t="shared" si="96"/>
        <v>2126</v>
      </c>
      <c r="Z3053" s="10" t="str">
        <f>IFERROR(VLOOKUP(H3053,'[1]MW-NIFTY-50-12-Apr-2020'!$A:$A,1,FALSE),"No")</f>
        <v>No</v>
      </c>
      <c r="AA3053" s="10" t="str">
        <f>IFERROR(VLOOKUP(AB3053,'[2]ind_nifty500list 12th Apr20'!$F:$F,1,FALSE),"No")</f>
        <v>No</v>
      </c>
      <c r="AB3053" s="9">
        <v>2126</v>
      </c>
    </row>
    <row r="3054" spans="1:28" ht="15.75" customHeight="1" x14ac:dyDescent="0.3">
      <c r="A3054" s="9">
        <v>970</v>
      </c>
      <c r="B3054" s="10"/>
      <c r="C3054" s="10"/>
      <c r="D3054" s="10">
        <v>136360196</v>
      </c>
      <c r="E3054" s="10">
        <v>532657</v>
      </c>
      <c r="F3054" s="10">
        <v>532657</v>
      </c>
      <c r="G3054" s="10" t="s">
        <v>3112</v>
      </c>
      <c r="H3054" s="10" t="str">
        <f t="shared" si="100"/>
        <v>FACORSTE</v>
      </c>
      <c r="I3054" s="10" t="s">
        <v>3113</v>
      </c>
      <c r="J3054" s="10" t="s">
        <v>3114</v>
      </c>
      <c r="K3054" s="13">
        <v>5.58</v>
      </c>
      <c r="L3054" s="19" t="s">
        <v>13176</v>
      </c>
      <c r="M3054" s="11" t="s">
        <v>23</v>
      </c>
      <c r="N3054" s="10" t="s">
        <v>90</v>
      </c>
      <c r="O3054" s="10"/>
      <c r="P3054" s="10"/>
      <c r="Q3054" s="12"/>
      <c r="R3054" s="12"/>
      <c r="S3054" s="18" t="s">
        <v>91</v>
      </c>
      <c r="T3054" s="10" t="s">
        <v>27</v>
      </c>
      <c r="U3054" s="10">
        <v>1064</v>
      </c>
      <c r="V3054" s="10">
        <v>1693</v>
      </c>
      <c r="W3054" s="10">
        <v>605</v>
      </c>
      <c r="X3054" s="10">
        <v>455</v>
      </c>
      <c r="Y3054" s="10">
        <f t="shared" si="96"/>
        <v>970</v>
      </c>
      <c r="Z3054" s="10" t="str">
        <f>IFERROR(VLOOKUP(H3054,'[1]MW-NIFTY-50-12-Apr-2020'!$A:$A,1,FALSE),"No")</f>
        <v>No</v>
      </c>
      <c r="AA3054" s="10" t="str">
        <f>IFERROR(VLOOKUP(AB3054,'[2]ind_nifty500list 12th Apr20'!$F:$F,1,FALSE),"No")</f>
        <v>No</v>
      </c>
      <c r="AB3054" s="9">
        <v>970</v>
      </c>
    </row>
    <row r="3055" spans="1:28" ht="15.75" customHeight="1" x14ac:dyDescent="0.3">
      <c r="A3055" s="9">
        <v>3027</v>
      </c>
      <c r="B3055" s="10"/>
      <c r="C3055" s="10"/>
      <c r="D3055" s="10">
        <v>131452932</v>
      </c>
      <c r="E3055" s="10">
        <v>513488</v>
      </c>
      <c r="F3055" s="10">
        <v>513488</v>
      </c>
      <c r="G3055" s="10" t="s">
        <v>9320</v>
      </c>
      <c r="H3055" s="10" t="str">
        <f t="shared" si="100"/>
        <v>SSWRL</v>
      </c>
      <c r="I3055" s="10" t="s">
        <v>9321</v>
      </c>
      <c r="J3055" s="10" t="s">
        <v>9322</v>
      </c>
      <c r="K3055" s="13">
        <v>5.57</v>
      </c>
      <c r="L3055" s="19" t="s">
        <v>13176</v>
      </c>
      <c r="M3055" s="11" t="s">
        <v>23</v>
      </c>
      <c r="N3055" s="10" t="s">
        <v>90</v>
      </c>
      <c r="O3055" s="10"/>
      <c r="P3055" s="10"/>
      <c r="Q3055" s="12"/>
      <c r="R3055" s="12"/>
      <c r="S3055" s="18" t="s">
        <v>91</v>
      </c>
      <c r="T3055" s="10" t="s">
        <v>27</v>
      </c>
      <c r="U3055" s="10">
        <v>3253</v>
      </c>
      <c r="V3055" s="10">
        <v>425</v>
      </c>
      <c r="W3055" s="10">
        <v>2708</v>
      </c>
      <c r="X3055" s="10">
        <v>2246</v>
      </c>
      <c r="Y3055" s="10">
        <f t="shared" si="96"/>
        <v>3027</v>
      </c>
      <c r="Z3055" s="10" t="str">
        <f>IFERROR(VLOOKUP(H3055,'[1]MW-NIFTY-50-12-Apr-2020'!$A:$A,1,FALSE),"No")</f>
        <v>No</v>
      </c>
      <c r="AA3055" s="10" t="str">
        <f>IFERROR(VLOOKUP(AB3055,'[2]ind_nifty500list 12th Apr20'!$F:$F,1,FALSE),"No")</f>
        <v>No</v>
      </c>
      <c r="AB3055" s="9">
        <v>3027</v>
      </c>
    </row>
    <row r="3056" spans="1:28" ht="15.75" customHeight="1" x14ac:dyDescent="0.3">
      <c r="A3056" s="9">
        <v>757</v>
      </c>
      <c r="B3056" s="10">
        <v>3768833</v>
      </c>
      <c r="C3056" s="10">
        <v>14722</v>
      </c>
      <c r="D3056" s="10">
        <v>136411652</v>
      </c>
      <c r="E3056" s="10">
        <v>532858</v>
      </c>
      <c r="F3056" s="10">
        <v>532858</v>
      </c>
      <c r="G3056" s="10" t="s">
        <v>2467</v>
      </c>
      <c r="H3056" s="10" t="s">
        <v>2467</v>
      </c>
      <c r="I3056" s="10" t="s">
        <v>2468</v>
      </c>
      <c r="J3056" s="10" t="s">
        <v>2469</v>
      </c>
      <c r="K3056" s="13">
        <v>5.56</v>
      </c>
      <c r="L3056" s="19" t="s">
        <v>13176</v>
      </c>
      <c r="M3056" s="11" t="s">
        <v>39</v>
      </c>
      <c r="N3056" s="10" t="s">
        <v>145</v>
      </c>
      <c r="O3056" s="10"/>
      <c r="P3056" s="10"/>
      <c r="Q3056" s="12"/>
      <c r="R3056" s="12"/>
      <c r="S3056" s="17" t="s">
        <v>42</v>
      </c>
      <c r="T3056" s="10" t="s">
        <v>27</v>
      </c>
      <c r="U3056" s="10">
        <v>764</v>
      </c>
      <c r="V3056" s="10">
        <v>942</v>
      </c>
      <c r="W3056" s="10">
        <v>708</v>
      </c>
      <c r="X3056" s="10">
        <v>581</v>
      </c>
      <c r="Y3056" s="10">
        <f t="shared" si="96"/>
        <v>757</v>
      </c>
      <c r="Z3056" s="10" t="str">
        <f>IFERROR(VLOOKUP(H3056,'[1]MW-NIFTY-50-12-Apr-2020'!$A:$A,1,FALSE),"No")</f>
        <v>No</v>
      </c>
      <c r="AA3056" s="10" t="str">
        <f>IFERROR(VLOOKUP(AB3056,'[2]ind_nifty500list 12th Apr20'!$F:$F,1,FALSE),"No")</f>
        <v>No</v>
      </c>
      <c r="AB3056" s="9">
        <v>757</v>
      </c>
    </row>
    <row r="3057" spans="1:28" ht="15.75" customHeight="1" x14ac:dyDescent="0.3">
      <c r="A3057" s="9">
        <v>3188</v>
      </c>
      <c r="B3057" s="10"/>
      <c r="C3057" s="10"/>
      <c r="D3057" s="10">
        <v>130027012</v>
      </c>
      <c r="E3057" s="10">
        <v>507918</v>
      </c>
      <c r="F3057" s="10">
        <v>507918</v>
      </c>
      <c r="G3057" s="10" t="s">
        <v>9799</v>
      </c>
      <c r="H3057" s="10" t="str">
        <f>G3057</f>
        <v>ARUMUGA</v>
      </c>
      <c r="I3057" s="10" t="s">
        <v>9800</v>
      </c>
      <c r="J3057" s="10" t="s">
        <v>9801</v>
      </c>
      <c r="K3057" s="13">
        <v>5.56</v>
      </c>
      <c r="L3057" s="19" t="s">
        <v>13176</v>
      </c>
      <c r="M3057" s="11" t="s">
        <v>83</v>
      </c>
      <c r="N3057" s="10" t="s">
        <v>84</v>
      </c>
      <c r="O3057" s="10" t="s">
        <v>85</v>
      </c>
      <c r="P3057" s="10"/>
      <c r="Q3057" s="12"/>
      <c r="R3057" s="12"/>
      <c r="S3057" s="15" t="s">
        <v>86</v>
      </c>
      <c r="T3057" s="10" t="s">
        <v>27</v>
      </c>
      <c r="U3057" s="10">
        <v>3235</v>
      </c>
      <c r="V3057" s="10">
        <v>3323</v>
      </c>
      <c r="W3057" s="10">
        <v>3077</v>
      </c>
      <c r="X3057" s="10">
        <v>3044</v>
      </c>
      <c r="Y3057" s="10">
        <f t="shared" si="96"/>
        <v>3188</v>
      </c>
      <c r="Z3057" s="10" t="str">
        <f>IFERROR(VLOOKUP(H3057,'[1]MW-NIFTY-50-12-Apr-2020'!$A:$A,1,FALSE),"No")</f>
        <v>No</v>
      </c>
      <c r="AA3057" s="10" t="str">
        <f>IFERROR(VLOOKUP(AB3057,'[2]ind_nifty500list 12th Apr20'!$F:$F,1,FALSE),"No")</f>
        <v>No</v>
      </c>
      <c r="AB3057" s="9">
        <v>3188</v>
      </c>
    </row>
    <row r="3058" spans="1:28" ht="15.75" customHeight="1" x14ac:dyDescent="0.3">
      <c r="A3058" s="9">
        <v>2263</v>
      </c>
      <c r="B3058" s="10">
        <v>1064961</v>
      </c>
      <c r="C3058" s="10">
        <v>4160</v>
      </c>
      <c r="D3058" s="10">
        <v>132999172</v>
      </c>
      <c r="E3058" s="10">
        <v>519528</v>
      </c>
      <c r="F3058" s="10">
        <v>519528</v>
      </c>
      <c r="G3058" s="10" t="s">
        <v>7038</v>
      </c>
      <c r="H3058" s="10" t="s">
        <v>7038</v>
      </c>
      <c r="I3058" s="10" t="s">
        <v>7039</v>
      </c>
      <c r="J3058" s="10" t="s">
        <v>7040</v>
      </c>
      <c r="K3058" s="13">
        <v>5.5496499999999997</v>
      </c>
      <c r="L3058" s="19" t="s">
        <v>13176</v>
      </c>
      <c r="M3058" s="12"/>
      <c r="N3058" s="10"/>
      <c r="O3058" s="10"/>
      <c r="P3058" s="10"/>
      <c r="Q3058" s="12"/>
      <c r="R3058" s="12"/>
      <c r="S3058" s="10"/>
      <c r="T3058" s="10" t="s">
        <v>27</v>
      </c>
      <c r="U3058" s="10"/>
      <c r="V3058" s="10"/>
      <c r="W3058" s="10"/>
      <c r="X3058" s="10"/>
      <c r="Y3058" s="10">
        <f t="shared" si="96"/>
        <v>2263</v>
      </c>
      <c r="Z3058" s="10" t="str">
        <f>IFERROR(VLOOKUP(H3058,'[1]MW-NIFTY-50-12-Apr-2020'!$A:$A,1,FALSE),"No")</f>
        <v>No</v>
      </c>
      <c r="AA3058" s="10" t="str">
        <f>IFERROR(VLOOKUP(AB3058,'[2]ind_nifty500list 12th Apr20'!$F:$F,1,FALSE),"No")</f>
        <v>No</v>
      </c>
      <c r="AB3058" s="9">
        <v>2263</v>
      </c>
    </row>
    <row r="3059" spans="1:28" ht="15.75" customHeight="1" x14ac:dyDescent="0.3">
      <c r="A3059" s="9">
        <v>1708</v>
      </c>
      <c r="B3059" s="10"/>
      <c r="C3059" s="10"/>
      <c r="D3059" s="10">
        <v>135745284</v>
      </c>
      <c r="E3059" s="10">
        <v>530255</v>
      </c>
      <c r="F3059" s="10">
        <v>530255</v>
      </c>
      <c r="G3059" s="10" t="s">
        <v>5360</v>
      </c>
      <c r="H3059" s="10" t="str">
        <f>G3059</f>
        <v>KAYPOWR</v>
      </c>
      <c r="I3059" s="10" t="s">
        <v>5361</v>
      </c>
      <c r="J3059" s="10" t="s">
        <v>5362</v>
      </c>
      <c r="K3059" s="13">
        <v>5.54</v>
      </c>
      <c r="L3059" s="19" t="s">
        <v>13176</v>
      </c>
      <c r="M3059" s="11" t="s">
        <v>23</v>
      </c>
      <c r="N3059" s="10" t="s">
        <v>196</v>
      </c>
      <c r="O3059" s="10" t="s">
        <v>388</v>
      </c>
      <c r="P3059" s="10"/>
      <c r="Q3059" s="12"/>
      <c r="R3059" s="12"/>
      <c r="S3059" s="15" t="s">
        <v>26</v>
      </c>
      <c r="T3059" s="10" t="s">
        <v>27</v>
      </c>
      <c r="U3059" s="10">
        <v>3158</v>
      </c>
      <c r="V3059" s="10">
        <v>2945</v>
      </c>
      <c r="W3059" s="10">
        <v>3652</v>
      </c>
      <c r="X3059" s="10">
        <v>3181</v>
      </c>
      <c r="Y3059" s="10">
        <f t="shared" si="96"/>
        <v>1708</v>
      </c>
      <c r="Z3059" s="10" t="str">
        <f>IFERROR(VLOOKUP(H3059,'[1]MW-NIFTY-50-12-Apr-2020'!$A:$A,1,FALSE),"No")</f>
        <v>No</v>
      </c>
      <c r="AA3059" s="10" t="str">
        <f>IFERROR(VLOOKUP(AB3059,'[2]ind_nifty500list 12th Apr20'!$F:$F,1,FALSE),"No")</f>
        <v>No</v>
      </c>
      <c r="AB3059" s="9">
        <v>1708</v>
      </c>
    </row>
    <row r="3060" spans="1:28" ht="15.75" customHeight="1" x14ac:dyDescent="0.3">
      <c r="A3060" s="9">
        <v>3714</v>
      </c>
      <c r="B3060" s="10"/>
      <c r="C3060" s="10"/>
      <c r="D3060" s="10">
        <v>135949060</v>
      </c>
      <c r="E3060" s="10">
        <v>531051</v>
      </c>
      <c r="F3060" s="10">
        <v>531051</v>
      </c>
      <c r="G3060" s="10" t="s">
        <v>11372</v>
      </c>
      <c r="H3060" s="10" t="str">
        <f>G3060</f>
        <v>VINTAGES</v>
      </c>
      <c r="I3060" s="10" t="s">
        <v>11373</v>
      </c>
      <c r="J3060" s="10" t="s">
        <v>11374</v>
      </c>
      <c r="K3060" s="13">
        <v>5.54</v>
      </c>
      <c r="L3060" s="19" t="s">
        <v>13176</v>
      </c>
      <c r="M3060" s="11" t="s">
        <v>55</v>
      </c>
      <c r="N3060" s="10" t="s">
        <v>56</v>
      </c>
      <c r="O3060" s="10" t="s">
        <v>57</v>
      </c>
      <c r="P3060" s="10"/>
      <c r="Q3060" s="12"/>
      <c r="R3060" s="12"/>
      <c r="S3060" s="10" t="s">
        <v>58</v>
      </c>
      <c r="T3060" s="10" t="s">
        <v>27</v>
      </c>
      <c r="U3060" s="10">
        <v>3816</v>
      </c>
      <c r="V3060" s="10">
        <v>341</v>
      </c>
      <c r="W3060" s="10">
        <v>2554</v>
      </c>
      <c r="X3060" s="10">
        <v>2467</v>
      </c>
      <c r="Y3060" s="10">
        <f t="shared" si="96"/>
        <v>3714</v>
      </c>
      <c r="Z3060" s="10" t="str">
        <f>IFERROR(VLOOKUP(H3060,'[1]MW-NIFTY-50-12-Apr-2020'!$A:$A,1,FALSE),"No")</f>
        <v>No</v>
      </c>
      <c r="AA3060" s="10" t="str">
        <f>IFERROR(VLOOKUP(AB3060,'[2]ind_nifty500list 12th Apr20'!$F:$F,1,FALSE),"No")</f>
        <v>No</v>
      </c>
      <c r="AB3060" s="9">
        <v>3714</v>
      </c>
    </row>
    <row r="3061" spans="1:28" ht="15.75" customHeight="1" x14ac:dyDescent="0.3">
      <c r="A3061" s="9">
        <v>795</v>
      </c>
      <c r="B3061" s="10"/>
      <c r="C3061" s="10"/>
      <c r="D3061" s="10">
        <v>130931460</v>
      </c>
      <c r="E3061" s="10">
        <v>511451</v>
      </c>
      <c r="F3061" s="10">
        <v>511451</v>
      </c>
      <c r="G3061" s="10" t="s">
        <v>2581</v>
      </c>
      <c r="H3061" s="10" t="str">
        <f>G3061</f>
        <v>DHARFIN</v>
      </c>
      <c r="I3061" s="10" t="s">
        <v>2582</v>
      </c>
      <c r="J3061" s="10" t="s">
        <v>2583</v>
      </c>
      <c r="K3061" s="13">
        <v>5.51</v>
      </c>
      <c r="L3061" s="19" t="s">
        <v>13176</v>
      </c>
      <c r="M3061" s="11" t="s">
        <v>83</v>
      </c>
      <c r="N3061" s="10" t="s">
        <v>181</v>
      </c>
      <c r="O3061" s="10" t="s">
        <v>210</v>
      </c>
      <c r="P3061" s="23" t="s">
        <v>211</v>
      </c>
      <c r="Q3061" s="12"/>
      <c r="R3061" s="12"/>
      <c r="S3061" s="15" t="s">
        <v>86</v>
      </c>
      <c r="T3061" s="10" t="s">
        <v>27</v>
      </c>
      <c r="U3061" s="10">
        <v>42</v>
      </c>
      <c r="V3061" s="10">
        <v>716</v>
      </c>
      <c r="W3061" s="10">
        <v>1931</v>
      </c>
      <c r="X3061" s="10">
        <v>3022</v>
      </c>
      <c r="Y3061" s="10">
        <f t="shared" si="96"/>
        <v>795</v>
      </c>
      <c r="Z3061" s="10" t="str">
        <f>IFERROR(VLOOKUP(H3061,'[1]MW-NIFTY-50-12-Apr-2020'!$A:$A,1,FALSE),"No")</f>
        <v>No</v>
      </c>
      <c r="AA3061" s="10" t="str">
        <f>IFERROR(VLOOKUP(AB3061,'[2]ind_nifty500list 12th Apr20'!$F:$F,1,FALSE),"No")</f>
        <v>No</v>
      </c>
      <c r="AB3061" s="9">
        <v>795</v>
      </c>
    </row>
    <row r="3062" spans="1:28" ht="15.75" customHeight="1" x14ac:dyDescent="0.3">
      <c r="A3062" s="9">
        <v>1548</v>
      </c>
      <c r="B3062" s="10"/>
      <c r="C3062" s="10"/>
      <c r="D3062" s="10">
        <v>133155588</v>
      </c>
      <c r="E3062" s="10">
        <v>520139</v>
      </c>
      <c r="F3062" s="10">
        <v>520139</v>
      </c>
      <c r="G3062" s="10" t="s">
        <v>4879</v>
      </c>
      <c r="H3062" s="10" t="str">
        <f>G3062</f>
        <v>JAGSONAI</v>
      </c>
      <c r="I3062" s="10" t="s">
        <v>4880</v>
      </c>
      <c r="J3062" s="10" t="s">
        <v>4881</v>
      </c>
      <c r="K3062" s="13">
        <v>5.51</v>
      </c>
      <c r="L3062" s="19" t="s">
        <v>13176</v>
      </c>
      <c r="M3062" s="11" t="s">
        <v>83</v>
      </c>
      <c r="N3062" s="10" t="s">
        <v>181</v>
      </c>
      <c r="O3062" s="11" t="s">
        <v>210</v>
      </c>
      <c r="P3062" s="10" t="s">
        <v>3582</v>
      </c>
      <c r="Q3062" s="12"/>
      <c r="R3062" s="12"/>
      <c r="S3062" s="15" t="s">
        <v>86</v>
      </c>
      <c r="T3062" s="10" t="s">
        <v>27</v>
      </c>
      <c r="U3062" s="10">
        <v>2018</v>
      </c>
      <c r="V3062" s="10">
        <v>3171</v>
      </c>
      <c r="W3062" s="10">
        <v>1123</v>
      </c>
      <c r="X3062" s="10">
        <v>1598</v>
      </c>
      <c r="Y3062" s="10">
        <f t="shared" si="96"/>
        <v>1548</v>
      </c>
      <c r="Z3062" s="10" t="str">
        <f>IFERROR(VLOOKUP(H3062,'[1]MW-NIFTY-50-12-Apr-2020'!$A:$A,1,FALSE),"No")</f>
        <v>No</v>
      </c>
      <c r="AA3062" s="10" t="str">
        <f>IFERROR(VLOOKUP(AB3062,'[2]ind_nifty500list 12th Apr20'!$F:$F,1,FALSE),"No")</f>
        <v>No</v>
      </c>
      <c r="AB3062" s="9">
        <v>1548</v>
      </c>
    </row>
    <row r="3063" spans="1:28" ht="15.75" customHeight="1" x14ac:dyDescent="0.3">
      <c r="A3063" s="9">
        <v>581</v>
      </c>
      <c r="B3063" s="10"/>
      <c r="C3063" s="10"/>
      <c r="D3063" s="10">
        <v>130431748</v>
      </c>
      <c r="E3063" s="10">
        <v>509499</v>
      </c>
      <c r="F3063" s="10">
        <v>509499</v>
      </c>
      <c r="G3063" s="10" t="s">
        <v>1930</v>
      </c>
      <c r="H3063" s="10" t="str">
        <f>G3063</f>
        <v>CTRNIND</v>
      </c>
      <c r="I3063" s="10" t="s">
        <v>1931</v>
      </c>
      <c r="J3063" s="10" t="s">
        <v>1932</v>
      </c>
      <c r="K3063" s="13">
        <v>5.48</v>
      </c>
      <c r="L3063" s="19" t="s">
        <v>13176</v>
      </c>
      <c r="M3063" s="11" t="s">
        <v>39</v>
      </c>
      <c r="N3063" s="10" t="s">
        <v>145</v>
      </c>
      <c r="O3063" s="10"/>
      <c r="P3063" s="10"/>
      <c r="Q3063" s="12"/>
      <c r="R3063" s="12"/>
      <c r="S3063" s="15" t="s">
        <v>42</v>
      </c>
      <c r="T3063" s="10" t="s">
        <v>27</v>
      </c>
      <c r="U3063" s="10">
        <v>708</v>
      </c>
      <c r="V3063" s="10">
        <v>757</v>
      </c>
      <c r="W3063" s="10">
        <v>543</v>
      </c>
      <c r="X3063" s="10">
        <v>433</v>
      </c>
      <c r="Y3063" s="10">
        <f t="shared" si="96"/>
        <v>581</v>
      </c>
      <c r="Z3063" s="10" t="str">
        <f>IFERROR(VLOOKUP(H3063,'[1]MW-NIFTY-50-12-Apr-2020'!$A:$A,1,FALSE),"No")</f>
        <v>No</v>
      </c>
      <c r="AA3063" s="10" t="str">
        <f>IFERROR(VLOOKUP(AB3063,'[2]ind_nifty500list 12th Apr20'!$F:$F,1,FALSE),"No")</f>
        <v>No</v>
      </c>
      <c r="AB3063" s="9">
        <v>581</v>
      </c>
    </row>
    <row r="3064" spans="1:28" ht="15.75" customHeight="1" x14ac:dyDescent="0.3">
      <c r="A3064" s="9">
        <v>3067</v>
      </c>
      <c r="B3064" s="10">
        <v>806401</v>
      </c>
      <c r="C3064" s="10">
        <v>3150</v>
      </c>
      <c r="D3064" s="10">
        <v>128140804</v>
      </c>
      <c r="E3064" s="10">
        <v>500550</v>
      </c>
      <c r="F3064" s="10">
        <v>500550</v>
      </c>
      <c r="G3064" s="10" t="s">
        <v>9440</v>
      </c>
      <c r="H3064" s="10" t="s">
        <v>9440</v>
      </c>
      <c r="I3064" s="10" t="s">
        <v>9441</v>
      </c>
      <c r="J3064" s="10" t="s">
        <v>9442</v>
      </c>
      <c r="K3064" s="13">
        <v>40201.216249999998</v>
      </c>
      <c r="L3064" s="16" t="s">
        <v>13178</v>
      </c>
      <c r="M3064" s="11" t="s">
        <v>39</v>
      </c>
      <c r="N3064" s="10" t="s">
        <v>40</v>
      </c>
      <c r="O3064" s="10" t="s">
        <v>128</v>
      </c>
      <c r="P3064" s="10" t="s">
        <v>129</v>
      </c>
      <c r="Q3064" s="12"/>
      <c r="R3064" s="12"/>
      <c r="S3064" s="15" t="s">
        <v>42</v>
      </c>
      <c r="T3064" s="10" t="s">
        <v>130</v>
      </c>
      <c r="U3064" s="10">
        <v>21</v>
      </c>
      <c r="V3064" s="10">
        <v>441</v>
      </c>
      <c r="W3064" s="10">
        <v>3753</v>
      </c>
      <c r="X3064" s="10">
        <v>5021</v>
      </c>
      <c r="Y3064" s="10">
        <f t="shared" si="96"/>
        <v>3067</v>
      </c>
      <c r="Z3064" s="10" t="str">
        <f>IFERROR(VLOOKUP(H3064,'[1]MW-NIFTY-50-12-Apr-2020'!$A:$A,1,FALSE),"No")</f>
        <v>No</v>
      </c>
      <c r="AA3064" s="10" t="s">
        <v>44</v>
      </c>
      <c r="AB3064" s="9">
        <v>3067</v>
      </c>
    </row>
    <row r="3065" spans="1:28" ht="15.75" customHeight="1" x14ac:dyDescent="0.3">
      <c r="A3065" s="9">
        <v>3207</v>
      </c>
      <c r="B3065" s="10"/>
      <c r="C3065" s="10"/>
      <c r="D3065" s="10">
        <v>133977860</v>
      </c>
      <c r="E3065" s="10">
        <v>133977860</v>
      </c>
      <c r="F3065" s="10">
        <v>523351</v>
      </c>
      <c r="G3065" s="10" t="s">
        <v>9857</v>
      </c>
      <c r="H3065" s="10" t="str">
        <f>G3065</f>
        <v>STDSHOE</v>
      </c>
      <c r="I3065" s="10" t="s">
        <v>9858</v>
      </c>
      <c r="J3065" s="10" t="s">
        <v>9859</v>
      </c>
      <c r="K3065" s="13">
        <v>5.48</v>
      </c>
      <c r="L3065" s="19" t="s">
        <v>13176</v>
      </c>
      <c r="M3065" s="11" t="s">
        <v>23</v>
      </c>
      <c r="N3065" s="10" t="s">
        <v>24</v>
      </c>
      <c r="O3065" s="10"/>
      <c r="P3065" s="10"/>
      <c r="Q3065" s="12"/>
      <c r="R3065" s="12"/>
      <c r="S3065" s="15" t="s">
        <v>26</v>
      </c>
      <c r="T3065" s="10" t="s">
        <v>27</v>
      </c>
      <c r="U3065" s="10">
        <v>538</v>
      </c>
      <c r="V3065" s="10">
        <v>713</v>
      </c>
      <c r="W3065" s="10">
        <v>2661</v>
      </c>
      <c r="X3065" s="10">
        <v>2200</v>
      </c>
      <c r="Y3065" s="10">
        <f t="shared" si="96"/>
        <v>3207</v>
      </c>
      <c r="Z3065" s="10" t="str">
        <f>IFERROR(VLOOKUP(H3065,'[1]MW-NIFTY-50-12-Apr-2020'!$A:$A,1,FALSE),"No")</f>
        <v>No</v>
      </c>
      <c r="AA3065" s="10" t="str">
        <f>IFERROR(VLOOKUP(AB3065,'[2]ind_nifty500list 12th Apr20'!$F:$F,1,FALSE),"No")</f>
        <v>No</v>
      </c>
      <c r="AB3065" s="9">
        <v>3207</v>
      </c>
    </row>
    <row r="3066" spans="1:28" ht="15.75" customHeight="1" x14ac:dyDescent="0.3">
      <c r="A3066" s="9">
        <v>2644</v>
      </c>
      <c r="B3066" s="10"/>
      <c r="C3066" s="10"/>
      <c r="D3066" s="10">
        <v>134825476</v>
      </c>
      <c r="E3066" s="10">
        <v>526662</v>
      </c>
      <c r="F3066" s="10">
        <v>526662</v>
      </c>
      <c r="G3066" s="10" t="s">
        <v>8172</v>
      </c>
      <c r="H3066" s="10" t="str">
        <f>G3066</f>
        <v>ARENTERP</v>
      </c>
      <c r="I3066" s="10" t="s">
        <v>8173</v>
      </c>
      <c r="J3066" s="10" t="s">
        <v>8174</v>
      </c>
      <c r="K3066" s="13">
        <v>5.4612999999999996</v>
      </c>
      <c r="L3066" s="19" t="s">
        <v>13176</v>
      </c>
      <c r="M3066" s="11" t="s">
        <v>39</v>
      </c>
      <c r="N3066" s="10" t="s">
        <v>67</v>
      </c>
      <c r="O3066" s="10"/>
      <c r="P3066" s="10"/>
      <c r="Q3066" s="12"/>
      <c r="R3066" s="12"/>
      <c r="S3066" s="15" t="s">
        <v>69</v>
      </c>
      <c r="T3066" s="10" t="s">
        <v>27</v>
      </c>
      <c r="U3066" s="10">
        <v>2931</v>
      </c>
      <c r="V3066" s="10">
        <v>2599</v>
      </c>
      <c r="W3066" s="10">
        <v>671</v>
      </c>
      <c r="X3066" s="10">
        <v>776</v>
      </c>
      <c r="Y3066" s="10">
        <f t="shared" si="96"/>
        <v>2644</v>
      </c>
      <c r="Z3066" s="10" t="str">
        <f>IFERROR(VLOOKUP(H3066,'[1]MW-NIFTY-50-12-Apr-2020'!$A:$A,1,FALSE),"No")</f>
        <v>No</v>
      </c>
      <c r="AA3066" s="10" t="str">
        <f>IFERROR(VLOOKUP(AB3066,'[2]ind_nifty500list 12th Apr20'!$F:$F,1,FALSE),"No")</f>
        <v>No</v>
      </c>
      <c r="AB3066" s="9">
        <v>2644</v>
      </c>
    </row>
    <row r="3067" spans="1:28" ht="15.75" customHeight="1" x14ac:dyDescent="0.3">
      <c r="A3067" s="9">
        <v>3530</v>
      </c>
      <c r="B3067" s="10"/>
      <c r="C3067" s="10"/>
      <c r="D3067" s="10">
        <v>133987076</v>
      </c>
      <c r="E3067" s="10">
        <v>523387</v>
      </c>
      <c r="F3067" s="10">
        <v>523387</v>
      </c>
      <c r="G3067" s="10" t="s">
        <v>10825</v>
      </c>
      <c r="H3067" s="10" t="str">
        <f>G3067</f>
        <v>TRITON</v>
      </c>
      <c r="I3067" s="10" t="s">
        <v>10826</v>
      </c>
      <c r="J3067" s="10" t="s">
        <v>10827</v>
      </c>
      <c r="K3067" s="13">
        <v>5.46</v>
      </c>
      <c r="L3067" s="19" t="s">
        <v>13176</v>
      </c>
      <c r="M3067" s="10" t="s">
        <v>55</v>
      </c>
      <c r="N3067" s="10" t="s">
        <v>56</v>
      </c>
      <c r="O3067" s="10" t="s">
        <v>62</v>
      </c>
      <c r="P3067" s="10" t="s">
        <v>63</v>
      </c>
      <c r="Q3067" s="12"/>
      <c r="R3067" s="12"/>
      <c r="S3067" s="10" t="s">
        <v>58</v>
      </c>
      <c r="T3067" s="10" t="s">
        <v>27</v>
      </c>
      <c r="U3067" s="10">
        <v>1066</v>
      </c>
      <c r="V3067" s="10">
        <v>1428</v>
      </c>
      <c r="W3067" s="10">
        <v>3529</v>
      </c>
      <c r="X3067" s="10">
        <v>2412</v>
      </c>
      <c r="Y3067" s="10">
        <f t="shared" si="96"/>
        <v>3530</v>
      </c>
      <c r="Z3067" s="10" t="str">
        <f>IFERROR(VLOOKUP(H3067,'[1]MW-NIFTY-50-12-Apr-2020'!$A:$A,1,FALSE),"No")</f>
        <v>No</v>
      </c>
      <c r="AA3067" s="10" t="str">
        <f>IFERROR(VLOOKUP(AB3067,'[2]ind_nifty500list 12th Apr20'!$F:$F,1,FALSE),"No")</f>
        <v>No</v>
      </c>
      <c r="AB3067" s="9">
        <v>3530</v>
      </c>
    </row>
    <row r="3068" spans="1:28" ht="15.75" customHeight="1" x14ac:dyDescent="0.3">
      <c r="A3068" s="9">
        <v>1220</v>
      </c>
      <c r="B3068" s="10"/>
      <c r="C3068" s="10"/>
      <c r="D3068" s="10">
        <v>136161540</v>
      </c>
      <c r="E3068" s="10">
        <v>531881</v>
      </c>
      <c r="F3068" s="10">
        <v>531881</v>
      </c>
      <c r="G3068" s="10" t="s">
        <v>3878</v>
      </c>
      <c r="H3068" s="10" t="str">
        <f>G3068</f>
        <v>GMETCOAL</v>
      </c>
      <c r="I3068" s="10" t="s">
        <v>3879</v>
      </c>
      <c r="J3068" s="10" t="s">
        <v>3880</v>
      </c>
      <c r="K3068" s="13">
        <v>5.45</v>
      </c>
      <c r="L3068" s="19" t="s">
        <v>13176</v>
      </c>
      <c r="M3068" s="11" t="s">
        <v>39</v>
      </c>
      <c r="N3068" s="10" t="s">
        <v>40</v>
      </c>
      <c r="O3068" s="10" t="s">
        <v>76</v>
      </c>
      <c r="P3068" s="10"/>
      <c r="Q3068" s="12"/>
      <c r="R3068" s="12"/>
      <c r="S3068" s="15" t="s">
        <v>42</v>
      </c>
      <c r="T3068" s="10" t="s">
        <v>27</v>
      </c>
      <c r="U3068" s="10">
        <v>1392</v>
      </c>
      <c r="V3068" s="10">
        <v>1927</v>
      </c>
      <c r="W3068" s="10">
        <v>923</v>
      </c>
      <c r="X3068" s="10">
        <v>903</v>
      </c>
      <c r="Y3068" s="10">
        <f t="shared" si="96"/>
        <v>1220</v>
      </c>
      <c r="Z3068" s="10" t="str">
        <f>IFERROR(VLOOKUP(H3068,'[1]MW-NIFTY-50-12-Apr-2020'!$A:$A,1,FALSE),"No")</f>
        <v>No</v>
      </c>
      <c r="AA3068" s="10" t="str">
        <f>IFERROR(VLOOKUP(AB3068,'[2]ind_nifty500list 12th Apr20'!$F:$F,1,FALSE),"No")</f>
        <v>No</v>
      </c>
      <c r="AB3068" s="9">
        <v>1220</v>
      </c>
    </row>
    <row r="3069" spans="1:28" ht="15.75" customHeight="1" x14ac:dyDescent="0.3">
      <c r="A3069" s="9">
        <v>3607</v>
      </c>
      <c r="B3069" s="10"/>
      <c r="C3069" s="10"/>
      <c r="D3069" s="10">
        <v>136131076</v>
      </c>
      <c r="E3069" s="10">
        <v>531762</v>
      </c>
      <c r="F3069" s="10">
        <v>531762</v>
      </c>
      <c r="G3069" s="10" t="s">
        <v>11054</v>
      </c>
      <c r="H3069" s="10" t="str">
        <f>G3069</f>
        <v>UNJHAFOR</v>
      </c>
      <c r="I3069" s="10" t="s">
        <v>11055</v>
      </c>
      <c r="J3069" s="10" t="s">
        <v>11056</v>
      </c>
      <c r="K3069" s="13">
        <v>5.45</v>
      </c>
      <c r="L3069" s="19" t="s">
        <v>13176</v>
      </c>
      <c r="M3069" s="11" t="s">
        <v>95</v>
      </c>
      <c r="N3069" s="10" t="s">
        <v>96</v>
      </c>
      <c r="O3069" s="10" t="s">
        <v>97</v>
      </c>
      <c r="P3069" s="10"/>
      <c r="Q3069" s="12"/>
      <c r="R3069" s="12"/>
      <c r="S3069" s="10" t="s">
        <v>98</v>
      </c>
      <c r="T3069" s="10" t="s">
        <v>27</v>
      </c>
      <c r="U3069" s="10">
        <v>2720</v>
      </c>
      <c r="V3069" s="10">
        <v>2880</v>
      </c>
      <c r="W3069" s="10">
        <v>414</v>
      </c>
      <c r="X3069" s="10">
        <v>1522</v>
      </c>
      <c r="Y3069" s="10">
        <f t="shared" si="96"/>
        <v>3607</v>
      </c>
      <c r="Z3069" s="10" t="str">
        <f>IFERROR(VLOOKUP(H3069,'[1]MW-NIFTY-50-12-Apr-2020'!$A:$A,1,FALSE),"No")</f>
        <v>No</v>
      </c>
      <c r="AA3069" s="10" t="str">
        <f>IFERROR(VLOOKUP(AB3069,'[2]ind_nifty500list 12th Apr20'!$F:$F,1,FALSE),"No")</f>
        <v>No</v>
      </c>
      <c r="AB3069" s="9">
        <v>3607</v>
      </c>
    </row>
    <row r="3070" spans="1:28" ht="15.75" customHeight="1" x14ac:dyDescent="0.3">
      <c r="A3070" s="9">
        <v>4890</v>
      </c>
      <c r="B3070" s="10">
        <v>4354049</v>
      </c>
      <c r="C3070" s="10">
        <v>17008</v>
      </c>
      <c r="D3070" s="10">
        <v>136462084</v>
      </c>
      <c r="E3070" s="10">
        <v>533055</v>
      </c>
      <c r="F3070" s="10">
        <v>533055</v>
      </c>
      <c r="G3070" s="10" t="s">
        <v>12653</v>
      </c>
      <c r="H3070" s="10" t="s">
        <v>12653</v>
      </c>
      <c r="I3070" s="10" t="s">
        <v>12654</v>
      </c>
      <c r="J3070" s="10" t="s">
        <v>12655</v>
      </c>
      <c r="K3070" s="13">
        <v>5.45</v>
      </c>
      <c r="L3070" s="19" t="s">
        <v>13176</v>
      </c>
      <c r="M3070" s="11" t="s">
        <v>83</v>
      </c>
      <c r="N3070" s="10" t="s">
        <v>181</v>
      </c>
      <c r="O3070" s="10" t="s">
        <v>203</v>
      </c>
      <c r="P3070" s="10"/>
      <c r="Q3070" s="12"/>
      <c r="R3070" s="12"/>
      <c r="S3070" s="15" t="s">
        <v>86</v>
      </c>
      <c r="T3070" s="10" t="s">
        <v>27</v>
      </c>
      <c r="U3070" s="10">
        <v>686</v>
      </c>
      <c r="V3070" s="10">
        <v>40</v>
      </c>
      <c r="W3070" s="10">
        <v>2270</v>
      </c>
      <c r="X3070" s="10">
        <v>959</v>
      </c>
      <c r="Y3070" s="10">
        <f t="shared" si="96"/>
        <v>4890</v>
      </c>
      <c r="Z3070" s="10" t="str">
        <f>IFERROR(VLOOKUP(H3070,'[1]MW-NIFTY-50-12-Apr-2020'!$A:$A,1,FALSE),"No")</f>
        <v>No</v>
      </c>
      <c r="AA3070" s="10" t="str">
        <f>IFERROR(VLOOKUP(AB3070,'[2]ind_nifty500list 12th Apr20'!$F:$F,1,FALSE),"No")</f>
        <v>No</v>
      </c>
      <c r="AB3070" s="9">
        <v>4890</v>
      </c>
    </row>
    <row r="3071" spans="1:28" ht="15.75" customHeight="1" x14ac:dyDescent="0.3">
      <c r="A3071" s="9">
        <v>1857</v>
      </c>
      <c r="B3071" s="10"/>
      <c r="C3071" s="10"/>
      <c r="D3071" s="10">
        <v>135942916</v>
      </c>
      <c r="E3071" s="10">
        <v>531027</v>
      </c>
      <c r="F3071" s="10">
        <v>531027</v>
      </c>
      <c r="G3071" s="10" t="s">
        <v>5813</v>
      </c>
      <c r="H3071" s="10" t="str">
        <f>G3071</f>
        <v>LIBORD</v>
      </c>
      <c r="I3071" s="10" t="s">
        <v>5814</v>
      </c>
      <c r="J3071" s="10" t="s">
        <v>5815</v>
      </c>
      <c r="K3071" s="13">
        <v>5.43</v>
      </c>
      <c r="L3071" s="19" t="s">
        <v>13176</v>
      </c>
      <c r="M3071" s="10" t="s">
        <v>55</v>
      </c>
      <c r="N3071" s="10" t="s">
        <v>56</v>
      </c>
      <c r="O3071" s="10" t="s">
        <v>158</v>
      </c>
      <c r="P3071" s="10" t="s">
        <v>159</v>
      </c>
      <c r="Q3071" s="12"/>
      <c r="R3071" s="12"/>
      <c r="S3071" s="10" t="s">
        <v>58</v>
      </c>
      <c r="T3071" s="10" t="s">
        <v>27</v>
      </c>
      <c r="U3071" s="10">
        <v>521</v>
      </c>
      <c r="V3071" s="10">
        <v>766</v>
      </c>
      <c r="W3071" s="10">
        <v>1822</v>
      </c>
      <c r="X3071" s="10">
        <v>3537</v>
      </c>
      <c r="Y3071" s="10">
        <f t="shared" si="96"/>
        <v>1857</v>
      </c>
      <c r="Z3071" s="10" t="str">
        <f>IFERROR(VLOOKUP(H3071,'[1]MW-NIFTY-50-12-Apr-2020'!$A:$A,1,FALSE),"No")</f>
        <v>No</v>
      </c>
      <c r="AA3071" s="10" t="str">
        <f>IFERROR(VLOOKUP(AB3071,'[2]ind_nifty500list 12th Apr20'!$F:$F,1,FALSE),"No")</f>
        <v>No</v>
      </c>
      <c r="AB3071" s="9">
        <v>1857</v>
      </c>
    </row>
    <row r="3072" spans="1:28" ht="15.75" customHeight="1" x14ac:dyDescent="0.3">
      <c r="A3072" s="9">
        <v>3343</v>
      </c>
      <c r="B3072" s="10"/>
      <c r="C3072" s="10"/>
      <c r="D3072" s="10">
        <v>128976900</v>
      </c>
      <c r="E3072" s="10">
        <v>503816</v>
      </c>
      <c r="F3072" s="10">
        <v>503816</v>
      </c>
      <c r="G3072" s="10" t="s">
        <v>10263</v>
      </c>
      <c r="H3072" s="10" t="str">
        <f>G3072</f>
        <v>SWADPOL</v>
      </c>
      <c r="I3072" s="10" t="s">
        <v>10264</v>
      </c>
      <c r="J3072" s="10" t="s">
        <v>10265</v>
      </c>
      <c r="K3072" s="13">
        <v>5.42</v>
      </c>
      <c r="L3072" s="19" t="s">
        <v>13176</v>
      </c>
      <c r="M3072" s="11" t="s">
        <v>83</v>
      </c>
      <c r="N3072" s="10" t="s">
        <v>84</v>
      </c>
      <c r="O3072" s="10" t="s">
        <v>85</v>
      </c>
      <c r="P3072" s="10"/>
      <c r="Q3072" s="12"/>
      <c r="R3072" s="12"/>
      <c r="S3072" s="15" t="s">
        <v>86</v>
      </c>
      <c r="T3072" s="10" t="s">
        <v>27</v>
      </c>
      <c r="U3072" s="10">
        <v>3415</v>
      </c>
      <c r="V3072" s="10">
        <v>3447</v>
      </c>
      <c r="W3072" s="10">
        <v>3081</v>
      </c>
      <c r="X3072" s="10">
        <v>1946</v>
      </c>
      <c r="Y3072" s="10">
        <f t="shared" si="96"/>
        <v>3343</v>
      </c>
      <c r="Z3072" s="10" t="str">
        <f>IFERROR(VLOOKUP(H3072,'[1]MW-NIFTY-50-12-Apr-2020'!$A:$A,1,FALSE),"No")</f>
        <v>No</v>
      </c>
      <c r="AA3072" s="10" t="str">
        <f>IFERROR(VLOOKUP(AB3072,'[2]ind_nifty500list 12th Apr20'!$F:$F,1,FALSE),"No")</f>
        <v>No</v>
      </c>
      <c r="AB3072" s="9">
        <v>3343</v>
      </c>
    </row>
    <row r="3073" spans="1:28" ht="15.75" customHeight="1" x14ac:dyDescent="0.3">
      <c r="A3073" s="9">
        <v>3819</v>
      </c>
      <c r="B3073" s="10">
        <v>3560961</v>
      </c>
      <c r="C3073" s="10">
        <v>13910</v>
      </c>
      <c r="D3073" s="10">
        <v>136393732</v>
      </c>
      <c r="E3073" s="10">
        <v>532788</v>
      </c>
      <c r="F3073" s="10">
        <v>532788</v>
      </c>
      <c r="G3073" s="10" t="s">
        <v>11721</v>
      </c>
      <c r="H3073" s="10" t="s">
        <v>11721</v>
      </c>
      <c r="I3073" s="10" t="s">
        <v>11722</v>
      </c>
      <c r="J3073" s="10" t="s">
        <v>11723</v>
      </c>
      <c r="K3073" s="13">
        <v>5.4094499999999996</v>
      </c>
      <c r="L3073" s="19" t="s">
        <v>13176</v>
      </c>
      <c r="M3073" s="11" t="s">
        <v>121</v>
      </c>
      <c r="N3073" s="10" t="s">
        <v>562</v>
      </c>
      <c r="O3073" s="10" t="s">
        <v>3058</v>
      </c>
      <c r="P3073" s="10" t="s">
        <v>3059</v>
      </c>
      <c r="Q3073" s="12"/>
      <c r="R3073" s="12"/>
      <c r="S3073" s="15" t="s">
        <v>565</v>
      </c>
      <c r="T3073" s="10" t="s">
        <v>27</v>
      </c>
      <c r="U3073" s="10">
        <v>952</v>
      </c>
      <c r="V3073" s="10">
        <v>1111</v>
      </c>
      <c r="W3073" s="10">
        <v>3270</v>
      </c>
      <c r="X3073" s="10">
        <v>2209</v>
      </c>
      <c r="Y3073" s="10">
        <f t="shared" si="96"/>
        <v>3819</v>
      </c>
      <c r="Z3073" s="10" t="str">
        <f>IFERROR(VLOOKUP(H3073,'[1]MW-NIFTY-50-12-Apr-2020'!$A:$A,1,FALSE),"No")</f>
        <v>No</v>
      </c>
      <c r="AA3073" s="10" t="str">
        <f>IFERROR(VLOOKUP(AB3073,'[2]ind_nifty500list 12th Apr20'!$F:$F,1,FALSE),"No")</f>
        <v>No</v>
      </c>
      <c r="AB3073" s="9">
        <v>3819</v>
      </c>
    </row>
    <row r="3074" spans="1:28" ht="15.75" customHeight="1" x14ac:dyDescent="0.3">
      <c r="A3074" s="9">
        <v>3249</v>
      </c>
      <c r="B3074" s="10"/>
      <c r="C3074" s="10"/>
      <c r="D3074" s="10">
        <v>135739140</v>
      </c>
      <c r="E3074" s="10">
        <v>530231</v>
      </c>
      <c r="F3074" s="10">
        <v>530231</v>
      </c>
      <c r="G3074" s="10" t="s">
        <v>9981</v>
      </c>
      <c r="H3074" s="10" t="str">
        <f t="shared" ref="H3074:H3080" si="101">G3074</f>
        <v>SUBSM</v>
      </c>
      <c r="I3074" s="10" t="s">
        <v>9982</v>
      </c>
      <c r="J3074" s="10" t="s">
        <v>9983</v>
      </c>
      <c r="K3074" s="13">
        <v>5.38</v>
      </c>
      <c r="L3074" s="19" t="s">
        <v>13176</v>
      </c>
      <c r="M3074" s="11" t="s">
        <v>39</v>
      </c>
      <c r="N3074" s="10" t="s">
        <v>145</v>
      </c>
      <c r="O3074" s="10"/>
      <c r="P3074" s="10"/>
      <c r="Q3074" s="12"/>
      <c r="R3074" s="12"/>
      <c r="S3074" s="15" t="s">
        <v>42</v>
      </c>
      <c r="T3074" s="10" t="s">
        <v>27</v>
      </c>
      <c r="U3074" s="10">
        <v>79</v>
      </c>
      <c r="V3074" s="10">
        <v>286</v>
      </c>
      <c r="W3074" s="10">
        <v>1701</v>
      </c>
      <c r="X3074" s="10">
        <v>1696</v>
      </c>
      <c r="Y3074" s="10">
        <f t="shared" ref="Y3074:Y3137" si="102">A3074</f>
        <v>3249</v>
      </c>
      <c r="Z3074" s="10" t="str">
        <f>IFERROR(VLOOKUP(H3074,'[1]MW-NIFTY-50-12-Apr-2020'!$A:$A,1,FALSE),"No")</f>
        <v>No</v>
      </c>
      <c r="AA3074" s="10" t="str">
        <f>IFERROR(VLOOKUP(AB3074,'[2]ind_nifty500list 12th Apr20'!$F:$F,1,FALSE),"No")</f>
        <v>No</v>
      </c>
      <c r="AB3074" s="9">
        <v>3249</v>
      </c>
    </row>
    <row r="3075" spans="1:28" ht="15.75" customHeight="1" x14ac:dyDescent="0.3">
      <c r="A3075" s="9">
        <v>1850</v>
      </c>
      <c r="B3075" s="10"/>
      <c r="C3075" s="10"/>
      <c r="D3075" s="10">
        <v>130126340</v>
      </c>
      <c r="E3075" s="10">
        <v>508306</v>
      </c>
      <c r="F3075" s="10">
        <v>508306</v>
      </c>
      <c r="G3075" s="10" t="s">
        <v>5792</v>
      </c>
      <c r="H3075" s="10" t="str">
        <f t="shared" si="101"/>
        <v>LEDOTEA</v>
      </c>
      <c r="I3075" s="10" t="s">
        <v>5793</v>
      </c>
      <c r="J3075" s="10" t="s">
        <v>5794</v>
      </c>
      <c r="K3075" s="13">
        <v>5.36</v>
      </c>
      <c r="L3075" s="19" t="s">
        <v>13176</v>
      </c>
      <c r="M3075" s="11" t="s">
        <v>275</v>
      </c>
      <c r="N3075" s="10" t="s">
        <v>276</v>
      </c>
      <c r="O3075" s="10" t="s">
        <v>277</v>
      </c>
      <c r="P3075" s="10" t="s">
        <v>826</v>
      </c>
      <c r="Q3075" s="12"/>
      <c r="R3075" s="12"/>
      <c r="S3075" s="18" t="s">
        <v>279</v>
      </c>
      <c r="T3075" s="10" t="s">
        <v>27</v>
      </c>
      <c r="U3075" s="10">
        <v>1873</v>
      </c>
      <c r="V3075" s="10">
        <v>224</v>
      </c>
      <c r="W3075" s="10">
        <v>1680</v>
      </c>
      <c r="X3075" s="10">
        <v>3558</v>
      </c>
      <c r="Y3075" s="10">
        <f t="shared" si="102"/>
        <v>1850</v>
      </c>
      <c r="Z3075" s="10" t="str">
        <f>IFERROR(VLOOKUP(H3075,'[1]MW-NIFTY-50-12-Apr-2020'!$A:$A,1,FALSE),"No")</f>
        <v>No</v>
      </c>
      <c r="AA3075" s="10" t="str">
        <f>IFERROR(VLOOKUP(AB3075,'[2]ind_nifty500list 12th Apr20'!$F:$F,1,FALSE),"No")</f>
        <v>No</v>
      </c>
      <c r="AB3075" s="9">
        <v>1850</v>
      </c>
    </row>
    <row r="3076" spans="1:28" ht="15.75" customHeight="1" x14ac:dyDescent="0.3">
      <c r="A3076" s="9">
        <v>1437</v>
      </c>
      <c r="B3076" s="10"/>
      <c r="C3076" s="10"/>
      <c r="D3076" s="10">
        <v>136108548</v>
      </c>
      <c r="E3076" s="10">
        <v>136108548</v>
      </c>
      <c r="F3076" s="10">
        <v>531674</v>
      </c>
      <c r="G3076" s="10" t="s">
        <v>4541</v>
      </c>
      <c r="H3076" s="10" t="str">
        <f t="shared" si="101"/>
        <v>INDOASIAP</v>
      </c>
      <c r="I3076" s="10" t="s">
        <v>4542</v>
      </c>
      <c r="J3076" s="10" t="s">
        <v>4543</v>
      </c>
      <c r="K3076" s="13">
        <v>5.34</v>
      </c>
      <c r="L3076" s="19" t="s">
        <v>13176</v>
      </c>
      <c r="M3076" s="11" t="s">
        <v>39</v>
      </c>
      <c r="N3076" s="10" t="s">
        <v>145</v>
      </c>
      <c r="O3076" s="12"/>
      <c r="P3076" s="10"/>
      <c r="Q3076" s="12"/>
      <c r="R3076" s="12"/>
      <c r="S3076" s="15" t="s">
        <v>42</v>
      </c>
      <c r="T3076" s="10" t="s">
        <v>27</v>
      </c>
      <c r="U3076" s="10">
        <v>1583</v>
      </c>
      <c r="V3076" s="10">
        <v>1648</v>
      </c>
      <c r="W3076" s="10">
        <v>1098</v>
      </c>
      <c r="X3076" s="10">
        <v>1055</v>
      </c>
      <c r="Y3076" s="10">
        <f t="shared" si="102"/>
        <v>1437</v>
      </c>
      <c r="Z3076" s="10" t="str">
        <f>IFERROR(VLOOKUP(H3076,'[1]MW-NIFTY-50-12-Apr-2020'!$A:$A,1,FALSE),"No")</f>
        <v>No</v>
      </c>
      <c r="AA3076" s="10" t="str">
        <f>IFERROR(VLOOKUP(AB3076,'[2]ind_nifty500list 12th Apr20'!$F:$F,1,FALSE),"No")</f>
        <v>No</v>
      </c>
      <c r="AB3076" s="9">
        <v>1437</v>
      </c>
    </row>
    <row r="3077" spans="1:28" ht="15.75" customHeight="1" x14ac:dyDescent="0.3">
      <c r="A3077" s="9">
        <v>2734</v>
      </c>
      <c r="B3077" s="10"/>
      <c r="C3077" s="10"/>
      <c r="D3077" s="10">
        <v>131196676</v>
      </c>
      <c r="E3077" s="10">
        <v>512487</v>
      </c>
      <c r="F3077" s="10">
        <v>512487</v>
      </c>
      <c r="G3077" s="10" t="s">
        <v>8444</v>
      </c>
      <c r="H3077" s="10" t="str">
        <f t="shared" si="101"/>
        <v>REMIELEK</v>
      </c>
      <c r="I3077" s="10" t="s">
        <v>8445</v>
      </c>
      <c r="J3077" s="10" t="s">
        <v>8446</v>
      </c>
      <c r="K3077" s="13">
        <v>5.34</v>
      </c>
      <c r="L3077" s="19" t="s">
        <v>13176</v>
      </c>
      <c r="M3077" s="11" t="s">
        <v>39</v>
      </c>
      <c r="N3077" s="10" t="s">
        <v>40</v>
      </c>
      <c r="O3077" s="10" t="s">
        <v>76</v>
      </c>
      <c r="P3077" s="10"/>
      <c r="Q3077" s="12"/>
      <c r="R3077" s="12"/>
      <c r="S3077" s="15" t="s">
        <v>42</v>
      </c>
      <c r="T3077" s="10" t="s">
        <v>27</v>
      </c>
      <c r="U3077" s="10">
        <v>2934</v>
      </c>
      <c r="V3077" s="10">
        <v>3602</v>
      </c>
      <c r="W3077" s="10">
        <v>2302</v>
      </c>
      <c r="X3077" s="10">
        <v>2223</v>
      </c>
      <c r="Y3077" s="10">
        <f t="shared" si="102"/>
        <v>2734</v>
      </c>
      <c r="Z3077" s="10" t="str">
        <f>IFERROR(VLOOKUP(H3077,'[1]MW-NIFTY-50-12-Apr-2020'!$A:$A,1,FALSE),"No")</f>
        <v>No</v>
      </c>
      <c r="AA3077" s="10" t="str">
        <f>IFERROR(VLOOKUP(AB3077,'[2]ind_nifty500list 12th Apr20'!$F:$F,1,FALSE),"No")</f>
        <v>No</v>
      </c>
      <c r="AB3077" s="9">
        <v>2734</v>
      </c>
    </row>
    <row r="3078" spans="1:28" ht="15.75" customHeight="1" x14ac:dyDescent="0.3">
      <c r="A3078" s="9">
        <v>1101</v>
      </c>
      <c r="B3078" s="10"/>
      <c r="C3078" s="10"/>
      <c r="D3078" s="10">
        <v>135950084</v>
      </c>
      <c r="E3078" s="10">
        <v>531055</v>
      </c>
      <c r="F3078" s="10">
        <v>531055</v>
      </c>
      <c r="G3078" s="10" t="s">
        <v>3513</v>
      </c>
      <c r="H3078" s="10" t="str">
        <f t="shared" si="101"/>
        <v>GFLFIN</v>
      </c>
      <c r="I3078" s="10" t="s">
        <v>3514</v>
      </c>
      <c r="J3078" s="10" t="s">
        <v>3515</v>
      </c>
      <c r="K3078" s="13">
        <v>5.31</v>
      </c>
      <c r="L3078" s="19" t="s">
        <v>13176</v>
      </c>
      <c r="M3078" s="11" t="s">
        <v>55</v>
      </c>
      <c r="N3078" s="10" t="s">
        <v>56</v>
      </c>
      <c r="O3078" s="10" t="s">
        <v>62</v>
      </c>
      <c r="P3078" s="10" t="s">
        <v>63</v>
      </c>
      <c r="Q3078" s="12"/>
      <c r="R3078" s="12"/>
      <c r="S3078" s="10" t="s">
        <v>58</v>
      </c>
      <c r="T3078" s="10" t="s">
        <v>27</v>
      </c>
      <c r="U3078" s="10">
        <v>2059</v>
      </c>
      <c r="V3078" s="10">
        <v>2899</v>
      </c>
      <c r="W3078" s="10">
        <v>1094</v>
      </c>
      <c r="X3078" s="10">
        <v>192</v>
      </c>
      <c r="Y3078" s="10">
        <f t="shared" si="102"/>
        <v>1101</v>
      </c>
      <c r="Z3078" s="10" t="str">
        <f>IFERROR(VLOOKUP(H3078,'[1]MW-NIFTY-50-12-Apr-2020'!$A:$A,1,FALSE),"No")</f>
        <v>No</v>
      </c>
      <c r="AA3078" s="10" t="str">
        <f>IFERROR(VLOOKUP(AB3078,'[2]ind_nifty500list 12th Apr20'!$F:$F,1,FALSE),"No")</f>
        <v>No</v>
      </c>
      <c r="AB3078" s="9">
        <v>1101</v>
      </c>
    </row>
    <row r="3079" spans="1:28" ht="15.75" customHeight="1" x14ac:dyDescent="0.3">
      <c r="A3079" s="9">
        <v>2400</v>
      </c>
      <c r="B3079" s="10"/>
      <c r="C3079" s="10"/>
      <c r="D3079" s="10">
        <v>134158084</v>
      </c>
      <c r="E3079" s="10">
        <v>134158084</v>
      </c>
      <c r="F3079" s="10">
        <v>524055</v>
      </c>
      <c r="G3079" s="10" t="s">
        <v>7450</v>
      </c>
      <c r="H3079" s="10" t="str">
        <f t="shared" si="101"/>
        <v>PANIDPR</v>
      </c>
      <c r="I3079" s="10" t="s">
        <v>7451</v>
      </c>
      <c r="J3079" s="10" t="s">
        <v>7452</v>
      </c>
      <c r="K3079" s="13">
        <v>5.31</v>
      </c>
      <c r="L3079" s="19" t="s">
        <v>13176</v>
      </c>
      <c r="M3079" s="11" t="s">
        <v>39</v>
      </c>
      <c r="N3079" s="10" t="s">
        <v>145</v>
      </c>
      <c r="O3079" s="10"/>
      <c r="P3079" s="10"/>
      <c r="Q3079" s="12"/>
      <c r="R3079" s="12"/>
      <c r="S3079" s="15" t="s">
        <v>42</v>
      </c>
      <c r="T3079" s="10" t="s">
        <v>27</v>
      </c>
      <c r="U3079" s="10">
        <v>2418</v>
      </c>
      <c r="V3079" s="10">
        <v>2419</v>
      </c>
      <c r="W3079" s="10">
        <v>2278</v>
      </c>
      <c r="X3079" s="10">
        <v>2266</v>
      </c>
      <c r="Y3079" s="10">
        <f t="shared" si="102"/>
        <v>2400</v>
      </c>
      <c r="Z3079" s="10" t="str">
        <f>IFERROR(VLOOKUP(H3079,'[1]MW-NIFTY-50-12-Apr-2020'!$A:$A,1,FALSE),"No")</f>
        <v>No</v>
      </c>
      <c r="AA3079" s="10" t="str">
        <f>IFERROR(VLOOKUP(AB3079,'[2]ind_nifty500list 12th Apr20'!$F:$F,1,FALSE),"No")</f>
        <v>No</v>
      </c>
      <c r="AB3079" s="9">
        <v>2400</v>
      </c>
    </row>
    <row r="3080" spans="1:28" ht="15.75" customHeight="1" x14ac:dyDescent="0.3">
      <c r="A3080" s="9">
        <v>2596</v>
      </c>
      <c r="B3080" s="10"/>
      <c r="C3080" s="10"/>
      <c r="D3080" s="10">
        <v>136079876</v>
      </c>
      <c r="E3080" s="10">
        <v>136079876</v>
      </c>
      <c r="F3080" s="10">
        <v>531562</v>
      </c>
      <c r="G3080" s="10" t="s">
        <v>8028</v>
      </c>
      <c r="H3080" s="10" t="str">
        <f t="shared" si="101"/>
        <v>PUSHPIN</v>
      </c>
      <c r="I3080" s="10"/>
      <c r="J3080" s="10" t="s">
        <v>8029</v>
      </c>
      <c r="K3080" s="13">
        <v>5.3</v>
      </c>
      <c r="L3080" s="19" t="s">
        <v>13176</v>
      </c>
      <c r="M3080" s="11" t="s">
        <v>83</v>
      </c>
      <c r="N3080" s="10" t="s">
        <v>84</v>
      </c>
      <c r="O3080" s="10" t="s">
        <v>85</v>
      </c>
      <c r="P3080" s="10"/>
      <c r="Q3080" s="12"/>
      <c r="R3080" s="12"/>
      <c r="S3080" s="15" t="s">
        <v>86</v>
      </c>
      <c r="T3080" s="10" t="s">
        <v>27</v>
      </c>
      <c r="U3080" s="10">
        <v>2760</v>
      </c>
      <c r="V3080" s="10">
        <v>2817</v>
      </c>
      <c r="W3080" s="10">
        <v>2591</v>
      </c>
      <c r="X3080" s="10">
        <v>2420</v>
      </c>
      <c r="Y3080" s="10">
        <f t="shared" si="102"/>
        <v>2596</v>
      </c>
      <c r="Z3080" s="10" t="str">
        <f>IFERROR(VLOOKUP(H3080,'[1]MW-NIFTY-50-12-Apr-2020'!$A:$A,1,FALSE),"No")</f>
        <v>No</v>
      </c>
      <c r="AA3080" s="10" t="str">
        <f>IFERROR(VLOOKUP(AB3080,'[2]ind_nifty500list 12th Apr20'!$F:$F,1,FALSE),"No")</f>
        <v>No</v>
      </c>
      <c r="AB3080" s="9">
        <v>2596</v>
      </c>
    </row>
    <row r="3081" spans="1:28" ht="15.75" customHeight="1" x14ac:dyDescent="0.3">
      <c r="A3081" s="9">
        <v>2672</v>
      </c>
      <c r="B3081" s="10">
        <v>3782657</v>
      </c>
      <c r="C3081" s="10">
        <v>14776</v>
      </c>
      <c r="D3081" s="10">
        <v>136368644</v>
      </c>
      <c r="E3081" s="10">
        <v>532690</v>
      </c>
      <c r="F3081" s="10">
        <v>532690</v>
      </c>
      <c r="G3081" s="10" t="s">
        <v>8255</v>
      </c>
      <c r="H3081" s="10" t="s">
        <v>8255</v>
      </c>
      <c r="I3081" s="10" t="s">
        <v>8256</v>
      </c>
      <c r="J3081" s="10" t="s">
        <v>8257</v>
      </c>
      <c r="K3081" s="13">
        <v>5.2984999999999998</v>
      </c>
      <c r="L3081" s="19" t="s">
        <v>13176</v>
      </c>
      <c r="M3081" s="11" t="s">
        <v>23</v>
      </c>
      <c r="N3081" s="10" t="s">
        <v>90</v>
      </c>
      <c r="O3081" s="10" t="s">
        <v>283</v>
      </c>
      <c r="P3081" s="10" t="e">
        <v>#REF!</v>
      </c>
      <c r="Q3081" s="12"/>
      <c r="R3081" s="12"/>
      <c r="S3081" s="18" t="s">
        <v>91</v>
      </c>
      <c r="T3081" s="10" t="s">
        <v>27</v>
      </c>
      <c r="U3081" s="10">
        <v>2374</v>
      </c>
      <c r="V3081" s="10">
        <v>1054</v>
      </c>
      <c r="W3081" s="10">
        <v>3314</v>
      </c>
      <c r="X3081" s="10">
        <v>3261</v>
      </c>
      <c r="Y3081" s="10">
        <f t="shared" si="102"/>
        <v>2672</v>
      </c>
      <c r="Z3081" s="10" t="str">
        <f>IFERROR(VLOOKUP(H3081,'[1]MW-NIFTY-50-12-Apr-2020'!$A:$A,1,FALSE),"No")</f>
        <v>No</v>
      </c>
      <c r="AA3081" s="10" t="str">
        <f>IFERROR(VLOOKUP(AB3081,'[2]ind_nifty500list 12th Apr20'!$F:$F,1,FALSE),"No")</f>
        <v>No</v>
      </c>
      <c r="AB3081" s="9">
        <v>2672</v>
      </c>
    </row>
    <row r="3082" spans="1:28" ht="15.75" customHeight="1" x14ac:dyDescent="0.3">
      <c r="A3082" s="9">
        <v>3047</v>
      </c>
      <c r="B3082" s="10"/>
      <c r="C3082" s="10"/>
      <c r="D3082" s="10">
        <v>130294020</v>
      </c>
      <c r="E3082" s="10">
        <v>508961</v>
      </c>
      <c r="F3082" s="10">
        <v>508961</v>
      </c>
      <c r="G3082" s="10" t="s">
        <v>9380</v>
      </c>
      <c r="H3082" s="10" t="str">
        <f t="shared" ref="H3082:H3094" si="103">G3082</f>
        <v>SHRICON</v>
      </c>
      <c r="I3082" s="10" t="s">
        <v>9381</v>
      </c>
      <c r="J3082" s="10" t="s">
        <v>9382</v>
      </c>
      <c r="K3082" s="13">
        <v>5.28</v>
      </c>
      <c r="L3082" s="19" t="s">
        <v>13176</v>
      </c>
      <c r="M3082" s="11" t="s">
        <v>55</v>
      </c>
      <c r="N3082" s="10" t="s">
        <v>56</v>
      </c>
      <c r="O3082" s="10" t="s">
        <v>215</v>
      </c>
      <c r="P3082" s="10" t="s">
        <v>454</v>
      </c>
      <c r="Q3082" s="12"/>
      <c r="R3082" s="12"/>
      <c r="S3082" s="10" t="s">
        <v>58</v>
      </c>
      <c r="T3082" s="10" t="s">
        <v>27</v>
      </c>
      <c r="U3082" s="10">
        <v>3438</v>
      </c>
      <c r="V3082" s="10">
        <v>4617</v>
      </c>
      <c r="W3082" s="10">
        <v>2276</v>
      </c>
      <c r="X3082" s="10">
        <v>779</v>
      </c>
      <c r="Y3082" s="10">
        <f t="shared" si="102"/>
        <v>3047</v>
      </c>
      <c r="Z3082" s="10" t="str">
        <f>IFERROR(VLOOKUP(H3082,'[1]MW-NIFTY-50-12-Apr-2020'!$A:$A,1,FALSE),"No")</f>
        <v>No</v>
      </c>
      <c r="AA3082" s="10" t="str">
        <f>IFERROR(VLOOKUP(AB3082,'[2]ind_nifty500list 12th Apr20'!$F:$F,1,FALSE),"No")</f>
        <v>No</v>
      </c>
      <c r="AB3082" s="9">
        <v>3047</v>
      </c>
    </row>
    <row r="3083" spans="1:28" ht="15.75" customHeight="1" x14ac:dyDescent="0.3">
      <c r="A3083" s="9">
        <v>702</v>
      </c>
      <c r="B3083" s="10"/>
      <c r="C3083" s="10"/>
      <c r="D3083" s="10">
        <v>137925124</v>
      </c>
      <c r="E3083" s="10">
        <v>538770</v>
      </c>
      <c r="F3083" s="10">
        <v>538770</v>
      </c>
      <c r="G3083" s="10" t="s">
        <v>2299</v>
      </c>
      <c r="H3083" s="10" t="str">
        <f t="shared" si="103"/>
        <v>CRANEINFRA</v>
      </c>
      <c r="I3083" s="10" t="s">
        <v>2300</v>
      </c>
      <c r="J3083" s="10" t="s">
        <v>2301</v>
      </c>
      <c r="K3083" s="13">
        <v>5.27</v>
      </c>
      <c r="L3083" s="19" t="s">
        <v>13176</v>
      </c>
      <c r="M3083" s="11" t="s">
        <v>249</v>
      </c>
      <c r="N3083" s="10" t="s">
        <v>383</v>
      </c>
      <c r="O3083" s="10"/>
      <c r="P3083" s="10"/>
      <c r="Q3083" s="12"/>
      <c r="R3083" s="12"/>
      <c r="S3083" s="18" t="s">
        <v>384</v>
      </c>
      <c r="T3083" s="10" t="s">
        <v>27</v>
      </c>
      <c r="U3083" s="10">
        <v>1780</v>
      </c>
      <c r="V3083" s="10">
        <v>2416</v>
      </c>
      <c r="W3083" s="10">
        <v>2766</v>
      </c>
      <c r="X3083" s="10">
        <v>340</v>
      </c>
      <c r="Y3083" s="10">
        <f t="shared" si="102"/>
        <v>702</v>
      </c>
      <c r="Z3083" s="10" t="str">
        <f>IFERROR(VLOOKUP(H3083,'[1]MW-NIFTY-50-12-Apr-2020'!$A:$A,1,FALSE),"No")</f>
        <v>No</v>
      </c>
      <c r="AA3083" s="10" t="str">
        <f>IFERROR(VLOOKUP(AB3083,'[2]ind_nifty500list 12th Apr20'!$F:$F,1,FALSE),"No")</f>
        <v>No</v>
      </c>
      <c r="AB3083" s="9">
        <v>702</v>
      </c>
    </row>
    <row r="3084" spans="1:28" ht="15.75" customHeight="1" x14ac:dyDescent="0.3">
      <c r="A3084" s="9">
        <v>1193</v>
      </c>
      <c r="B3084" s="10"/>
      <c r="C3084" s="10"/>
      <c r="D3084" s="10">
        <v>130955012</v>
      </c>
      <c r="E3084" s="10">
        <v>511543</v>
      </c>
      <c r="F3084" s="10">
        <v>511543</v>
      </c>
      <c r="G3084" s="10" t="s">
        <v>3796</v>
      </c>
      <c r="H3084" s="10" t="str">
        <f t="shared" si="103"/>
        <v>GSBFIN</v>
      </c>
      <c r="I3084" s="10" t="s">
        <v>3797</v>
      </c>
      <c r="J3084" s="10" t="s">
        <v>3798</v>
      </c>
      <c r="K3084" s="13">
        <v>5.27</v>
      </c>
      <c r="L3084" s="19" t="s">
        <v>13176</v>
      </c>
      <c r="M3084" s="11" t="s">
        <v>55</v>
      </c>
      <c r="N3084" s="10" t="s">
        <v>56</v>
      </c>
      <c r="O3084" s="10" t="s">
        <v>62</v>
      </c>
      <c r="P3084" s="10" t="s">
        <v>293</v>
      </c>
      <c r="Q3084" s="12"/>
      <c r="R3084" s="12"/>
      <c r="S3084" s="10" t="s">
        <v>58</v>
      </c>
      <c r="T3084" s="10" t="s">
        <v>27</v>
      </c>
      <c r="U3084" s="10">
        <v>2074</v>
      </c>
      <c r="V3084" s="10">
        <v>2730</v>
      </c>
      <c r="W3084" s="10">
        <v>436</v>
      </c>
      <c r="X3084" s="10">
        <v>152</v>
      </c>
      <c r="Y3084" s="10">
        <f t="shared" si="102"/>
        <v>1193</v>
      </c>
      <c r="Z3084" s="10" t="str">
        <f>IFERROR(VLOOKUP(H3084,'[1]MW-NIFTY-50-12-Apr-2020'!$A:$A,1,FALSE),"No")</f>
        <v>No</v>
      </c>
      <c r="AA3084" s="10" t="str">
        <f>IFERROR(VLOOKUP(AB3084,'[2]ind_nifty500list 12th Apr20'!$F:$F,1,FALSE),"No")</f>
        <v>No</v>
      </c>
      <c r="AB3084" s="9">
        <v>1193</v>
      </c>
    </row>
    <row r="3085" spans="1:28" ht="15.75" customHeight="1" x14ac:dyDescent="0.3">
      <c r="A3085" s="9">
        <v>560</v>
      </c>
      <c r="B3085" s="10"/>
      <c r="C3085" s="10"/>
      <c r="D3085" s="10">
        <v>129916420</v>
      </c>
      <c r="E3085" s="10">
        <v>507486</v>
      </c>
      <c r="F3085" s="10">
        <v>507486</v>
      </c>
      <c r="G3085" s="10" t="s">
        <v>1867</v>
      </c>
      <c r="H3085" s="10" t="str">
        <f t="shared" si="103"/>
        <v>CAPRO</v>
      </c>
      <c r="I3085" s="10" t="s">
        <v>1868</v>
      </c>
      <c r="J3085" s="10" t="s">
        <v>1869</v>
      </c>
      <c r="K3085" s="13">
        <v>5.26</v>
      </c>
      <c r="L3085" s="19" t="s">
        <v>13176</v>
      </c>
      <c r="M3085" s="11" t="s">
        <v>23</v>
      </c>
      <c r="N3085" s="10" t="s">
        <v>24</v>
      </c>
      <c r="O3085" s="10"/>
      <c r="P3085" s="10"/>
      <c r="Q3085" s="12"/>
      <c r="R3085" s="12"/>
      <c r="S3085" s="17" t="s">
        <v>26</v>
      </c>
      <c r="T3085" s="10" t="s">
        <v>27</v>
      </c>
      <c r="U3085" s="10">
        <v>657</v>
      </c>
      <c r="V3085" s="10">
        <v>846</v>
      </c>
      <c r="W3085" s="10">
        <v>758</v>
      </c>
      <c r="X3085" s="10">
        <v>680</v>
      </c>
      <c r="Y3085" s="10">
        <f t="shared" si="102"/>
        <v>560</v>
      </c>
      <c r="Z3085" s="10" t="str">
        <f>IFERROR(VLOOKUP(H3085,'[1]MW-NIFTY-50-12-Apr-2020'!$A:$A,1,FALSE),"No")</f>
        <v>No</v>
      </c>
      <c r="AA3085" s="10" t="str">
        <f>IFERROR(VLOOKUP(AB3085,'[2]ind_nifty500list 12th Apr20'!$F:$F,1,FALSE),"No")</f>
        <v>No</v>
      </c>
      <c r="AB3085" s="9">
        <v>560</v>
      </c>
    </row>
    <row r="3086" spans="1:28" ht="15.75" customHeight="1" x14ac:dyDescent="0.3">
      <c r="A3086" s="9">
        <v>1252</v>
      </c>
      <c r="B3086" s="10"/>
      <c r="C3086" s="10"/>
      <c r="D3086" s="10">
        <v>137748740</v>
      </c>
      <c r="E3086" s="10">
        <v>538081</v>
      </c>
      <c r="F3086" s="10">
        <v>538081</v>
      </c>
      <c r="G3086" s="10" t="s">
        <v>3975</v>
      </c>
      <c r="H3086" s="10" t="str">
        <f t="shared" si="103"/>
        <v>HARIAAPL</v>
      </c>
      <c r="I3086" s="10" t="s">
        <v>3976</v>
      </c>
      <c r="J3086" s="10" t="s">
        <v>3977</v>
      </c>
      <c r="K3086" s="13">
        <v>5.26</v>
      </c>
      <c r="L3086" s="19" t="s">
        <v>13176</v>
      </c>
      <c r="M3086" s="11" t="s">
        <v>83</v>
      </c>
      <c r="N3086" s="10" t="s">
        <v>84</v>
      </c>
      <c r="O3086" s="10" t="s">
        <v>85</v>
      </c>
      <c r="P3086" s="10"/>
      <c r="Q3086" s="12"/>
      <c r="R3086" s="12"/>
      <c r="S3086" s="15" t="s">
        <v>86</v>
      </c>
      <c r="T3086" s="10" t="s">
        <v>27</v>
      </c>
      <c r="U3086" s="10">
        <v>1430</v>
      </c>
      <c r="V3086" s="10">
        <v>1887</v>
      </c>
      <c r="W3086" s="10">
        <v>238</v>
      </c>
      <c r="X3086" s="10">
        <v>162</v>
      </c>
      <c r="Y3086" s="10">
        <f t="shared" si="102"/>
        <v>1252</v>
      </c>
      <c r="Z3086" s="10" t="str">
        <f>IFERROR(VLOOKUP(H3086,'[1]MW-NIFTY-50-12-Apr-2020'!$A:$A,1,FALSE),"No")</f>
        <v>No</v>
      </c>
      <c r="AA3086" s="10" t="str">
        <f>IFERROR(VLOOKUP(AB3086,'[2]ind_nifty500list 12th Apr20'!$F:$F,1,FALSE),"No")</f>
        <v>No</v>
      </c>
      <c r="AB3086" s="9">
        <v>1252</v>
      </c>
    </row>
    <row r="3087" spans="1:28" ht="15.75" customHeight="1" x14ac:dyDescent="0.3">
      <c r="A3087" s="9">
        <v>1367</v>
      </c>
      <c r="B3087" s="10"/>
      <c r="C3087" s="10"/>
      <c r="D3087" s="10">
        <v>136151044</v>
      </c>
      <c r="E3087" s="10">
        <v>531840</v>
      </c>
      <c r="F3087" s="10">
        <v>531840</v>
      </c>
      <c r="G3087" s="10" t="s">
        <v>4327</v>
      </c>
      <c r="H3087" s="10" t="str">
        <f t="shared" si="103"/>
        <v>IECEDU</v>
      </c>
      <c r="I3087" s="10" t="s">
        <v>4328</v>
      </c>
      <c r="J3087" s="10" t="s">
        <v>4329</v>
      </c>
      <c r="K3087" s="13">
        <v>5.26</v>
      </c>
      <c r="L3087" s="19" t="s">
        <v>13176</v>
      </c>
      <c r="M3087" s="11" t="s">
        <v>83</v>
      </c>
      <c r="N3087" s="10" t="s">
        <v>181</v>
      </c>
      <c r="O3087" s="10" t="s">
        <v>203</v>
      </c>
      <c r="P3087" s="10"/>
      <c r="Q3087" s="12"/>
      <c r="R3087" s="12"/>
      <c r="S3087" s="15" t="s">
        <v>86</v>
      </c>
      <c r="T3087" s="10" t="s">
        <v>27</v>
      </c>
      <c r="U3087" s="10">
        <v>40</v>
      </c>
      <c r="V3087" s="10">
        <v>686</v>
      </c>
      <c r="W3087" s="10">
        <v>3723</v>
      </c>
      <c r="X3087" s="10">
        <v>1188</v>
      </c>
      <c r="Y3087" s="10">
        <f t="shared" si="102"/>
        <v>1367</v>
      </c>
      <c r="Z3087" s="10" t="str">
        <f>IFERROR(VLOOKUP(H3087,'[1]MW-NIFTY-50-12-Apr-2020'!$A:$A,1,FALSE),"No")</f>
        <v>No</v>
      </c>
      <c r="AA3087" s="10" t="str">
        <f>IFERROR(VLOOKUP(AB3087,'[2]ind_nifty500list 12th Apr20'!$F:$F,1,FALSE),"No")</f>
        <v>No</v>
      </c>
      <c r="AB3087" s="9">
        <v>1367</v>
      </c>
    </row>
    <row r="3088" spans="1:28" ht="15.75" customHeight="1" x14ac:dyDescent="0.3">
      <c r="A3088" s="9">
        <v>2554</v>
      </c>
      <c r="B3088" s="10"/>
      <c r="C3088" s="10"/>
      <c r="D3088" s="10">
        <v>137091588</v>
      </c>
      <c r="E3088" s="10">
        <v>535514</v>
      </c>
      <c r="F3088" s="10">
        <v>535514</v>
      </c>
      <c r="G3088" s="10" t="s">
        <v>7906</v>
      </c>
      <c r="H3088" s="10" t="str">
        <f t="shared" si="103"/>
        <v>PRIMECAPM</v>
      </c>
      <c r="I3088" s="10" t="s">
        <v>7907</v>
      </c>
      <c r="J3088" s="10" t="s">
        <v>7908</v>
      </c>
      <c r="K3088" s="13">
        <v>5.26</v>
      </c>
      <c r="L3088" s="19" t="s">
        <v>13176</v>
      </c>
      <c r="M3088" s="11" t="s">
        <v>55</v>
      </c>
      <c r="N3088" s="10" t="s">
        <v>56</v>
      </c>
      <c r="O3088" s="10" t="s">
        <v>57</v>
      </c>
      <c r="P3088" s="10"/>
      <c r="Q3088" s="12"/>
      <c r="R3088" s="12"/>
      <c r="S3088" s="10" t="s">
        <v>58</v>
      </c>
      <c r="T3088" s="10" t="s">
        <v>27</v>
      </c>
      <c r="U3088" s="10">
        <v>3714</v>
      </c>
      <c r="V3088" s="10">
        <v>3816</v>
      </c>
      <c r="W3088" s="10">
        <v>2467</v>
      </c>
      <c r="X3088" s="10">
        <v>2431</v>
      </c>
      <c r="Y3088" s="10">
        <f t="shared" si="102"/>
        <v>2554</v>
      </c>
      <c r="Z3088" s="10" t="str">
        <f>IFERROR(VLOOKUP(H3088,'[1]MW-NIFTY-50-12-Apr-2020'!$A:$A,1,FALSE),"No")</f>
        <v>No</v>
      </c>
      <c r="AA3088" s="10" t="str">
        <f>IFERROR(VLOOKUP(AB3088,'[2]ind_nifty500list 12th Apr20'!$F:$F,1,FALSE),"No")</f>
        <v>No</v>
      </c>
      <c r="AB3088" s="9">
        <v>2554</v>
      </c>
    </row>
    <row r="3089" spans="1:28" ht="15.75" customHeight="1" x14ac:dyDescent="0.3">
      <c r="A3089" s="9">
        <v>2887</v>
      </c>
      <c r="B3089" s="10"/>
      <c r="C3089" s="10"/>
      <c r="D3089" s="10">
        <v>131191044</v>
      </c>
      <c r="E3089" s="10">
        <v>512465</v>
      </c>
      <c r="F3089" s="10">
        <v>512465</v>
      </c>
      <c r="G3089" s="10" t="s">
        <v>8903</v>
      </c>
      <c r="H3089" s="10" t="str">
        <f t="shared" si="103"/>
        <v>SANTOWIN</v>
      </c>
      <c r="I3089" s="10" t="s">
        <v>8904</v>
      </c>
      <c r="J3089" s="10" t="s">
        <v>8905</v>
      </c>
      <c r="K3089" s="13">
        <v>5.23</v>
      </c>
      <c r="L3089" s="19" t="s">
        <v>13176</v>
      </c>
      <c r="M3089" s="11" t="s">
        <v>39</v>
      </c>
      <c r="N3089" s="10" t="s">
        <v>145</v>
      </c>
      <c r="O3089" s="10"/>
      <c r="P3089" s="10"/>
      <c r="Q3089" s="12"/>
      <c r="R3089" s="12"/>
      <c r="S3089" s="15" t="s">
        <v>42</v>
      </c>
      <c r="T3089" s="10" t="s">
        <v>27</v>
      </c>
      <c r="U3089" s="10">
        <v>2907</v>
      </c>
      <c r="V3089" s="10">
        <v>3160</v>
      </c>
      <c r="W3089" s="10">
        <v>2805</v>
      </c>
      <c r="X3089" s="10">
        <v>2779</v>
      </c>
      <c r="Y3089" s="10">
        <f t="shared" si="102"/>
        <v>2887</v>
      </c>
      <c r="Z3089" s="10" t="str">
        <f>IFERROR(VLOOKUP(H3089,'[1]MW-NIFTY-50-12-Apr-2020'!$A:$A,1,FALSE),"No")</f>
        <v>No</v>
      </c>
      <c r="AA3089" s="10" t="str">
        <f>IFERROR(VLOOKUP(AB3089,'[2]ind_nifty500list 12th Apr20'!$F:$F,1,FALSE),"No")</f>
        <v>No</v>
      </c>
      <c r="AB3089" s="9">
        <v>2887</v>
      </c>
    </row>
    <row r="3090" spans="1:28" ht="15.75" customHeight="1" x14ac:dyDescent="0.3">
      <c r="A3090" s="9">
        <v>104</v>
      </c>
      <c r="B3090" s="10"/>
      <c r="C3090" s="10"/>
      <c r="D3090" s="10">
        <v>135862532</v>
      </c>
      <c r="E3090" s="10">
        <v>530713</v>
      </c>
      <c r="F3090" s="10">
        <v>530713</v>
      </c>
      <c r="G3090" s="10" t="s">
        <v>436</v>
      </c>
      <c r="H3090" s="10" t="str">
        <f t="shared" si="103"/>
        <v>AJEL</v>
      </c>
      <c r="I3090" s="10" t="s">
        <v>437</v>
      </c>
      <c r="J3090" s="10" t="s">
        <v>438</v>
      </c>
      <c r="K3090" s="13">
        <v>5.21</v>
      </c>
      <c r="L3090" s="19" t="s">
        <v>13176</v>
      </c>
      <c r="M3090" s="11" t="s">
        <v>32</v>
      </c>
      <c r="N3090" s="10" t="s">
        <v>33</v>
      </c>
      <c r="O3090" s="10" t="s">
        <v>34</v>
      </c>
      <c r="P3090" s="10"/>
      <c r="Q3090" s="12"/>
      <c r="R3090" s="12"/>
      <c r="S3090" s="10" t="s">
        <v>35</v>
      </c>
      <c r="T3090" s="10" t="s">
        <v>27</v>
      </c>
      <c r="U3090" s="10">
        <v>3615</v>
      </c>
      <c r="V3090" s="10">
        <v>2027</v>
      </c>
      <c r="W3090" s="10">
        <v>2455</v>
      </c>
      <c r="X3090" s="10">
        <v>447</v>
      </c>
      <c r="Y3090" s="10">
        <f t="shared" si="102"/>
        <v>104</v>
      </c>
      <c r="Z3090" s="10" t="str">
        <f>IFERROR(VLOOKUP(H3090,'[1]MW-NIFTY-50-12-Apr-2020'!$A:$A,1,FALSE),"No")</f>
        <v>No</v>
      </c>
      <c r="AA3090" s="10" t="str">
        <f>IFERROR(VLOOKUP(AB3090,'[2]ind_nifty500list 12th Apr20'!$F:$F,1,FALSE),"No")</f>
        <v>No</v>
      </c>
      <c r="AB3090" s="9">
        <v>104</v>
      </c>
    </row>
    <row r="3091" spans="1:28" ht="15.75" customHeight="1" x14ac:dyDescent="0.3">
      <c r="A3091" s="9">
        <v>3627</v>
      </c>
      <c r="B3091" s="10"/>
      <c r="C3091" s="10"/>
      <c r="D3091" s="10">
        <v>130844164</v>
      </c>
      <c r="E3091" s="10">
        <v>511110</v>
      </c>
      <c r="F3091" s="10">
        <v>511110</v>
      </c>
      <c r="G3091" s="10" t="s">
        <v>11114</v>
      </c>
      <c r="H3091" s="10" t="str">
        <f t="shared" si="103"/>
        <v>VBDESAIFIN</v>
      </c>
      <c r="I3091" s="10" t="s">
        <v>11115</v>
      </c>
      <c r="J3091" s="10" t="s">
        <v>11116</v>
      </c>
      <c r="K3091" s="13">
        <v>5.21</v>
      </c>
      <c r="L3091" s="19" t="s">
        <v>13176</v>
      </c>
      <c r="M3091" s="11" t="s">
        <v>55</v>
      </c>
      <c r="N3091" s="10" t="s">
        <v>56</v>
      </c>
      <c r="O3091" s="10" t="s">
        <v>158</v>
      </c>
      <c r="P3091" s="10" t="s">
        <v>159</v>
      </c>
      <c r="Q3091" s="12"/>
      <c r="R3091" s="12"/>
      <c r="S3091" s="18" t="s">
        <v>58</v>
      </c>
      <c r="T3091" s="10" t="s">
        <v>27</v>
      </c>
      <c r="U3091" s="10">
        <v>188</v>
      </c>
      <c r="V3091" s="10">
        <v>3537</v>
      </c>
      <c r="W3091" s="10">
        <v>3509</v>
      </c>
      <c r="X3091" s="10">
        <v>1402</v>
      </c>
      <c r="Y3091" s="10">
        <f t="shared" si="102"/>
        <v>3627</v>
      </c>
      <c r="Z3091" s="10" t="str">
        <f>IFERROR(VLOOKUP(H3091,'[1]MW-NIFTY-50-12-Apr-2020'!$A:$A,1,FALSE),"No")</f>
        <v>No</v>
      </c>
      <c r="AA3091" s="10" t="str">
        <f>IFERROR(VLOOKUP(AB3091,'[2]ind_nifty500list 12th Apr20'!$F:$F,1,FALSE),"No")</f>
        <v>No</v>
      </c>
      <c r="AB3091" s="9">
        <v>3627</v>
      </c>
    </row>
    <row r="3092" spans="1:28" ht="15.75" customHeight="1" x14ac:dyDescent="0.3">
      <c r="A3092" s="9">
        <v>1593</v>
      </c>
      <c r="B3092" s="10"/>
      <c r="C3092" s="10"/>
      <c r="D3092" s="10">
        <v>134295556</v>
      </c>
      <c r="E3092" s="10">
        <v>524592</v>
      </c>
      <c r="F3092" s="10">
        <v>524592</v>
      </c>
      <c r="G3092" s="10" t="s">
        <v>5015</v>
      </c>
      <c r="H3092" s="10" t="str">
        <f t="shared" si="103"/>
        <v>JDORGOCHEM</v>
      </c>
      <c r="I3092" s="10" t="s">
        <v>5016</v>
      </c>
      <c r="J3092" s="10" t="s">
        <v>5017</v>
      </c>
      <c r="K3092" s="13">
        <v>5.17</v>
      </c>
      <c r="L3092" s="19" t="s">
        <v>13176</v>
      </c>
      <c r="M3092" s="11" t="s">
        <v>23</v>
      </c>
      <c r="N3092" s="10" t="s">
        <v>24</v>
      </c>
      <c r="O3092" s="10"/>
      <c r="P3092" s="10"/>
      <c r="Q3092" s="12"/>
      <c r="R3092" s="12"/>
      <c r="S3092" s="15" t="s">
        <v>26</v>
      </c>
      <c r="T3092" s="10" t="s">
        <v>27</v>
      </c>
      <c r="U3092" s="10">
        <v>2451</v>
      </c>
      <c r="V3092" s="10">
        <v>3139</v>
      </c>
      <c r="W3092" s="10">
        <v>1433</v>
      </c>
      <c r="X3092" s="10">
        <v>165</v>
      </c>
      <c r="Y3092" s="10">
        <f t="shared" si="102"/>
        <v>1593</v>
      </c>
      <c r="Z3092" s="10" t="str">
        <f>IFERROR(VLOOKUP(H3092,'[1]MW-NIFTY-50-12-Apr-2020'!$A:$A,1,FALSE),"No")</f>
        <v>No</v>
      </c>
      <c r="AA3092" s="10" t="str">
        <f>IFERROR(VLOOKUP(AB3092,'[2]ind_nifty500list 12th Apr20'!$F:$F,1,FALSE),"No")</f>
        <v>No</v>
      </c>
      <c r="AB3092" s="9">
        <v>1593</v>
      </c>
    </row>
    <row r="3093" spans="1:28" ht="15.75" customHeight="1" x14ac:dyDescent="0.3">
      <c r="A3093" s="9">
        <v>2223</v>
      </c>
      <c r="B3093" s="10"/>
      <c r="C3093" s="10"/>
      <c r="D3093" s="10">
        <v>137380868</v>
      </c>
      <c r="E3093" s="10">
        <v>137380868</v>
      </c>
      <c r="F3093" s="10">
        <v>536644</v>
      </c>
      <c r="G3093" s="10" t="s">
        <v>6916</v>
      </c>
      <c r="H3093" s="10" t="str">
        <f t="shared" si="103"/>
        <v>NEWEVER</v>
      </c>
      <c r="I3093" s="10" t="s">
        <v>6917</v>
      </c>
      <c r="J3093" s="10" t="s">
        <v>6918</v>
      </c>
      <c r="K3093" s="13">
        <v>5.17</v>
      </c>
      <c r="L3093" s="19" t="s">
        <v>13176</v>
      </c>
      <c r="M3093" s="11" t="s">
        <v>39</v>
      </c>
      <c r="N3093" s="10" t="s">
        <v>40</v>
      </c>
      <c r="O3093" s="10" t="s">
        <v>76</v>
      </c>
      <c r="P3093" s="10"/>
      <c r="Q3093" s="12"/>
      <c r="R3093" s="12"/>
      <c r="S3093" s="17" t="s">
        <v>42</v>
      </c>
      <c r="T3093" s="10" t="s">
        <v>27</v>
      </c>
      <c r="U3093" s="10">
        <v>2302</v>
      </c>
      <c r="V3093" s="10">
        <v>2734</v>
      </c>
      <c r="W3093" s="10">
        <v>2126</v>
      </c>
      <c r="X3093" s="10">
        <v>1074</v>
      </c>
      <c r="Y3093" s="10">
        <f t="shared" si="102"/>
        <v>2223</v>
      </c>
      <c r="Z3093" s="10" t="str">
        <f>IFERROR(VLOOKUP(H3093,'[1]MW-NIFTY-50-12-Apr-2020'!$A:$A,1,FALSE),"No")</f>
        <v>No</v>
      </c>
      <c r="AA3093" s="10" t="str">
        <f>IFERROR(VLOOKUP(AB3093,'[2]ind_nifty500list 12th Apr20'!$F:$F,1,FALSE),"No")</f>
        <v>No</v>
      </c>
      <c r="AB3093" s="9">
        <v>2223</v>
      </c>
    </row>
    <row r="3094" spans="1:28" ht="15.75" customHeight="1" x14ac:dyDescent="0.3">
      <c r="A3094" s="9">
        <v>3032</v>
      </c>
      <c r="B3094" s="10"/>
      <c r="C3094" s="10"/>
      <c r="D3094" s="10">
        <v>136193796</v>
      </c>
      <c r="E3094" s="10">
        <v>532007</v>
      </c>
      <c r="F3094" s="10">
        <v>532007</v>
      </c>
      <c r="G3094" s="10" t="s">
        <v>9335</v>
      </c>
      <c r="H3094" s="10" t="str">
        <f t="shared" si="103"/>
        <v>SHVFL</v>
      </c>
      <c r="I3094" s="10" t="s">
        <v>9336</v>
      </c>
      <c r="J3094" s="10" t="s">
        <v>9337</v>
      </c>
      <c r="K3094" s="13">
        <v>5.17</v>
      </c>
      <c r="L3094" s="19" t="s">
        <v>13176</v>
      </c>
      <c r="M3094" s="11" t="s">
        <v>55</v>
      </c>
      <c r="N3094" s="10" t="s">
        <v>56</v>
      </c>
      <c r="O3094" s="10" t="s">
        <v>158</v>
      </c>
      <c r="P3094" s="10" t="s">
        <v>159</v>
      </c>
      <c r="Q3094" s="12"/>
      <c r="R3094" s="12"/>
      <c r="S3094" s="18" t="s">
        <v>58</v>
      </c>
      <c r="T3094" s="10" t="s">
        <v>27</v>
      </c>
      <c r="U3094" s="10">
        <v>881</v>
      </c>
      <c r="V3094" s="10">
        <v>2365</v>
      </c>
      <c r="W3094" s="10">
        <v>2875</v>
      </c>
      <c r="X3094" s="10">
        <v>1269</v>
      </c>
      <c r="Y3094" s="10">
        <f t="shared" si="102"/>
        <v>3032</v>
      </c>
      <c r="Z3094" s="10" t="str">
        <f>IFERROR(VLOOKUP(H3094,'[1]MW-NIFTY-50-12-Apr-2020'!$A:$A,1,FALSE),"No")</f>
        <v>No</v>
      </c>
      <c r="AA3094" s="10" t="str">
        <f>IFERROR(VLOOKUP(AB3094,'[2]ind_nifty500list 12th Apr20'!$F:$F,1,FALSE),"No")</f>
        <v>No</v>
      </c>
      <c r="AB3094" s="9">
        <v>3032</v>
      </c>
    </row>
    <row r="3095" spans="1:28" ht="15.75" customHeight="1" x14ac:dyDescent="0.3">
      <c r="A3095" s="9">
        <v>2718</v>
      </c>
      <c r="B3095" s="10">
        <v>4387585</v>
      </c>
      <c r="C3095" s="10">
        <v>17139</v>
      </c>
      <c r="D3095" s="10">
        <v>136464644</v>
      </c>
      <c r="E3095" s="10">
        <v>533065</v>
      </c>
      <c r="F3095" s="10">
        <v>533065</v>
      </c>
      <c r="G3095" s="10" t="s">
        <v>8396</v>
      </c>
      <c r="H3095" s="10" t="s">
        <v>8396</v>
      </c>
      <c r="I3095" s="10" t="s">
        <v>8397</v>
      </c>
      <c r="J3095" s="10" t="s">
        <v>8398</v>
      </c>
      <c r="K3095" s="13">
        <v>5.15</v>
      </c>
      <c r="L3095" s="19" t="s">
        <v>13176</v>
      </c>
      <c r="M3095" s="10" t="s">
        <v>275</v>
      </c>
      <c r="N3095" s="10" t="s">
        <v>276</v>
      </c>
      <c r="O3095" s="10"/>
      <c r="P3095" s="10"/>
      <c r="Q3095" s="12"/>
      <c r="R3095" s="12"/>
      <c r="S3095" s="18" t="s">
        <v>279</v>
      </c>
      <c r="T3095" s="10" t="s">
        <v>27</v>
      </c>
      <c r="U3095" s="10">
        <v>2571</v>
      </c>
      <c r="V3095" s="10">
        <v>3635</v>
      </c>
      <c r="W3095" s="10">
        <v>2406</v>
      </c>
      <c r="X3095" s="10">
        <v>1781</v>
      </c>
      <c r="Y3095" s="10">
        <f t="shared" si="102"/>
        <v>2718</v>
      </c>
      <c r="Z3095" s="10" t="str">
        <f>IFERROR(VLOOKUP(H3095,'[1]MW-NIFTY-50-12-Apr-2020'!$A:$A,1,FALSE),"No")</f>
        <v>No</v>
      </c>
      <c r="AA3095" s="10" t="str">
        <f>IFERROR(VLOOKUP(AB3095,'[2]ind_nifty500list 12th Apr20'!$F:$F,1,FALSE),"No")</f>
        <v>No</v>
      </c>
      <c r="AB3095" s="9">
        <v>2718</v>
      </c>
    </row>
    <row r="3096" spans="1:28" ht="15.75" customHeight="1" x14ac:dyDescent="0.3">
      <c r="A3096" s="9">
        <v>3044</v>
      </c>
      <c r="B3096" s="10">
        <v>3869185</v>
      </c>
      <c r="C3096" s="10">
        <v>15114</v>
      </c>
      <c r="D3096" s="10">
        <v>134668548</v>
      </c>
      <c r="E3096" s="10">
        <v>526049</v>
      </c>
      <c r="F3096" s="10">
        <v>526049</v>
      </c>
      <c r="G3096" s="10" t="s">
        <v>9371</v>
      </c>
      <c r="H3096" s="10" t="s">
        <v>9371</v>
      </c>
      <c r="I3096" s="10" t="s">
        <v>9372</v>
      </c>
      <c r="J3096" s="10" t="s">
        <v>9373</v>
      </c>
      <c r="K3096" s="13">
        <v>5.15</v>
      </c>
      <c r="L3096" s="19" t="s">
        <v>13176</v>
      </c>
      <c r="M3096" s="10" t="s">
        <v>83</v>
      </c>
      <c r="N3096" s="10" t="s">
        <v>84</v>
      </c>
      <c r="O3096" s="10" t="s">
        <v>85</v>
      </c>
      <c r="P3096" s="10"/>
      <c r="Q3096" s="12"/>
      <c r="R3096" s="12"/>
      <c r="S3096" s="15" t="s">
        <v>86</v>
      </c>
      <c r="T3096" s="10" t="s">
        <v>27</v>
      </c>
      <c r="U3096" s="10">
        <v>3077</v>
      </c>
      <c r="V3096" s="10">
        <v>3188</v>
      </c>
      <c r="W3096" s="10">
        <v>2817</v>
      </c>
      <c r="X3096" s="10">
        <v>2760</v>
      </c>
      <c r="Y3096" s="10">
        <f t="shared" si="102"/>
        <v>3044</v>
      </c>
      <c r="Z3096" s="10" t="str">
        <f>IFERROR(VLOOKUP(H3096,'[1]MW-NIFTY-50-12-Apr-2020'!$A:$A,1,FALSE),"No")</f>
        <v>No</v>
      </c>
      <c r="AA3096" s="10" t="str">
        <f>IFERROR(VLOOKUP(AB3096,'[2]ind_nifty500list 12th Apr20'!$F:$F,1,FALSE),"No")</f>
        <v>No</v>
      </c>
      <c r="AB3096" s="9">
        <v>3044</v>
      </c>
    </row>
    <row r="3097" spans="1:28" ht="15.75" customHeight="1" x14ac:dyDescent="0.3">
      <c r="A3097" s="9">
        <v>1696</v>
      </c>
      <c r="B3097" s="10"/>
      <c r="C3097" s="10"/>
      <c r="D3097" s="10">
        <v>137672708</v>
      </c>
      <c r="E3097" s="10">
        <v>137672708</v>
      </c>
      <c r="F3097" s="10">
        <v>537784</v>
      </c>
      <c r="G3097" s="10" t="s">
        <v>5323</v>
      </c>
      <c r="H3097" s="10" t="str">
        <f>G3097</f>
        <v>KCSL</v>
      </c>
      <c r="I3097" s="10" t="s">
        <v>5324</v>
      </c>
      <c r="J3097" s="10" t="s">
        <v>5325</v>
      </c>
      <c r="K3097" s="13">
        <v>5.14</v>
      </c>
      <c r="L3097" s="19" t="s">
        <v>13176</v>
      </c>
      <c r="M3097" s="11" t="s">
        <v>39</v>
      </c>
      <c r="N3097" s="10" t="s">
        <v>145</v>
      </c>
      <c r="O3097" s="10"/>
      <c r="P3097" s="10"/>
      <c r="Q3097" s="12"/>
      <c r="R3097" s="12"/>
      <c r="S3097" s="17" t="s">
        <v>42</v>
      </c>
      <c r="T3097" s="10" t="s">
        <v>27</v>
      </c>
      <c r="U3097" s="10">
        <v>1701</v>
      </c>
      <c r="V3097" s="10">
        <v>3249</v>
      </c>
      <c r="W3097" s="10">
        <v>1401</v>
      </c>
      <c r="X3097" s="10">
        <v>960</v>
      </c>
      <c r="Y3097" s="10">
        <f t="shared" si="102"/>
        <v>1696</v>
      </c>
      <c r="Z3097" s="10" t="str">
        <f>IFERROR(VLOOKUP(H3097,'[1]MW-NIFTY-50-12-Apr-2020'!$A:$A,1,FALSE),"No")</f>
        <v>No</v>
      </c>
      <c r="AA3097" s="10" t="str">
        <f>IFERROR(VLOOKUP(AB3097,'[2]ind_nifty500list 12th Apr20'!$F:$F,1,FALSE),"No")</f>
        <v>No</v>
      </c>
      <c r="AB3097" s="9">
        <v>1696</v>
      </c>
    </row>
    <row r="3098" spans="1:28" ht="15.75" customHeight="1" x14ac:dyDescent="0.3">
      <c r="A3098" s="9">
        <v>2172</v>
      </c>
      <c r="B3098" s="10">
        <v>1629185</v>
      </c>
      <c r="C3098" s="10">
        <v>6364</v>
      </c>
      <c r="D3098" s="10">
        <v>136251908</v>
      </c>
      <c r="E3098" s="10">
        <v>532234</v>
      </c>
      <c r="F3098" s="10">
        <v>532234</v>
      </c>
      <c r="G3098" s="10" t="s">
        <v>9541</v>
      </c>
      <c r="H3098" s="10" t="s">
        <v>9541</v>
      </c>
      <c r="I3098" s="10" t="s">
        <v>9542</v>
      </c>
      <c r="J3098" s="10" t="s">
        <v>9543</v>
      </c>
      <c r="K3098" s="13">
        <v>14112.757450000001</v>
      </c>
      <c r="L3098" s="16" t="s">
        <v>13177</v>
      </c>
      <c r="M3098" s="11" t="s">
        <v>23</v>
      </c>
      <c r="N3098" s="10" t="s">
        <v>90</v>
      </c>
      <c r="O3098" s="10" t="s">
        <v>821</v>
      </c>
      <c r="P3098" s="10" t="s">
        <v>1945</v>
      </c>
      <c r="Q3098" s="12"/>
      <c r="R3098" s="12"/>
      <c r="S3098" s="18" t="s">
        <v>91</v>
      </c>
      <c r="T3098" s="10" t="s">
        <v>43</v>
      </c>
      <c r="U3098" s="10">
        <v>1180</v>
      </c>
      <c r="V3098" s="10">
        <v>258</v>
      </c>
      <c r="W3098" s="10">
        <v>1308</v>
      </c>
      <c r="X3098" s="10">
        <v>2947</v>
      </c>
      <c r="Y3098" s="10">
        <f t="shared" si="102"/>
        <v>2172</v>
      </c>
      <c r="Z3098" s="10" t="str">
        <f>IFERROR(VLOOKUP(H3098,'[1]MW-NIFTY-50-12-Apr-2020'!$A:$A,1,FALSE),"No")</f>
        <v>No</v>
      </c>
      <c r="AA3098" s="10" t="s">
        <v>44</v>
      </c>
      <c r="AB3098" s="9">
        <v>2172</v>
      </c>
    </row>
    <row r="3099" spans="1:28" ht="15.75" customHeight="1" x14ac:dyDescent="0.3">
      <c r="A3099" s="9">
        <v>3102</v>
      </c>
      <c r="B3099" s="10">
        <v>815617</v>
      </c>
      <c r="C3099" s="10">
        <v>3186</v>
      </c>
      <c r="D3099" s="10">
        <v>128120836</v>
      </c>
      <c r="E3099" s="10">
        <v>500472</v>
      </c>
      <c r="F3099" s="10">
        <v>500472</v>
      </c>
      <c r="G3099" s="10" t="s">
        <v>9544</v>
      </c>
      <c r="H3099" s="10" t="s">
        <v>9544</v>
      </c>
      <c r="I3099" s="10" t="s">
        <v>9545</v>
      </c>
      <c r="J3099" s="10" t="s">
        <v>9546</v>
      </c>
      <c r="K3099" s="13">
        <v>9230.7861499999999</v>
      </c>
      <c r="L3099" s="19" t="s">
        <v>13177</v>
      </c>
      <c r="M3099" s="11" t="s">
        <v>39</v>
      </c>
      <c r="N3099" s="10" t="s">
        <v>40</v>
      </c>
      <c r="O3099" s="10" t="s">
        <v>137</v>
      </c>
      <c r="P3099" s="10" t="s">
        <v>138</v>
      </c>
      <c r="Q3099" s="11" t="e">
        <v>#REF!</v>
      </c>
      <c r="R3099" s="12"/>
      <c r="S3099" s="15" t="s">
        <v>42</v>
      </c>
      <c r="T3099" s="10" t="s">
        <v>43</v>
      </c>
      <c r="U3099" s="10">
        <v>563</v>
      </c>
      <c r="V3099" s="10">
        <v>1835</v>
      </c>
      <c r="W3099" s="10">
        <v>3454</v>
      </c>
      <c r="X3099" s="10">
        <v>97</v>
      </c>
      <c r="Y3099" s="10">
        <f t="shared" si="102"/>
        <v>3102</v>
      </c>
      <c r="Z3099" s="10" t="str">
        <f>IFERROR(VLOOKUP(H3099,'[1]MW-NIFTY-50-12-Apr-2020'!$A:$A,1,FALSE),"No")</f>
        <v>No</v>
      </c>
      <c r="AA3099" s="10" t="s">
        <v>44</v>
      </c>
      <c r="AB3099" s="9">
        <v>3102</v>
      </c>
    </row>
    <row r="3100" spans="1:28" ht="15.75" customHeight="1" x14ac:dyDescent="0.3">
      <c r="A3100" s="9">
        <v>190</v>
      </c>
      <c r="B3100" s="10"/>
      <c r="C3100" s="10"/>
      <c r="D3100" s="10">
        <v>136108292</v>
      </c>
      <c r="E3100" s="10">
        <v>531673</v>
      </c>
      <c r="F3100" s="10">
        <v>531673</v>
      </c>
      <c r="G3100" s="10" t="s">
        <v>713</v>
      </c>
      <c r="H3100" s="10" t="str">
        <f>G3100</f>
        <v>ANKIN</v>
      </c>
      <c r="I3100" s="10" t="s">
        <v>714</v>
      </c>
      <c r="J3100" s="10" t="s">
        <v>715</v>
      </c>
      <c r="K3100" s="13">
        <v>5.13</v>
      </c>
      <c r="L3100" s="19" t="s">
        <v>13176</v>
      </c>
      <c r="M3100" s="11" t="s">
        <v>83</v>
      </c>
      <c r="N3100" s="10" t="s">
        <v>84</v>
      </c>
      <c r="O3100" s="10" t="s">
        <v>716</v>
      </c>
      <c r="P3100" s="10"/>
      <c r="Q3100" s="12"/>
      <c r="R3100" s="12"/>
      <c r="S3100" s="17" t="s">
        <v>86</v>
      </c>
      <c r="T3100" s="10" t="s">
        <v>27</v>
      </c>
      <c r="U3100" s="10">
        <v>2362</v>
      </c>
      <c r="V3100" s="10">
        <v>3786</v>
      </c>
      <c r="W3100" s="10">
        <v>951</v>
      </c>
      <c r="X3100" s="10">
        <v>2193</v>
      </c>
      <c r="Y3100" s="10">
        <f t="shared" si="102"/>
        <v>190</v>
      </c>
      <c r="Z3100" s="10" t="str">
        <f>IFERROR(VLOOKUP(H3100,'[1]MW-NIFTY-50-12-Apr-2020'!$A:$A,1,FALSE),"No")</f>
        <v>No</v>
      </c>
      <c r="AA3100" s="10" t="str">
        <f>IFERROR(VLOOKUP(AB3100,'[2]ind_nifty500list 12th Apr20'!$F:$F,1,FALSE),"No")</f>
        <v>No</v>
      </c>
      <c r="AB3100" s="9">
        <v>190</v>
      </c>
    </row>
    <row r="3101" spans="1:28" ht="15.75" customHeight="1" x14ac:dyDescent="0.3">
      <c r="A3101" s="9">
        <v>1549</v>
      </c>
      <c r="B3101" s="10"/>
      <c r="C3101" s="10"/>
      <c r="D3101" s="10">
        <v>135833860</v>
      </c>
      <c r="E3101" s="10">
        <v>530601</v>
      </c>
      <c r="F3101" s="10">
        <v>530601</v>
      </c>
      <c r="G3101" s="10" t="s">
        <v>4882</v>
      </c>
      <c r="H3101" s="10" t="str">
        <f>G3101</f>
        <v>JAGSONFI</v>
      </c>
      <c r="I3101" s="10" t="s">
        <v>4883</v>
      </c>
      <c r="J3101" s="10" t="s">
        <v>4884</v>
      </c>
      <c r="K3101" s="13">
        <v>5.12</v>
      </c>
      <c r="L3101" s="19" t="s">
        <v>13176</v>
      </c>
      <c r="M3101" s="11" t="s">
        <v>55</v>
      </c>
      <c r="N3101" s="10" t="s">
        <v>56</v>
      </c>
      <c r="O3101" s="10" t="s">
        <v>62</v>
      </c>
      <c r="P3101" s="10" t="s">
        <v>63</v>
      </c>
      <c r="Q3101" s="12"/>
      <c r="R3101" s="12"/>
      <c r="S3101" s="10" t="s">
        <v>58</v>
      </c>
      <c r="T3101" s="10" t="s">
        <v>27</v>
      </c>
      <c r="U3101" s="10">
        <v>1775</v>
      </c>
      <c r="V3101" s="10">
        <v>2025</v>
      </c>
      <c r="W3101" s="10">
        <v>1428</v>
      </c>
      <c r="X3101" s="10">
        <v>1066</v>
      </c>
      <c r="Y3101" s="10">
        <f t="shared" si="102"/>
        <v>1549</v>
      </c>
      <c r="Z3101" s="10" t="str">
        <f>IFERROR(VLOOKUP(H3101,'[1]MW-NIFTY-50-12-Apr-2020'!$A:$A,1,FALSE),"No")</f>
        <v>No</v>
      </c>
      <c r="AA3101" s="10" t="str">
        <f>IFERROR(VLOOKUP(AB3101,'[2]ind_nifty500list 12th Apr20'!$F:$F,1,FALSE),"No")</f>
        <v>No</v>
      </c>
      <c r="AB3101" s="9">
        <v>1549</v>
      </c>
    </row>
    <row r="3102" spans="1:28" ht="15.75" customHeight="1" x14ac:dyDescent="0.3">
      <c r="A3102" s="9">
        <v>2518</v>
      </c>
      <c r="B3102" s="10"/>
      <c r="C3102" s="10"/>
      <c r="D3102" s="10">
        <v>136154884</v>
      </c>
      <c r="E3102" s="10">
        <v>531855</v>
      </c>
      <c r="F3102" s="10">
        <v>531855</v>
      </c>
      <c r="G3102" s="10" t="s">
        <v>7799</v>
      </c>
      <c r="H3102" s="10" t="str">
        <f>G3102</f>
        <v>PRABHAVIN</v>
      </c>
      <c r="I3102" s="10" t="s">
        <v>7800</v>
      </c>
      <c r="J3102" s="10" t="s">
        <v>7801</v>
      </c>
      <c r="K3102" s="13">
        <v>5.1100000000000003</v>
      </c>
      <c r="L3102" s="19" t="s">
        <v>13176</v>
      </c>
      <c r="M3102" s="11" t="s">
        <v>249</v>
      </c>
      <c r="N3102" s="10" t="s">
        <v>383</v>
      </c>
      <c r="O3102" s="10"/>
      <c r="P3102" s="10"/>
      <c r="Q3102" s="12"/>
      <c r="R3102" s="12"/>
      <c r="S3102" s="18" t="s">
        <v>384</v>
      </c>
      <c r="T3102" s="10" t="s">
        <v>27</v>
      </c>
      <c r="U3102" s="10">
        <v>3400</v>
      </c>
      <c r="V3102" s="10">
        <v>4054</v>
      </c>
      <c r="W3102" s="10">
        <v>2299</v>
      </c>
      <c r="X3102" s="10">
        <v>2093</v>
      </c>
      <c r="Y3102" s="10">
        <f t="shared" si="102"/>
        <v>2518</v>
      </c>
      <c r="Z3102" s="10" t="str">
        <f>IFERROR(VLOOKUP(H3102,'[1]MW-NIFTY-50-12-Apr-2020'!$A:$A,1,FALSE),"No")</f>
        <v>No</v>
      </c>
      <c r="AA3102" s="10" t="str">
        <f>IFERROR(VLOOKUP(AB3102,'[2]ind_nifty500list 12th Apr20'!$F:$F,1,FALSE),"No")</f>
        <v>No</v>
      </c>
      <c r="AB3102" s="9">
        <v>2518</v>
      </c>
    </row>
    <row r="3103" spans="1:28" ht="15.75" customHeight="1" x14ac:dyDescent="0.3">
      <c r="A3103" s="9">
        <v>1459</v>
      </c>
      <c r="B3103" s="10">
        <v>3520257</v>
      </c>
      <c r="C3103" s="10">
        <v>13751</v>
      </c>
      <c r="D3103" s="10">
        <v>136390916</v>
      </c>
      <c r="E3103" s="10">
        <v>532777</v>
      </c>
      <c r="F3103" s="10">
        <v>532777</v>
      </c>
      <c r="G3103" s="10" t="s">
        <v>9556</v>
      </c>
      <c r="H3103" s="10" t="s">
        <v>9556</v>
      </c>
      <c r="I3103" s="10" t="s">
        <v>9557</v>
      </c>
      <c r="J3103" s="10" t="s">
        <v>9558</v>
      </c>
      <c r="K3103" s="13">
        <v>15220.50265</v>
      </c>
      <c r="L3103" s="16" t="s">
        <v>13177</v>
      </c>
      <c r="M3103" s="11" t="s">
        <v>32</v>
      </c>
      <c r="N3103" s="10" t="s">
        <v>33</v>
      </c>
      <c r="O3103" s="10" t="s">
        <v>232</v>
      </c>
      <c r="P3103" s="10"/>
      <c r="Q3103" s="12"/>
      <c r="R3103" s="12"/>
      <c r="S3103" s="18" t="s">
        <v>35</v>
      </c>
      <c r="T3103" s="10" t="s">
        <v>43</v>
      </c>
      <c r="U3103" s="10">
        <v>1643</v>
      </c>
      <c r="V3103" s="10">
        <v>3883</v>
      </c>
      <c r="W3103" s="10">
        <v>1507</v>
      </c>
      <c r="X3103" s="10">
        <v>2336</v>
      </c>
      <c r="Y3103" s="10">
        <f t="shared" si="102"/>
        <v>1459</v>
      </c>
      <c r="Z3103" s="10" t="str">
        <f>IFERROR(VLOOKUP(H3103,'[1]MW-NIFTY-50-12-Apr-2020'!$A:$A,1,FALSE),"No")</f>
        <v>No</v>
      </c>
      <c r="AA3103" s="10" t="s">
        <v>44</v>
      </c>
      <c r="AB3103" s="9">
        <v>1459</v>
      </c>
    </row>
    <row r="3104" spans="1:28" ht="15.75" customHeight="1" x14ac:dyDescent="0.3">
      <c r="A3104" s="9">
        <v>275</v>
      </c>
      <c r="B3104" s="10"/>
      <c r="C3104" s="10"/>
      <c r="D3104" s="10">
        <v>135910148</v>
      </c>
      <c r="E3104" s="10">
        <v>530899</v>
      </c>
      <c r="F3104" s="10">
        <v>530899</v>
      </c>
      <c r="G3104" s="10" t="s">
        <v>981</v>
      </c>
      <c r="H3104" s="10" t="str">
        <f>G3104</f>
        <v>ASIAPAK</v>
      </c>
      <c r="I3104" s="10" t="s">
        <v>982</v>
      </c>
      <c r="J3104" s="10" t="s">
        <v>983</v>
      </c>
      <c r="K3104" s="13">
        <v>5.0999999999999996</v>
      </c>
      <c r="L3104" s="19" t="s">
        <v>13176</v>
      </c>
      <c r="M3104" s="11" t="s">
        <v>83</v>
      </c>
      <c r="N3104" s="10" t="s">
        <v>84</v>
      </c>
      <c r="O3104" s="10" t="s">
        <v>85</v>
      </c>
      <c r="P3104" s="10"/>
      <c r="Q3104" s="12"/>
      <c r="R3104" s="12"/>
      <c r="S3104" s="15" t="s">
        <v>86</v>
      </c>
      <c r="T3104" s="10" t="s">
        <v>27</v>
      </c>
      <c r="U3104" s="10">
        <v>939</v>
      </c>
      <c r="V3104" s="10">
        <v>1307</v>
      </c>
      <c r="W3104" s="10">
        <v>138</v>
      </c>
      <c r="X3104" s="10">
        <v>3582</v>
      </c>
      <c r="Y3104" s="10">
        <f t="shared" si="102"/>
        <v>275</v>
      </c>
      <c r="Z3104" s="10" t="str">
        <f>IFERROR(VLOOKUP(H3104,'[1]MW-NIFTY-50-12-Apr-2020'!$A:$A,1,FALSE),"No")</f>
        <v>No</v>
      </c>
      <c r="AA3104" s="10" t="str">
        <f>IFERROR(VLOOKUP(AB3104,'[2]ind_nifty500list 12th Apr20'!$F:$F,1,FALSE),"No")</f>
        <v>No</v>
      </c>
      <c r="AB3104" s="9">
        <v>275</v>
      </c>
    </row>
    <row r="3105" spans="1:28" ht="15.75" customHeight="1" x14ac:dyDescent="0.3">
      <c r="A3105" s="9">
        <v>127</v>
      </c>
      <c r="B3105" s="10"/>
      <c r="C3105" s="10"/>
      <c r="D3105" s="10">
        <v>135907588</v>
      </c>
      <c r="E3105" s="10">
        <v>530889</v>
      </c>
      <c r="F3105" s="10">
        <v>530889</v>
      </c>
      <c r="G3105" s="10" t="s">
        <v>509</v>
      </c>
      <c r="H3105" s="10" t="str">
        <f>G3105</f>
        <v>ALKA</v>
      </c>
      <c r="I3105" s="10" t="s">
        <v>510</v>
      </c>
      <c r="J3105" s="10" t="s">
        <v>511</v>
      </c>
      <c r="K3105" s="13">
        <v>5.09</v>
      </c>
      <c r="L3105" s="19" t="s">
        <v>13176</v>
      </c>
      <c r="M3105" s="11" t="s">
        <v>83</v>
      </c>
      <c r="N3105" s="10" t="s">
        <v>84</v>
      </c>
      <c r="O3105" s="10" t="s">
        <v>85</v>
      </c>
      <c r="P3105" s="10"/>
      <c r="Q3105" s="12"/>
      <c r="R3105" s="12"/>
      <c r="S3105" s="15" t="s">
        <v>86</v>
      </c>
      <c r="T3105" s="10" t="s">
        <v>27</v>
      </c>
      <c r="U3105" s="10">
        <v>1482</v>
      </c>
      <c r="V3105" s="10">
        <v>1569</v>
      </c>
      <c r="W3105" s="10">
        <v>2161</v>
      </c>
      <c r="X3105" s="10">
        <v>3804</v>
      </c>
      <c r="Y3105" s="10">
        <f t="shared" si="102"/>
        <v>127</v>
      </c>
      <c r="Z3105" s="10" t="str">
        <f>IFERROR(VLOOKUP(H3105,'[1]MW-NIFTY-50-12-Apr-2020'!$A:$A,1,FALSE),"No")</f>
        <v>No</v>
      </c>
      <c r="AA3105" s="10" t="str">
        <f>IFERROR(VLOOKUP(AB3105,'[2]ind_nifty500list 12th Apr20'!$F:$F,1,FALSE),"No")</f>
        <v>No</v>
      </c>
      <c r="AB3105" s="9">
        <v>127</v>
      </c>
    </row>
    <row r="3106" spans="1:28" ht="15.75" customHeight="1" x14ac:dyDescent="0.3">
      <c r="A3106" s="9">
        <v>337</v>
      </c>
      <c r="B3106" s="10"/>
      <c r="C3106" s="10"/>
      <c r="D3106" s="10">
        <v>136136452</v>
      </c>
      <c r="E3106" s="10">
        <v>531783</v>
      </c>
      <c r="F3106" s="10">
        <v>531783</v>
      </c>
      <c r="G3106" s="10" t="s">
        <v>1181</v>
      </c>
      <c r="H3106" s="10" t="str">
        <f>G3106</f>
        <v>AZUREEXIM</v>
      </c>
      <c r="I3106" s="10" t="s">
        <v>1182</v>
      </c>
      <c r="J3106" s="10" t="s">
        <v>1183</v>
      </c>
      <c r="K3106" s="13">
        <v>5.08</v>
      </c>
      <c r="L3106" s="19" t="s">
        <v>13176</v>
      </c>
      <c r="M3106" s="11" t="s">
        <v>275</v>
      </c>
      <c r="N3106" s="10" t="s">
        <v>276</v>
      </c>
      <c r="O3106" s="10"/>
      <c r="P3106" s="10"/>
      <c r="Q3106" s="12"/>
      <c r="R3106" s="12"/>
      <c r="S3106" s="18" t="s">
        <v>279</v>
      </c>
      <c r="T3106" s="10" t="s">
        <v>27</v>
      </c>
      <c r="U3106" s="10">
        <v>844</v>
      </c>
      <c r="V3106" s="10">
        <v>1935</v>
      </c>
      <c r="W3106" s="10">
        <v>3062</v>
      </c>
      <c r="X3106" s="10">
        <v>480</v>
      </c>
      <c r="Y3106" s="10">
        <f t="shared" si="102"/>
        <v>337</v>
      </c>
      <c r="Z3106" s="10" t="str">
        <f>IFERROR(VLOOKUP(H3106,'[1]MW-NIFTY-50-12-Apr-2020'!$A:$A,1,FALSE),"No")</f>
        <v>No</v>
      </c>
      <c r="AA3106" s="10" t="str">
        <f>IFERROR(VLOOKUP(AB3106,'[2]ind_nifty500list 12th Apr20'!$F:$F,1,FALSE),"No")</f>
        <v>No</v>
      </c>
      <c r="AB3106" s="9">
        <v>337</v>
      </c>
    </row>
    <row r="3107" spans="1:28" ht="15.75" customHeight="1" x14ac:dyDescent="0.3">
      <c r="A3107" s="9">
        <v>2023</v>
      </c>
      <c r="B3107" s="10"/>
      <c r="C3107" s="10"/>
      <c r="D3107" s="10">
        <v>137987076</v>
      </c>
      <c r="E3107" s="10">
        <v>539012</v>
      </c>
      <c r="F3107" s="10">
        <v>539012</v>
      </c>
      <c r="G3107" s="10" t="s">
        <v>6309</v>
      </c>
      <c r="H3107" s="10" t="str">
        <f>G3107</f>
        <v>MEGRISOFT</v>
      </c>
      <c r="I3107" s="10" t="s">
        <v>6310</v>
      </c>
      <c r="J3107" s="10" t="s">
        <v>6311</v>
      </c>
      <c r="K3107" s="13">
        <v>5.0610496048387112</v>
      </c>
      <c r="L3107" s="19" t="s">
        <v>13176</v>
      </c>
      <c r="M3107" s="11" t="s">
        <v>32</v>
      </c>
      <c r="N3107" s="10" t="s">
        <v>33</v>
      </c>
      <c r="O3107" s="10" t="s">
        <v>232</v>
      </c>
      <c r="P3107" s="10"/>
      <c r="Q3107" s="12"/>
      <c r="R3107" s="12"/>
      <c r="S3107" s="18" t="s">
        <v>35</v>
      </c>
      <c r="T3107" s="10" t="s">
        <v>27</v>
      </c>
      <c r="U3107" s="10">
        <v>857</v>
      </c>
      <c r="V3107" s="10">
        <v>639</v>
      </c>
      <c r="W3107" s="10">
        <v>869</v>
      </c>
      <c r="X3107" s="10">
        <v>2336</v>
      </c>
      <c r="Y3107" s="10">
        <f t="shared" si="102"/>
        <v>2023</v>
      </c>
      <c r="Z3107" s="10" t="str">
        <f>IFERROR(VLOOKUP(H3107,'[1]MW-NIFTY-50-12-Apr-2020'!$A:$A,1,FALSE),"No")</f>
        <v>No</v>
      </c>
      <c r="AA3107" s="10" t="str">
        <f>IFERROR(VLOOKUP(AB3107,'[2]ind_nifty500list 12th Apr20'!$F:$F,1,FALSE),"No")</f>
        <v>No</v>
      </c>
      <c r="AB3107" s="9">
        <v>2023</v>
      </c>
    </row>
    <row r="3108" spans="1:28" ht="15.75" customHeight="1" x14ac:dyDescent="0.3">
      <c r="A3108" s="9">
        <v>3460</v>
      </c>
      <c r="B3108" s="10">
        <v>7940353</v>
      </c>
      <c r="C3108" s="10">
        <v>31017</v>
      </c>
      <c r="D3108" s="10">
        <v>136688900</v>
      </c>
      <c r="E3108" s="10">
        <v>533941</v>
      </c>
      <c r="F3108" s="10">
        <v>533941</v>
      </c>
      <c r="G3108" s="10" t="s">
        <v>10615</v>
      </c>
      <c r="H3108" s="10" t="s">
        <v>10615</v>
      </c>
      <c r="I3108" s="10" t="s">
        <v>10616</v>
      </c>
      <c r="J3108" s="10" t="s">
        <v>10617</v>
      </c>
      <c r="K3108" s="13">
        <v>5.0494500000000002</v>
      </c>
      <c r="L3108" s="19" t="s">
        <v>13176</v>
      </c>
      <c r="M3108" s="11" t="s">
        <v>83</v>
      </c>
      <c r="N3108" s="10" t="s">
        <v>84</v>
      </c>
      <c r="O3108" s="10" t="s">
        <v>108</v>
      </c>
      <c r="P3108" s="10"/>
      <c r="Q3108" s="12"/>
      <c r="R3108" s="12"/>
      <c r="S3108" s="15" t="s">
        <v>86</v>
      </c>
      <c r="T3108" s="10" t="s">
        <v>27</v>
      </c>
      <c r="U3108" s="10">
        <v>1065</v>
      </c>
      <c r="V3108" s="10">
        <v>643</v>
      </c>
      <c r="W3108" s="10">
        <v>2628</v>
      </c>
      <c r="X3108" s="10">
        <v>3169</v>
      </c>
      <c r="Y3108" s="10">
        <f t="shared" si="102"/>
        <v>3460</v>
      </c>
      <c r="Z3108" s="10" t="str">
        <f>IFERROR(VLOOKUP(H3108,'[1]MW-NIFTY-50-12-Apr-2020'!$A:$A,1,FALSE),"No")</f>
        <v>No</v>
      </c>
      <c r="AA3108" s="10" t="str">
        <f>IFERROR(VLOOKUP(AB3108,'[2]ind_nifty500list 12th Apr20'!$F:$F,1,FALSE),"No")</f>
        <v>No</v>
      </c>
      <c r="AB3108" s="9">
        <v>3460</v>
      </c>
    </row>
    <row r="3109" spans="1:28" ht="15.75" customHeight="1" x14ac:dyDescent="0.3">
      <c r="A3109" s="9">
        <v>797</v>
      </c>
      <c r="B3109" s="10"/>
      <c r="C3109" s="10"/>
      <c r="D3109" s="10">
        <v>128497924</v>
      </c>
      <c r="E3109" s="10">
        <v>501945</v>
      </c>
      <c r="F3109" s="10">
        <v>501945</v>
      </c>
      <c r="G3109" s="10" t="s">
        <v>2587</v>
      </c>
      <c r="H3109" s="10" t="str">
        <f t="shared" ref="H3109:H3115" si="104">G3109</f>
        <v>DHENUBUILD</v>
      </c>
      <c r="I3109" s="10" t="s">
        <v>2588</v>
      </c>
      <c r="J3109" s="10" t="s">
        <v>2589</v>
      </c>
      <c r="K3109" s="13">
        <v>5.04</v>
      </c>
      <c r="L3109" s="19" t="s">
        <v>13176</v>
      </c>
      <c r="M3109" s="10" t="s">
        <v>39</v>
      </c>
      <c r="N3109" s="10" t="s">
        <v>145</v>
      </c>
      <c r="O3109" s="10"/>
      <c r="P3109" s="10"/>
      <c r="Q3109" s="12"/>
      <c r="R3109" s="12"/>
      <c r="S3109" s="17" t="s">
        <v>42</v>
      </c>
      <c r="T3109" s="10" t="s">
        <v>27</v>
      </c>
      <c r="U3109" s="10">
        <v>960</v>
      </c>
      <c r="V3109" s="10">
        <v>1401</v>
      </c>
      <c r="W3109" s="10">
        <v>507</v>
      </c>
      <c r="X3109" s="10">
        <v>254</v>
      </c>
      <c r="Y3109" s="10">
        <f t="shared" si="102"/>
        <v>797</v>
      </c>
      <c r="Z3109" s="10" t="str">
        <f>IFERROR(VLOOKUP(H3109,'[1]MW-NIFTY-50-12-Apr-2020'!$A:$A,1,FALSE),"No")</f>
        <v>No</v>
      </c>
      <c r="AA3109" s="10" t="str">
        <f>IFERROR(VLOOKUP(AB3109,'[2]ind_nifty500list 12th Apr20'!$F:$F,1,FALSE),"No")</f>
        <v>No</v>
      </c>
      <c r="AB3109" s="9">
        <v>797</v>
      </c>
    </row>
    <row r="3110" spans="1:28" ht="15.75" customHeight="1" x14ac:dyDescent="0.3">
      <c r="A3110" s="9">
        <v>1211</v>
      </c>
      <c r="B3110" s="10"/>
      <c r="C3110" s="10"/>
      <c r="D3110" s="10">
        <v>130928900</v>
      </c>
      <c r="E3110" s="10">
        <v>511441</v>
      </c>
      <c r="F3110" s="10">
        <v>511441</v>
      </c>
      <c r="G3110" s="10" t="s">
        <v>3851</v>
      </c>
      <c r="H3110" s="10" t="str">
        <f t="shared" si="104"/>
        <v>GUJCRED</v>
      </c>
      <c r="I3110" s="10" t="s">
        <v>3852</v>
      </c>
      <c r="J3110" s="10" t="s">
        <v>3853</v>
      </c>
      <c r="K3110" s="13">
        <v>5.03</v>
      </c>
      <c r="L3110" s="19" t="s">
        <v>13176</v>
      </c>
      <c r="M3110" s="11" t="s">
        <v>55</v>
      </c>
      <c r="N3110" s="10" t="s">
        <v>56</v>
      </c>
      <c r="O3110" s="10" t="s">
        <v>57</v>
      </c>
      <c r="P3110" s="10"/>
      <c r="Q3110" s="12"/>
      <c r="R3110" s="12"/>
      <c r="S3110" s="10" t="s">
        <v>58</v>
      </c>
      <c r="T3110" s="10" t="s">
        <v>27</v>
      </c>
      <c r="U3110" s="10">
        <v>2788</v>
      </c>
      <c r="V3110" s="10">
        <v>3483</v>
      </c>
      <c r="W3110" s="10">
        <v>2014</v>
      </c>
      <c r="X3110" s="10">
        <v>1829</v>
      </c>
      <c r="Y3110" s="10">
        <f t="shared" si="102"/>
        <v>1211</v>
      </c>
      <c r="Z3110" s="10" t="str">
        <f>IFERROR(VLOOKUP(H3110,'[1]MW-NIFTY-50-12-Apr-2020'!$A:$A,1,FALSE),"No")</f>
        <v>No</v>
      </c>
      <c r="AA3110" s="10" t="str">
        <f>IFERROR(VLOOKUP(AB3110,'[2]ind_nifty500list 12th Apr20'!$F:$F,1,FALSE),"No")</f>
        <v>No</v>
      </c>
      <c r="AB3110" s="9">
        <v>1211</v>
      </c>
    </row>
    <row r="3111" spans="1:28" ht="15.75" customHeight="1" x14ac:dyDescent="0.3">
      <c r="A3111" s="9">
        <v>3782</v>
      </c>
      <c r="B3111" s="10"/>
      <c r="C3111" s="10"/>
      <c r="D3111" s="10">
        <v>135990020</v>
      </c>
      <c r="E3111" s="10">
        <v>135990020</v>
      </c>
      <c r="F3111" s="10">
        <v>531211</v>
      </c>
      <c r="G3111" s="10" t="s">
        <v>11586</v>
      </c>
      <c r="H3111" s="10" t="str">
        <f t="shared" si="104"/>
        <v>WELLNESS</v>
      </c>
      <c r="I3111" s="10" t="s">
        <v>11587</v>
      </c>
      <c r="J3111" s="10" t="s">
        <v>11588</v>
      </c>
      <c r="K3111" s="13">
        <v>5.0199999999999996</v>
      </c>
      <c r="L3111" s="19" t="s">
        <v>13176</v>
      </c>
      <c r="M3111" s="11" t="s">
        <v>55</v>
      </c>
      <c r="N3111" s="10" t="s">
        <v>56</v>
      </c>
      <c r="O3111" s="10" t="s">
        <v>62</v>
      </c>
      <c r="P3111" s="10" t="s">
        <v>293</v>
      </c>
      <c r="Q3111" s="12"/>
      <c r="R3111" s="12"/>
      <c r="S3111" s="10" t="s">
        <v>58</v>
      </c>
      <c r="T3111" s="10" t="s">
        <v>27</v>
      </c>
      <c r="U3111" s="10">
        <v>63</v>
      </c>
      <c r="V3111" s="10">
        <v>325</v>
      </c>
      <c r="W3111" s="10">
        <v>1774</v>
      </c>
      <c r="X3111" s="10">
        <v>2192</v>
      </c>
      <c r="Y3111" s="10">
        <f t="shared" si="102"/>
        <v>3782</v>
      </c>
      <c r="Z3111" s="10" t="str">
        <f>IFERROR(VLOOKUP(H3111,'[1]MW-NIFTY-50-12-Apr-2020'!$A:$A,1,FALSE),"No")</f>
        <v>No</v>
      </c>
      <c r="AA3111" s="10" t="str">
        <f>IFERROR(VLOOKUP(AB3111,'[2]ind_nifty500list 12th Apr20'!$F:$F,1,FALSE),"No")</f>
        <v>No</v>
      </c>
      <c r="AB3111" s="9">
        <v>3782</v>
      </c>
    </row>
    <row r="3112" spans="1:28" ht="15.75" customHeight="1" x14ac:dyDescent="0.3">
      <c r="A3112" s="9">
        <v>3832</v>
      </c>
      <c r="B3112" s="10"/>
      <c r="C3112" s="10"/>
      <c r="D3112" s="10">
        <v>135852804</v>
      </c>
      <c r="E3112" s="10">
        <v>530675</v>
      </c>
      <c r="F3112" s="10">
        <v>530675</v>
      </c>
      <c r="G3112" s="10" t="s">
        <v>11763</v>
      </c>
      <c r="H3112" s="10" t="str">
        <f t="shared" si="104"/>
        <v>YORKEXP</v>
      </c>
      <c r="I3112" s="10" t="s">
        <v>11764</v>
      </c>
      <c r="J3112" s="10" t="s">
        <v>11765</v>
      </c>
      <c r="K3112" s="13">
        <v>5.0199999999999996</v>
      </c>
      <c r="L3112" s="19" t="s">
        <v>13176</v>
      </c>
      <c r="M3112" s="11" t="s">
        <v>83</v>
      </c>
      <c r="N3112" s="10" t="s">
        <v>84</v>
      </c>
      <c r="O3112" s="10" t="s">
        <v>85</v>
      </c>
      <c r="P3112" s="10"/>
      <c r="Q3112" s="12"/>
      <c r="R3112" s="12"/>
      <c r="S3112" s="17" t="s">
        <v>86</v>
      </c>
      <c r="T3112" s="10" t="s">
        <v>27</v>
      </c>
      <c r="U3112" s="10">
        <v>11</v>
      </c>
      <c r="V3112" s="10">
        <v>113</v>
      </c>
      <c r="W3112" s="10">
        <v>3327</v>
      </c>
      <c r="X3112" s="10">
        <v>3167</v>
      </c>
      <c r="Y3112" s="10">
        <f t="shared" si="102"/>
        <v>3832</v>
      </c>
      <c r="Z3112" s="10" t="str">
        <f>IFERROR(VLOOKUP(H3112,'[1]MW-NIFTY-50-12-Apr-2020'!$A:$A,1,FALSE),"No")</f>
        <v>No</v>
      </c>
      <c r="AA3112" s="10" t="str">
        <f>IFERROR(VLOOKUP(AB3112,'[2]ind_nifty500list 12th Apr20'!$F:$F,1,FALSE),"No")</f>
        <v>No</v>
      </c>
      <c r="AB3112" s="9">
        <v>3832</v>
      </c>
    </row>
    <row r="3113" spans="1:28" ht="15.75" customHeight="1" x14ac:dyDescent="0.3">
      <c r="A3113" s="9">
        <v>266</v>
      </c>
      <c r="B3113" s="10"/>
      <c r="C3113" s="10"/>
      <c r="D3113" s="10">
        <v>135789828</v>
      </c>
      <c r="E3113" s="10">
        <v>530429</v>
      </c>
      <c r="F3113" s="10">
        <v>530429</v>
      </c>
      <c r="G3113" s="10" t="s">
        <v>952</v>
      </c>
      <c r="H3113" s="10" t="str">
        <f t="shared" si="104"/>
        <v>ASHISHPO</v>
      </c>
      <c r="I3113" s="10" t="s">
        <v>953</v>
      </c>
      <c r="J3113" s="10" t="s">
        <v>954</v>
      </c>
      <c r="K3113" s="13">
        <v>5.01</v>
      </c>
      <c r="L3113" s="19" t="s">
        <v>13176</v>
      </c>
      <c r="M3113" s="11" t="s">
        <v>23</v>
      </c>
      <c r="N3113" s="10" t="s">
        <v>24</v>
      </c>
      <c r="O3113" s="10"/>
      <c r="P3113" s="10"/>
      <c r="Q3113" s="12"/>
      <c r="R3113" s="12"/>
      <c r="S3113" s="15" t="s">
        <v>26</v>
      </c>
      <c r="T3113" s="10" t="s">
        <v>27</v>
      </c>
      <c r="U3113" s="10">
        <v>1283</v>
      </c>
      <c r="V3113" s="10">
        <v>2200</v>
      </c>
      <c r="W3113" s="10">
        <v>3274</v>
      </c>
      <c r="X3113" s="10">
        <v>3139</v>
      </c>
      <c r="Y3113" s="10">
        <f t="shared" si="102"/>
        <v>266</v>
      </c>
      <c r="Z3113" s="10" t="str">
        <f>IFERROR(VLOOKUP(H3113,'[1]MW-NIFTY-50-12-Apr-2020'!$A:$A,1,FALSE),"No")</f>
        <v>No</v>
      </c>
      <c r="AA3113" s="10" t="str">
        <f>IFERROR(VLOOKUP(AB3113,'[2]ind_nifty500list 12th Apr20'!$F:$F,1,FALSE),"No")</f>
        <v>No</v>
      </c>
      <c r="AB3113" s="9">
        <v>266</v>
      </c>
    </row>
    <row r="3114" spans="1:28" ht="15.75" customHeight="1" x14ac:dyDescent="0.3">
      <c r="A3114" s="9">
        <v>1387</v>
      </c>
      <c r="B3114" s="10"/>
      <c r="C3114" s="10"/>
      <c r="D3114" s="10">
        <v>136108036</v>
      </c>
      <c r="E3114" s="10">
        <v>531672</v>
      </c>
      <c r="F3114" s="10">
        <v>531672</v>
      </c>
      <c r="G3114" s="10" t="s">
        <v>4389</v>
      </c>
      <c r="H3114" s="10" t="str">
        <f t="shared" si="104"/>
        <v>INANISEC</v>
      </c>
      <c r="I3114" s="10" t="s">
        <v>4390</v>
      </c>
      <c r="J3114" s="10" t="s">
        <v>4391</v>
      </c>
      <c r="K3114" s="13">
        <v>5.01</v>
      </c>
      <c r="L3114" s="19" t="s">
        <v>13176</v>
      </c>
      <c r="M3114" s="11" t="s">
        <v>55</v>
      </c>
      <c r="N3114" s="10" t="s">
        <v>56</v>
      </c>
      <c r="O3114" s="10"/>
      <c r="P3114" s="10"/>
      <c r="Q3114" s="12"/>
      <c r="R3114" s="12"/>
      <c r="S3114" s="10" t="s">
        <v>58</v>
      </c>
      <c r="T3114" s="10" t="s">
        <v>27</v>
      </c>
      <c r="U3114" s="10">
        <v>3651</v>
      </c>
      <c r="V3114" s="10">
        <v>1802</v>
      </c>
      <c r="W3114" s="10">
        <v>1261</v>
      </c>
      <c r="X3114" s="10">
        <v>1119</v>
      </c>
      <c r="Y3114" s="10">
        <f t="shared" si="102"/>
        <v>1387</v>
      </c>
      <c r="Z3114" s="10" t="str">
        <f>IFERROR(VLOOKUP(H3114,'[1]MW-NIFTY-50-12-Apr-2020'!$A:$A,1,FALSE),"No")</f>
        <v>No</v>
      </c>
      <c r="AA3114" s="10" t="str">
        <f>IFERROR(VLOOKUP(AB3114,'[2]ind_nifty500list 12th Apr20'!$F:$F,1,FALSE),"No")</f>
        <v>No</v>
      </c>
      <c r="AB3114" s="9">
        <v>1387</v>
      </c>
    </row>
    <row r="3115" spans="1:28" ht="15.75" customHeight="1" x14ac:dyDescent="0.3">
      <c r="A3115" s="9">
        <v>1283</v>
      </c>
      <c r="B3115" s="10"/>
      <c r="C3115" s="10"/>
      <c r="D3115" s="10">
        <v>134295044</v>
      </c>
      <c r="E3115" s="10">
        <v>524590</v>
      </c>
      <c r="F3115" s="10">
        <v>524590</v>
      </c>
      <c r="G3115" s="10" t="s">
        <v>4069</v>
      </c>
      <c r="H3115" s="10" t="str">
        <f t="shared" si="104"/>
        <v>HEMORGANIC</v>
      </c>
      <c r="I3115" s="10" t="s">
        <v>4070</v>
      </c>
      <c r="J3115" s="10" t="s">
        <v>4071</v>
      </c>
      <c r="K3115" s="13">
        <v>5</v>
      </c>
      <c r="L3115" s="19" t="s">
        <v>13176</v>
      </c>
      <c r="M3115" s="11" t="s">
        <v>23</v>
      </c>
      <c r="N3115" s="10" t="s">
        <v>24</v>
      </c>
      <c r="O3115" s="10"/>
      <c r="P3115" s="10"/>
      <c r="Q3115" s="12"/>
      <c r="R3115" s="12"/>
      <c r="S3115" s="15" t="s">
        <v>26</v>
      </c>
      <c r="T3115" s="10" t="s">
        <v>27</v>
      </c>
      <c r="U3115" s="10">
        <v>2200</v>
      </c>
      <c r="V3115" s="10">
        <v>2661</v>
      </c>
      <c r="W3115" s="10">
        <v>266</v>
      </c>
      <c r="X3115" s="10">
        <v>3274</v>
      </c>
      <c r="Y3115" s="10">
        <f t="shared" si="102"/>
        <v>1283</v>
      </c>
      <c r="Z3115" s="10" t="str">
        <f>IFERROR(VLOOKUP(H3115,'[1]MW-NIFTY-50-12-Apr-2020'!$A:$A,1,FALSE),"No")</f>
        <v>No</v>
      </c>
      <c r="AA3115" s="10" t="str">
        <f>IFERROR(VLOOKUP(AB3115,'[2]ind_nifty500list 12th Apr20'!$F:$F,1,FALSE),"No")</f>
        <v>No</v>
      </c>
      <c r="AB3115" s="9">
        <v>1283</v>
      </c>
    </row>
    <row r="3116" spans="1:28" ht="15.75" customHeight="1" x14ac:dyDescent="0.3">
      <c r="A3116" s="9">
        <v>3120</v>
      </c>
      <c r="B3116" s="10">
        <v>3539457</v>
      </c>
      <c r="C3116" s="10">
        <v>13826</v>
      </c>
      <c r="D3116" s="10">
        <v>136392708</v>
      </c>
      <c r="E3116" s="10">
        <v>532784</v>
      </c>
      <c r="F3116" s="10">
        <v>532784</v>
      </c>
      <c r="G3116" s="10" t="s">
        <v>9596</v>
      </c>
      <c r="H3116" s="10" t="s">
        <v>9596</v>
      </c>
      <c r="I3116" s="10" t="s">
        <v>9597</v>
      </c>
      <c r="J3116" s="10" t="s">
        <v>9598</v>
      </c>
      <c r="K3116" s="13">
        <v>5082.3958499999999</v>
      </c>
      <c r="L3116" s="19" t="s">
        <v>13179</v>
      </c>
      <c r="M3116" s="11" t="s">
        <v>249</v>
      </c>
      <c r="N3116" s="10" t="s">
        <v>383</v>
      </c>
      <c r="O3116" s="10"/>
      <c r="P3116" s="10"/>
      <c r="Q3116" s="12"/>
      <c r="R3116" s="12"/>
      <c r="S3116" s="18" t="s">
        <v>384</v>
      </c>
      <c r="T3116" s="10" t="s">
        <v>43</v>
      </c>
      <c r="U3116" s="10">
        <v>2325</v>
      </c>
      <c r="V3116" s="10">
        <v>522</v>
      </c>
      <c r="W3116" s="10">
        <v>3451</v>
      </c>
      <c r="X3116" s="10">
        <v>1408</v>
      </c>
      <c r="Y3116" s="10">
        <f t="shared" si="102"/>
        <v>3120</v>
      </c>
      <c r="Z3116" s="10" t="str">
        <f>IFERROR(VLOOKUP(H3116,'[1]MW-NIFTY-50-12-Apr-2020'!$A:$A,1,FALSE),"No")</f>
        <v>No</v>
      </c>
      <c r="AA3116" s="10" t="s">
        <v>44</v>
      </c>
      <c r="AB3116" s="9">
        <v>3120</v>
      </c>
    </row>
    <row r="3117" spans="1:28" ht="15.75" customHeight="1" x14ac:dyDescent="0.3">
      <c r="A3117" s="9">
        <v>1604</v>
      </c>
      <c r="B3117" s="10"/>
      <c r="C3117" s="10"/>
      <c r="D3117" s="10">
        <v>135783684</v>
      </c>
      <c r="E3117" s="10">
        <v>530405</v>
      </c>
      <c r="F3117" s="10">
        <v>530405</v>
      </c>
      <c r="G3117" s="10" t="s">
        <v>5048</v>
      </c>
      <c r="H3117" s="10" t="str">
        <f>G3117</f>
        <v>JINDCAP</v>
      </c>
      <c r="I3117" s="10" t="s">
        <v>5049</v>
      </c>
      <c r="J3117" s="10" t="s">
        <v>5050</v>
      </c>
      <c r="K3117" s="13">
        <v>5</v>
      </c>
      <c r="L3117" s="19" t="s">
        <v>13176</v>
      </c>
      <c r="M3117" s="11" t="s">
        <v>55</v>
      </c>
      <c r="N3117" s="10" t="s">
        <v>56</v>
      </c>
      <c r="O3117" s="10" t="s">
        <v>62</v>
      </c>
      <c r="P3117" s="10" t="s">
        <v>63</v>
      </c>
      <c r="Q3117" s="12"/>
      <c r="R3117" s="12"/>
      <c r="S3117" s="10" t="s">
        <v>58</v>
      </c>
      <c r="T3117" s="10" t="s">
        <v>27</v>
      </c>
      <c r="U3117" s="10">
        <v>2304</v>
      </c>
      <c r="V3117" s="10">
        <v>3230</v>
      </c>
      <c r="W3117" s="10">
        <v>274</v>
      </c>
      <c r="X3117" s="10">
        <v>2899</v>
      </c>
      <c r="Y3117" s="10">
        <f t="shared" si="102"/>
        <v>1604</v>
      </c>
      <c r="Z3117" s="10" t="str">
        <f>IFERROR(VLOOKUP(H3117,'[1]MW-NIFTY-50-12-Apr-2020'!$A:$A,1,FALSE),"No")</f>
        <v>No</v>
      </c>
      <c r="AA3117" s="10" t="str">
        <f>IFERROR(VLOOKUP(AB3117,'[2]ind_nifty500list 12th Apr20'!$F:$F,1,FALSE),"No")</f>
        <v>No</v>
      </c>
      <c r="AB3117" s="9">
        <v>1604</v>
      </c>
    </row>
    <row r="3118" spans="1:28" ht="15.75" customHeight="1" x14ac:dyDescent="0.3">
      <c r="A3118" s="9">
        <v>1554</v>
      </c>
      <c r="B3118" s="10">
        <v>7964929</v>
      </c>
      <c r="C3118" s="10">
        <v>31113</v>
      </c>
      <c r="D3118" s="10">
        <v>136022788</v>
      </c>
      <c r="E3118" s="10">
        <v>531339</v>
      </c>
      <c r="F3118" s="10">
        <v>531339</v>
      </c>
      <c r="G3118" s="10" t="s">
        <v>4897</v>
      </c>
      <c r="H3118" s="10" t="s">
        <v>4897</v>
      </c>
      <c r="I3118" s="10" t="s">
        <v>4898</v>
      </c>
      <c r="J3118" s="10" t="s">
        <v>4899</v>
      </c>
      <c r="K3118" s="13">
        <v>4.9937500000000004</v>
      </c>
      <c r="L3118" s="19" t="s">
        <v>13176</v>
      </c>
      <c r="M3118" s="11" t="s">
        <v>39</v>
      </c>
      <c r="N3118" s="10" t="s">
        <v>67</v>
      </c>
      <c r="O3118" s="10" t="s">
        <v>68</v>
      </c>
      <c r="P3118" s="10"/>
      <c r="Q3118" s="12"/>
      <c r="R3118" s="12"/>
      <c r="S3118" s="15" t="s">
        <v>69</v>
      </c>
      <c r="T3118" s="10" t="s">
        <v>27</v>
      </c>
      <c r="U3118" s="10">
        <v>2016</v>
      </c>
      <c r="V3118" s="10">
        <v>1703</v>
      </c>
      <c r="W3118" s="10">
        <v>2432</v>
      </c>
      <c r="X3118" s="10">
        <v>3083</v>
      </c>
      <c r="Y3118" s="10">
        <f t="shared" si="102"/>
        <v>1554</v>
      </c>
      <c r="Z3118" s="10" t="str">
        <f>IFERROR(VLOOKUP(H3118,'[1]MW-NIFTY-50-12-Apr-2020'!$A:$A,1,FALSE),"No")</f>
        <v>No</v>
      </c>
      <c r="AA3118" s="10" t="str">
        <f>IFERROR(VLOOKUP(AB3118,'[2]ind_nifty500list 12th Apr20'!$F:$F,1,FALSE),"No")</f>
        <v>No</v>
      </c>
      <c r="AB3118" s="9">
        <v>1554</v>
      </c>
    </row>
    <row r="3119" spans="1:28" ht="15.75" customHeight="1" x14ac:dyDescent="0.3">
      <c r="A3119" s="9">
        <v>722</v>
      </c>
      <c r="B3119" s="10">
        <v>2084353</v>
      </c>
      <c r="C3119" s="10">
        <v>8142</v>
      </c>
      <c r="D3119" s="10">
        <v>136276996</v>
      </c>
      <c r="E3119" s="10">
        <v>532332</v>
      </c>
      <c r="F3119" s="10">
        <v>532332</v>
      </c>
      <c r="G3119" s="10" t="s">
        <v>2361</v>
      </c>
      <c r="H3119" s="10" t="s">
        <v>2361</v>
      </c>
      <c r="I3119" s="10" t="s">
        <v>2362</v>
      </c>
      <c r="J3119" s="10" t="s">
        <v>2363</v>
      </c>
      <c r="K3119" s="13">
        <v>4.9913000000000007</v>
      </c>
      <c r="L3119" s="19" t="s">
        <v>13176</v>
      </c>
      <c r="M3119" s="11" t="s">
        <v>32</v>
      </c>
      <c r="N3119" s="10" t="s">
        <v>33</v>
      </c>
      <c r="O3119" s="10" t="s">
        <v>48</v>
      </c>
      <c r="P3119" s="10"/>
      <c r="Q3119" s="12"/>
      <c r="R3119" s="12"/>
      <c r="S3119" s="18" t="s">
        <v>35</v>
      </c>
      <c r="T3119" s="10" t="s">
        <v>27</v>
      </c>
      <c r="U3119" s="10">
        <v>1465</v>
      </c>
      <c r="V3119" s="10">
        <v>82</v>
      </c>
      <c r="W3119" s="10">
        <v>3809</v>
      </c>
      <c r="X3119" s="10">
        <v>3122</v>
      </c>
      <c r="Y3119" s="10">
        <f t="shared" si="102"/>
        <v>722</v>
      </c>
      <c r="Z3119" s="10" t="str">
        <f>IFERROR(VLOOKUP(H3119,'[1]MW-NIFTY-50-12-Apr-2020'!$A:$A,1,FALSE),"No")</f>
        <v>No</v>
      </c>
      <c r="AA3119" s="10" t="str">
        <f>IFERROR(VLOOKUP(AB3119,'[2]ind_nifty500list 12th Apr20'!$F:$F,1,FALSE),"No")</f>
        <v>No</v>
      </c>
      <c r="AB3119" s="9">
        <v>722</v>
      </c>
    </row>
    <row r="3120" spans="1:28" ht="15.75" customHeight="1" x14ac:dyDescent="0.3">
      <c r="A3120" s="9">
        <v>1082</v>
      </c>
      <c r="B3120" s="10"/>
      <c r="C3120" s="10"/>
      <c r="D3120" s="10">
        <v>137809668</v>
      </c>
      <c r="E3120" s="10">
        <v>137809668</v>
      </c>
      <c r="F3120" s="10">
        <v>538319</v>
      </c>
      <c r="G3120" s="10" t="s">
        <v>3455</v>
      </c>
      <c r="H3120" s="10" t="str">
        <f>G3120</f>
        <v>GCMCAPI</v>
      </c>
      <c r="I3120" s="10" t="s">
        <v>3456</v>
      </c>
      <c r="J3120" s="10" t="s">
        <v>3457</v>
      </c>
      <c r="K3120" s="13">
        <v>4.99</v>
      </c>
      <c r="L3120" s="19" t="s">
        <v>13176</v>
      </c>
      <c r="M3120" s="11" t="s">
        <v>55</v>
      </c>
      <c r="N3120" s="10" t="s">
        <v>56</v>
      </c>
      <c r="O3120" s="10" t="s">
        <v>62</v>
      </c>
      <c r="P3120" s="10" t="s">
        <v>63</v>
      </c>
      <c r="Q3120" s="12"/>
      <c r="R3120" s="12"/>
      <c r="S3120" s="18" t="s">
        <v>58</v>
      </c>
      <c r="T3120" s="10" t="s">
        <v>27</v>
      </c>
      <c r="U3120" s="10">
        <v>1629</v>
      </c>
      <c r="V3120" s="10">
        <v>2134</v>
      </c>
      <c r="W3120" s="10">
        <v>736</v>
      </c>
      <c r="X3120" s="10">
        <v>233</v>
      </c>
      <c r="Y3120" s="10">
        <f t="shared" si="102"/>
        <v>1082</v>
      </c>
      <c r="Z3120" s="10" t="str">
        <f>IFERROR(VLOOKUP(H3120,'[1]MW-NIFTY-50-12-Apr-2020'!$A:$A,1,FALSE),"No")</f>
        <v>No</v>
      </c>
      <c r="AA3120" s="10" t="str">
        <f>IFERROR(VLOOKUP(AB3120,'[2]ind_nifty500list 12th Apr20'!$F:$F,1,FALSE),"No")</f>
        <v>No</v>
      </c>
      <c r="AB3120" s="9">
        <v>1082</v>
      </c>
    </row>
    <row r="3121" spans="1:28" ht="15.75" customHeight="1" x14ac:dyDescent="0.3">
      <c r="A3121" s="9">
        <v>1239</v>
      </c>
      <c r="B3121" s="10"/>
      <c r="C3121" s="10"/>
      <c r="D3121" s="10">
        <v>136300804</v>
      </c>
      <c r="E3121" s="10">
        <v>532425</v>
      </c>
      <c r="F3121" s="10">
        <v>532425</v>
      </c>
      <c r="G3121" s="10" t="s">
        <v>3935</v>
      </c>
      <c r="H3121" s="10" t="str">
        <f>G3121</f>
        <v>GULCHEM</v>
      </c>
      <c r="I3121" s="10" t="s">
        <v>3936</v>
      </c>
      <c r="J3121" s="10" t="s">
        <v>3937</v>
      </c>
      <c r="K3121" s="13">
        <v>4.99</v>
      </c>
      <c r="L3121" s="19" t="s">
        <v>13176</v>
      </c>
      <c r="M3121" s="11" t="s">
        <v>23</v>
      </c>
      <c r="N3121" s="10" t="s">
        <v>24</v>
      </c>
      <c r="O3121" s="10"/>
      <c r="P3121" s="10"/>
      <c r="Q3121" s="12"/>
      <c r="R3121" s="12"/>
      <c r="S3121" s="15" t="s">
        <v>26</v>
      </c>
      <c r="T3121" s="10" t="s">
        <v>27</v>
      </c>
      <c r="U3121" s="10">
        <v>1534</v>
      </c>
      <c r="V3121" s="10">
        <v>2765</v>
      </c>
      <c r="W3121" s="10">
        <v>713</v>
      </c>
      <c r="X3121" s="10">
        <v>538</v>
      </c>
      <c r="Y3121" s="10">
        <f t="shared" si="102"/>
        <v>1239</v>
      </c>
      <c r="Z3121" s="10" t="str">
        <f>IFERROR(VLOOKUP(H3121,'[1]MW-NIFTY-50-12-Apr-2020'!$A:$A,1,FALSE),"No")</f>
        <v>No</v>
      </c>
      <c r="AA3121" s="10" t="str">
        <f>IFERROR(VLOOKUP(AB3121,'[2]ind_nifty500list 12th Apr20'!$F:$F,1,FALSE),"No")</f>
        <v>No</v>
      </c>
      <c r="AB3121" s="9">
        <v>1239</v>
      </c>
    </row>
    <row r="3122" spans="1:28" ht="15.75" customHeight="1" x14ac:dyDescent="0.3">
      <c r="A3122" s="9">
        <v>2074</v>
      </c>
      <c r="B3122" s="10"/>
      <c r="C3122" s="10"/>
      <c r="D3122" s="10">
        <v>130498564</v>
      </c>
      <c r="E3122" s="10">
        <v>509760</v>
      </c>
      <c r="F3122" s="10">
        <v>509760</v>
      </c>
      <c r="G3122" s="10" t="s">
        <v>6463</v>
      </c>
      <c r="H3122" s="10" t="str">
        <f>G3122</f>
        <v>MODRNSH</v>
      </c>
      <c r="I3122" s="10" t="s">
        <v>6464</v>
      </c>
      <c r="J3122" s="10" t="s">
        <v>6465</v>
      </c>
      <c r="K3122" s="13">
        <v>4.99</v>
      </c>
      <c r="L3122" s="19" t="s">
        <v>13176</v>
      </c>
      <c r="M3122" s="11" t="s">
        <v>55</v>
      </c>
      <c r="N3122" s="10" t="s">
        <v>56</v>
      </c>
      <c r="O3122" s="10" t="s">
        <v>62</v>
      </c>
      <c r="P3122" s="10" t="s">
        <v>293</v>
      </c>
      <c r="Q3122" s="12"/>
      <c r="R3122" s="12"/>
      <c r="S3122" s="10" t="s">
        <v>58</v>
      </c>
      <c r="T3122" s="10" t="s">
        <v>27</v>
      </c>
      <c r="U3122" s="10">
        <v>2730</v>
      </c>
      <c r="V3122" s="10">
        <v>2916</v>
      </c>
      <c r="W3122" s="10">
        <v>1193</v>
      </c>
      <c r="X3122" s="10">
        <v>436</v>
      </c>
      <c r="Y3122" s="10">
        <f t="shared" si="102"/>
        <v>2074</v>
      </c>
      <c r="Z3122" s="10" t="str">
        <f>IFERROR(VLOOKUP(H3122,'[1]MW-NIFTY-50-12-Apr-2020'!$A:$A,1,FALSE),"No")</f>
        <v>No</v>
      </c>
      <c r="AA3122" s="10" t="str">
        <f>IFERROR(VLOOKUP(AB3122,'[2]ind_nifty500list 12th Apr20'!$F:$F,1,FALSE),"No")</f>
        <v>No</v>
      </c>
      <c r="AB3122" s="9">
        <v>2074</v>
      </c>
    </row>
    <row r="3123" spans="1:28" ht="15.75" customHeight="1" x14ac:dyDescent="0.3">
      <c r="A3123" s="9">
        <v>3127</v>
      </c>
      <c r="B3123" s="10">
        <v>3412993</v>
      </c>
      <c r="C3123" s="10">
        <v>13332</v>
      </c>
      <c r="D3123" s="10">
        <v>136377604</v>
      </c>
      <c r="E3123" s="10">
        <v>532725</v>
      </c>
      <c r="F3123" s="10">
        <v>532725</v>
      </c>
      <c r="G3123" s="10" t="s">
        <v>9616</v>
      </c>
      <c r="H3123" s="10" t="s">
        <v>9616</v>
      </c>
      <c r="I3123" s="10" t="s">
        <v>9617</v>
      </c>
      <c r="J3123" s="10" t="s">
        <v>9618</v>
      </c>
      <c r="K3123" s="13">
        <v>9849.5623500000002</v>
      </c>
      <c r="L3123" s="19" t="s">
        <v>13177</v>
      </c>
      <c r="M3123" s="11" t="s">
        <v>23</v>
      </c>
      <c r="N3123" s="10" t="s">
        <v>24</v>
      </c>
      <c r="O3123" s="10" t="s">
        <v>376</v>
      </c>
      <c r="P3123" s="10"/>
      <c r="Q3123" s="12"/>
      <c r="R3123" s="12"/>
      <c r="S3123" s="15" t="s">
        <v>26</v>
      </c>
      <c r="T3123" s="10" t="s">
        <v>43</v>
      </c>
      <c r="U3123" s="10">
        <v>5031</v>
      </c>
      <c r="V3123" s="10">
        <v>1202</v>
      </c>
      <c r="W3123" s="10">
        <v>566</v>
      </c>
      <c r="X3123" s="10">
        <v>1864</v>
      </c>
      <c r="Y3123" s="10">
        <f t="shared" si="102"/>
        <v>3127</v>
      </c>
      <c r="Z3123" s="10" t="str">
        <f>IFERROR(VLOOKUP(H3123,'[1]MW-NIFTY-50-12-Apr-2020'!$A:$A,1,FALSE),"No")</f>
        <v>No</v>
      </c>
      <c r="AA3123" s="10" t="s">
        <v>44</v>
      </c>
      <c r="AB3123" s="9">
        <v>3127</v>
      </c>
    </row>
    <row r="3124" spans="1:28" ht="15.75" customHeight="1" x14ac:dyDescent="0.3">
      <c r="A3124" s="9">
        <v>1511</v>
      </c>
      <c r="B3124" s="10"/>
      <c r="C3124" s="10"/>
      <c r="D3124" s="10">
        <v>134080516</v>
      </c>
      <c r="E3124" s="10">
        <v>523752</v>
      </c>
      <c r="F3124" s="10">
        <v>523752</v>
      </c>
      <c r="G3124" s="10" t="s">
        <v>4767</v>
      </c>
      <c r="H3124" s="10" t="str">
        <f t="shared" ref="H3124:H3129" si="105">G3124</f>
        <v>IOSYSTEM</v>
      </c>
      <c r="I3124" s="10" t="s">
        <v>4768</v>
      </c>
      <c r="J3124" s="10" t="s">
        <v>4769</v>
      </c>
      <c r="K3124" s="13">
        <v>4.9800000000000004</v>
      </c>
      <c r="L3124" s="19" t="s">
        <v>13176</v>
      </c>
      <c r="M3124" s="11" t="s">
        <v>32</v>
      </c>
      <c r="N3124" s="10" t="s">
        <v>220</v>
      </c>
      <c r="O3124" s="10" t="s">
        <v>458</v>
      </c>
      <c r="P3124" s="10" t="s">
        <v>1495</v>
      </c>
      <c r="Q3124" s="12"/>
      <c r="R3124" s="12"/>
      <c r="S3124" s="15" t="s">
        <v>222</v>
      </c>
      <c r="T3124" s="10" t="s">
        <v>27</v>
      </c>
      <c r="U3124" s="10">
        <v>2861</v>
      </c>
      <c r="V3124" s="10">
        <v>1214</v>
      </c>
      <c r="W3124" s="10">
        <v>3670</v>
      </c>
      <c r="X3124" s="10">
        <v>3850</v>
      </c>
      <c r="Y3124" s="10">
        <f t="shared" si="102"/>
        <v>1511</v>
      </c>
      <c r="Z3124" s="10" t="str">
        <f>IFERROR(VLOOKUP(H3124,'[1]MW-NIFTY-50-12-Apr-2020'!$A:$A,1,FALSE),"No")</f>
        <v>No</v>
      </c>
      <c r="AA3124" s="10" t="str">
        <f>IFERROR(VLOOKUP(AB3124,'[2]ind_nifty500list 12th Apr20'!$F:$F,1,FALSE),"No")</f>
        <v>No</v>
      </c>
      <c r="AB3124" s="9">
        <v>1511</v>
      </c>
    </row>
    <row r="3125" spans="1:28" ht="15.75" customHeight="1" x14ac:dyDescent="0.3">
      <c r="A3125" s="9">
        <v>2810</v>
      </c>
      <c r="B3125" s="10"/>
      <c r="C3125" s="10"/>
      <c r="D3125" s="10">
        <v>137952260</v>
      </c>
      <c r="E3125" s="10">
        <v>538876</v>
      </c>
      <c r="F3125" s="10">
        <v>538876</v>
      </c>
      <c r="G3125" s="10" t="s">
        <v>8672</v>
      </c>
      <c r="H3125" s="10" t="str">
        <f t="shared" si="105"/>
        <v>STSERV</v>
      </c>
      <c r="I3125" s="10" t="s">
        <v>8673</v>
      </c>
      <c r="J3125" s="10" t="s">
        <v>8674</v>
      </c>
      <c r="K3125" s="13">
        <v>4.9800000000000004</v>
      </c>
      <c r="L3125" s="19" t="s">
        <v>13176</v>
      </c>
      <c r="M3125" s="11" t="s">
        <v>83</v>
      </c>
      <c r="N3125" s="10" t="s">
        <v>181</v>
      </c>
      <c r="O3125" s="10"/>
      <c r="P3125" s="10"/>
      <c r="Q3125" s="12"/>
      <c r="R3125" s="12"/>
      <c r="S3125" s="15" t="s">
        <v>86</v>
      </c>
      <c r="T3125" s="10" t="s">
        <v>27</v>
      </c>
      <c r="U3125" s="10">
        <v>1622</v>
      </c>
      <c r="V3125" s="10">
        <v>1761</v>
      </c>
      <c r="W3125" s="10">
        <v>992</v>
      </c>
      <c r="X3125" s="10">
        <v>1184</v>
      </c>
      <c r="Y3125" s="10">
        <f t="shared" si="102"/>
        <v>2810</v>
      </c>
      <c r="Z3125" s="10" t="str">
        <f>IFERROR(VLOOKUP(H3125,'[1]MW-NIFTY-50-12-Apr-2020'!$A:$A,1,FALSE),"No")</f>
        <v>No</v>
      </c>
      <c r="AA3125" s="10" t="str">
        <f>IFERROR(VLOOKUP(AB3125,'[2]ind_nifty500list 12th Apr20'!$F:$F,1,FALSE),"No")</f>
        <v>No</v>
      </c>
      <c r="AB3125" s="9">
        <v>2810</v>
      </c>
    </row>
    <row r="3126" spans="1:28" ht="15.75" customHeight="1" x14ac:dyDescent="0.3">
      <c r="A3126" s="9">
        <v>2818</v>
      </c>
      <c r="B3126" s="10"/>
      <c r="C3126" s="10"/>
      <c r="D3126" s="10">
        <v>133642756</v>
      </c>
      <c r="E3126" s="10">
        <v>522042</v>
      </c>
      <c r="F3126" s="10">
        <v>522042</v>
      </c>
      <c r="G3126" s="10" t="s">
        <v>8696</v>
      </c>
      <c r="H3126" s="10" t="str">
        <f t="shared" si="105"/>
        <v>SMENER</v>
      </c>
      <c r="I3126" s="10" t="s">
        <v>8697</v>
      </c>
      <c r="J3126" s="10" t="s">
        <v>8698</v>
      </c>
      <c r="K3126" s="13">
        <v>4.9800000000000004</v>
      </c>
      <c r="L3126" s="19" t="s">
        <v>13176</v>
      </c>
      <c r="M3126" s="11" t="s">
        <v>39</v>
      </c>
      <c r="N3126" s="10" t="s">
        <v>40</v>
      </c>
      <c r="O3126" s="10" t="s">
        <v>137</v>
      </c>
      <c r="P3126" s="10" t="s">
        <v>137</v>
      </c>
      <c r="Q3126" s="12"/>
      <c r="R3126" s="12"/>
      <c r="S3126" s="15" t="s">
        <v>42</v>
      </c>
      <c r="T3126" s="10" t="s">
        <v>27</v>
      </c>
      <c r="U3126" s="10">
        <v>1519</v>
      </c>
      <c r="V3126" s="10">
        <v>949</v>
      </c>
      <c r="W3126" s="10">
        <v>1319</v>
      </c>
      <c r="X3126" s="10">
        <v>124</v>
      </c>
      <c r="Y3126" s="10">
        <f t="shared" si="102"/>
        <v>2818</v>
      </c>
      <c r="Z3126" s="10" t="str">
        <f>IFERROR(VLOOKUP(H3126,'[1]MW-NIFTY-50-12-Apr-2020'!$A:$A,1,FALSE),"No")</f>
        <v>No</v>
      </c>
      <c r="AA3126" s="10" t="str">
        <f>IFERROR(VLOOKUP(AB3126,'[2]ind_nifty500list 12th Apr20'!$F:$F,1,FALSE),"No")</f>
        <v>No</v>
      </c>
      <c r="AB3126" s="9">
        <v>2818</v>
      </c>
    </row>
    <row r="3127" spans="1:28" ht="15.75" customHeight="1" x14ac:dyDescent="0.3">
      <c r="A3127" s="9">
        <v>2327</v>
      </c>
      <c r="B3127" s="10"/>
      <c r="C3127" s="10"/>
      <c r="D3127" s="10">
        <v>130980868</v>
      </c>
      <c r="E3127" s="10">
        <v>511644</v>
      </c>
      <c r="F3127" s="10">
        <v>511644</v>
      </c>
      <c r="G3127" s="10" t="s">
        <v>7231</v>
      </c>
      <c r="H3127" s="10" t="str">
        <f t="shared" si="105"/>
        <v>OMEGAIN</v>
      </c>
      <c r="I3127" s="10" t="s">
        <v>7232</v>
      </c>
      <c r="J3127" s="10" t="s">
        <v>7233</v>
      </c>
      <c r="K3127" s="13">
        <v>4.97</v>
      </c>
      <c r="L3127" s="19" t="s">
        <v>13176</v>
      </c>
      <c r="M3127" s="11" t="s">
        <v>32</v>
      </c>
      <c r="N3127" s="10" t="s">
        <v>33</v>
      </c>
      <c r="O3127" s="10" t="s">
        <v>34</v>
      </c>
      <c r="P3127" s="10"/>
      <c r="Q3127" s="12"/>
      <c r="R3127" s="12"/>
      <c r="S3127" s="18" t="s">
        <v>35</v>
      </c>
      <c r="T3127" s="10" t="s">
        <v>27</v>
      </c>
      <c r="U3127" s="10">
        <v>3117</v>
      </c>
      <c r="V3127" s="10">
        <v>3722</v>
      </c>
      <c r="W3127" s="10">
        <v>1885</v>
      </c>
      <c r="X3127" s="10">
        <v>1852</v>
      </c>
      <c r="Y3127" s="10">
        <f t="shared" si="102"/>
        <v>2327</v>
      </c>
      <c r="Z3127" s="10" t="str">
        <f>IFERROR(VLOOKUP(H3127,'[1]MW-NIFTY-50-12-Apr-2020'!$A:$A,1,FALSE),"No")</f>
        <v>No</v>
      </c>
      <c r="AA3127" s="10" t="str">
        <f>IFERROR(VLOOKUP(AB3127,'[2]ind_nifty500list 12th Apr20'!$F:$F,1,FALSE),"No")</f>
        <v>No</v>
      </c>
      <c r="AB3127" s="9">
        <v>2327</v>
      </c>
    </row>
    <row r="3128" spans="1:28" ht="15.75" customHeight="1" x14ac:dyDescent="0.3">
      <c r="A3128" s="9">
        <v>3827</v>
      </c>
      <c r="B3128" s="10"/>
      <c r="C3128" s="10"/>
      <c r="D3128" s="10">
        <v>135696132</v>
      </c>
      <c r="E3128" s="10">
        <v>530063</v>
      </c>
      <c r="F3128" s="10">
        <v>530063</v>
      </c>
      <c r="G3128" s="10" t="s">
        <v>11748</v>
      </c>
      <c r="H3128" s="10" t="str">
        <f t="shared" si="105"/>
        <v>YASHRAJC</v>
      </c>
      <c r="I3128" s="10" t="s">
        <v>11749</v>
      </c>
      <c r="J3128" s="10" t="s">
        <v>11750</v>
      </c>
      <c r="K3128" s="13">
        <v>4.97</v>
      </c>
      <c r="L3128" s="19" t="s">
        <v>13176</v>
      </c>
      <c r="M3128" s="11" t="s">
        <v>249</v>
      </c>
      <c r="N3128" s="10" t="s">
        <v>250</v>
      </c>
      <c r="O3128" s="10" t="s">
        <v>762</v>
      </c>
      <c r="P3128" s="10" t="s">
        <v>3844</v>
      </c>
      <c r="Q3128" s="12"/>
      <c r="R3128" s="12"/>
      <c r="S3128" s="15" t="s">
        <v>26</v>
      </c>
      <c r="T3128" s="10" t="s">
        <v>27</v>
      </c>
      <c r="U3128" s="10">
        <v>2049</v>
      </c>
      <c r="V3128" s="10">
        <v>2000</v>
      </c>
      <c r="W3128" s="10">
        <v>2782</v>
      </c>
      <c r="X3128" s="10">
        <v>1208</v>
      </c>
      <c r="Y3128" s="10">
        <f t="shared" si="102"/>
        <v>3827</v>
      </c>
      <c r="Z3128" s="10" t="str">
        <f>IFERROR(VLOOKUP(H3128,'[1]MW-NIFTY-50-12-Apr-2020'!$A:$A,1,FALSE),"No")</f>
        <v>No</v>
      </c>
      <c r="AA3128" s="10" t="str">
        <f>IFERROR(VLOOKUP(AB3128,'[2]ind_nifty500list 12th Apr20'!$F:$F,1,FALSE),"No")</f>
        <v>No</v>
      </c>
      <c r="AB3128" s="9">
        <v>3827</v>
      </c>
    </row>
    <row r="3129" spans="1:28" ht="15.75" customHeight="1" x14ac:dyDescent="0.3">
      <c r="A3129" s="9">
        <v>2831</v>
      </c>
      <c r="B3129" s="10"/>
      <c r="C3129" s="10"/>
      <c r="D3129" s="10">
        <v>136047620</v>
      </c>
      <c r="E3129" s="10">
        <v>531436</v>
      </c>
      <c r="F3129" s="10">
        <v>531436</v>
      </c>
      <c r="G3129" s="10" t="s">
        <v>8736</v>
      </c>
      <c r="H3129" s="10" t="str">
        <f t="shared" si="105"/>
        <v>SAFFRON</v>
      </c>
      <c r="I3129" s="10" t="s">
        <v>8737</v>
      </c>
      <c r="J3129" s="10" t="s">
        <v>8738</v>
      </c>
      <c r="K3129" s="13">
        <v>4.93</v>
      </c>
      <c r="L3129" s="19" t="s">
        <v>13176</v>
      </c>
      <c r="M3129" s="11" t="s">
        <v>83</v>
      </c>
      <c r="N3129" s="10" t="s">
        <v>181</v>
      </c>
      <c r="O3129" s="10" t="s">
        <v>311</v>
      </c>
      <c r="P3129" s="10" t="s">
        <v>2370</v>
      </c>
      <c r="Q3129" s="12"/>
      <c r="R3129" s="12"/>
      <c r="S3129" s="15" t="s">
        <v>313</v>
      </c>
      <c r="T3129" s="10" t="s">
        <v>27</v>
      </c>
      <c r="U3129" s="10">
        <v>4266</v>
      </c>
      <c r="V3129" s="10">
        <v>2856</v>
      </c>
      <c r="W3129" s="10">
        <v>1461</v>
      </c>
      <c r="X3129" s="10">
        <v>724</v>
      </c>
      <c r="Y3129" s="10">
        <f t="shared" si="102"/>
        <v>2831</v>
      </c>
      <c r="Z3129" s="10" t="str">
        <f>IFERROR(VLOOKUP(H3129,'[1]MW-NIFTY-50-12-Apr-2020'!$A:$A,1,FALSE),"No")</f>
        <v>No</v>
      </c>
      <c r="AA3129" s="10" t="str">
        <f>IFERROR(VLOOKUP(AB3129,'[2]ind_nifty500list 12th Apr20'!$F:$F,1,FALSE),"No")</f>
        <v>No</v>
      </c>
      <c r="AB3129" s="9">
        <v>2831</v>
      </c>
    </row>
    <row r="3130" spans="1:28" ht="15.75" customHeight="1" x14ac:dyDescent="0.3">
      <c r="A3130" s="9">
        <v>29</v>
      </c>
      <c r="B3130" s="10">
        <v>3694081</v>
      </c>
      <c r="C3130" s="10">
        <v>14430</v>
      </c>
      <c r="D3130" s="10">
        <v>136404740</v>
      </c>
      <c r="E3130" s="10">
        <v>532831</v>
      </c>
      <c r="F3130" s="10">
        <v>532831</v>
      </c>
      <c r="G3130" s="10" t="s">
        <v>160</v>
      </c>
      <c r="H3130" s="10" t="s">
        <v>160</v>
      </c>
      <c r="I3130" s="10" t="s">
        <v>161</v>
      </c>
      <c r="J3130" s="10" t="s">
        <v>162</v>
      </c>
      <c r="K3130" s="13">
        <v>4.8899999999999997</v>
      </c>
      <c r="L3130" s="19" t="s">
        <v>13176</v>
      </c>
      <c r="M3130" s="11" t="s">
        <v>83</v>
      </c>
      <c r="N3130" s="11" t="s">
        <v>84</v>
      </c>
      <c r="O3130" s="10" t="s">
        <v>85</v>
      </c>
      <c r="P3130" s="10"/>
      <c r="Q3130" s="12"/>
      <c r="R3130" s="12"/>
      <c r="S3130" s="15" t="s">
        <v>86</v>
      </c>
      <c r="T3130" s="10" t="s">
        <v>27</v>
      </c>
      <c r="U3130" s="10">
        <v>451</v>
      </c>
      <c r="V3130" s="10">
        <v>532</v>
      </c>
      <c r="W3130" s="10">
        <v>2054</v>
      </c>
      <c r="X3130" s="10">
        <v>1894</v>
      </c>
      <c r="Y3130" s="10">
        <f t="shared" si="102"/>
        <v>29</v>
      </c>
      <c r="Z3130" s="10" t="str">
        <f>IFERROR(VLOOKUP(H3130,'[1]MW-NIFTY-50-12-Apr-2020'!$A:$A,1,FALSE),"No")</f>
        <v>No</v>
      </c>
      <c r="AA3130" s="10" t="str">
        <f>IFERROR(VLOOKUP(AB3130,'[2]ind_nifty500list 12th Apr20'!$F:$F,1,FALSE),"No")</f>
        <v>No</v>
      </c>
      <c r="AB3130" s="9">
        <v>29</v>
      </c>
    </row>
    <row r="3131" spans="1:28" ht="15.75" customHeight="1" x14ac:dyDescent="0.3">
      <c r="A3131" s="9">
        <v>274</v>
      </c>
      <c r="B3131" s="10"/>
      <c r="C3131" s="10"/>
      <c r="D3131" s="10">
        <v>137926916</v>
      </c>
      <c r="E3131" s="10">
        <v>538777</v>
      </c>
      <c r="F3131" s="10">
        <v>538777</v>
      </c>
      <c r="G3131" s="10" t="s">
        <v>978</v>
      </c>
      <c r="H3131" s="10" t="str">
        <f>G3131</f>
        <v>ASIACAP</v>
      </c>
      <c r="I3131" s="10" t="s">
        <v>979</v>
      </c>
      <c r="J3131" s="10" t="s">
        <v>980</v>
      </c>
      <c r="K3131" s="13">
        <v>4.8899999999999997</v>
      </c>
      <c r="L3131" s="19" t="s">
        <v>13176</v>
      </c>
      <c r="M3131" s="11" t="s">
        <v>55</v>
      </c>
      <c r="N3131" s="10" t="s">
        <v>56</v>
      </c>
      <c r="O3131" s="10" t="s">
        <v>62</v>
      </c>
      <c r="P3131" s="10" t="s">
        <v>63</v>
      </c>
      <c r="Q3131" s="12"/>
      <c r="R3131" s="12"/>
      <c r="S3131" s="18" t="s">
        <v>58</v>
      </c>
      <c r="T3131" s="10" t="s">
        <v>27</v>
      </c>
      <c r="U3131" s="10">
        <v>1604</v>
      </c>
      <c r="V3131" s="10">
        <v>2304</v>
      </c>
      <c r="W3131" s="10">
        <v>2899</v>
      </c>
      <c r="X3131" s="10">
        <v>2059</v>
      </c>
      <c r="Y3131" s="10">
        <f t="shared" si="102"/>
        <v>274</v>
      </c>
      <c r="Z3131" s="10" t="str">
        <f>IFERROR(VLOOKUP(H3131,'[1]MW-NIFTY-50-12-Apr-2020'!$A:$A,1,FALSE),"No")</f>
        <v>No</v>
      </c>
      <c r="AA3131" s="10" t="str">
        <f>IFERROR(VLOOKUP(AB3131,'[2]ind_nifty500list 12th Apr20'!$F:$F,1,FALSE),"No")</f>
        <v>No</v>
      </c>
      <c r="AB3131" s="9">
        <v>274</v>
      </c>
    </row>
    <row r="3132" spans="1:28" ht="15.75" customHeight="1" x14ac:dyDescent="0.3">
      <c r="A3132" s="9">
        <v>3132</v>
      </c>
      <c r="B3132" s="10"/>
      <c r="C3132" s="10"/>
      <c r="D3132" s="10">
        <v>130962180</v>
      </c>
      <c r="E3132" s="10">
        <v>511571</v>
      </c>
      <c r="F3132" s="10">
        <v>511571</v>
      </c>
      <c r="G3132" s="10" t="s">
        <v>9631</v>
      </c>
      <c r="H3132" s="10" t="str">
        <f>G3132</f>
        <v>SOMDUTTFIN</v>
      </c>
      <c r="I3132" s="10" t="s">
        <v>9632</v>
      </c>
      <c r="J3132" s="10" t="s">
        <v>9633</v>
      </c>
      <c r="K3132" s="13">
        <v>4.8899999999999997</v>
      </c>
      <c r="L3132" s="19" t="s">
        <v>13176</v>
      </c>
      <c r="M3132" s="11" t="s">
        <v>55</v>
      </c>
      <c r="N3132" s="10" t="s">
        <v>56</v>
      </c>
      <c r="O3132" s="10" t="s">
        <v>57</v>
      </c>
      <c r="P3132" s="10"/>
      <c r="Q3132" s="12"/>
      <c r="R3132" s="12"/>
      <c r="S3132" s="18" t="s">
        <v>58</v>
      </c>
      <c r="T3132" s="10" t="s">
        <v>27</v>
      </c>
      <c r="U3132" s="10">
        <v>2197</v>
      </c>
      <c r="V3132" s="10">
        <v>2431</v>
      </c>
      <c r="W3132" s="10">
        <v>1377</v>
      </c>
      <c r="X3132" s="10">
        <v>673</v>
      </c>
      <c r="Y3132" s="10">
        <f t="shared" si="102"/>
        <v>3132</v>
      </c>
      <c r="Z3132" s="10" t="str">
        <f>IFERROR(VLOOKUP(H3132,'[1]MW-NIFTY-50-12-Apr-2020'!$A:$A,1,FALSE),"No")</f>
        <v>No</v>
      </c>
      <c r="AA3132" s="10" t="str">
        <f>IFERROR(VLOOKUP(AB3132,'[2]ind_nifty500list 12th Apr20'!$F:$F,1,FALSE),"No")</f>
        <v>No</v>
      </c>
      <c r="AB3132" s="9">
        <v>3132</v>
      </c>
    </row>
    <row r="3133" spans="1:28" ht="15.75" customHeight="1" x14ac:dyDescent="0.3">
      <c r="A3133" s="9">
        <v>4038</v>
      </c>
      <c r="B3133" s="10">
        <v>65793</v>
      </c>
      <c r="C3133" s="10">
        <v>257</v>
      </c>
      <c r="D3133" s="10">
        <v>134913796</v>
      </c>
      <c r="E3133" s="10">
        <v>527007</v>
      </c>
      <c r="F3133" s="10">
        <v>527007</v>
      </c>
      <c r="G3133" s="10" t="s">
        <v>12246</v>
      </c>
      <c r="H3133" s="10" t="s">
        <v>12246</v>
      </c>
      <c r="I3133" s="10" t="s">
        <v>12247</v>
      </c>
      <c r="J3133" s="10" t="s">
        <v>12248</v>
      </c>
      <c r="K3133" s="13">
        <v>4.8899999999999997</v>
      </c>
      <c r="L3133" s="19" t="s">
        <v>13176</v>
      </c>
      <c r="M3133" s="11" t="s">
        <v>32</v>
      </c>
      <c r="N3133" s="10" t="s">
        <v>220</v>
      </c>
      <c r="O3133" s="10" t="s">
        <v>221</v>
      </c>
      <c r="P3133" s="10"/>
      <c r="Q3133" s="12"/>
      <c r="R3133" s="12"/>
      <c r="S3133" s="15" t="s">
        <v>222</v>
      </c>
      <c r="T3133" s="10" t="s">
        <v>27</v>
      </c>
      <c r="U3133" s="10">
        <v>3175</v>
      </c>
      <c r="V3133" s="10">
        <v>3844</v>
      </c>
      <c r="W3133" s="10">
        <v>3820</v>
      </c>
      <c r="X3133" s="10">
        <v>916</v>
      </c>
      <c r="Y3133" s="10">
        <f t="shared" si="102"/>
        <v>4038</v>
      </c>
      <c r="Z3133" s="10" t="str">
        <f>IFERROR(VLOOKUP(H3133,'[1]MW-NIFTY-50-12-Apr-2020'!$A:$A,1,FALSE),"No")</f>
        <v>No</v>
      </c>
      <c r="AA3133" s="10" t="str">
        <f>IFERROR(VLOOKUP(AB3133,'[2]ind_nifty500list 12th Apr20'!$F:$F,1,FALSE),"No")</f>
        <v>No</v>
      </c>
      <c r="AB3133" s="9">
        <v>4038</v>
      </c>
    </row>
    <row r="3134" spans="1:28" ht="15.75" customHeight="1" x14ac:dyDescent="0.3">
      <c r="A3134" s="9">
        <v>507</v>
      </c>
      <c r="B3134" s="10"/>
      <c r="C3134" s="10"/>
      <c r="D3134" s="10">
        <v>133922052</v>
      </c>
      <c r="E3134" s="10">
        <v>523133</v>
      </c>
      <c r="F3134" s="10">
        <v>523133</v>
      </c>
      <c r="G3134" s="10" t="s">
        <v>1705</v>
      </c>
      <c r="H3134" s="10" t="str">
        <f>G3134</f>
        <v>BONINDL</v>
      </c>
      <c r="I3134" s="10" t="s">
        <v>1706</v>
      </c>
      <c r="J3134" s="10" t="s">
        <v>1707</v>
      </c>
      <c r="K3134" s="13">
        <v>4.8600000000000003</v>
      </c>
      <c r="L3134" s="19" t="s">
        <v>13176</v>
      </c>
      <c r="M3134" s="11" t="s">
        <v>39</v>
      </c>
      <c r="N3134" s="10" t="s">
        <v>145</v>
      </c>
      <c r="O3134" s="10"/>
      <c r="P3134" s="10"/>
      <c r="Q3134" s="12"/>
      <c r="R3134" s="12"/>
      <c r="S3134" s="15" t="s">
        <v>42</v>
      </c>
      <c r="T3134" s="10" t="s">
        <v>27</v>
      </c>
      <c r="U3134" s="10">
        <v>797</v>
      </c>
      <c r="V3134" s="10">
        <v>960</v>
      </c>
      <c r="W3134" s="10">
        <v>254</v>
      </c>
      <c r="X3134" s="10">
        <v>2427</v>
      </c>
      <c r="Y3134" s="10">
        <f t="shared" si="102"/>
        <v>507</v>
      </c>
      <c r="Z3134" s="10" t="str">
        <f>IFERROR(VLOOKUP(H3134,'[1]MW-NIFTY-50-12-Apr-2020'!$A:$A,1,FALSE),"No")</f>
        <v>No</v>
      </c>
      <c r="AA3134" s="10" t="str">
        <f>IFERROR(VLOOKUP(AB3134,'[2]ind_nifty500list 12th Apr20'!$F:$F,1,FALSE),"No")</f>
        <v>No</v>
      </c>
      <c r="AB3134" s="9">
        <v>507</v>
      </c>
    </row>
    <row r="3135" spans="1:28" ht="15.75" customHeight="1" x14ac:dyDescent="0.3">
      <c r="A3135" s="9">
        <v>216</v>
      </c>
      <c r="B3135" s="10"/>
      <c r="C3135" s="10"/>
      <c r="D3135" s="10">
        <v>131160068</v>
      </c>
      <c r="E3135" s="10">
        <v>512344</v>
      </c>
      <c r="F3135" s="10">
        <v>512344</v>
      </c>
      <c r="G3135" s="10" t="s">
        <v>794</v>
      </c>
      <c r="H3135" s="10" t="str">
        <f>G3135</f>
        <v>ARAVALISEC</v>
      </c>
      <c r="I3135" s="10" t="s">
        <v>795</v>
      </c>
      <c r="J3135" s="10" t="s">
        <v>796</v>
      </c>
      <c r="K3135" s="13">
        <v>4.8499999999999996</v>
      </c>
      <c r="L3135" s="19" t="s">
        <v>13176</v>
      </c>
      <c r="M3135" s="11" t="s">
        <v>55</v>
      </c>
      <c r="N3135" s="10" t="s">
        <v>56</v>
      </c>
      <c r="O3135" s="10" t="s">
        <v>158</v>
      </c>
      <c r="P3135" s="10" t="s">
        <v>797</v>
      </c>
      <c r="Q3135" s="12"/>
      <c r="R3135" s="12"/>
      <c r="S3135" s="10" t="s">
        <v>58</v>
      </c>
      <c r="T3135" s="10" t="s">
        <v>27</v>
      </c>
      <c r="U3135" s="10">
        <v>743</v>
      </c>
      <c r="V3135" s="10">
        <v>1924</v>
      </c>
      <c r="W3135" s="10">
        <v>3487</v>
      </c>
      <c r="X3135" s="10">
        <v>2086</v>
      </c>
      <c r="Y3135" s="10">
        <f t="shared" si="102"/>
        <v>216</v>
      </c>
      <c r="Z3135" s="10" t="str">
        <f>IFERROR(VLOOKUP(H3135,'[1]MW-NIFTY-50-12-Apr-2020'!$A:$A,1,FALSE),"No")</f>
        <v>No</v>
      </c>
      <c r="AA3135" s="10" t="str">
        <f>IFERROR(VLOOKUP(AB3135,'[2]ind_nifty500list 12th Apr20'!$F:$F,1,FALSE),"No")</f>
        <v>No</v>
      </c>
      <c r="AB3135" s="9">
        <v>216</v>
      </c>
    </row>
    <row r="3136" spans="1:28" ht="15.75" customHeight="1" x14ac:dyDescent="0.3">
      <c r="A3136" s="9">
        <v>1922</v>
      </c>
      <c r="B3136" s="10"/>
      <c r="C3136" s="10"/>
      <c r="D3136" s="10">
        <v>131445764</v>
      </c>
      <c r="E3136" s="10">
        <v>513460</v>
      </c>
      <c r="F3136" s="10">
        <v>513460</v>
      </c>
      <c r="G3136" s="10" t="s">
        <v>6011</v>
      </c>
      <c r="H3136" s="10" t="str">
        <f>G3136</f>
        <v>MAHALXSE</v>
      </c>
      <c r="I3136" s="10" t="s">
        <v>6012</v>
      </c>
      <c r="J3136" s="10" t="s">
        <v>6013</v>
      </c>
      <c r="K3136" s="13">
        <v>4.83</v>
      </c>
      <c r="L3136" s="19" t="s">
        <v>13176</v>
      </c>
      <c r="M3136" s="11" t="s">
        <v>23</v>
      </c>
      <c r="N3136" s="10" t="s">
        <v>90</v>
      </c>
      <c r="O3136" s="10"/>
      <c r="P3136" s="10"/>
      <c r="Q3136" s="12"/>
      <c r="R3136" s="12"/>
      <c r="S3136" s="18" t="s">
        <v>91</v>
      </c>
      <c r="T3136" s="10" t="s">
        <v>27</v>
      </c>
      <c r="U3136" s="10">
        <v>2042</v>
      </c>
      <c r="V3136" s="10">
        <v>453</v>
      </c>
      <c r="W3136" s="10">
        <v>68</v>
      </c>
      <c r="X3136" s="10">
        <v>1068</v>
      </c>
      <c r="Y3136" s="10">
        <f t="shared" si="102"/>
        <v>1922</v>
      </c>
      <c r="Z3136" s="10" t="str">
        <f>IFERROR(VLOOKUP(H3136,'[1]MW-NIFTY-50-12-Apr-2020'!$A:$A,1,FALSE),"No")</f>
        <v>No</v>
      </c>
      <c r="AA3136" s="10" t="str">
        <f>IFERROR(VLOOKUP(AB3136,'[2]ind_nifty500list 12th Apr20'!$F:$F,1,FALSE),"No")</f>
        <v>No</v>
      </c>
      <c r="AB3136" s="9">
        <v>1922</v>
      </c>
    </row>
    <row r="3137" spans="1:28" ht="15.75" customHeight="1" x14ac:dyDescent="0.3">
      <c r="A3137" s="9">
        <v>3141</v>
      </c>
      <c r="B3137" s="10">
        <v>1688577</v>
      </c>
      <c r="C3137" s="10">
        <v>6596</v>
      </c>
      <c r="D3137" s="10">
        <v>136248580</v>
      </c>
      <c r="E3137" s="10">
        <v>532221</v>
      </c>
      <c r="F3137" s="10">
        <v>532221</v>
      </c>
      <c r="G3137" s="10" t="s">
        <v>9658</v>
      </c>
      <c r="H3137" s="10" t="s">
        <v>9658</v>
      </c>
      <c r="I3137" s="10" t="s">
        <v>9659</v>
      </c>
      <c r="J3137" s="10" t="s">
        <v>9660</v>
      </c>
      <c r="K3137" s="13">
        <v>3383.0304500000002</v>
      </c>
      <c r="L3137" s="19" t="s">
        <v>13179</v>
      </c>
      <c r="M3137" s="11" t="s">
        <v>32</v>
      </c>
      <c r="N3137" s="10" t="s">
        <v>33</v>
      </c>
      <c r="O3137" s="10" t="s">
        <v>34</v>
      </c>
      <c r="P3137" s="10"/>
      <c r="Q3137" s="12"/>
      <c r="R3137" s="12"/>
      <c r="S3137" s="18" t="s">
        <v>35</v>
      </c>
      <c r="T3137" s="10" t="s">
        <v>27</v>
      </c>
      <c r="U3137" s="10">
        <v>3377</v>
      </c>
      <c r="V3137" s="10">
        <v>37</v>
      </c>
      <c r="W3137" s="10">
        <v>1798</v>
      </c>
      <c r="X3137" s="10">
        <v>3849</v>
      </c>
      <c r="Y3137" s="10">
        <f t="shared" si="102"/>
        <v>3141</v>
      </c>
      <c r="Z3137" s="10" t="str">
        <f>IFERROR(VLOOKUP(H3137,'[1]MW-NIFTY-50-12-Apr-2020'!$A:$A,1,FALSE),"No")</f>
        <v>No</v>
      </c>
      <c r="AA3137" s="10" t="s">
        <v>44</v>
      </c>
      <c r="AB3137" s="9">
        <v>3141</v>
      </c>
    </row>
    <row r="3138" spans="1:28" ht="15.75" customHeight="1" x14ac:dyDescent="0.3">
      <c r="A3138" s="9">
        <v>3856</v>
      </c>
      <c r="B3138" s="10"/>
      <c r="C3138" s="10"/>
      <c r="D3138" s="10">
        <v>135703300</v>
      </c>
      <c r="E3138" s="10">
        <v>530091</v>
      </c>
      <c r="F3138" s="10">
        <v>530091</v>
      </c>
      <c r="G3138" s="10" t="s">
        <v>11842</v>
      </c>
      <c r="H3138" s="10" t="str">
        <f>G3138</f>
        <v>ZYDEN</v>
      </c>
      <c r="I3138" s="10" t="s">
        <v>11843</v>
      </c>
      <c r="J3138" s="10" t="s">
        <v>11844</v>
      </c>
      <c r="K3138" s="13">
        <v>4.83</v>
      </c>
      <c r="L3138" s="19" t="s">
        <v>13176</v>
      </c>
      <c r="M3138" s="11" t="s">
        <v>95</v>
      </c>
      <c r="N3138" s="10" t="s">
        <v>96</v>
      </c>
      <c r="O3138" s="10" t="s">
        <v>97</v>
      </c>
      <c r="P3138" s="10"/>
      <c r="Q3138" s="12"/>
      <c r="R3138" s="12"/>
      <c r="S3138" s="10" t="s">
        <v>98</v>
      </c>
      <c r="T3138" s="10" t="s">
        <v>27</v>
      </c>
      <c r="U3138" s="10">
        <v>4027</v>
      </c>
      <c r="V3138" s="10">
        <v>4311</v>
      </c>
      <c r="W3138" s="10">
        <v>3847</v>
      </c>
      <c r="X3138" s="10">
        <v>3528</v>
      </c>
      <c r="Y3138" s="10">
        <f t="shared" ref="Y3138:Y3201" si="106">A3138</f>
        <v>3856</v>
      </c>
      <c r="Z3138" s="10" t="str">
        <f>IFERROR(VLOOKUP(H3138,'[1]MW-NIFTY-50-12-Apr-2020'!$A:$A,1,FALSE),"No")</f>
        <v>No</v>
      </c>
      <c r="AA3138" s="10" t="str">
        <f>IFERROR(VLOOKUP(AB3138,'[2]ind_nifty500list 12th Apr20'!$F:$F,1,FALSE),"No")</f>
        <v>No</v>
      </c>
      <c r="AB3138" s="9">
        <v>3856</v>
      </c>
    </row>
    <row r="3139" spans="1:28" ht="15.75" customHeight="1" x14ac:dyDescent="0.3">
      <c r="A3139" s="9">
        <v>24</v>
      </c>
      <c r="B3139" s="10"/>
      <c r="C3139" s="10"/>
      <c r="D3139" s="10">
        <v>131358468</v>
      </c>
      <c r="E3139" s="10">
        <v>513119</v>
      </c>
      <c r="F3139" s="10">
        <v>513119</v>
      </c>
      <c r="G3139" s="10" t="s">
        <v>139</v>
      </c>
      <c r="H3139" s="10" t="str">
        <f>G3139</f>
        <v>ABCGAS</v>
      </c>
      <c r="I3139" s="10" t="s">
        <v>140</v>
      </c>
      <c r="J3139" s="10" t="s">
        <v>141</v>
      </c>
      <c r="K3139" s="13">
        <v>4.82</v>
      </c>
      <c r="L3139" s="19" t="s">
        <v>13176</v>
      </c>
      <c r="M3139" s="11" t="s">
        <v>23</v>
      </c>
      <c r="N3139" s="11" t="s">
        <v>90</v>
      </c>
      <c r="O3139" s="12"/>
      <c r="P3139" s="10"/>
      <c r="Q3139" s="12"/>
      <c r="R3139" s="12"/>
      <c r="S3139" s="18" t="s">
        <v>91</v>
      </c>
      <c r="T3139" s="10" t="s">
        <v>27</v>
      </c>
      <c r="U3139" s="10">
        <v>390</v>
      </c>
      <c r="V3139" s="10">
        <v>1068</v>
      </c>
      <c r="W3139" s="10">
        <v>3365</v>
      </c>
      <c r="X3139" s="10">
        <v>425</v>
      </c>
      <c r="Y3139" s="10">
        <f t="shared" si="106"/>
        <v>24</v>
      </c>
      <c r="Z3139" s="10" t="str">
        <f>IFERROR(VLOOKUP(H3139,'[1]MW-NIFTY-50-12-Apr-2020'!$A:$A,1,FALSE),"No")</f>
        <v>No</v>
      </c>
      <c r="AA3139" s="10" t="str">
        <f>IFERROR(VLOOKUP(AB3139,'[2]ind_nifty500list 12th Apr20'!$F:$F,1,FALSE),"No")</f>
        <v>No</v>
      </c>
      <c r="AB3139" s="9">
        <v>24</v>
      </c>
    </row>
    <row r="3140" spans="1:28" ht="15.75" customHeight="1" x14ac:dyDescent="0.3">
      <c r="A3140" s="9">
        <v>2302</v>
      </c>
      <c r="B3140" s="10"/>
      <c r="C3140" s="10"/>
      <c r="D3140" s="10">
        <v>129120772</v>
      </c>
      <c r="E3140" s="10">
        <v>504378</v>
      </c>
      <c r="F3140" s="10">
        <v>504378</v>
      </c>
      <c r="G3140" s="10" t="s">
        <v>7156</v>
      </c>
      <c r="H3140" s="10" t="str">
        <f>G3140</f>
        <v>NYSSACORP</v>
      </c>
      <c r="I3140" s="10" t="s">
        <v>7157</v>
      </c>
      <c r="J3140" s="10" t="s">
        <v>7158</v>
      </c>
      <c r="K3140" s="13">
        <v>4.82</v>
      </c>
      <c r="L3140" s="19" t="s">
        <v>13176</v>
      </c>
      <c r="M3140" s="11" t="s">
        <v>39</v>
      </c>
      <c r="N3140" s="10" t="s">
        <v>40</v>
      </c>
      <c r="O3140" s="10" t="s">
        <v>76</v>
      </c>
      <c r="P3140" s="10"/>
      <c r="Q3140" s="12"/>
      <c r="R3140" s="12"/>
      <c r="S3140" s="17" t="s">
        <v>42</v>
      </c>
      <c r="T3140" s="10" t="s">
        <v>27</v>
      </c>
      <c r="U3140" s="10">
        <v>2734</v>
      </c>
      <c r="V3140" s="10">
        <v>2934</v>
      </c>
      <c r="W3140" s="10">
        <v>2223</v>
      </c>
      <c r="X3140" s="10">
        <v>2126</v>
      </c>
      <c r="Y3140" s="10">
        <f t="shared" si="106"/>
        <v>2302</v>
      </c>
      <c r="Z3140" s="10" t="str">
        <f>IFERROR(VLOOKUP(H3140,'[1]MW-NIFTY-50-12-Apr-2020'!$A:$A,1,FALSE),"No")</f>
        <v>No</v>
      </c>
      <c r="AA3140" s="10" t="str">
        <f>IFERROR(VLOOKUP(AB3140,'[2]ind_nifty500list 12th Apr20'!$F:$F,1,FALSE),"No")</f>
        <v>No</v>
      </c>
      <c r="AB3140" s="9">
        <v>2302</v>
      </c>
    </row>
    <row r="3141" spans="1:28" ht="15.75" customHeight="1" x14ac:dyDescent="0.3">
      <c r="A3141" s="9">
        <v>2661</v>
      </c>
      <c r="B3141" s="10"/>
      <c r="C3141" s="10"/>
      <c r="D3141" s="10">
        <v>128091652</v>
      </c>
      <c r="E3141" s="10">
        <v>500358</v>
      </c>
      <c r="F3141" s="10">
        <v>500358</v>
      </c>
      <c r="G3141" s="10" t="s">
        <v>8222</v>
      </c>
      <c r="H3141" s="10" t="str">
        <f>G3141</f>
        <v>RAMAPETRO</v>
      </c>
      <c r="I3141" s="10" t="s">
        <v>8223</v>
      </c>
      <c r="J3141" s="10" t="s">
        <v>8224</v>
      </c>
      <c r="K3141" s="13">
        <v>4.8099999999999996</v>
      </c>
      <c r="L3141" s="19" t="s">
        <v>13176</v>
      </c>
      <c r="M3141" s="11" t="s">
        <v>23</v>
      </c>
      <c r="N3141" s="10" t="s">
        <v>24</v>
      </c>
      <c r="O3141" s="10"/>
      <c r="P3141" s="10"/>
      <c r="Q3141" s="12"/>
      <c r="R3141" s="12"/>
      <c r="S3141" s="15" t="s">
        <v>26</v>
      </c>
      <c r="T3141" s="10" t="s">
        <v>27</v>
      </c>
      <c r="U3141" s="10">
        <v>3207</v>
      </c>
      <c r="V3141" s="10">
        <v>538</v>
      </c>
      <c r="W3141" s="10">
        <v>2200</v>
      </c>
      <c r="X3141" s="10">
        <v>1283</v>
      </c>
      <c r="Y3141" s="10">
        <f t="shared" si="106"/>
        <v>2661</v>
      </c>
      <c r="Z3141" s="10" t="str">
        <f>IFERROR(VLOOKUP(H3141,'[1]MW-NIFTY-50-12-Apr-2020'!$A:$A,1,FALSE),"No")</f>
        <v>No</v>
      </c>
      <c r="AA3141" s="10" t="str">
        <f>IFERROR(VLOOKUP(AB3141,'[2]ind_nifty500list 12th Apr20'!$F:$F,1,FALSE),"No")</f>
        <v>No</v>
      </c>
      <c r="AB3141" s="9">
        <v>2661</v>
      </c>
    </row>
    <row r="3142" spans="1:28" ht="15.75" customHeight="1" x14ac:dyDescent="0.3">
      <c r="A3142" s="9">
        <v>1876</v>
      </c>
      <c r="B3142" s="10"/>
      <c r="C3142" s="10"/>
      <c r="D3142" s="10">
        <v>135696644</v>
      </c>
      <c r="E3142" s="10">
        <v>530065</v>
      </c>
      <c r="F3142" s="10">
        <v>530065</v>
      </c>
      <c r="G3142" s="10" t="s">
        <v>5870</v>
      </c>
      <c r="H3142" s="10" t="str">
        <f>G3142</f>
        <v>LORDSHOTL</v>
      </c>
      <c r="I3142" s="10" t="s">
        <v>5871</v>
      </c>
      <c r="J3142" s="10" t="s">
        <v>5872</v>
      </c>
      <c r="K3142" s="13">
        <v>4.79</v>
      </c>
      <c r="L3142" s="19" t="s">
        <v>13176</v>
      </c>
      <c r="M3142" s="11" t="s">
        <v>83</v>
      </c>
      <c r="N3142" s="10" t="s">
        <v>181</v>
      </c>
      <c r="O3142" s="10" t="s">
        <v>210</v>
      </c>
      <c r="P3142" s="23" t="s">
        <v>354</v>
      </c>
      <c r="Q3142" s="12"/>
      <c r="R3142" s="12"/>
      <c r="S3142" s="15" t="s">
        <v>86</v>
      </c>
      <c r="T3142" s="10" t="s">
        <v>27</v>
      </c>
      <c r="U3142" s="10">
        <v>3232</v>
      </c>
      <c r="V3142" s="10">
        <v>3814</v>
      </c>
      <c r="W3142" s="10">
        <v>631</v>
      </c>
      <c r="X3142" s="10">
        <v>1351</v>
      </c>
      <c r="Y3142" s="10">
        <f t="shared" si="106"/>
        <v>1876</v>
      </c>
      <c r="Z3142" s="10" t="str">
        <f>IFERROR(VLOOKUP(H3142,'[1]MW-NIFTY-50-12-Apr-2020'!$A:$A,1,FALSE),"No")</f>
        <v>No</v>
      </c>
      <c r="AA3142" s="10" t="str">
        <f>IFERROR(VLOOKUP(AB3142,'[2]ind_nifty500list 12th Apr20'!$F:$F,1,FALSE),"No")</f>
        <v>No</v>
      </c>
      <c r="AB3142" s="9">
        <v>1876</v>
      </c>
    </row>
    <row r="3143" spans="1:28" ht="15.75" customHeight="1" x14ac:dyDescent="0.3">
      <c r="A3143" s="9">
        <v>3147</v>
      </c>
      <c r="B3143" s="10">
        <v>1522689</v>
      </c>
      <c r="C3143" s="10">
        <v>5948</v>
      </c>
      <c r="D3143" s="10">
        <v>136247812</v>
      </c>
      <c r="E3143" s="10">
        <v>532218</v>
      </c>
      <c r="F3143" s="10">
        <v>532218</v>
      </c>
      <c r="G3143" s="10" t="s">
        <v>9677</v>
      </c>
      <c r="H3143" s="10" t="s">
        <v>9677</v>
      </c>
      <c r="I3143" s="10" t="s">
        <v>9678</v>
      </c>
      <c r="J3143" s="10" t="s">
        <v>9679</v>
      </c>
      <c r="K3143" s="13">
        <v>4784.5711499999998</v>
      </c>
      <c r="L3143" s="19" t="s">
        <v>13179</v>
      </c>
      <c r="M3143" s="11" t="s">
        <v>55</v>
      </c>
      <c r="N3143" s="10" t="s">
        <v>524</v>
      </c>
      <c r="O3143" s="10" t="s">
        <v>678</v>
      </c>
      <c r="P3143" s="10"/>
      <c r="Q3143" s="12"/>
      <c r="R3143" s="12"/>
      <c r="S3143" s="10" t="s">
        <v>526</v>
      </c>
      <c r="T3143" s="10" t="s">
        <v>43</v>
      </c>
      <c r="U3143" s="10">
        <v>746</v>
      </c>
      <c r="V3143" s="10">
        <v>178</v>
      </c>
      <c r="W3143" s="10">
        <v>1699</v>
      </c>
      <c r="X3143" s="10">
        <v>642</v>
      </c>
      <c r="Y3143" s="10">
        <f t="shared" si="106"/>
        <v>3147</v>
      </c>
      <c r="Z3143" s="10" t="str">
        <f>IFERROR(VLOOKUP(H3143,'[1]MW-NIFTY-50-12-Apr-2020'!$A:$A,1,FALSE),"No")</f>
        <v>No</v>
      </c>
      <c r="AA3143" s="10" t="s">
        <v>44</v>
      </c>
      <c r="AB3143" s="9">
        <v>3147</v>
      </c>
    </row>
    <row r="3144" spans="1:28" ht="15.75" customHeight="1" x14ac:dyDescent="0.3">
      <c r="A3144" s="9">
        <v>3831</v>
      </c>
      <c r="B3144" s="10"/>
      <c r="C3144" s="10"/>
      <c r="D3144" s="10">
        <v>138008836</v>
      </c>
      <c r="E3144" s="10">
        <v>138008836</v>
      </c>
      <c r="F3144" s="10">
        <v>539097</v>
      </c>
      <c r="G3144" s="10" t="s">
        <v>11760</v>
      </c>
      <c r="H3144" s="10" t="str">
        <f>G3144</f>
        <v>YOGYA</v>
      </c>
      <c r="I3144" s="10" t="s">
        <v>11761</v>
      </c>
      <c r="J3144" s="10" t="s">
        <v>11762</v>
      </c>
      <c r="K3144" s="13">
        <v>4.79</v>
      </c>
      <c r="L3144" s="19" t="s">
        <v>13176</v>
      </c>
      <c r="M3144" s="10" t="s">
        <v>39</v>
      </c>
      <c r="N3144" s="10" t="s">
        <v>40</v>
      </c>
      <c r="O3144" s="10" t="s">
        <v>76</v>
      </c>
      <c r="P3144" s="10"/>
      <c r="Q3144" s="12"/>
      <c r="R3144" s="12"/>
      <c r="S3144" s="15" t="s">
        <v>42</v>
      </c>
      <c r="T3144" s="10" t="s">
        <v>27</v>
      </c>
      <c r="U3144" s="10">
        <v>19</v>
      </c>
      <c r="V3144" s="10">
        <v>300</v>
      </c>
      <c r="W3144" s="10">
        <v>3824</v>
      </c>
      <c r="X3144" s="10">
        <v>3356</v>
      </c>
      <c r="Y3144" s="10">
        <f t="shared" si="106"/>
        <v>3831</v>
      </c>
      <c r="Z3144" s="10" t="str">
        <f>IFERROR(VLOOKUP(H3144,'[1]MW-NIFTY-50-12-Apr-2020'!$A:$A,1,FALSE),"No")</f>
        <v>No</v>
      </c>
      <c r="AA3144" s="10" t="str">
        <f>IFERROR(VLOOKUP(AB3144,'[2]ind_nifty500list 12th Apr20'!$F:$F,1,FALSE),"No")</f>
        <v>No</v>
      </c>
      <c r="AB3144" s="9">
        <v>3831</v>
      </c>
    </row>
    <row r="3145" spans="1:28" ht="15.75" customHeight="1" x14ac:dyDescent="0.3">
      <c r="A3145" s="9">
        <v>2022</v>
      </c>
      <c r="B3145" s="10"/>
      <c r="C3145" s="10"/>
      <c r="D3145" s="10">
        <v>130909956</v>
      </c>
      <c r="E3145" s="10">
        <v>130909956</v>
      </c>
      <c r="F3145" s="10">
        <v>511367</v>
      </c>
      <c r="G3145" s="10" t="s">
        <v>6306</v>
      </c>
      <c r="H3145" s="10" t="str">
        <f>G3145</f>
        <v>MEGLON</v>
      </c>
      <c r="I3145" s="10" t="s">
        <v>6307</v>
      </c>
      <c r="J3145" s="10" t="s">
        <v>6308</v>
      </c>
      <c r="K3145" s="13">
        <v>4.7699999999999996</v>
      </c>
      <c r="L3145" s="19" t="s">
        <v>13176</v>
      </c>
      <c r="M3145" s="11" t="s">
        <v>39</v>
      </c>
      <c r="N3145" s="10" t="s">
        <v>145</v>
      </c>
      <c r="O3145" s="10"/>
      <c r="P3145" s="10"/>
      <c r="Q3145" s="12"/>
      <c r="R3145" s="12"/>
      <c r="S3145" s="17" t="s">
        <v>42</v>
      </c>
      <c r="T3145" s="10" t="s">
        <v>27</v>
      </c>
      <c r="U3145" s="10">
        <v>2427</v>
      </c>
      <c r="V3145" s="10">
        <v>254</v>
      </c>
      <c r="W3145" s="10">
        <v>1977</v>
      </c>
      <c r="X3145" s="10">
        <v>1414</v>
      </c>
      <c r="Y3145" s="10">
        <f t="shared" si="106"/>
        <v>2022</v>
      </c>
      <c r="Z3145" s="10" t="str">
        <f>IFERROR(VLOOKUP(H3145,'[1]MW-NIFTY-50-12-Apr-2020'!$A:$A,1,FALSE),"No")</f>
        <v>No</v>
      </c>
      <c r="AA3145" s="10" t="str">
        <f>IFERROR(VLOOKUP(AB3145,'[2]ind_nifty500list 12th Apr20'!$F:$F,1,FALSE),"No")</f>
        <v>No</v>
      </c>
      <c r="AB3145" s="9">
        <v>2022</v>
      </c>
    </row>
    <row r="3146" spans="1:28" ht="15.75" customHeight="1" x14ac:dyDescent="0.3">
      <c r="A3146" s="9">
        <v>2821</v>
      </c>
      <c r="B3146" s="10"/>
      <c r="C3146" s="10"/>
      <c r="D3146" s="10">
        <v>136423684</v>
      </c>
      <c r="E3146" s="10">
        <v>532905</v>
      </c>
      <c r="F3146" s="10">
        <v>532905</v>
      </c>
      <c r="G3146" s="10" t="s">
        <v>8705</v>
      </c>
      <c r="H3146" s="10" t="str">
        <f>G3146</f>
        <v>SAAMYABIO</v>
      </c>
      <c r="I3146" s="10" t="s">
        <v>8706</v>
      </c>
      <c r="J3146" s="10" t="s">
        <v>8707</v>
      </c>
      <c r="K3146" s="13">
        <v>4.7699999999999996</v>
      </c>
      <c r="L3146" s="19" t="s">
        <v>13176</v>
      </c>
      <c r="M3146" s="11" t="s">
        <v>4773</v>
      </c>
      <c r="N3146" s="10" t="s">
        <v>96</v>
      </c>
      <c r="O3146" s="10"/>
      <c r="P3146" s="10"/>
      <c r="Q3146" s="12"/>
      <c r="R3146" s="12"/>
      <c r="S3146" s="10" t="s">
        <v>98</v>
      </c>
      <c r="T3146" s="10" t="s">
        <v>27</v>
      </c>
      <c r="U3146" s="10">
        <v>349</v>
      </c>
      <c r="V3146" s="10">
        <v>2794</v>
      </c>
      <c r="W3146" s="10">
        <v>609</v>
      </c>
      <c r="X3146" s="10">
        <v>3674</v>
      </c>
      <c r="Y3146" s="10">
        <f t="shared" si="106"/>
        <v>2821</v>
      </c>
      <c r="Z3146" s="10" t="str">
        <f>IFERROR(VLOOKUP(H3146,'[1]MW-NIFTY-50-12-Apr-2020'!$A:$A,1,FALSE),"No")</f>
        <v>No</v>
      </c>
      <c r="AA3146" s="10" t="str">
        <f>IFERROR(VLOOKUP(AB3146,'[2]ind_nifty500list 12th Apr20'!$F:$F,1,FALSE),"No")</f>
        <v>No</v>
      </c>
      <c r="AB3146" s="9">
        <v>2821</v>
      </c>
    </row>
    <row r="3147" spans="1:28" ht="15.75" customHeight="1" x14ac:dyDescent="0.3">
      <c r="A3147" s="9">
        <v>2932</v>
      </c>
      <c r="B3147" s="10"/>
      <c r="C3147" s="10"/>
      <c r="D3147" s="10">
        <v>136516612</v>
      </c>
      <c r="E3147" s="10">
        <v>533268</v>
      </c>
      <c r="F3147" s="10">
        <v>533268</v>
      </c>
      <c r="G3147" s="10" t="s">
        <v>9038</v>
      </c>
      <c r="H3147" s="10" t="str">
        <f>G3147</f>
        <v>SEATV</v>
      </c>
      <c r="I3147" s="10" t="s">
        <v>9039</v>
      </c>
      <c r="J3147" s="10" t="s">
        <v>9040</v>
      </c>
      <c r="K3147" s="13">
        <v>4.7699999999999996</v>
      </c>
      <c r="L3147" s="19" t="s">
        <v>13176</v>
      </c>
      <c r="M3147" s="11" t="s">
        <v>83</v>
      </c>
      <c r="N3147" s="10" t="s">
        <v>181</v>
      </c>
      <c r="O3147" s="10" t="s">
        <v>311</v>
      </c>
      <c r="P3147" s="23" t="s">
        <v>1199</v>
      </c>
      <c r="Q3147" s="12"/>
      <c r="R3147" s="12"/>
      <c r="S3147" s="15" t="s">
        <v>313</v>
      </c>
      <c r="T3147" s="10" t="s">
        <v>27</v>
      </c>
      <c r="U3147" s="10">
        <v>1242</v>
      </c>
      <c r="V3147" s="10">
        <v>633</v>
      </c>
      <c r="W3147" s="10">
        <v>2447</v>
      </c>
      <c r="X3147" s="10">
        <v>2335</v>
      </c>
      <c r="Y3147" s="10">
        <f t="shared" si="106"/>
        <v>2932</v>
      </c>
      <c r="Z3147" s="10" t="str">
        <f>IFERROR(VLOOKUP(H3147,'[1]MW-NIFTY-50-12-Apr-2020'!$A:$A,1,FALSE),"No")</f>
        <v>No</v>
      </c>
      <c r="AA3147" s="10" t="str">
        <f>IFERROR(VLOOKUP(AB3147,'[2]ind_nifty500list 12th Apr20'!$F:$F,1,FALSE),"No")</f>
        <v>No</v>
      </c>
      <c r="AB3147" s="9">
        <v>2932</v>
      </c>
    </row>
    <row r="3148" spans="1:28" ht="15.75" customHeight="1" x14ac:dyDescent="0.3">
      <c r="A3148" s="9">
        <v>4143</v>
      </c>
      <c r="B3148" s="10"/>
      <c r="C3148" s="10"/>
      <c r="D3148" s="10">
        <v>132473092</v>
      </c>
      <c r="E3148" s="10">
        <v>517473</v>
      </c>
      <c r="F3148" s="10">
        <v>517473</v>
      </c>
      <c r="G3148" s="10" t="s">
        <v>12297</v>
      </c>
      <c r="H3148" s="10" t="str">
        <f>G3148</f>
        <v>DATAPROINF</v>
      </c>
      <c r="I3148" s="10" t="s">
        <v>12298</v>
      </c>
      <c r="J3148" s="10" t="s">
        <v>12299</v>
      </c>
      <c r="K3148" s="13">
        <v>4.7699999999999996</v>
      </c>
      <c r="L3148" s="19" t="s">
        <v>13176</v>
      </c>
      <c r="M3148" s="11" t="s">
        <v>32</v>
      </c>
      <c r="N3148" s="10" t="s">
        <v>33</v>
      </c>
      <c r="O3148" s="10" t="s">
        <v>48</v>
      </c>
      <c r="P3148" s="10"/>
      <c r="Q3148" s="12"/>
      <c r="R3148" s="12"/>
      <c r="S3148" s="18" t="s">
        <v>35</v>
      </c>
      <c r="T3148" s="10" t="s">
        <v>27</v>
      </c>
      <c r="U3148" s="10">
        <v>4213</v>
      </c>
      <c r="V3148" s="10">
        <v>4401</v>
      </c>
      <c r="W3148" s="10">
        <v>3684</v>
      </c>
      <c r="X3148" s="10">
        <v>3682</v>
      </c>
      <c r="Y3148" s="10">
        <f t="shared" si="106"/>
        <v>4143</v>
      </c>
      <c r="Z3148" s="10" t="str">
        <f>IFERROR(VLOOKUP(H3148,'[1]MW-NIFTY-50-12-Apr-2020'!$A:$A,1,FALSE),"No")</f>
        <v>No</v>
      </c>
      <c r="AA3148" s="10" t="str">
        <f>IFERROR(VLOOKUP(AB3148,'[2]ind_nifty500list 12th Apr20'!$F:$F,1,FALSE),"No")</f>
        <v>No</v>
      </c>
      <c r="AB3148" s="9">
        <v>4143</v>
      </c>
    </row>
    <row r="3149" spans="1:28" ht="15.75" customHeight="1" x14ac:dyDescent="0.3">
      <c r="A3149" s="9">
        <v>1218</v>
      </c>
      <c r="B3149" s="10">
        <v>295937</v>
      </c>
      <c r="C3149" s="10">
        <v>1156</v>
      </c>
      <c r="D3149" s="10">
        <v>128044548</v>
      </c>
      <c r="E3149" s="10">
        <v>500174</v>
      </c>
      <c r="F3149" s="10">
        <v>500174</v>
      </c>
      <c r="G3149" s="10" t="s">
        <v>3872</v>
      </c>
      <c r="H3149" s="10" t="s">
        <v>3872</v>
      </c>
      <c r="I3149" s="10" t="s">
        <v>3873</v>
      </c>
      <c r="J3149" s="10" t="s">
        <v>3874</v>
      </c>
      <c r="K3149" s="13">
        <v>4.7627500000000005</v>
      </c>
      <c r="L3149" s="19" t="s">
        <v>13176</v>
      </c>
      <c r="M3149" s="11" t="s">
        <v>55</v>
      </c>
      <c r="N3149" s="10" t="s">
        <v>56</v>
      </c>
      <c r="O3149" s="10" t="s">
        <v>154</v>
      </c>
      <c r="P3149" s="10"/>
      <c r="Q3149" s="12"/>
      <c r="R3149" s="12"/>
      <c r="S3149" s="18" t="s">
        <v>58</v>
      </c>
      <c r="T3149" s="10" t="s">
        <v>27</v>
      </c>
      <c r="U3149" s="10">
        <v>3041</v>
      </c>
      <c r="V3149" s="10">
        <v>3772</v>
      </c>
      <c r="W3149" s="10">
        <v>2129</v>
      </c>
      <c r="X3149" s="10">
        <v>2154</v>
      </c>
      <c r="Y3149" s="10">
        <f t="shared" si="106"/>
        <v>1218</v>
      </c>
      <c r="Z3149" s="10" t="str">
        <f>IFERROR(VLOOKUP(H3149,'[1]MW-NIFTY-50-12-Apr-2020'!$A:$A,1,FALSE),"No")</f>
        <v>No</v>
      </c>
      <c r="AA3149" s="10" t="str">
        <f>IFERROR(VLOOKUP(AB3149,'[2]ind_nifty500list 12th Apr20'!$F:$F,1,FALSE),"No")</f>
        <v>No</v>
      </c>
      <c r="AB3149" s="9">
        <v>1218</v>
      </c>
    </row>
    <row r="3150" spans="1:28" ht="15.75" customHeight="1" x14ac:dyDescent="0.3">
      <c r="A3150" s="9">
        <v>2200</v>
      </c>
      <c r="B3150" s="10"/>
      <c r="C3150" s="10"/>
      <c r="D3150" s="10">
        <v>135948548</v>
      </c>
      <c r="E3150" s="10">
        <v>531049</v>
      </c>
      <c r="F3150" s="10">
        <v>531049</v>
      </c>
      <c r="G3150" s="10" t="s">
        <v>6847</v>
      </c>
      <c r="H3150" s="10" t="str">
        <f>G3150</f>
        <v>NEELKAN</v>
      </c>
      <c r="I3150" s="10" t="s">
        <v>6848</v>
      </c>
      <c r="J3150" s="10" t="s">
        <v>6849</v>
      </c>
      <c r="K3150" s="13">
        <v>4.75</v>
      </c>
      <c r="L3150" s="19" t="s">
        <v>13176</v>
      </c>
      <c r="M3150" s="11" t="s">
        <v>23</v>
      </c>
      <c r="N3150" s="10" t="s">
        <v>24</v>
      </c>
      <c r="O3150" s="10"/>
      <c r="P3150" s="10"/>
      <c r="Q3150" s="12"/>
      <c r="R3150" s="12"/>
      <c r="S3150" s="15" t="s">
        <v>26</v>
      </c>
      <c r="T3150" s="10" t="s">
        <v>27</v>
      </c>
      <c r="U3150" s="10">
        <v>2661</v>
      </c>
      <c r="V3150" s="10">
        <v>3207</v>
      </c>
      <c r="W3150" s="10">
        <v>1283</v>
      </c>
      <c r="X3150" s="10">
        <v>266</v>
      </c>
      <c r="Y3150" s="10">
        <f t="shared" si="106"/>
        <v>2200</v>
      </c>
      <c r="Z3150" s="10" t="str">
        <f>IFERROR(VLOOKUP(H3150,'[1]MW-NIFTY-50-12-Apr-2020'!$A:$A,1,FALSE),"No")</f>
        <v>No</v>
      </c>
      <c r="AA3150" s="10" t="str">
        <f>IFERROR(VLOOKUP(AB3150,'[2]ind_nifty500list 12th Apr20'!$F:$F,1,FALSE),"No")</f>
        <v>No</v>
      </c>
      <c r="AB3150" s="9">
        <v>2200</v>
      </c>
    </row>
    <row r="3151" spans="1:28" ht="15.75" customHeight="1" x14ac:dyDescent="0.3">
      <c r="A3151" s="9">
        <v>747</v>
      </c>
      <c r="B3151" s="10">
        <v>1222401</v>
      </c>
      <c r="C3151" s="10">
        <v>4775</v>
      </c>
      <c r="D3151" s="10">
        <v>130972420</v>
      </c>
      <c r="E3151" s="10">
        <v>511611</v>
      </c>
      <c r="F3151" s="10">
        <v>511611</v>
      </c>
      <c r="G3151" s="10" t="s">
        <v>2437</v>
      </c>
      <c r="H3151" s="10" t="s">
        <v>2437</v>
      </c>
      <c r="I3151" s="10" t="s">
        <v>2438</v>
      </c>
      <c r="J3151" s="10" t="s">
        <v>2439</v>
      </c>
      <c r="K3151" s="13">
        <v>4.7442000000000002</v>
      </c>
      <c r="L3151" s="19" t="s">
        <v>13176</v>
      </c>
      <c r="M3151" s="11" t="s">
        <v>55</v>
      </c>
      <c r="N3151" s="10" t="s">
        <v>56</v>
      </c>
      <c r="O3151" s="10" t="s">
        <v>62</v>
      </c>
      <c r="P3151" s="10" t="s">
        <v>63</v>
      </c>
      <c r="Q3151" s="12"/>
      <c r="R3151" s="12"/>
      <c r="S3151" s="18" t="s">
        <v>58</v>
      </c>
      <c r="T3151" s="10" t="s">
        <v>27</v>
      </c>
      <c r="U3151" s="10">
        <v>1047</v>
      </c>
      <c r="V3151" s="10">
        <v>1745</v>
      </c>
      <c r="W3151" s="10">
        <v>1140</v>
      </c>
      <c r="X3151" s="10">
        <v>934</v>
      </c>
      <c r="Y3151" s="10">
        <f t="shared" si="106"/>
        <v>747</v>
      </c>
      <c r="Z3151" s="10" t="str">
        <f>IFERROR(VLOOKUP(H3151,'[1]MW-NIFTY-50-12-Apr-2020'!$A:$A,1,FALSE),"No")</f>
        <v>No</v>
      </c>
      <c r="AA3151" s="10" t="str">
        <f>IFERROR(VLOOKUP(AB3151,'[2]ind_nifty500list 12th Apr20'!$F:$F,1,FALSE),"No")</f>
        <v>No</v>
      </c>
      <c r="AB3151" s="9">
        <v>747</v>
      </c>
    </row>
    <row r="3152" spans="1:28" ht="15.75" customHeight="1" x14ac:dyDescent="0.3">
      <c r="A3152" s="9">
        <v>2027</v>
      </c>
      <c r="B3152" s="10">
        <v>1943041</v>
      </c>
      <c r="C3152" s="10">
        <v>7590</v>
      </c>
      <c r="D3152" s="10">
        <v>136270596</v>
      </c>
      <c r="E3152" s="10">
        <v>532307</v>
      </c>
      <c r="F3152" s="10">
        <v>532307</v>
      </c>
      <c r="G3152" s="10" t="s">
        <v>6321</v>
      </c>
      <c r="H3152" s="10" t="s">
        <v>6321</v>
      </c>
      <c r="I3152" s="10" t="s">
        <v>6322</v>
      </c>
      <c r="J3152" s="10" t="s">
        <v>6323</v>
      </c>
      <c r="K3152" s="13">
        <v>4.7438000000000002</v>
      </c>
      <c r="L3152" s="19" t="s">
        <v>13176</v>
      </c>
      <c r="M3152" s="11" t="s">
        <v>32</v>
      </c>
      <c r="N3152" s="10" t="s">
        <v>33</v>
      </c>
      <c r="O3152" s="10" t="s">
        <v>34</v>
      </c>
      <c r="P3152" s="10"/>
      <c r="Q3152" s="12"/>
      <c r="R3152" s="12"/>
      <c r="S3152" s="18" t="s">
        <v>35</v>
      </c>
      <c r="T3152" s="10" t="s">
        <v>27</v>
      </c>
      <c r="U3152" s="10">
        <v>2386</v>
      </c>
      <c r="V3152" s="10">
        <v>3555</v>
      </c>
      <c r="W3152" s="10">
        <v>3615</v>
      </c>
      <c r="X3152" s="10">
        <v>104</v>
      </c>
      <c r="Y3152" s="10">
        <f t="shared" si="106"/>
        <v>2027</v>
      </c>
      <c r="Z3152" s="10" t="str">
        <f>IFERROR(VLOOKUP(H3152,'[1]MW-NIFTY-50-12-Apr-2020'!$A:$A,1,FALSE),"No")</f>
        <v>No</v>
      </c>
      <c r="AA3152" s="10" t="str">
        <f>IFERROR(VLOOKUP(AB3152,'[2]ind_nifty500list 12th Apr20'!$F:$F,1,FALSE),"No")</f>
        <v>No</v>
      </c>
      <c r="AB3152" s="9">
        <v>2027</v>
      </c>
    </row>
    <row r="3153" spans="1:28" ht="15.75" customHeight="1" x14ac:dyDescent="0.3">
      <c r="A3153" s="9">
        <v>254</v>
      </c>
      <c r="B3153" s="10"/>
      <c r="C3153" s="10"/>
      <c r="D3153" s="10">
        <v>131208964</v>
      </c>
      <c r="E3153" s="10">
        <v>512535</v>
      </c>
      <c r="F3153" s="10">
        <v>512535</v>
      </c>
      <c r="G3153" s="10" t="s">
        <v>916</v>
      </c>
      <c r="H3153" s="10" t="str">
        <f t="shared" ref="H3153:H3166" si="107">G3153</f>
        <v>ASAHINFRA</v>
      </c>
      <c r="I3153" s="10" t="s">
        <v>917</v>
      </c>
      <c r="J3153" s="10" t="s">
        <v>918</v>
      </c>
      <c r="K3153" s="13">
        <v>4.74</v>
      </c>
      <c r="L3153" s="19" t="s">
        <v>13176</v>
      </c>
      <c r="M3153" s="11" t="s">
        <v>39</v>
      </c>
      <c r="N3153" s="10" t="s">
        <v>145</v>
      </c>
      <c r="O3153" s="10"/>
      <c r="P3153" s="10"/>
      <c r="Q3153" s="12"/>
      <c r="R3153" s="12"/>
      <c r="S3153" s="15" t="s">
        <v>42</v>
      </c>
      <c r="T3153" s="10" t="s">
        <v>27</v>
      </c>
      <c r="U3153" s="10">
        <v>507</v>
      </c>
      <c r="V3153" s="10">
        <v>797</v>
      </c>
      <c r="W3153" s="10">
        <v>2427</v>
      </c>
      <c r="X3153" s="10">
        <v>2022</v>
      </c>
      <c r="Y3153" s="10">
        <f t="shared" si="106"/>
        <v>254</v>
      </c>
      <c r="Z3153" s="10" t="str">
        <f>IFERROR(VLOOKUP(H3153,'[1]MW-NIFTY-50-12-Apr-2020'!$A:$A,1,FALSE),"No")</f>
        <v>No</v>
      </c>
      <c r="AA3153" s="10" t="str">
        <f>IFERROR(VLOOKUP(AB3153,'[2]ind_nifty500list 12th Apr20'!$F:$F,1,FALSE),"No")</f>
        <v>No</v>
      </c>
      <c r="AB3153" s="9">
        <v>254</v>
      </c>
    </row>
    <row r="3154" spans="1:28" ht="15.75" customHeight="1" x14ac:dyDescent="0.3">
      <c r="A3154" s="9">
        <v>3555</v>
      </c>
      <c r="B3154" s="10"/>
      <c r="C3154" s="10"/>
      <c r="D3154" s="10">
        <v>136170756</v>
      </c>
      <c r="E3154" s="10">
        <v>531917</v>
      </c>
      <c r="F3154" s="10">
        <v>531917</v>
      </c>
      <c r="G3154" s="10" t="s">
        <v>10899</v>
      </c>
      <c r="H3154" s="10" t="str">
        <f t="shared" si="107"/>
        <v>TWINSTAR</v>
      </c>
      <c r="I3154" s="10" t="s">
        <v>10900</v>
      </c>
      <c r="J3154" s="10" t="s">
        <v>10901</v>
      </c>
      <c r="K3154" s="13">
        <v>4.72</v>
      </c>
      <c r="L3154" s="19" t="s">
        <v>13176</v>
      </c>
      <c r="M3154" s="11" t="s">
        <v>32</v>
      </c>
      <c r="N3154" s="10" t="s">
        <v>33</v>
      </c>
      <c r="O3154" s="10" t="s">
        <v>34</v>
      </c>
      <c r="P3154" s="10"/>
      <c r="Q3154" s="12"/>
      <c r="R3154" s="12"/>
      <c r="S3154" s="10" t="s">
        <v>35</v>
      </c>
      <c r="T3154" s="10" t="s">
        <v>27</v>
      </c>
      <c r="U3154" s="10">
        <v>218</v>
      </c>
      <c r="V3154" s="10">
        <v>670</v>
      </c>
      <c r="W3154" s="10">
        <v>2386</v>
      </c>
      <c r="X3154" s="10">
        <v>2027</v>
      </c>
      <c r="Y3154" s="10">
        <f t="shared" si="106"/>
        <v>3555</v>
      </c>
      <c r="Z3154" s="10" t="str">
        <f>IFERROR(VLOOKUP(H3154,'[1]MW-NIFTY-50-12-Apr-2020'!$A:$A,1,FALSE),"No")</f>
        <v>No</v>
      </c>
      <c r="AA3154" s="10" t="str">
        <f>IFERROR(VLOOKUP(AB3154,'[2]ind_nifty500list 12th Apr20'!$F:$F,1,FALSE),"No")</f>
        <v>No</v>
      </c>
      <c r="AB3154" s="9">
        <v>3555</v>
      </c>
    </row>
    <row r="3155" spans="1:28" ht="15.75" customHeight="1" x14ac:dyDescent="0.3">
      <c r="A3155" s="9">
        <v>351</v>
      </c>
      <c r="B3155" s="10"/>
      <c r="C3155" s="10"/>
      <c r="D3155" s="10">
        <v>135730436</v>
      </c>
      <c r="E3155" s="10">
        <v>530197</v>
      </c>
      <c r="F3155" s="10">
        <v>530197</v>
      </c>
      <c r="G3155" s="10" t="s">
        <v>1224</v>
      </c>
      <c r="H3155" s="10" t="str">
        <f t="shared" si="107"/>
        <v>BAGADIA</v>
      </c>
      <c r="I3155" s="10" t="s">
        <v>1225</v>
      </c>
      <c r="J3155" s="10" t="s">
        <v>1226</v>
      </c>
      <c r="K3155" s="13">
        <v>4.7</v>
      </c>
      <c r="L3155" s="19" t="s">
        <v>13176</v>
      </c>
      <c r="M3155" s="11" t="s">
        <v>23</v>
      </c>
      <c r="N3155" s="10" t="s">
        <v>24</v>
      </c>
      <c r="O3155" s="10"/>
      <c r="P3155" s="10"/>
      <c r="Q3155" s="12"/>
      <c r="R3155" s="12"/>
      <c r="S3155" s="15" t="s">
        <v>26</v>
      </c>
      <c r="T3155" s="10" t="s">
        <v>27</v>
      </c>
      <c r="U3155" s="10">
        <v>1896</v>
      </c>
      <c r="V3155" s="10">
        <v>62</v>
      </c>
      <c r="W3155" s="10">
        <v>77</v>
      </c>
      <c r="X3155" s="10">
        <v>2765</v>
      </c>
      <c r="Y3155" s="10">
        <f t="shared" si="106"/>
        <v>351</v>
      </c>
      <c r="Z3155" s="10" t="str">
        <f>IFERROR(VLOOKUP(H3155,'[1]MW-NIFTY-50-12-Apr-2020'!$A:$A,1,FALSE),"No")</f>
        <v>No</v>
      </c>
      <c r="AA3155" s="10" t="str">
        <f>IFERROR(VLOOKUP(AB3155,'[2]ind_nifty500list 12th Apr20'!$F:$F,1,FALSE),"No")</f>
        <v>No</v>
      </c>
      <c r="AB3155" s="9">
        <v>351</v>
      </c>
    </row>
    <row r="3156" spans="1:28" ht="15.75" customHeight="1" x14ac:dyDescent="0.3">
      <c r="A3156" s="9">
        <v>3756</v>
      </c>
      <c r="B3156" s="10"/>
      <c r="C3156" s="10"/>
      <c r="D3156" s="10">
        <v>132948740</v>
      </c>
      <c r="E3156" s="10">
        <v>519331</v>
      </c>
      <c r="F3156" s="10">
        <v>519331</v>
      </c>
      <c r="G3156" s="10" t="s">
        <v>11497</v>
      </c>
      <c r="H3156" s="10" t="str">
        <f t="shared" si="107"/>
        <v>VSFPROJ</v>
      </c>
      <c r="I3156" s="10" t="s">
        <v>11498</v>
      </c>
      <c r="J3156" s="10" t="s">
        <v>11499</v>
      </c>
      <c r="K3156" s="13">
        <v>4.7</v>
      </c>
      <c r="L3156" s="19" t="s">
        <v>13176</v>
      </c>
      <c r="M3156" s="11" t="s">
        <v>39</v>
      </c>
      <c r="N3156" s="10" t="s">
        <v>67</v>
      </c>
      <c r="O3156" s="10"/>
      <c r="P3156" s="10"/>
      <c r="Q3156" s="12"/>
      <c r="R3156" s="12"/>
      <c r="S3156" s="15" t="s">
        <v>69</v>
      </c>
      <c r="T3156" s="10" t="s">
        <v>27</v>
      </c>
      <c r="U3156" s="10">
        <v>3834</v>
      </c>
      <c r="V3156" s="10">
        <v>806</v>
      </c>
      <c r="W3156" s="10">
        <v>3239</v>
      </c>
      <c r="X3156" s="10">
        <v>2599</v>
      </c>
      <c r="Y3156" s="10">
        <f t="shared" si="106"/>
        <v>3756</v>
      </c>
      <c r="Z3156" s="10" t="str">
        <f>IFERROR(VLOOKUP(H3156,'[1]MW-NIFTY-50-12-Apr-2020'!$A:$A,1,FALSE),"No")</f>
        <v>No</v>
      </c>
      <c r="AA3156" s="10" t="str">
        <f>IFERROR(VLOOKUP(AB3156,'[2]ind_nifty500list 12th Apr20'!$F:$F,1,FALSE),"No")</f>
        <v>No</v>
      </c>
      <c r="AB3156" s="9">
        <v>3756</v>
      </c>
    </row>
    <row r="3157" spans="1:28" ht="15.75" customHeight="1" x14ac:dyDescent="0.3">
      <c r="A3157" s="9">
        <v>4453</v>
      </c>
      <c r="B3157" s="10"/>
      <c r="C3157" s="10"/>
      <c r="D3157" s="10">
        <v>134027268</v>
      </c>
      <c r="E3157" s="10">
        <v>523544</v>
      </c>
      <c r="F3157" s="10">
        <v>523544</v>
      </c>
      <c r="G3157" s="10" t="s">
        <v>12476</v>
      </c>
      <c r="H3157" s="10" t="str">
        <f t="shared" si="107"/>
        <v>MONICAELEC</v>
      </c>
      <c r="I3157" s="10" t="s">
        <v>12477</v>
      </c>
      <c r="J3157" s="10" t="s">
        <v>12478</v>
      </c>
      <c r="K3157" s="13">
        <v>4.6900000000000004</v>
      </c>
      <c r="L3157" s="19" t="s">
        <v>13176</v>
      </c>
      <c r="M3157" s="11" t="s">
        <v>39</v>
      </c>
      <c r="N3157" s="10" t="s">
        <v>145</v>
      </c>
      <c r="O3157" s="12"/>
      <c r="P3157" s="10"/>
      <c r="Q3157" s="12"/>
      <c r="R3157" s="12"/>
      <c r="S3157" s="17" t="s">
        <v>42</v>
      </c>
      <c r="T3157" s="10" t="s">
        <v>27</v>
      </c>
      <c r="U3157" s="10">
        <v>4472</v>
      </c>
      <c r="V3157" s="10">
        <v>4628</v>
      </c>
      <c r="W3157" s="10">
        <v>4363</v>
      </c>
      <c r="X3157" s="10">
        <v>4359</v>
      </c>
      <c r="Y3157" s="10">
        <f t="shared" si="106"/>
        <v>4453</v>
      </c>
      <c r="Z3157" s="10" t="str">
        <f>IFERROR(VLOOKUP(H3157,'[1]MW-NIFTY-50-12-Apr-2020'!$A:$A,1,FALSE),"No")</f>
        <v>No</v>
      </c>
      <c r="AA3157" s="10" t="str">
        <f>IFERROR(VLOOKUP(AB3157,'[2]ind_nifty500list 12th Apr20'!$F:$F,1,FALSE),"No")</f>
        <v>No</v>
      </c>
      <c r="AB3157" s="9">
        <v>4453</v>
      </c>
    </row>
    <row r="3158" spans="1:28" ht="15.75" customHeight="1" x14ac:dyDescent="0.3">
      <c r="A3158" s="9">
        <v>1966</v>
      </c>
      <c r="B3158" s="10"/>
      <c r="C3158" s="10"/>
      <c r="D3158" s="10">
        <v>130032132</v>
      </c>
      <c r="E3158" s="10">
        <v>130032132</v>
      </c>
      <c r="F3158" s="10">
        <v>507938</v>
      </c>
      <c r="G3158" s="10" t="s">
        <v>6141</v>
      </c>
      <c r="H3158" s="10" t="str">
        <f t="shared" si="107"/>
        <v>MNPLFIN</v>
      </c>
      <c r="I3158" s="10" t="s">
        <v>6142</v>
      </c>
      <c r="J3158" s="10" t="s">
        <v>6143</v>
      </c>
      <c r="K3158" s="13">
        <v>4.68</v>
      </c>
      <c r="L3158" s="19" t="s">
        <v>13176</v>
      </c>
      <c r="M3158" s="11" t="s">
        <v>55</v>
      </c>
      <c r="N3158" s="10" t="s">
        <v>56</v>
      </c>
      <c r="O3158" s="10" t="s">
        <v>215</v>
      </c>
      <c r="P3158" s="10" t="s">
        <v>454</v>
      </c>
      <c r="Q3158" s="12"/>
      <c r="R3158" s="12"/>
      <c r="S3158" s="18" t="s">
        <v>58</v>
      </c>
      <c r="T3158" s="10" t="s">
        <v>27</v>
      </c>
      <c r="U3158" s="10">
        <v>3830</v>
      </c>
      <c r="V3158" s="10">
        <v>2024</v>
      </c>
      <c r="W3158" s="10">
        <v>1968</v>
      </c>
      <c r="X3158" s="10">
        <v>2655</v>
      </c>
      <c r="Y3158" s="10">
        <f t="shared" si="106"/>
        <v>1966</v>
      </c>
      <c r="Z3158" s="10" t="str">
        <f>IFERROR(VLOOKUP(H3158,'[1]MW-NIFTY-50-12-Apr-2020'!$A:$A,1,FALSE),"No")</f>
        <v>No</v>
      </c>
      <c r="AA3158" s="10" t="str">
        <f>IFERROR(VLOOKUP(AB3158,'[2]ind_nifty500list 12th Apr20'!$F:$F,1,FALSE),"No")</f>
        <v>No</v>
      </c>
      <c r="AB3158" s="9">
        <v>1966</v>
      </c>
    </row>
    <row r="3159" spans="1:28" ht="15.75" customHeight="1" x14ac:dyDescent="0.3">
      <c r="A3159" s="9">
        <v>2412</v>
      </c>
      <c r="B3159" s="10"/>
      <c r="C3159" s="10"/>
      <c r="D3159" s="10">
        <v>137893380</v>
      </c>
      <c r="E3159" s="10">
        <v>538646</v>
      </c>
      <c r="F3159" s="10">
        <v>538646</v>
      </c>
      <c r="G3159" s="10" t="s">
        <v>7486</v>
      </c>
      <c r="H3159" s="10" t="str">
        <f t="shared" si="107"/>
        <v>PARNAMI</v>
      </c>
      <c r="I3159" s="10" t="s">
        <v>7487</v>
      </c>
      <c r="J3159" s="10" t="s">
        <v>7488</v>
      </c>
      <c r="K3159" s="13">
        <v>4.67</v>
      </c>
      <c r="L3159" s="19" t="s">
        <v>13176</v>
      </c>
      <c r="M3159" s="11" t="s">
        <v>55</v>
      </c>
      <c r="N3159" s="10" t="s">
        <v>56</v>
      </c>
      <c r="O3159" s="10" t="s">
        <v>62</v>
      </c>
      <c r="P3159" s="10" t="s">
        <v>63</v>
      </c>
      <c r="Q3159" s="12"/>
      <c r="R3159" s="12"/>
      <c r="S3159" s="18" t="s">
        <v>58</v>
      </c>
      <c r="T3159" s="10" t="s">
        <v>27</v>
      </c>
      <c r="U3159" s="10">
        <v>3529</v>
      </c>
      <c r="V3159" s="10">
        <v>3530</v>
      </c>
      <c r="W3159" s="10">
        <v>2134</v>
      </c>
      <c r="X3159" s="10">
        <v>1629</v>
      </c>
      <c r="Y3159" s="10">
        <f t="shared" si="106"/>
        <v>2412</v>
      </c>
      <c r="Z3159" s="10" t="str">
        <f>IFERROR(VLOOKUP(H3159,'[1]MW-NIFTY-50-12-Apr-2020'!$A:$A,1,FALSE),"No")</f>
        <v>No</v>
      </c>
      <c r="AA3159" s="10" t="str">
        <f>IFERROR(VLOOKUP(AB3159,'[2]ind_nifty500list 12th Apr20'!$F:$F,1,FALSE),"No")</f>
        <v>No</v>
      </c>
      <c r="AB3159" s="9">
        <v>2412</v>
      </c>
    </row>
    <row r="3160" spans="1:28" ht="15.75" customHeight="1" x14ac:dyDescent="0.3">
      <c r="A3160" s="9">
        <v>1578</v>
      </c>
      <c r="B3160" s="10"/>
      <c r="C3160" s="10"/>
      <c r="D3160" s="10">
        <v>128335620</v>
      </c>
      <c r="E3160" s="10">
        <v>501311</v>
      </c>
      <c r="F3160" s="10">
        <v>501311</v>
      </c>
      <c r="G3160" s="10" t="s">
        <v>4970</v>
      </c>
      <c r="H3160" s="10" t="str">
        <f t="shared" si="107"/>
        <v>JAYBHCR</v>
      </c>
      <c r="I3160" s="10" t="s">
        <v>4971</v>
      </c>
      <c r="J3160" s="10" t="s">
        <v>4972</v>
      </c>
      <c r="K3160" s="13">
        <v>4.6500000000000004</v>
      </c>
      <c r="L3160" s="19" t="s">
        <v>13176</v>
      </c>
      <c r="M3160" s="11" t="s">
        <v>55</v>
      </c>
      <c r="N3160" s="10" t="s">
        <v>56</v>
      </c>
      <c r="O3160" s="10" t="s">
        <v>158</v>
      </c>
      <c r="P3160" s="10" t="s">
        <v>797</v>
      </c>
      <c r="Q3160" s="12"/>
      <c r="R3160" s="12"/>
      <c r="S3160" s="10" t="s">
        <v>58</v>
      </c>
      <c r="T3160" s="10" t="s">
        <v>27</v>
      </c>
      <c r="U3160" s="10">
        <v>1689</v>
      </c>
      <c r="V3160" s="10">
        <v>2086</v>
      </c>
      <c r="W3160" s="10">
        <v>2312</v>
      </c>
      <c r="X3160" s="10">
        <v>1114</v>
      </c>
      <c r="Y3160" s="10">
        <f t="shared" si="106"/>
        <v>1578</v>
      </c>
      <c r="Z3160" s="10" t="str">
        <f>IFERROR(VLOOKUP(H3160,'[1]MW-NIFTY-50-12-Apr-2020'!$A:$A,1,FALSE),"No")</f>
        <v>No</v>
      </c>
      <c r="AA3160" s="10" t="str">
        <f>IFERROR(VLOOKUP(AB3160,'[2]ind_nifty500list 12th Apr20'!$F:$F,1,FALSE),"No")</f>
        <v>No</v>
      </c>
      <c r="AB3160" s="9">
        <v>1578</v>
      </c>
    </row>
    <row r="3161" spans="1:28" ht="15.75" customHeight="1" x14ac:dyDescent="0.3">
      <c r="A3161" s="9">
        <v>2531</v>
      </c>
      <c r="B3161" s="10"/>
      <c r="C3161" s="10"/>
      <c r="D3161" s="10">
        <v>136001796</v>
      </c>
      <c r="E3161" s="10">
        <v>531257</v>
      </c>
      <c r="F3161" s="10">
        <v>531257</v>
      </c>
      <c r="G3161" s="10" t="s">
        <v>7837</v>
      </c>
      <c r="H3161" s="10" t="str">
        <f t="shared" si="107"/>
        <v>PRATIKSH</v>
      </c>
      <c r="I3161" s="10" t="s">
        <v>7838</v>
      </c>
      <c r="J3161" s="10" t="s">
        <v>7839</v>
      </c>
      <c r="K3161" s="13">
        <v>4.6500000000000004</v>
      </c>
      <c r="L3161" s="19" t="s">
        <v>13176</v>
      </c>
      <c r="M3161" s="11" t="s">
        <v>23</v>
      </c>
      <c r="N3161" s="10" t="s">
        <v>24</v>
      </c>
      <c r="O3161" s="10"/>
      <c r="P3161" s="10"/>
      <c r="Q3161" s="12"/>
      <c r="R3161" s="12"/>
      <c r="S3161" s="15" t="s">
        <v>26</v>
      </c>
      <c r="T3161" s="10" t="s">
        <v>27</v>
      </c>
      <c r="U3161" s="10">
        <v>2889</v>
      </c>
      <c r="V3161" s="10">
        <v>3064</v>
      </c>
      <c r="W3161" s="10">
        <v>1237</v>
      </c>
      <c r="X3161" s="10">
        <v>1207</v>
      </c>
      <c r="Y3161" s="10">
        <f t="shared" si="106"/>
        <v>2531</v>
      </c>
      <c r="Z3161" s="10" t="str">
        <f>IFERROR(VLOOKUP(H3161,'[1]MW-NIFTY-50-12-Apr-2020'!$A:$A,1,FALSE),"No")</f>
        <v>No</v>
      </c>
      <c r="AA3161" s="10" t="str">
        <f>IFERROR(VLOOKUP(AB3161,'[2]ind_nifty500list 12th Apr20'!$F:$F,1,FALSE),"No")</f>
        <v>No</v>
      </c>
      <c r="AB3161" s="9">
        <v>2531</v>
      </c>
    </row>
    <row r="3162" spans="1:28" ht="15.75" customHeight="1" x14ac:dyDescent="0.3">
      <c r="A3162" s="9">
        <v>31</v>
      </c>
      <c r="B3162" s="10"/>
      <c r="C3162" s="10"/>
      <c r="D3162" s="10">
        <v>131009540</v>
      </c>
      <c r="E3162" s="10">
        <v>511756</v>
      </c>
      <c r="F3162" s="10">
        <v>511756</v>
      </c>
      <c r="G3162" s="10" t="s">
        <v>166</v>
      </c>
      <c r="H3162" s="10" t="str">
        <f t="shared" si="107"/>
        <v>ABIRAFN</v>
      </c>
      <c r="I3162" s="10" t="s">
        <v>167</v>
      </c>
      <c r="J3162" s="10" t="s">
        <v>168</v>
      </c>
      <c r="K3162" s="13">
        <v>4.63</v>
      </c>
      <c r="L3162" s="19" t="s">
        <v>13176</v>
      </c>
      <c r="M3162" s="11" t="s">
        <v>55</v>
      </c>
      <c r="N3162" s="11" t="s">
        <v>56</v>
      </c>
      <c r="O3162" s="11" t="s">
        <v>57</v>
      </c>
      <c r="P3162" s="10"/>
      <c r="Q3162" s="12"/>
      <c r="R3162" s="12"/>
      <c r="S3162" s="18" t="s">
        <v>58</v>
      </c>
      <c r="T3162" s="10" t="s">
        <v>27</v>
      </c>
      <c r="U3162" s="10">
        <v>673</v>
      </c>
      <c r="V3162" s="10">
        <v>1377</v>
      </c>
      <c r="W3162" s="10">
        <v>2808</v>
      </c>
      <c r="X3162" s="10">
        <v>2508</v>
      </c>
      <c r="Y3162" s="10">
        <f t="shared" si="106"/>
        <v>31</v>
      </c>
      <c r="Z3162" s="10" t="str">
        <f>IFERROR(VLOOKUP(H3162,'[1]MW-NIFTY-50-12-Apr-2020'!$A:$A,1,FALSE),"No")</f>
        <v>No</v>
      </c>
      <c r="AA3162" s="10" t="str">
        <f>IFERROR(VLOOKUP(AB3162,'[2]ind_nifty500list 12th Apr20'!$F:$F,1,FALSE),"No")</f>
        <v>No</v>
      </c>
      <c r="AB3162" s="9">
        <v>31</v>
      </c>
    </row>
    <row r="3163" spans="1:28" ht="15.75" customHeight="1" x14ac:dyDescent="0.3">
      <c r="A3163" s="9">
        <v>2709</v>
      </c>
      <c r="B3163" s="10"/>
      <c r="C3163" s="10"/>
      <c r="D3163" s="10">
        <v>134054404</v>
      </c>
      <c r="E3163" s="10">
        <v>523650</v>
      </c>
      <c r="F3163" s="10">
        <v>523650</v>
      </c>
      <c r="G3163" s="10" t="s">
        <v>8369</v>
      </c>
      <c r="H3163" s="10" t="str">
        <f t="shared" si="107"/>
        <v>REDEXPR</v>
      </c>
      <c r="I3163" s="10" t="s">
        <v>8370</v>
      </c>
      <c r="J3163" s="10" t="s">
        <v>8371</v>
      </c>
      <c r="K3163" s="13">
        <v>4.63</v>
      </c>
      <c r="L3163" s="19" t="s">
        <v>13176</v>
      </c>
      <c r="M3163" s="11" t="s">
        <v>249</v>
      </c>
      <c r="N3163" s="10" t="s">
        <v>383</v>
      </c>
      <c r="O3163" s="10"/>
      <c r="P3163" s="10"/>
      <c r="Q3163" s="12"/>
      <c r="R3163" s="12"/>
      <c r="S3163" s="18" t="s">
        <v>384</v>
      </c>
      <c r="T3163" s="10" t="s">
        <v>27</v>
      </c>
      <c r="U3163" s="10">
        <v>346</v>
      </c>
      <c r="V3163" s="10">
        <v>2167</v>
      </c>
      <c r="W3163" s="10">
        <v>2416</v>
      </c>
      <c r="X3163" s="10">
        <v>1780</v>
      </c>
      <c r="Y3163" s="10">
        <f t="shared" si="106"/>
        <v>2709</v>
      </c>
      <c r="Z3163" s="10" t="str">
        <f>IFERROR(VLOOKUP(H3163,'[1]MW-NIFTY-50-12-Apr-2020'!$A:$A,1,FALSE),"No")</f>
        <v>No</v>
      </c>
      <c r="AA3163" s="10" t="str">
        <f>IFERROR(VLOOKUP(AB3163,'[2]ind_nifty500list 12th Apr20'!$F:$F,1,FALSE),"No")</f>
        <v>No</v>
      </c>
      <c r="AB3163" s="9">
        <v>2709</v>
      </c>
    </row>
    <row r="3164" spans="1:28" ht="15.75" customHeight="1" x14ac:dyDescent="0.3">
      <c r="A3164" s="9">
        <v>2966</v>
      </c>
      <c r="B3164" s="10"/>
      <c r="C3164" s="10"/>
      <c r="D3164" s="10">
        <v>131686916</v>
      </c>
      <c r="E3164" s="10">
        <v>131686916</v>
      </c>
      <c r="F3164" s="10">
        <v>514402</v>
      </c>
      <c r="G3164" s="10" t="s">
        <v>9137</v>
      </c>
      <c r="H3164" s="10" t="str">
        <f t="shared" si="107"/>
        <v>SHARDFI</v>
      </c>
      <c r="I3164" s="10" t="s">
        <v>9138</v>
      </c>
      <c r="J3164" s="10" t="s">
        <v>9139</v>
      </c>
      <c r="K3164" s="13">
        <v>4.62</v>
      </c>
      <c r="L3164" s="19" t="s">
        <v>13176</v>
      </c>
      <c r="M3164" s="11" t="s">
        <v>39</v>
      </c>
      <c r="N3164" s="10" t="s">
        <v>40</v>
      </c>
      <c r="O3164" s="10"/>
      <c r="P3164" s="10"/>
      <c r="Q3164" s="12"/>
      <c r="R3164" s="12"/>
      <c r="S3164" s="15" t="s">
        <v>42</v>
      </c>
      <c r="T3164" s="10" t="s">
        <v>27</v>
      </c>
      <c r="U3164" s="10">
        <v>3545</v>
      </c>
      <c r="V3164" s="10">
        <v>1342</v>
      </c>
      <c r="W3164" s="10">
        <v>2230</v>
      </c>
      <c r="X3164" s="10">
        <v>3386</v>
      </c>
      <c r="Y3164" s="10">
        <f t="shared" si="106"/>
        <v>2966</v>
      </c>
      <c r="Z3164" s="10" t="str">
        <f>IFERROR(VLOOKUP(H3164,'[1]MW-NIFTY-50-12-Apr-2020'!$A:$A,1,FALSE),"No")</f>
        <v>No</v>
      </c>
      <c r="AA3164" s="10" t="str">
        <f>IFERROR(VLOOKUP(AB3164,'[2]ind_nifty500list 12th Apr20'!$F:$F,1,FALSE),"No")</f>
        <v>No</v>
      </c>
      <c r="AB3164" s="9">
        <v>2966</v>
      </c>
    </row>
    <row r="3165" spans="1:28" ht="15.75" customHeight="1" x14ac:dyDescent="0.3">
      <c r="A3165" s="9">
        <v>3816</v>
      </c>
      <c r="B3165" s="10"/>
      <c r="C3165" s="10"/>
      <c r="D3165" s="10">
        <v>137843460</v>
      </c>
      <c r="E3165" s="10">
        <v>538451</v>
      </c>
      <c r="F3165" s="10">
        <v>538451</v>
      </c>
      <c r="G3165" s="10" t="s">
        <v>11709</v>
      </c>
      <c r="H3165" s="10" t="str">
        <f t="shared" si="107"/>
        <v>WORTH</v>
      </c>
      <c r="I3165" s="10" t="s">
        <v>11710</v>
      </c>
      <c r="J3165" s="10" t="s">
        <v>11711</v>
      </c>
      <c r="K3165" s="13">
        <v>4.62</v>
      </c>
      <c r="L3165" s="19" t="s">
        <v>13176</v>
      </c>
      <c r="M3165" s="11" t="s">
        <v>55</v>
      </c>
      <c r="N3165" s="10" t="s">
        <v>56</v>
      </c>
      <c r="O3165" s="10" t="s">
        <v>57</v>
      </c>
      <c r="P3165" s="10"/>
      <c r="Q3165" s="12"/>
      <c r="R3165" s="12"/>
      <c r="S3165" s="18" t="s">
        <v>58</v>
      </c>
      <c r="T3165" s="10" t="s">
        <v>27</v>
      </c>
      <c r="U3165" s="10">
        <v>341</v>
      </c>
      <c r="V3165" s="10">
        <v>2238</v>
      </c>
      <c r="W3165" s="10">
        <v>3714</v>
      </c>
      <c r="X3165" s="10">
        <v>2554</v>
      </c>
      <c r="Y3165" s="10">
        <f t="shared" si="106"/>
        <v>3816</v>
      </c>
      <c r="Z3165" s="10" t="str">
        <f>IFERROR(VLOOKUP(H3165,'[1]MW-NIFTY-50-12-Apr-2020'!$A:$A,1,FALSE),"No")</f>
        <v>No</v>
      </c>
      <c r="AA3165" s="10" t="str">
        <f>IFERROR(VLOOKUP(AB3165,'[2]ind_nifty500list 12th Apr20'!$F:$F,1,FALSE),"No")</f>
        <v>No</v>
      </c>
      <c r="AB3165" s="9">
        <v>3816</v>
      </c>
    </row>
    <row r="3166" spans="1:28" ht="15.75" customHeight="1" x14ac:dyDescent="0.3">
      <c r="A3166" s="9">
        <v>1629</v>
      </c>
      <c r="B3166" s="10"/>
      <c r="C3166" s="10"/>
      <c r="D3166" s="10">
        <v>135932164</v>
      </c>
      <c r="E3166" s="10">
        <v>530985</v>
      </c>
      <c r="F3166" s="10">
        <v>530985</v>
      </c>
      <c r="G3166" s="10" t="s">
        <v>5123</v>
      </c>
      <c r="H3166" s="10" t="str">
        <f t="shared" si="107"/>
        <v>JPTSEC</v>
      </c>
      <c r="I3166" s="10" t="s">
        <v>5124</v>
      </c>
      <c r="J3166" s="10" t="s">
        <v>5125</v>
      </c>
      <c r="K3166" s="13">
        <v>4.5999999999999996</v>
      </c>
      <c r="L3166" s="19" t="s">
        <v>13176</v>
      </c>
      <c r="M3166" s="11" t="s">
        <v>55</v>
      </c>
      <c r="N3166" s="10" t="s">
        <v>56</v>
      </c>
      <c r="O3166" s="10" t="s">
        <v>62</v>
      </c>
      <c r="P3166" s="10" t="s">
        <v>63</v>
      </c>
      <c r="Q3166" s="12"/>
      <c r="R3166" s="12"/>
      <c r="S3166" s="18" t="s">
        <v>58</v>
      </c>
      <c r="T3166" s="10" t="s">
        <v>27</v>
      </c>
      <c r="U3166" s="10">
        <v>2134</v>
      </c>
      <c r="V3166" s="10">
        <v>2412</v>
      </c>
      <c r="W3166" s="10">
        <v>1082</v>
      </c>
      <c r="X3166" s="10">
        <v>736</v>
      </c>
      <c r="Y3166" s="10">
        <f t="shared" si="106"/>
        <v>1629</v>
      </c>
      <c r="Z3166" s="10" t="str">
        <f>IFERROR(VLOOKUP(H3166,'[1]MW-NIFTY-50-12-Apr-2020'!$A:$A,1,FALSE),"No")</f>
        <v>No</v>
      </c>
      <c r="AA3166" s="10" t="str">
        <f>IFERROR(VLOOKUP(AB3166,'[2]ind_nifty500list 12th Apr20'!$F:$F,1,FALSE),"No")</f>
        <v>No</v>
      </c>
      <c r="AB3166" s="9">
        <v>1629</v>
      </c>
    </row>
    <row r="3167" spans="1:28" ht="15.75" customHeight="1" x14ac:dyDescent="0.3">
      <c r="A3167" s="9">
        <v>160</v>
      </c>
      <c r="B3167" s="10">
        <v>29441</v>
      </c>
      <c r="C3167" s="10">
        <v>115</v>
      </c>
      <c r="D3167" s="10">
        <v>131357956</v>
      </c>
      <c r="E3167" s="10">
        <v>513117</v>
      </c>
      <c r="F3167" s="10">
        <v>513117</v>
      </c>
      <c r="G3167" s="10" t="s">
        <v>618</v>
      </c>
      <c r="H3167" s="10" t="s">
        <v>618</v>
      </c>
      <c r="I3167" s="10" t="s">
        <v>619</v>
      </c>
      <c r="J3167" s="10" t="s">
        <v>620</v>
      </c>
      <c r="K3167" s="13">
        <v>4.59</v>
      </c>
      <c r="L3167" s="19" t="s">
        <v>13176</v>
      </c>
      <c r="M3167" s="11" t="s">
        <v>83</v>
      </c>
      <c r="N3167" s="10" t="s">
        <v>621</v>
      </c>
      <c r="O3167" s="10" t="s">
        <v>622</v>
      </c>
      <c r="P3167" s="10"/>
      <c r="Q3167" s="12"/>
      <c r="R3167" s="12"/>
      <c r="S3167" s="18" t="s">
        <v>623</v>
      </c>
      <c r="T3167" s="10" t="s">
        <v>27</v>
      </c>
      <c r="U3167" s="10">
        <v>3479</v>
      </c>
      <c r="V3167" s="10">
        <v>234</v>
      </c>
      <c r="W3167" s="10">
        <v>183</v>
      </c>
      <c r="X3167" s="10">
        <v>1544</v>
      </c>
      <c r="Y3167" s="10">
        <f t="shared" si="106"/>
        <v>160</v>
      </c>
      <c r="Z3167" s="10" t="str">
        <f>IFERROR(VLOOKUP(H3167,'[1]MW-NIFTY-50-12-Apr-2020'!$A:$A,1,FALSE),"No")</f>
        <v>No</v>
      </c>
      <c r="AA3167" s="10" t="str">
        <f>IFERROR(VLOOKUP(AB3167,'[2]ind_nifty500list 12th Apr20'!$F:$F,1,FALSE),"No")</f>
        <v>No</v>
      </c>
      <c r="AB3167" s="9">
        <v>160</v>
      </c>
    </row>
    <row r="3168" spans="1:28" ht="15.75" customHeight="1" x14ac:dyDescent="0.3">
      <c r="A3168" s="9">
        <v>916</v>
      </c>
      <c r="B3168" s="10"/>
      <c r="C3168" s="10"/>
      <c r="D3168" s="10">
        <v>136128004</v>
      </c>
      <c r="E3168" s="10">
        <v>531750</v>
      </c>
      <c r="F3168" s="10">
        <v>531750</v>
      </c>
      <c r="G3168" s="10" t="s">
        <v>2946</v>
      </c>
      <c r="H3168" s="10" t="str">
        <f t="shared" ref="H3168:H3177" si="108">G3168</f>
        <v>ENCORE</v>
      </c>
      <c r="I3168" s="10" t="s">
        <v>2947</v>
      </c>
      <c r="J3168" s="10" t="s">
        <v>2948</v>
      </c>
      <c r="K3168" s="13">
        <v>4.59</v>
      </c>
      <c r="L3168" s="19" t="s">
        <v>13176</v>
      </c>
      <c r="M3168" s="11" t="s">
        <v>32</v>
      </c>
      <c r="N3168" s="10" t="s">
        <v>220</v>
      </c>
      <c r="O3168" s="10" t="s">
        <v>221</v>
      </c>
      <c r="P3168" s="10"/>
      <c r="Q3168" s="12"/>
      <c r="R3168" s="12"/>
      <c r="S3168" s="15" t="s">
        <v>222</v>
      </c>
      <c r="T3168" s="10" t="s">
        <v>27</v>
      </c>
      <c r="U3168" s="10">
        <v>3820</v>
      </c>
      <c r="V3168" s="10">
        <v>4038</v>
      </c>
      <c r="W3168" s="10">
        <v>3175</v>
      </c>
      <c r="X3168" s="10">
        <v>3844</v>
      </c>
      <c r="Y3168" s="10">
        <f t="shared" si="106"/>
        <v>916</v>
      </c>
      <c r="Z3168" s="10" t="str">
        <f>IFERROR(VLOOKUP(H3168,'[1]MW-NIFTY-50-12-Apr-2020'!$A:$A,1,FALSE),"No")</f>
        <v>No</v>
      </c>
      <c r="AA3168" s="10" t="str">
        <f>IFERROR(VLOOKUP(AB3168,'[2]ind_nifty500list 12th Apr20'!$F:$F,1,FALSE),"No")</f>
        <v>No</v>
      </c>
      <c r="AB3168" s="9">
        <v>916</v>
      </c>
    </row>
    <row r="3169" spans="1:28" ht="15.75" customHeight="1" x14ac:dyDescent="0.3">
      <c r="A3169" s="9">
        <v>1028</v>
      </c>
      <c r="B3169" s="10"/>
      <c r="C3169" s="10"/>
      <c r="D3169" s="10">
        <v>137873412</v>
      </c>
      <c r="E3169" s="10">
        <v>538568</v>
      </c>
      <c r="F3169" s="10">
        <v>538568</v>
      </c>
      <c r="G3169" s="10" t="s">
        <v>3290</v>
      </c>
      <c r="H3169" s="10" t="str">
        <f t="shared" si="108"/>
        <v>FRUTION</v>
      </c>
      <c r="I3169" s="10" t="s">
        <v>3291</v>
      </c>
      <c r="J3169" s="10" t="s">
        <v>3292</v>
      </c>
      <c r="K3169" s="13">
        <v>4.58</v>
      </c>
      <c r="L3169" s="19" t="s">
        <v>13176</v>
      </c>
      <c r="M3169" s="11" t="s">
        <v>32</v>
      </c>
      <c r="N3169" s="10" t="s">
        <v>220</v>
      </c>
      <c r="O3169" s="10" t="s">
        <v>221</v>
      </c>
      <c r="P3169" s="10"/>
      <c r="Q3169" s="12"/>
      <c r="R3169" s="12"/>
      <c r="S3169" s="15" t="s">
        <v>222</v>
      </c>
      <c r="T3169" s="10" t="s">
        <v>27</v>
      </c>
      <c r="U3169" s="10">
        <v>3844</v>
      </c>
      <c r="V3169" s="10">
        <v>3175</v>
      </c>
      <c r="W3169" s="10">
        <v>2851</v>
      </c>
      <c r="X3169" s="10">
        <v>44</v>
      </c>
      <c r="Y3169" s="10">
        <f t="shared" si="106"/>
        <v>1028</v>
      </c>
      <c r="Z3169" s="10" t="str">
        <f>IFERROR(VLOOKUP(H3169,'[1]MW-NIFTY-50-12-Apr-2020'!$A:$A,1,FALSE),"No")</f>
        <v>No</v>
      </c>
      <c r="AA3169" s="10" t="str">
        <f>IFERROR(VLOOKUP(AB3169,'[2]ind_nifty500list 12th Apr20'!$F:$F,1,FALSE),"No")</f>
        <v>No</v>
      </c>
      <c r="AB3169" s="9">
        <v>1028</v>
      </c>
    </row>
    <row r="3170" spans="1:28" ht="15.75" customHeight="1" x14ac:dyDescent="0.3">
      <c r="A3170" s="9">
        <v>1487</v>
      </c>
      <c r="B3170" s="10"/>
      <c r="C3170" s="10"/>
      <c r="D3170" s="10">
        <v>136269572</v>
      </c>
      <c r="E3170" s="10">
        <v>532303</v>
      </c>
      <c r="F3170" s="10">
        <v>532303</v>
      </c>
      <c r="G3170" s="10" t="s">
        <v>4696</v>
      </c>
      <c r="H3170" s="10" t="str">
        <f t="shared" si="108"/>
        <v>INTEGHIT</v>
      </c>
      <c r="I3170" s="10" t="s">
        <v>4697</v>
      </c>
      <c r="J3170" s="10" t="s">
        <v>4698</v>
      </c>
      <c r="K3170" s="13">
        <v>4.57</v>
      </c>
      <c r="L3170" s="19" t="s">
        <v>13176</v>
      </c>
      <c r="M3170" s="11" t="s">
        <v>32</v>
      </c>
      <c r="N3170" s="10" t="s">
        <v>33</v>
      </c>
      <c r="O3170" s="10" t="s">
        <v>48</v>
      </c>
      <c r="P3170" s="10"/>
      <c r="Q3170" s="12"/>
      <c r="R3170" s="12"/>
      <c r="S3170" s="18" t="s">
        <v>35</v>
      </c>
      <c r="T3170" s="10" t="s">
        <v>27</v>
      </c>
      <c r="U3170" s="10">
        <v>2332</v>
      </c>
      <c r="V3170" s="10">
        <v>2444</v>
      </c>
      <c r="W3170" s="10">
        <v>1470</v>
      </c>
      <c r="X3170" s="10">
        <v>834</v>
      </c>
      <c r="Y3170" s="10">
        <f t="shared" si="106"/>
        <v>1487</v>
      </c>
      <c r="Z3170" s="10" t="str">
        <f>IFERROR(VLOOKUP(H3170,'[1]MW-NIFTY-50-12-Apr-2020'!$A:$A,1,FALSE),"No")</f>
        <v>No</v>
      </c>
      <c r="AA3170" s="10" t="str">
        <f>IFERROR(VLOOKUP(AB3170,'[2]ind_nifty500list 12th Apr20'!$F:$F,1,FALSE),"No")</f>
        <v>No</v>
      </c>
      <c r="AB3170" s="9">
        <v>1487</v>
      </c>
    </row>
    <row r="3171" spans="1:28" ht="15.75" customHeight="1" x14ac:dyDescent="0.3">
      <c r="A3171" s="9">
        <v>909</v>
      </c>
      <c r="B3171" s="10"/>
      <c r="C3171" s="10"/>
      <c r="D3171" s="10">
        <v>136201732</v>
      </c>
      <c r="E3171" s="10">
        <v>532038</v>
      </c>
      <c r="F3171" s="10">
        <v>532038</v>
      </c>
      <c r="G3171" s="10" t="s">
        <v>2925</v>
      </c>
      <c r="H3171" s="10" t="str">
        <f t="shared" si="108"/>
        <v>EMMSONS</v>
      </c>
      <c r="I3171" s="10" t="s">
        <v>2926</v>
      </c>
      <c r="J3171" s="10" t="s">
        <v>2927</v>
      </c>
      <c r="K3171" s="13">
        <v>4.5599999999999996</v>
      </c>
      <c r="L3171" s="19" t="s">
        <v>13176</v>
      </c>
      <c r="M3171" s="11" t="s">
        <v>39</v>
      </c>
      <c r="N3171" s="10" t="s">
        <v>40</v>
      </c>
      <c r="O3171" s="10" t="s">
        <v>76</v>
      </c>
      <c r="P3171" s="10"/>
      <c r="Q3171" s="12"/>
      <c r="R3171" s="12"/>
      <c r="S3171" s="17" t="s">
        <v>42</v>
      </c>
      <c r="T3171" s="10" t="s">
        <v>27</v>
      </c>
      <c r="U3171" s="10">
        <v>920</v>
      </c>
      <c r="V3171" s="10">
        <v>1074</v>
      </c>
      <c r="W3171" s="10">
        <v>3097</v>
      </c>
      <c r="X3171" s="10">
        <v>1902</v>
      </c>
      <c r="Y3171" s="10">
        <f t="shared" si="106"/>
        <v>909</v>
      </c>
      <c r="Z3171" s="10" t="str">
        <f>IFERROR(VLOOKUP(H3171,'[1]MW-NIFTY-50-12-Apr-2020'!$A:$A,1,FALSE),"No")</f>
        <v>No</v>
      </c>
      <c r="AA3171" s="10" t="str">
        <f>IFERROR(VLOOKUP(AB3171,'[2]ind_nifty500list 12th Apr20'!$F:$F,1,FALSE),"No")</f>
        <v>No</v>
      </c>
      <c r="AB3171" s="9">
        <v>909</v>
      </c>
    </row>
    <row r="3172" spans="1:28" ht="15.75" customHeight="1" x14ac:dyDescent="0.3">
      <c r="A3172" s="9">
        <v>2730</v>
      </c>
      <c r="B3172" s="10"/>
      <c r="C3172" s="10"/>
      <c r="D3172" s="10">
        <v>130998276</v>
      </c>
      <c r="E3172" s="10">
        <v>511712</v>
      </c>
      <c r="F3172" s="10">
        <v>511712</v>
      </c>
      <c r="G3172" s="10" t="s">
        <v>8433</v>
      </c>
      <c r="H3172" s="10" t="str">
        <f t="shared" si="108"/>
        <v>RELICTEC</v>
      </c>
      <c r="I3172" s="10" t="s">
        <v>8434</v>
      </c>
      <c r="J3172" s="10" t="s">
        <v>8435</v>
      </c>
      <c r="K3172" s="13">
        <v>4.5599999999999996</v>
      </c>
      <c r="L3172" s="19" t="s">
        <v>13176</v>
      </c>
      <c r="M3172" s="10" t="s">
        <v>55</v>
      </c>
      <c r="N3172" s="10" t="s">
        <v>56</v>
      </c>
      <c r="O3172" s="10" t="s">
        <v>62</v>
      </c>
      <c r="P3172" s="10" t="s">
        <v>293</v>
      </c>
      <c r="Q3172" s="12"/>
      <c r="R3172" s="12"/>
      <c r="S3172" s="18" t="s">
        <v>58</v>
      </c>
      <c r="T3172" s="10" t="s">
        <v>27</v>
      </c>
      <c r="U3172" s="10">
        <v>2916</v>
      </c>
      <c r="V3172" s="10">
        <v>1045</v>
      </c>
      <c r="W3172" s="10">
        <v>2074</v>
      </c>
      <c r="X3172" s="10">
        <v>1193</v>
      </c>
      <c r="Y3172" s="10">
        <f t="shared" si="106"/>
        <v>2730</v>
      </c>
      <c r="Z3172" s="10" t="str">
        <f>IFERROR(VLOOKUP(H3172,'[1]MW-NIFTY-50-12-Apr-2020'!$A:$A,1,FALSE),"No")</f>
        <v>No</v>
      </c>
      <c r="AA3172" s="10" t="str">
        <f>IFERROR(VLOOKUP(AB3172,'[2]ind_nifty500list 12th Apr20'!$F:$F,1,FALSE),"No")</f>
        <v>No</v>
      </c>
      <c r="AB3172" s="9">
        <v>2730</v>
      </c>
    </row>
    <row r="3173" spans="1:28" ht="15.75" customHeight="1" x14ac:dyDescent="0.3">
      <c r="A3173" s="9">
        <v>313</v>
      </c>
      <c r="B3173" s="10"/>
      <c r="C3173" s="10"/>
      <c r="D3173" s="10">
        <v>136022020</v>
      </c>
      <c r="E3173" s="10">
        <v>531336</v>
      </c>
      <c r="F3173" s="10">
        <v>531336</v>
      </c>
      <c r="G3173" s="10" t="s">
        <v>1104</v>
      </c>
      <c r="H3173" s="10" t="str">
        <f t="shared" si="108"/>
        <v>AUROCOK</v>
      </c>
      <c r="I3173" s="10" t="s">
        <v>1105</v>
      </c>
      <c r="J3173" s="10" t="s">
        <v>1106</v>
      </c>
      <c r="K3173" s="13">
        <v>4.55</v>
      </c>
      <c r="L3173" s="19" t="s">
        <v>13176</v>
      </c>
      <c r="M3173" s="11" t="s">
        <v>121</v>
      </c>
      <c r="N3173" s="10" t="s">
        <v>1107</v>
      </c>
      <c r="O3173" s="10"/>
      <c r="P3173" s="10"/>
      <c r="Q3173" s="12"/>
      <c r="R3173" s="12"/>
      <c r="S3173" s="15" t="s">
        <v>565</v>
      </c>
      <c r="T3173" s="10" t="s">
        <v>27</v>
      </c>
      <c r="U3173" s="10">
        <v>1020</v>
      </c>
      <c r="V3173" s="10">
        <v>317</v>
      </c>
      <c r="W3173" s="10">
        <v>1225</v>
      </c>
      <c r="X3173" s="10">
        <v>1226</v>
      </c>
      <c r="Y3173" s="10">
        <f t="shared" si="106"/>
        <v>313</v>
      </c>
      <c r="Z3173" s="10" t="str">
        <f>IFERROR(VLOOKUP(H3173,'[1]MW-NIFTY-50-12-Apr-2020'!$A:$A,1,FALSE),"No")</f>
        <v>No</v>
      </c>
      <c r="AA3173" s="10" t="str">
        <f>IFERROR(VLOOKUP(AB3173,'[2]ind_nifty500list 12th Apr20'!$F:$F,1,FALSE),"No")</f>
        <v>No</v>
      </c>
      <c r="AB3173" s="9">
        <v>313</v>
      </c>
    </row>
    <row r="3174" spans="1:28" ht="15.75" customHeight="1" x14ac:dyDescent="0.3">
      <c r="A3174" s="9">
        <v>1558</v>
      </c>
      <c r="B3174" s="10"/>
      <c r="C3174" s="10"/>
      <c r="D3174" s="10">
        <v>138014468</v>
      </c>
      <c r="E3174" s="10">
        <v>539119</v>
      </c>
      <c r="F3174" s="10">
        <v>539119</v>
      </c>
      <c r="G3174" s="10" t="s">
        <v>4909</v>
      </c>
      <c r="H3174" s="10" t="str">
        <f t="shared" si="108"/>
        <v>JAINMARMO</v>
      </c>
      <c r="I3174" s="10" t="s">
        <v>4910</v>
      </c>
      <c r="J3174" s="10" t="s">
        <v>4911</v>
      </c>
      <c r="K3174" s="13">
        <v>4.5199999999999996</v>
      </c>
      <c r="L3174" s="19" t="s">
        <v>13176</v>
      </c>
      <c r="M3174" s="11" t="s">
        <v>249</v>
      </c>
      <c r="N3174" s="10" t="s">
        <v>250</v>
      </c>
      <c r="O3174" s="10" t="s">
        <v>762</v>
      </c>
      <c r="P3174" s="10" t="s">
        <v>2882</v>
      </c>
      <c r="Q3174" s="12"/>
      <c r="R3174" s="12"/>
      <c r="S3174" s="15" t="s">
        <v>26</v>
      </c>
      <c r="T3174" s="10" t="s">
        <v>27</v>
      </c>
      <c r="U3174" s="10">
        <v>2051</v>
      </c>
      <c r="V3174" s="10">
        <v>3193</v>
      </c>
      <c r="W3174" s="10">
        <v>1118</v>
      </c>
      <c r="X3174" s="10">
        <v>3688</v>
      </c>
      <c r="Y3174" s="10">
        <f t="shared" si="106"/>
        <v>1558</v>
      </c>
      <c r="Z3174" s="10" t="str">
        <f>IFERROR(VLOOKUP(H3174,'[1]MW-NIFTY-50-12-Apr-2020'!$A:$A,1,FALSE),"No")</f>
        <v>No</v>
      </c>
      <c r="AA3174" s="10" t="str">
        <f>IFERROR(VLOOKUP(AB3174,'[2]ind_nifty500list 12th Apr20'!$F:$F,1,FALSE),"No")</f>
        <v>No</v>
      </c>
      <c r="AB3174" s="9">
        <v>1558</v>
      </c>
    </row>
    <row r="3175" spans="1:28" ht="15.75" customHeight="1" x14ac:dyDescent="0.3">
      <c r="A3175" s="9">
        <v>3847</v>
      </c>
      <c r="B3175" s="10"/>
      <c r="C3175" s="10"/>
      <c r="D3175" s="10">
        <v>135850244</v>
      </c>
      <c r="E3175" s="10">
        <v>530665</v>
      </c>
      <c r="F3175" s="10">
        <v>530665</v>
      </c>
      <c r="G3175" s="10" t="s">
        <v>11815</v>
      </c>
      <c r="H3175" s="10" t="str">
        <f t="shared" si="108"/>
        <v>ZENITHHE</v>
      </c>
      <c r="I3175" s="10" t="s">
        <v>11816</v>
      </c>
      <c r="J3175" s="10" t="s">
        <v>11817</v>
      </c>
      <c r="K3175" s="13">
        <v>4.5199999999999996</v>
      </c>
      <c r="L3175" s="19" t="s">
        <v>13176</v>
      </c>
      <c r="M3175" s="11" t="s">
        <v>95</v>
      </c>
      <c r="N3175" s="10" t="s">
        <v>96</v>
      </c>
      <c r="O3175" s="10" t="s">
        <v>97</v>
      </c>
      <c r="P3175" s="10"/>
      <c r="Q3175" s="12"/>
      <c r="R3175" s="12"/>
      <c r="S3175" s="10" t="s">
        <v>98</v>
      </c>
      <c r="T3175" s="10" t="s">
        <v>27</v>
      </c>
      <c r="U3175" s="10">
        <v>3856</v>
      </c>
      <c r="V3175" s="10">
        <v>4027</v>
      </c>
      <c r="W3175" s="10">
        <v>3528</v>
      </c>
      <c r="X3175" s="10">
        <v>3498</v>
      </c>
      <c r="Y3175" s="10">
        <f t="shared" si="106"/>
        <v>3847</v>
      </c>
      <c r="Z3175" s="10" t="str">
        <f>IFERROR(VLOOKUP(H3175,'[1]MW-NIFTY-50-12-Apr-2020'!$A:$A,1,FALSE),"No")</f>
        <v>No</v>
      </c>
      <c r="AA3175" s="10" t="str">
        <f>IFERROR(VLOOKUP(AB3175,'[2]ind_nifty500list 12th Apr20'!$F:$F,1,FALSE),"No")</f>
        <v>No</v>
      </c>
      <c r="AB3175" s="9">
        <v>3847</v>
      </c>
    </row>
    <row r="3176" spans="1:28" ht="15.75" customHeight="1" x14ac:dyDescent="0.3">
      <c r="A3176" s="9">
        <v>192</v>
      </c>
      <c r="B3176" s="10"/>
      <c r="C3176" s="10"/>
      <c r="D3176" s="10">
        <v>136068868</v>
      </c>
      <c r="E3176" s="10">
        <v>531519</v>
      </c>
      <c r="F3176" s="10">
        <v>531519</v>
      </c>
      <c r="G3176" s="10" t="s">
        <v>720</v>
      </c>
      <c r="H3176" s="10" t="str">
        <f t="shared" si="108"/>
        <v>ANKUSHFI</v>
      </c>
      <c r="I3176" s="10" t="s">
        <v>721</v>
      </c>
      <c r="J3176" s="10" t="s">
        <v>722</v>
      </c>
      <c r="K3176" s="13">
        <v>4.51</v>
      </c>
      <c r="L3176" s="19" t="s">
        <v>13176</v>
      </c>
      <c r="M3176" s="11" t="s">
        <v>55</v>
      </c>
      <c r="N3176" s="10" t="s">
        <v>56</v>
      </c>
      <c r="O3176" s="10" t="s">
        <v>62</v>
      </c>
      <c r="P3176" s="10" t="s">
        <v>63</v>
      </c>
      <c r="Q3176" s="12"/>
      <c r="R3176" s="12"/>
      <c r="S3176" s="18" t="s">
        <v>58</v>
      </c>
      <c r="T3176" s="10" t="s">
        <v>27</v>
      </c>
      <c r="U3176" s="10">
        <v>1094</v>
      </c>
      <c r="V3176" s="10">
        <v>1101</v>
      </c>
      <c r="W3176" s="10">
        <v>1745</v>
      </c>
      <c r="X3176" s="10">
        <v>1047</v>
      </c>
      <c r="Y3176" s="10">
        <f t="shared" si="106"/>
        <v>192</v>
      </c>
      <c r="Z3176" s="10" t="str">
        <f>IFERROR(VLOOKUP(H3176,'[1]MW-NIFTY-50-12-Apr-2020'!$A:$A,1,FALSE),"No")</f>
        <v>No</v>
      </c>
      <c r="AA3176" s="10" t="str">
        <f>IFERROR(VLOOKUP(AB3176,'[2]ind_nifty500list 12th Apr20'!$F:$F,1,FALSE),"No")</f>
        <v>No</v>
      </c>
      <c r="AB3176" s="9">
        <v>192</v>
      </c>
    </row>
    <row r="3177" spans="1:28" ht="15.75" customHeight="1" x14ac:dyDescent="0.3">
      <c r="A3177" s="9">
        <v>1908</v>
      </c>
      <c r="B3177" s="10"/>
      <c r="C3177" s="10"/>
      <c r="D3177" s="10">
        <v>130816004</v>
      </c>
      <c r="E3177" s="10">
        <v>511000</v>
      </c>
      <c r="F3177" s="10">
        <v>511000</v>
      </c>
      <c r="G3177" s="10" t="s">
        <v>5969</v>
      </c>
      <c r="H3177" s="10" t="str">
        <f t="shared" si="108"/>
        <v>MADHUSE</v>
      </c>
      <c r="I3177" s="10" t="s">
        <v>5970</v>
      </c>
      <c r="J3177" s="10" t="s">
        <v>5971</v>
      </c>
      <c r="K3177" s="13">
        <v>4.51</v>
      </c>
      <c r="L3177" s="19" t="s">
        <v>13176</v>
      </c>
      <c r="M3177" s="11" t="s">
        <v>55</v>
      </c>
      <c r="N3177" s="10" t="s">
        <v>56</v>
      </c>
      <c r="O3177" s="10" t="s">
        <v>57</v>
      </c>
      <c r="P3177" s="10"/>
      <c r="Q3177" s="12"/>
      <c r="R3177" s="12"/>
      <c r="S3177" s="10" t="s">
        <v>58</v>
      </c>
      <c r="T3177" s="10" t="s">
        <v>27</v>
      </c>
      <c r="U3177" s="10">
        <v>2282</v>
      </c>
      <c r="V3177" s="10">
        <v>3726</v>
      </c>
      <c r="W3177" s="10">
        <v>1893</v>
      </c>
      <c r="X3177" s="10">
        <v>1306</v>
      </c>
      <c r="Y3177" s="10">
        <f t="shared" si="106"/>
        <v>1908</v>
      </c>
      <c r="Z3177" s="10" t="str">
        <f>IFERROR(VLOOKUP(H3177,'[1]MW-NIFTY-50-12-Apr-2020'!$A:$A,1,FALSE),"No")</f>
        <v>No</v>
      </c>
      <c r="AA3177" s="10" t="str">
        <f>IFERROR(VLOOKUP(AB3177,'[2]ind_nifty500list 12th Apr20'!$F:$F,1,FALSE),"No")</f>
        <v>No</v>
      </c>
      <c r="AB3177" s="9">
        <v>1908</v>
      </c>
    </row>
    <row r="3178" spans="1:28" ht="15.75" customHeight="1" x14ac:dyDescent="0.3">
      <c r="A3178" s="9">
        <v>4008</v>
      </c>
      <c r="B3178" s="10">
        <v>2895105</v>
      </c>
      <c r="C3178" s="10">
        <v>11309</v>
      </c>
      <c r="D3178" s="10"/>
      <c r="E3178" s="10"/>
      <c r="F3178" s="10"/>
      <c r="G3178" s="10" t="s">
        <v>7022</v>
      </c>
      <c r="H3178" s="10" t="s">
        <v>12225</v>
      </c>
      <c r="I3178" s="10" t="s">
        <v>12226</v>
      </c>
      <c r="J3178" s="10" t="s">
        <v>12227</v>
      </c>
      <c r="K3178" s="13">
        <v>4.5072000000000001</v>
      </c>
      <c r="L3178" s="19" t="s">
        <v>13176</v>
      </c>
      <c r="M3178" s="11" t="s">
        <v>55</v>
      </c>
      <c r="N3178" s="10" t="s">
        <v>56</v>
      </c>
      <c r="O3178" s="10" t="s">
        <v>62</v>
      </c>
      <c r="P3178" s="10" t="s">
        <v>63</v>
      </c>
      <c r="Q3178" s="12"/>
      <c r="R3178" s="12"/>
      <c r="S3178" s="10" t="s">
        <v>58</v>
      </c>
      <c r="T3178" s="10" t="s">
        <v>27</v>
      </c>
      <c r="U3178" s="10">
        <v>4405</v>
      </c>
      <c r="V3178" s="10">
        <v>5006</v>
      </c>
      <c r="W3178" s="10">
        <v>3795</v>
      </c>
      <c r="X3178" s="10">
        <v>3734</v>
      </c>
      <c r="Y3178" s="10">
        <f t="shared" si="106"/>
        <v>4008</v>
      </c>
      <c r="Z3178" s="10" t="str">
        <f>IFERROR(VLOOKUP(H3178,'[1]MW-NIFTY-50-12-Apr-2020'!$A:$A,1,FALSE),"No")</f>
        <v>No</v>
      </c>
      <c r="AA3178" s="10" t="str">
        <f>IFERROR(VLOOKUP(AB3178,'[2]ind_nifty500list 12th Apr20'!$F:$F,1,FALSE),"No")</f>
        <v>No</v>
      </c>
      <c r="AB3178" s="9">
        <v>4008</v>
      </c>
    </row>
    <row r="3179" spans="1:28" ht="15.75" customHeight="1" x14ac:dyDescent="0.3">
      <c r="A3179" s="9">
        <v>716</v>
      </c>
      <c r="B3179" s="10"/>
      <c r="C3179" s="10"/>
      <c r="D3179" s="10">
        <v>137861380</v>
      </c>
      <c r="E3179" s="10">
        <v>538521</v>
      </c>
      <c r="F3179" s="10">
        <v>538521</v>
      </c>
      <c r="G3179" s="10" t="s">
        <v>2343</v>
      </c>
      <c r="H3179" s="10" t="str">
        <f>G3179</f>
        <v>CROWNTOURS</v>
      </c>
      <c r="I3179" s="10" t="s">
        <v>2344</v>
      </c>
      <c r="J3179" s="10" t="s">
        <v>2345</v>
      </c>
      <c r="K3179" s="13">
        <v>4.49</v>
      </c>
      <c r="L3179" s="19" t="s">
        <v>13176</v>
      </c>
      <c r="M3179" s="11" t="s">
        <v>83</v>
      </c>
      <c r="N3179" s="10" t="s">
        <v>181</v>
      </c>
      <c r="O3179" s="10" t="s">
        <v>210</v>
      </c>
      <c r="P3179" s="23" t="s">
        <v>211</v>
      </c>
      <c r="Q3179" s="12"/>
      <c r="R3179" s="12"/>
      <c r="S3179" s="15" t="s">
        <v>86</v>
      </c>
      <c r="T3179" s="10" t="s">
        <v>27</v>
      </c>
      <c r="U3179" s="10">
        <v>1029</v>
      </c>
      <c r="V3179" s="10">
        <v>1931</v>
      </c>
      <c r="W3179" s="10">
        <v>42</v>
      </c>
      <c r="X3179" s="10">
        <v>795</v>
      </c>
      <c r="Y3179" s="10">
        <f t="shared" si="106"/>
        <v>716</v>
      </c>
      <c r="Z3179" s="10" t="str">
        <f>IFERROR(VLOOKUP(H3179,'[1]MW-NIFTY-50-12-Apr-2020'!$A:$A,1,FALSE),"No")</f>
        <v>No</v>
      </c>
      <c r="AA3179" s="10" t="str">
        <f>IFERROR(VLOOKUP(AB3179,'[2]ind_nifty500list 12th Apr20'!$F:$F,1,FALSE),"No")</f>
        <v>No</v>
      </c>
      <c r="AB3179" s="9">
        <v>716</v>
      </c>
    </row>
    <row r="3180" spans="1:28" ht="15.75" customHeight="1" x14ac:dyDescent="0.3">
      <c r="A3180" s="9">
        <v>2173</v>
      </c>
      <c r="B3180" s="10">
        <v>8042241</v>
      </c>
      <c r="C3180" s="10">
        <v>31415</v>
      </c>
      <c r="D3180" s="10">
        <v>136783108</v>
      </c>
      <c r="E3180" s="10">
        <v>534309</v>
      </c>
      <c r="F3180" s="10">
        <v>534309</v>
      </c>
      <c r="G3180" s="10" t="s">
        <v>9788</v>
      </c>
      <c r="H3180" s="10" t="s">
        <v>9788</v>
      </c>
      <c r="I3180" s="21" t="s">
        <v>13186</v>
      </c>
      <c r="J3180" s="10" t="s">
        <v>9789</v>
      </c>
      <c r="K3180" s="13">
        <v>18245.484499999999</v>
      </c>
      <c r="L3180" s="16" t="s">
        <v>13177</v>
      </c>
      <c r="M3180" s="11" t="s">
        <v>39</v>
      </c>
      <c r="N3180" s="10" t="s">
        <v>67</v>
      </c>
      <c r="O3180" s="10" t="s">
        <v>68</v>
      </c>
      <c r="P3180" s="10"/>
      <c r="Q3180" s="12"/>
      <c r="R3180" s="12"/>
      <c r="S3180" s="15" t="s">
        <v>69</v>
      </c>
      <c r="T3180" s="10" t="s">
        <v>130</v>
      </c>
      <c r="U3180" s="10">
        <v>918</v>
      </c>
      <c r="V3180" s="10">
        <v>3888</v>
      </c>
      <c r="W3180" s="10">
        <v>1845</v>
      </c>
      <c r="X3180" s="10">
        <v>1130</v>
      </c>
      <c r="Y3180" s="10">
        <f t="shared" si="106"/>
        <v>2173</v>
      </c>
      <c r="Z3180" s="10" t="str">
        <f>IFERROR(VLOOKUP(H3180,'[1]MW-NIFTY-50-12-Apr-2020'!$A:$A,1,FALSE),"No")</f>
        <v>No</v>
      </c>
      <c r="AA3180" s="10" t="s">
        <v>44</v>
      </c>
      <c r="AB3180" s="9">
        <v>2173</v>
      </c>
    </row>
    <row r="3181" spans="1:28" ht="15.75" customHeight="1" x14ac:dyDescent="0.3">
      <c r="A3181" s="9">
        <v>1902</v>
      </c>
      <c r="B3181" s="10"/>
      <c r="C3181" s="10"/>
      <c r="D3181" s="10">
        <v>131225604</v>
      </c>
      <c r="E3181" s="10">
        <v>512600</v>
      </c>
      <c r="F3181" s="10">
        <v>512600</v>
      </c>
      <c r="G3181" s="10" t="s">
        <v>5950</v>
      </c>
      <c r="H3181" s="10" t="str">
        <f>G3181</f>
        <v>MACINTR</v>
      </c>
      <c r="I3181" s="10" t="s">
        <v>5951</v>
      </c>
      <c r="J3181" s="10" t="s">
        <v>5952</v>
      </c>
      <c r="K3181" s="13">
        <v>4.49</v>
      </c>
      <c r="L3181" s="19" t="s">
        <v>13176</v>
      </c>
      <c r="M3181" s="11" t="s">
        <v>39</v>
      </c>
      <c r="N3181" s="10" t="s">
        <v>40</v>
      </c>
      <c r="O3181" s="11" t="s">
        <v>76</v>
      </c>
      <c r="P3181" s="10"/>
      <c r="Q3181" s="12"/>
      <c r="R3181" s="12"/>
      <c r="S3181" s="17" t="s">
        <v>42</v>
      </c>
      <c r="T3181" s="10" t="s">
        <v>27</v>
      </c>
      <c r="U3181" s="10">
        <v>3097</v>
      </c>
      <c r="V3181" s="10">
        <v>909</v>
      </c>
      <c r="W3181" s="10">
        <v>1022</v>
      </c>
      <c r="X3181" s="10">
        <v>3588</v>
      </c>
      <c r="Y3181" s="10">
        <f t="shared" si="106"/>
        <v>1902</v>
      </c>
      <c r="Z3181" s="10" t="str">
        <f>IFERROR(VLOOKUP(H3181,'[1]MW-NIFTY-50-12-Apr-2020'!$A:$A,1,FALSE),"No")</f>
        <v>No</v>
      </c>
      <c r="AA3181" s="10" t="str">
        <f>IFERROR(VLOOKUP(AB3181,'[2]ind_nifty500list 12th Apr20'!$F:$F,1,FALSE),"No")</f>
        <v>No</v>
      </c>
      <c r="AB3181" s="9">
        <v>1902</v>
      </c>
    </row>
    <row r="3182" spans="1:28" ht="15.75" customHeight="1" x14ac:dyDescent="0.3">
      <c r="A3182" s="9">
        <v>2526</v>
      </c>
      <c r="B3182" s="10">
        <v>5017345</v>
      </c>
      <c r="C3182" s="10">
        <v>19599</v>
      </c>
      <c r="D3182" s="10">
        <v>136509188</v>
      </c>
      <c r="E3182" s="10">
        <v>533239</v>
      </c>
      <c r="F3182" s="10">
        <v>533239</v>
      </c>
      <c r="G3182" s="10" t="s">
        <v>7823</v>
      </c>
      <c r="H3182" s="10" t="s">
        <v>7823</v>
      </c>
      <c r="I3182" s="10" t="s">
        <v>7824</v>
      </c>
      <c r="J3182" s="10" t="s">
        <v>7825</v>
      </c>
      <c r="K3182" s="13">
        <v>4.4891500000000004</v>
      </c>
      <c r="L3182" s="19" t="s">
        <v>13176</v>
      </c>
      <c r="M3182" s="11" t="s">
        <v>23</v>
      </c>
      <c r="N3182" s="10" t="s">
        <v>90</v>
      </c>
      <c r="O3182" s="10" t="s">
        <v>283</v>
      </c>
      <c r="P3182" s="10" t="s">
        <v>763</v>
      </c>
      <c r="Q3182" s="12"/>
      <c r="R3182" s="12"/>
      <c r="S3182" s="18" t="s">
        <v>91</v>
      </c>
      <c r="T3182" s="10" t="s">
        <v>27</v>
      </c>
      <c r="U3182" s="10">
        <v>1053</v>
      </c>
      <c r="V3182" s="10">
        <v>3148</v>
      </c>
      <c r="W3182" s="10">
        <v>2746</v>
      </c>
      <c r="X3182" s="10">
        <v>4369</v>
      </c>
      <c r="Y3182" s="10">
        <f t="shared" si="106"/>
        <v>2526</v>
      </c>
      <c r="Z3182" s="10" t="str">
        <f>IFERROR(VLOOKUP(H3182,'[1]MW-NIFTY-50-12-Apr-2020'!$A:$A,1,FALSE),"No")</f>
        <v>No</v>
      </c>
      <c r="AA3182" s="10" t="str">
        <f>IFERROR(VLOOKUP(AB3182,'[2]ind_nifty500list 12th Apr20'!$F:$F,1,FALSE),"No")</f>
        <v>No</v>
      </c>
      <c r="AB3182" s="9">
        <v>2526</v>
      </c>
    </row>
    <row r="3183" spans="1:28" ht="15.75" customHeight="1" x14ac:dyDescent="0.3">
      <c r="A3183" s="9">
        <v>126</v>
      </c>
      <c r="B3183" s="10"/>
      <c r="C3183" s="10"/>
      <c r="D3183" s="10">
        <v>136084740</v>
      </c>
      <c r="E3183" s="10">
        <v>531581</v>
      </c>
      <c r="F3183" s="10">
        <v>531581</v>
      </c>
      <c r="G3183" s="10" t="s">
        <v>505</v>
      </c>
      <c r="H3183" s="10" t="str">
        <f>G3183</f>
        <v>ALKADIA</v>
      </c>
      <c r="I3183" s="10" t="s">
        <v>506</v>
      </c>
      <c r="J3183" s="10" t="s">
        <v>507</v>
      </c>
      <c r="K3183" s="13">
        <v>4.4800000000000004</v>
      </c>
      <c r="L3183" s="19" t="s">
        <v>13176</v>
      </c>
      <c r="M3183" s="11" t="s">
        <v>83</v>
      </c>
      <c r="N3183" s="10" t="s">
        <v>84</v>
      </c>
      <c r="O3183" s="10" t="s">
        <v>508</v>
      </c>
      <c r="P3183" s="10"/>
      <c r="Q3183" s="12"/>
      <c r="R3183" s="12"/>
      <c r="S3183" s="15" t="s">
        <v>86</v>
      </c>
      <c r="T3183" s="10" t="s">
        <v>27</v>
      </c>
      <c r="U3183" s="10">
        <v>3802</v>
      </c>
      <c r="V3183" s="10">
        <v>3313</v>
      </c>
      <c r="W3183" s="10">
        <v>2360</v>
      </c>
      <c r="X3183" s="10">
        <v>2207</v>
      </c>
      <c r="Y3183" s="10">
        <f t="shared" si="106"/>
        <v>126</v>
      </c>
      <c r="Z3183" s="10" t="str">
        <f>IFERROR(VLOOKUP(H3183,'[1]MW-NIFTY-50-12-Apr-2020'!$A:$A,1,FALSE),"No")</f>
        <v>No</v>
      </c>
      <c r="AA3183" s="10" t="str">
        <f>IFERROR(VLOOKUP(AB3183,'[2]ind_nifty500list 12th Apr20'!$F:$F,1,FALSE),"No")</f>
        <v>No</v>
      </c>
      <c r="AB3183" s="9">
        <v>126</v>
      </c>
    </row>
    <row r="3184" spans="1:28" ht="15.75" customHeight="1" x14ac:dyDescent="0.3">
      <c r="A3184" s="9">
        <v>1438</v>
      </c>
      <c r="B3184" s="10"/>
      <c r="C3184" s="10"/>
      <c r="D3184" s="10">
        <v>136217604</v>
      </c>
      <c r="E3184" s="10">
        <v>136217604</v>
      </c>
      <c r="F3184" s="10">
        <v>532100</v>
      </c>
      <c r="G3184" s="10" t="s">
        <v>4544</v>
      </c>
      <c r="H3184" s="10" t="str">
        <f>G3184</f>
        <v>INDOCITY</v>
      </c>
      <c r="I3184" s="10" t="s">
        <v>4545</v>
      </c>
      <c r="J3184" s="10" t="s">
        <v>4546</v>
      </c>
      <c r="K3184" s="13">
        <v>4.46</v>
      </c>
      <c r="L3184" s="19" t="s">
        <v>13176</v>
      </c>
      <c r="M3184" s="11" t="s">
        <v>32</v>
      </c>
      <c r="N3184" s="10" t="s">
        <v>33</v>
      </c>
      <c r="O3184" s="10" t="s">
        <v>48</v>
      </c>
      <c r="P3184" s="10"/>
      <c r="Q3184" s="12"/>
      <c r="R3184" s="12"/>
      <c r="S3184" s="18" t="s">
        <v>35</v>
      </c>
      <c r="T3184" s="10" t="s">
        <v>27</v>
      </c>
      <c r="U3184" s="10">
        <v>2307</v>
      </c>
      <c r="V3184" s="10">
        <v>3126</v>
      </c>
      <c r="W3184" s="10">
        <v>2216</v>
      </c>
      <c r="X3184" s="10">
        <v>1103</v>
      </c>
      <c r="Y3184" s="10">
        <f t="shared" si="106"/>
        <v>1438</v>
      </c>
      <c r="Z3184" s="10" t="str">
        <f>IFERROR(VLOOKUP(H3184,'[1]MW-NIFTY-50-12-Apr-2020'!$A:$A,1,FALSE),"No")</f>
        <v>No</v>
      </c>
      <c r="AA3184" s="10" t="str">
        <f>IFERROR(VLOOKUP(AB3184,'[2]ind_nifty500list 12th Apr20'!$F:$F,1,FALSE),"No")</f>
        <v>No</v>
      </c>
      <c r="AB3184" s="9">
        <v>1438</v>
      </c>
    </row>
    <row r="3185" spans="1:28" ht="15.75" customHeight="1" x14ac:dyDescent="0.3">
      <c r="A3185" s="9">
        <v>1755</v>
      </c>
      <c r="B3185" s="10"/>
      <c r="C3185" s="10"/>
      <c r="D3185" s="10">
        <v>133943812</v>
      </c>
      <c r="E3185" s="10">
        <v>523218</v>
      </c>
      <c r="F3185" s="10">
        <v>523218</v>
      </c>
      <c r="G3185" s="10" t="s">
        <v>5502</v>
      </c>
      <c r="H3185" s="10" t="str">
        <f>G3185</f>
        <v>KILBURN</v>
      </c>
      <c r="I3185" s="10" t="s">
        <v>5503</v>
      </c>
      <c r="J3185" s="10" t="s">
        <v>5504</v>
      </c>
      <c r="K3185" s="13">
        <v>4.46</v>
      </c>
      <c r="L3185" s="19" t="s">
        <v>13176</v>
      </c>
      <c r="M3185" s="11" t="s">
        <v>32</v>
      </c>
      <c r="N3185" s="10" t="s">
        <v>220</v>
      </c>
      <c r="O3185" s="10" t="s">
        <v>458</v>
      </c>
      <c r="P3185" s="10" t="s">
        <v>1495</v>
      </c>
      <c r="Q3185" s="12"/>
      <c r="R3185" s="12"/>
      <c r="S3185" s="15" t="s">
        <v>222</v>
      </c>
      <c r="T3185" s="10" t="s">
        <v>27</v>
      </c>
      <c r="U3185" s="10">
        <v>1861</v>
      </c>
      <c r="V3185" s="10">
        <v>995</v>
      </c>
      <c r="W3185" s="10">
        <v>1214</v>
      </c>
      <c r="X3185" s="10">
        <v>2861</v>
      </c>
      <c r="Y3185" s="10">
        <f t="shared" si="106"/>
        <v>1755</v>
      </c>
      <c r="Z3185" s="10" t="str">
        <f>IFERROR(VLOOKUP(H3185,'[1]MW-NIFTY-50-12-Apr-2020'!$A:$A,1,FALSE),"No")</f>
        <v>No</v>
      </c>
      <c r="AA3185" s="10" t="str">
        <f>IFERROR(VLOOKUP(AB3185,'[2]ind_nifty500list 12th Apr20'!$F:$F,1,FALSE),"No")</f>
        <v>No</v>
      </c>
      <c r="AB3185" s="9">
        <v>1755</v>
      </c>
    </row>
    <row r="3186" spans="1:28" ht="15.75" customHeight="1" x14ac:dyDescent="0.3">
      <c r="A3186" s="9">
        <v>1498</v>
      </c>
      <c r="B3186" s="10"/>
      <c r="C3186" s="10"/>
      <c r="D3186" s="10">
        <v>135812868</v>
      </c>
      <c r="E3186" s="10">
        <v>530519</v>
      </c>
      <c r="F3186" s="10">
        <v>530519</v>
      </c>
      <c r="G3186" s="10" t="s">
        <v>4728</v>
      </c>
      <c r="H3186" s="10" t="str">
        <f>G3186</f>
        <v>INTERFAC</v>
      </c>
      <c r="I3186" s="10" t="s">
        <v>4729</v>
      </c>
      <c r="J3186" s="10" t="s">
        <v>4730</v>
      </c>
      <c r="K3186" s="13">
        <v>4.45</v>
      </c>
      <c r="L3186" s="19" t="s">
        <v>13176</v>
      </c>
      <c r="M3186" s="10" t="s">
        <v>55</v>
      </c>
      <c r="N3186" s="10" t="s">
        <v>56</v>
      </c>
      <c r="O3186" s="10" t="s">
        <v>57</v>
      </c>
      <c r="P3186" s="10"/>
      <c r="Q3186" s="12"/>
      <c r="R3186" s="12"/>
      <c r="S3186" s="10" t="s">
        <v>58</v>
      </c>
      <c r="T3186" s="10" t="s">
        <v>27</v>
      </c>
      <c r="U3186" s="10">
        <v>1523</v>
      </c>
      <c r="V3186" s="10">
        <v>1641</v>
      </c>
      <c r="W3186" s="10">
        <v>1473</v>
      </c>
      <c r="X3186" s="10">
        <v>1409</v>
      </c>
      <c r="Y3186" s="10">
        <f t="shared" si="106"/>
        <v>1498</v>
      </c>
      <c r="Z3186" s="10" t="str">
        <f>IFERROR(VLOOKUP(H3186,'[1]MW-NIFTY-50-12-Apr-2020'!$A:$A,1,FALSE),"No")</f>
        <v>No</v>
      </c>
      <c r="AA3186" s="10" t="str">
        <f>IFERROR(VLOOKUP(AB3186,'[2]ind_nifty500list 12th Apr20'!$F:$F,1,FALSE),"No")</f>
        <v>No</v>
      </c>
      <c r="AB3186" s="9">
        <v>1498</v>
      </c>
    </row>
    <row r="3187" spans="1:28" ht="15.75" customHeight="1" x14ac:dyDescent="0.3">
      <c r="A3187" s="9">
        <v>1184</v>
      </c>
      <c r="B3187" s="10">
        <v>7422465</v>
      </c>
      <c r="C3187" s="10">
        <v>28994</v>
      </c>
      <c r="D3187" s="10">
        <v>151054596</v>
      </c>
      <c r="E3187" s="10">
        <v>590057</v>
      </c>
      <c r="F3187" s="10">
        <v>590057</v>
      </c>
      <c r="G3187" s="10" t="s">
        <v>3768</v>
      </c>
      <c r="H3187" s="10" t="s">
        <v>3768</v>
      </c>
      <c r="I3187" s="10" t="s">
        <v>3769</v>
      </c>
      <c r="J3187" s="10" t="s">
        <v>3770</v>
      </c>
      <c r="K3187" s="13">
        <v>4.4447999999999999</v>
      </c>
      <c r="L3187" s="19" t="s">
        <v>13176</v>
      </c>
      <c r="M3187" s="11" t="s">
        <v>83</v>
      </c>
      <c r="N3187" s="10" t="s">
        <v>181</v>
      </c>
      <c r="O3187" s="10"/>
      <c r="P3187" s="10"/>
      <c r="Q3187" s="12"/>
      <c r="R3187" s="12"/>
      <c r="S3187" s="15" t="s">
        <v>86</v>
      </c>
      <c r="T3187" s="10" t="s">
        <v>27</v>
      </c>
      <c r="U3187" s="10">
        <v>992</v>
      </c>
      <c r="V3187" s="10">
        <v>2810</v>
      </c>
      <c r="W3187" s="10">
        <v>1467</v>
      </c>
      <c r="X3187" s="10">
        <v>2313</v>
      </c>
      <c r="Y3187" s="10">
        <f t="shared" si="106"/>
        <v>1184</v>
      </c>
      <c r="Z3187" s="10" t="str">
        <f>IFERROR(VLOOKUP(H3187,'[1]MW-NIFTY-50-12-Apr-2020'!$A:$A,1,FALSE),"No")</f>
        <v>No</v>
      </c>
      <c r="AA3187" s="10" t="str">
        <f>IFERROR(VLOOKUP(AB3187,'[2]ind_nifty500list 12th Apr20'!$F:$F,1,FALSE),"No")</f>
        <v>No</v>
      </c>
      <c r="AB3187" s="9">
        <v>1184</v>
      </c>
    </row>
    <row r="3188" spans="1:28" ht="15.75" customHeight="1" x14ac:dyDescent="0.3">
      <c r="A3188" s="9">
        <v>1906</v>
      </c>
      <c r="B3188" s="10"/>
      <c r="C3188" s="10"/>
      <c r="D3188" s="10">
        <v>132935428</v>
      </c>
      <c r="E3188" s="10">
        <v>519279</v>
      </c>
      <c r="F3188" s="10">
        <v>519279</v>
      </c>
      <c r="G3188" s="10" t="s">
        <v>5962</v>
      </c>
      <c r="H3188" s="10" t="str">
        <f>G3188</f>
        <v>MADHURFOOD</v>
      </c>
      <c r="I3188" s="10" t="s">
        <v>5963</v>
      </c>
      <c r="J3188" s="10" t="s">
        <v>5964</v>
      </c>
      <c r="K3188" s="13">
        <v>4.43</v>
      </c>
      <c r="L3188" s="19" t="s">
        <v>13176</v>
      </c>
      <c r="M3188" s="11" t="s">
        <v>275</v>
      </c>
      <c r="N3188" s="10" t="s">
        <v>357</v>
      </c>
      <c r="O3188" s="10" t="s">
        <v>358</v>
      </c>
      <c r="P3188" s="10" t="s">
        <v>5965</v>
      </c>
      <c r="Q3188" s="12"/>
      <c r="R3188" s="12"/>
      <c r="S3188" s="18" t="s">
        <v>279</v>
      </c>
      <c r="T3188" s="10" t="s">
        <v>27</v>
      </c>
      <c r="U3188" s="10">
        <v>2326</v>
      </c>
      <c r="V3188" s="10">
        <v>271</v>
      </c>
      <c r="W3188" s="10">
        <v>3581</v>
      </c>
      <c r="X3188" s="10">
        <v>2492</v>
      </c>
      <c r="Y3188" s="10">
        <f t="shared" si="106"/>
        <v>1906</v>
      </c>
      <c r="Z3188" s="10" t="str">
        <f>IFERROR(VLOOKUP(H3188,'[1]MW-NIFTY-50-12-Apr-2020'!$A:$A,1,FALSE),"No")</f>
        <v>No</v>
      </c>
      <c r="AA3188" s="10" t="str">
        <f>IFERROR(VLOOKUP(AB3188,'[2]ind_nifty500list 12th Apr20'!$F:$F,1,FALSE),"No")</f>
        <v>No</v>
      </c>
      <c r="AB3188" s="9">
        <v>1906</v>
      </c>
    </row>
    <row r="3189" spans="1:28" ht="15.75" customHeight="1" x14ac:dyDescent="0.3">
      <c r="A3189" s="9">
        <v>2564</v>
      </c>
      <c r="B3189" s="10">
        <v>3081729</v>
      </c>
      <c r="C3189" s="10">
        <v>12038</v>
      </c>
      <c r="D3189" s="10">
        <v>136364804</v>
      </c>
      <c r="E3189" s="10">
        <v>532675</v>
      </c>
      <c r="F3189" s="10">
        <v>532675</v>
      </c>
      <c r="G3189" s="10" t="s">
        <v>7936</v>
      </c>
      <c r="H3189" s="10" t="s">
        <v>7936</v>
      </c>
      <c r="I3189" s="10" t="s">
        <v>7937</v>
      </c>
      <c r="J3189" s="10" t="s">
        <v>7938</v>
      </c>
      <c r="K3189" s="13">
        <v>4.43</v>
      </c>
      <c r="L3189" s="19" t="s">
        <v>13176</v>
      </c>
      <c r="M3189" s="11" t="s">
        <v>32</v>
      </c>
      <c r="N3189" s="10" t="s">
        <v>33</v>
      </c>
      <c r="O3189" s="10" t="s">
        <v>48</v>
      </c>
      <c r="P3189" s="10"/>
      <c r="Q3189" s="12"/>
      <c r="R3189" s="12"/>
      <c r="S3189" s="18" t="s">
        <v>35</v>
      </c>
      <c r="T3189" s="10" t="s">
        <v>27</v>
      </c>
      <c r="U3189" s="10">
        <v>2948</v>
      </c>
      <c r="V3189" s="10">
        <v>3073</v>
      </c>
      <c r="W3189" s="10">
        <v>2475</v>
      </c>
      <c r="X3189" s="10">
        <v>2444</v>
      </c>
      <c r="Y3189" s="10">
        <f t="shared" si="106"/>
        <v>2564</v>
      </c>
      <c r="Z3189" s="10" t="str">
        <f>IFERROR(VLOOKUP(H3189,'[1]MW-NIFTY-50-12-Apr-2020'!$A:$A,1,FALSE),"No")</f>
        <v>No</v>
      </c>
      <c r="AA3189" s="10" t="str">
        <f>IFERROR(VLOOKUP(AB3189,'[2]ind_nifty500list 12th Apr20'!$F:$F,1,FALSE),"No")</f>
        <v>No</v>
      </c>
      <c r="AB3189" s="9">
        <v>2564</v>
      </c>
    </row>
    <row r="3190" spans="1:28" ht="15.75" customHeight="1" x14ac:dyDescent="0.3">
      <c r="A3190" s="9">
        <v>5048</v>
      </c>
      <c r="B3190" s="10"/>
      <c r="C3190" s="10"/>
      <c r="D3190" s="10">
        <v>128117252</v>
      </c>
      <c r="E3190" s="10">
        <v>500458</v>
      </c>
      <c r="F3190" s="10">
        <v>500458</v>
      </c>
      <c r="G3190" s="10" t="s">
        <v>12850</v>
      </c>
      <c r="H3190" s="10" t="str">
        <f t="shared" ref="H3190:H3211" si="109">G3190</f>
        <v>PHILCORP</v>
      </c>
      <c r="I3190" s="10" t="s">
        <v>12851</v>
      </c>
      <c r="J3190" s="10" t="s">
        <v>12852</v>
      </c>
      <c r="K3190" s="13">
        <v>4.43</v>
      </c>
      <c r="L3190" s="19" t="s">
        <v>13176</v>
      </c>
      <c r="M3190" s="12"/>
      <c r="N3190" s="12"/>
      <c r="O3190" s="12"/>
      <c r="P3190" s="12"/>
      <c r="Q3190" s="12"/>
      <c r="R3190" s="12"/>
      <c r="S3190" s="12"/>
      <c r="T3190" s="10" t="s">
        <v>27</v>
      </c>
      <c r="U3190" s="10"/>
      <c r="V3190" s="10"/>
      <c r="W3190" s="10"/>
      <c r="X3190" s="10"/>
      <c r="Y3190" s="10">
        <f t="shared" si="106"/>
        <v>5048</v>
      </c>
      <c r="Z3190" s="10" t="str">
        <f>IFERROR(VLOOKUP(H3190,'[1]MW-NIFTY-50-12-Apr-2020'!$A:$A,1,FALSE),"No")</f>
        <v>No</v>
      </c>
      <c r="AA3190" s="10" t="str">
        <f>IFERROR(VLOOKUP(AB3190,'[2]ind_nifty500list 12th Apr20'!$F:$F,1,FALSE),"No")</f>
        <v>No</v>
      </c>
      <c r="AB3190" s="9">
        <v>5048</v>
      </c>
    </row>
    <row r="3191" spans="1:28" ht="15.75" customHeight="1" x14ac:dyDescent="0.3">
      <c r="A3191" s="9">
        <v>149</v>
      </c>
      <c r="B3191" s="10"/>
      <c r="C3191" s="10"/>
      <c r="D3191" s="10">
        <v>131074052</v>
      </c>
      <c r="E3191" s="10">
        <v>512008</v>
      </c>
      <c r="F3191" s="10">
        <v>512008</v>
      </c>
      <c r="G3191" s="10" t="s">
        <v>584</v>
      </c>
      <c r="H3191" s="10" t="str">
        <f t="shared" si="109"/>
        <v>AMANITRA</v>
      </c>
      <c r="I3191" s="10" t="s">
        <v>585</v>
      </c>
      <c r="J3191" s="10" t="s">
        <v>586</v>
      </c>
      <c r="K3191" s="13">
        <v>4.42</v>
      </c>
      <c r="L3191" s="19" t="s">
        <v>13176</v>
      </c>
      <c r="M3191" s="11" t="s">
        <v>39</v>
      </c>
      <c r="N3191" s="10" t="s">
        <v>40</v>
      </c>
      <c r="O3191" s="10" t="s">
        <v>76</v>
      </c>
      <c r="P3191" s="10"/>
      <c r="Q3191" s="12"/>
      <c r="R3191" s="12"/>
      <c r="S3191" s="15" t="s">
        <v>42</v>
      </c>
      <c r="T3191" s="10" t="s">
        <v>27</v>
      </c>
      <c r="U3191" s="10">
        <v>775</v>
      </c>
      <c r="V3191" s="10">
        <v>1751</v>
      </c>
      <c r="W3191" s="10">
        <v>3602</v>
      </c>
      <c r="X3191" s="10">
        <v>2934</v>
      </c>
      <c r="Y3191" s="10">
        <f t="shared" si="106"/>
        <v>149</v>
      </c>
      <c r="Z3191" s="10" t="str">
        <f>IFERROR(VLOOKUP(H3191,'[1]MW-NIFTY-50-12-Apr-2020'!$A:$A,1,FALSE),"No")</f>
        <v>No</v>
      </c>
      <c r="AA3191" s="10" t="str">
        <f>IFERROR(VLOOKUP(AB3191,'[2]ind_nifty500list 12th Apr20'!$F:$F,1,FALSE),"No")</f>
        <v>No</v>
      </c>
      <c r="AB3191" s="9">
        <v>149</v>
      </c>
    </row>
    <row r="3192" spans="1:28" ht="15.75" customHeight="1" x14ac:dyDescent="0.3">
      <c r="A3192" s="9">
        <v>3203</v>
      </c>
      <c r="B3192" s="10"/>
      <c r="C3192" s="10"/>
      <c r="D3192" s="10">
        <v>129070084</v>
      </c>
      <c r="E3192" s="10">
        <v>504180</v>
      </c>
      <c r="F3192" s="10">
        <v>504180</v>
      </c>
      <c r="G3192" s="10" t="s">
        <v>9845</v>
      </c>
      <c r="H3192" s="10" t="str">
        <f t="shared" si="109"/>
        <v>STANDRDBAT</v>
      </c>
      <c r="I3192" s="10" t="s">
        <v>9846</v>
      </c>
      <c r="J3192" s="10" t="s">
        <v>9847</v>
      </c>
      <c r="K3192" s="13">
        <v>4.42</v>
      </c>
      <c r="L3192" s="19" t="s">
        <v>13176</v>
      </c>
      <c r="M3192" s="11" t="s">
        <v>23</v>
      </c>
      <c r="N3192" s="10" t="s">
        <v>24</v>
      </c>
      <c r="O3192" s="10" t="s">
        <v>376</v>
      </c>
      <c r="P3192" s="10"/>
      <c r="Q3192" s="12"/>
      <c r="R3192" s="12"/>
      <c r="S3192" s="15" t="s">
        <v>26</v>
      </c>
      <c r="T3192" s="10" t="s">
        <v>27</v>
      </c>
      <c r="U3192" s="10">
        <v>3037</v>
      </c>
      <c r="V3192" s="10">
        <v>4775</v>
      </c>
      <c r="W3192" s="10">
        <v>1078</v>
      </c>
      <c r="X3192" s="10">
        <v>129</v>
      </c>
      <c r="Y3192" s="10">
        <f t="shared" si="106"/>
        <v>3203</v>
      </c>
      <c r="Z3192" s="10" t="str">
        <f>IFERROR(VLOOKUP(H3192,'[1]MW-NIFTY-50-12-Apr-2020'!$A:$A,1,FALSE),"No")</f>
        <v>No</v>
      </c>
      <c r="AA3192" s="10" t="str">
        <f>IFERROR(VLOOKUP(AB3192,'[2]ind_nifty500list 12th Apr20'!$F:$F,1,FALSE),"No")</f>
        <v>No</v>
      </c>
      <c r="AB3192" s="9">
        <v>3203</v>
      </c>
    </row>
    <row r="3193" spans="1:28" ht="15.75" customHeight="1" x14ac:dyDescent="0.3">
      <c r="A3193" s="9">
        <v>390</v>
      </c>
      <c r="B3193" s="10"/>
      <c r="C3193" s="10"/>
      <c r="D3193" s="10">
        <v>131456516</v>
      </c>
      <c r="E3193" s="10">
        <v>513502</v>
      </c>
      <c r="F3193" s="10">
        <v>513502</v>
      </c>
      <c r="G3193" s="10" t="s">
        <v>1346</v>
      </c>
      <c r="H3193" s="10" t="str">
        <f t="shared" si="109"/>
        <v>BAROEXT</v>
      </c>
      <c r="I3193" s="10" t="s">
        <v>1347</v>
      </c>
      <c r="J3193" s="10" t="s">
        <v>1348</v>
      </c>
      <c r="K3193" s="13">
        <v>4.3899999999999997</v>
      </c>
      <c r="L3193" s="19" t="s">
        <v>13176</v>
      </c>
      <c r="M3193" s="11" t="s">
        <v>23</v>
      </c>
      <c r="N3193" s="10" t="s">
        <v>90</v>
      </c>
      <c r="O3193" s="10"/>
      <c r="P3193" s="10"/>
      <c r="Q3193" s="12"/>
      <c r="R3193" s="12"/>
      <c r="S3193" s="18" t="s">
        <v>91</v>
      </c>
      <c r="T3193" s="10" t="s">
        <v>27</v>
      </c>
      <c r="U3193" s="10">
        <v>1068</v>
      </c>
      <c r="V3193" s="10">
        <v>68</v>
      </c>
      <c r="W3193" s="10">
        <v>24</v>
      </c>
      <c r="X3193" s="10">
        <v>3365</v>
      </c>
      <c r="Y3193" s="10">
        <f t="shared" si="106"/>
        <v>390</v>
      </c>
      <c r="Z3193" s="10" t="str">
        <f>IFERROR(VLOOKUP(H3193,'[1]MW-NIFTY-50-12-Apr-2020'!$A:$A,1,FALSE),"No")</f>
        <v>No</v>
      </c>
      <c r="AA3193" s="10" t="str">
        <f>IFERROR(VLOOKUP(AB3193,'[2]ind_nifty500list 12th Apr20'!$F:$F,1,FALSE),"No")</f>
        <v>No</v>
      </c>
      <c r="AB3193" s="9">
        <v>390</v>
      </c>
    </row>
    <row r="3194" spans="1:28" ht="15.75" customHeight="1" x14ac:dyDescent="0.3">
      <c r="A3194" s="9">
        <v>2614</v>
      </c>
      <c r="B3194" s="10"/>
      <c r="C3194" s="10"/>
      <c r="D3194" s="10">
        <v>134272516</v>
      </c>
      <c r="E3194" s="10">
        <v>134272516</v>
      </c>
      <c r="F3194" s="10">
        <v>524502</v>
      </c>
      <c r="G3194" s="10" t="s">
        <v>8080</v>
      </c>
      <c r="H3194" s="10" t="str">
        <f t="shared" si="109"/>
        <v>RAAJMEDI</v>
      </c>
      <c r="I3194" s="10" t="s">
        <v>8081</v>
      </c>
      <c r="J3194" s="10" t="s">
        <v>8082</v>
      </c>
      <c r="K3194" s="13">
        <v>4.37</v>
      </c>
      <c r="L3194" s="19" t="s">
        <v>13176</v>
      </c>
      <c r="M3194" s="11" t="s">
        <v>95</v>
      </c>
      <c r="N3194" s="10" t="s">
        <v>172</v>
      </c>
      <c r="O3194" s="10" t="s">
        <v>173</v>
      </c>
      <c r="P3194" s="10"/>
      <c r="Q3194" s="12"/>
      <c r="R3194" s="12"/>
      <c r="S3194" s="15" t="s">
        <v>174</v>
      </c>
      <c r="T3194" s="10" t="s">
        <v>27</v>
      </c>
      <c r="U3194" s="10">
        <v>3015</v>
      </c>
      <c r="V3194" s="10">
        <v>32</v>
      </c>
      <c r="W3194" s="10">
        <v>577</v>
      </c>
      <c r="X3194" s="10">
        <v>2012</v>
      </c>
      <c r="Y3194" s="10">
        <f t="shared" si="106"/>
        <v>2614</v>
      </c>
      <c r="Z3194" s="10" t="str">
        <f>IFERROR(VLOOKUP(H3194,'[1]MW-NIFTY-50-12-Apr-2020'!$A:$A,1,FALSE),"No")</f>
        <v>No</v>
      </c>
      <c r="AA3194" s="10" t="str">
        <f>IFERROR(VLOOKUP(AB3194,'[2]ind_nifty500list 12th Apr20'!$F:$F,1,FALSE),"No")</f>
        <v>No</v>
      </c>
      <c r="AB3194" s="9">
        <v>2614</v>
      </c>
    </row>
    <row r="3195" spans="1:28" ht="15.75" customHeight="1" x14ac:dyDescent="0.3">
      <c r="A3195" s="9">
        <v>3835</v>
      </c>
      <c r="B3195" s="10"/>
      <c r="C3195" s="10"/>
      <c r="D3195" s="10">
        <v>136105732</v>
      </c>
      <c r="E3195" s="10">
        <v>531663</v>
      </c>
      <c r="F3195" s="10">
        <v>531663</v>
      </c>
      <c r="G3195" s="10" t="s">
        <v>11772</v>
      </c>
      <c r="H3195" s="10" t="str">
        <f t="shared" si="109"/>
        <v>YUVRAAJHPL</v>
      </c>
      <c r="I3195" s="10" t="s">
        <v>11773</v>
      </c>
      <c r="J3195" s="10" t="s">
        <v>11774</v>
      </c>
      <c r="K3195" s="13">
        <v>4.3600000000000003</v>
      </c>
      <c r="L3195" s="19" t="s">
        <v>13176</v>
      </c>
      <c r="M3195" s="11" t="s">
        <v>39</v>
      </c>
      <c r="N3195" s="10" t="s">
        <v>145</v>
      </c>
      <c r="O3195" s="10"/>
      <c r="P3195" s="10"/>
      <c r="Q3195" s="12"/>
      <c r="R3195" s="12"/>
      <c r="S3195" s="15" t="s">
        <v>42</v>
      </c>
      <c r="T3195" s="10" t="s">
        <v>27</v>
      </c>
      <c r="U3195" s="10">
        <v>1177</v>
      </c>
      <c r="V3195" s="10">
        <v>1209</v>
      </c>
      <c r="W3195" s="10">
        <v>3053</v>
      </c>
      <c r="X3195" s="10">
        <v>2613</v>
      </c>
      <c r="Y3195" s="10">
        <f t="shared" si="106"/>
        <v>3835</v>
      </c>
      <c r="Z3195" s="10" t="str">
        <f>IFERROR(VLOOKUP(H3195,'[1]MW-NIFTY-50-12-Apr-2020'!$A:$A,1,FALSE),"No")</f>
        <v>No</v>
      </c>
      <c r="AA3195" s="10" t="str">
        <f>IFERROR(VLOOKUP(AB3195,'[2]ind_nifty500list 12th Apr20'!$F:$F,1,FALSE),"No")</f>
        <v>No</v>
      </c>
      <c r="AB3195" s="9">
        <v>3835</v>
      </c>
    </row>
    <row r="3196" spans="1:28" ht="15.75" customHeight="1" x14ac:dyDescent="0.3">
      <c r="A3196" s="9">
        <v>3356</v>
      </c>
      <c r="B3196" s="10"/>
      <c r="C3196" s="10"/>
      <c r="D3196" s="10">
        <v>131163908</v>
      </c>
      <c r="E3196" s="10">
        <v>131163908</v>
      </c>
      <c r="F3196" s="10">
        <v>512359</v>
      </c>
      <c r="G3196" s="10" t="s">
        <v>10303</v>
      </c>
      <c r="H3196" s="10" t="str">
        <f t="shared" si="109"/>
        <v>SWORDEDGE</v>
      </c>
      <c r="I3196" s="10" t="s">
        <v>10304</v>
      </c>
      <c r="J3196" s="10" t="s">
        <v>10305</v>
      </c>
      <c r="K3196" s="13">
        <v>4.3499999999999996</v>
      </c>
      <c r="L3196" s="19" t="s">
        <v>13176</v>
      </c>
      <c r="M3196" s="11" t="s">
        <v>39</v>
      </c>
      <c r="N3196" s="10" t="s">
        <v>40</v>
      </c>
      <c r="O3196" s="10" t="s">
        <v>76</v>
      </c>
      <c r="P3196" s="10"/>
      <c r="Q3196" s="12"/>
      <c r="R3196" s="12"/>
      <c r="S3196" s="15" t="s">
        <v>42</v>
      </c>
      <c r="T3196" s="10" t="s">
        <v>27</v>
      </c>
      <c r="U3196" s="10">
        <v>3824</v>
      </c>
      <c r="V3196" s="10">
        <v>3831</v>
      </c>
      <c r="W3196" s="10">
        <v>3023</v>
      </c>
      <c r="X3196" s="10">
        <v>2368</v>
      </c>
      <c r="Y3196" s="10">
        <f t="shared" si="106"/>
        <v>3356</v>
      </c>
      <c r="Z3196" s="10" t="str">
        <f>IFERROR(VLOOKUP(H3196,'[1]MW-NIFTY-50-12-Apr-2020'!$A:$A,1,FALSE),"No")</f>
        <v>No</v>
      </c>
      <c r="AA3196" s="10" t="str">
        <f>IFERROR(VLOOKUP(AB3196,'[2]ind_nifty500list 12th Apr20'!$F:$F,1,FALSE),"No")</f>
        <v>No</v>
      </c>
      <c r="AB3196" s="9">
        <v>3356</v>
      </c>
    </row>
    <row r="3197" spans="1:28" ht="15.75" customHeight="1" x14ac:dyDescent="0.3">
      <c r="A3197" s="9">
        <v>3654</v>
      </c>
      <c r="B3197" s="10"/>
      <c r="C3197" s="10"/>
      <c r="D3197" s="10">
        <v>136049668</v>
      </c>
      <c r="E3197" s="10">
        <v>531444</v>
      </c>
      <c r="F3197" s="10">
        <v>531444</v>
      </c>
      <c r="G3197" s="10" t="s">
        <v>11196</v>
      </c>
      <c r="H3197" s="10" t="str">
        <f t="shared" si="109"/>
        <v>VARDHMAN</v>
      </c>
      <c r="I3197" s="10" t="s">
        <v>11197</v>
      </c>
      <c r="J3197" s="10" t="s">
        <v>11198</v>
      </c>
      <c r="K3197" s="13">
        <v>4.3499999999999996</v>
      </c>
      <c r="L3197" s="19" t="s">
        <v>13176</v>
      </c>
      <c r="M3197" s="11" t="s">
        <v>249</v>
      </c>
      <c r="N3197" s="10" t="s">
        <v>250</v>
      </c>
      <c r="O3197" s="10" t="s">
        <v>251</v>
      </c>
      <c r="P3197" s="10"/>
      <c r="Q3197" s="12"/>
      <c r="R3197" s="12"/>
      <c r="S3197" s="15" t="s">
        <v>26</v>
      </c>
      <c r="T3197" s="10" t="s">
        <v>27</v>
      </c>
      <c r="U3197" s="10">
        <v>3638</v>
      </c>
      <c r="V3197" s="10">
        <v>2136</v>
      </c>
      <c r="W3197" s="10">
        <v>2701</v>
      </c>
      <c r="X3197" s="10">
        <v>573</v>
      </c>
      <c r="Y3197" s="10">
        <f t="shared" si="106"/>
        <v>3654</v>
      </c>
      <c r="Z3197" s="10" t="str">
        <f>IFERROR(VLOOKUP(H3197,'[1]MW-NIFTY-50-12-Apr-2020'!$A:$A,1,FALSE),"No")</f>
        <v>No</v>
      </c>
      <c r="AA3197" s="10" t="str">
        <f>IFERROR(VLOOKUP(AB3197,'[2]ind_nifty500list 12th Apr20'!$F:$F,1,FALSE),"No")</f>
        <v>No</v>
      </c>
      <c r="AB3197" s="9">
        <v>3654</v>
      </c>
    </row>
    <row r="3198" spans="1:28" ht="15.75" customHeight="1" x14ac:dyDescent="0.3">
      <c r="A3198" s="9">
        <v>2868</v>
      </c>
      <c r="B3198" s="10"/>
      <c r="C3198" s="10"/>
      <c r="D3198" s="10">
        <v>136468228</v>
      </c>
      <c r="E3198" s="10">
        <v>533079</v>
      </c>
      <c r="F3198" s="10">
        <v>533079</v>
      </c>
      <c r="G3198" s="10" t="s">
        <v>8845</v>
      </c>
      <c r="H3198" s="10" t="str">
        <f t="shared" si="109"/>
        <v>SANDPLAST</v>
      </c>
      <c r="I3198" s="10" t="s">
        <v>8846</v>
      </c>
      <c r="J3198" s="10" t="s">
        <v>8847</v>
      </c>
      <c r="K3198" s="13">
        <v>4.34</v>
      </c>
      <c r="L3198" s="19" t="s">
        <v>13176</v>
      </c>
      <c r="M3198" s="11" t="s">
        <v>249</v>
      </c>
      <c r="N3198" s="10" t="s">
        <v>250</v>
      </c>
      <c r="O3198" s="10" t="s">
        <v>762</v>
      </c>
      <c r="P3198" s="10" t="s">
        <v>8848</v>
      </c>
      <c r="Q3198" s="12"/>
      <c r="R3198" s="12"/>
      <c r="S3198" s="15" t="s">
        <v>26</v>
      </c>
      <c r="T3198" s="10" t="s">
        <v>27</v>
      </c>
      <c r="U3198" s="10">
        <v>3962</v>
      </c>
      <c r="V3198" s="10">
        <v>930</v>
      </c>
      <c r="W3198" s="10">
        <v>2000</v>
      </c>
      <c r="X3198" s="10">
        <v>2049</v>
      </c>
      <c r="Y3198" s="10">
        <f t="shared" si="106"/>
        <v>2868</v>
      </c>
      <c r="Z3198" s="10" t="str">
        <f>IFERROR(VLOOKUP(H3198,'[1]MW-NIFTY-50-12-Apr-2020'!$A:$A,1,FALSE),"No")</f>
        <v>No</v>
      </c>
      <c r="AA3198" s="10" t="str">
        <f>IFERROR(VLOOKUP(AB3198,'[2]ind_nifty500list 12th Apr20'!$F:$F,1,FALSE),"No")</f>
        <v>No</v>
      </c>
      <c r="AB3198" s="9">
        <v>2868</v>
      </c>
    </row>
    <row r="3199" spans="1:28" ht="15.75" customHeight="1" x14ac:dyDescent="0.3">
      <c r="A3199" s="9">
        <v>1068</v>
      </c>
      <c r="B3199" s="10"/>
      <c r="C3199" s="10"/>
      <c r="D3199" s="10">
        <v>135837444</v>
      </c>
      <c r="E3199" s="10">
        <v>530615</v>
      </c>
      <c r="F3199" s="10">
        <v>530615</v>
      </c>
      <c r="G3199" s="10" t="s">
        <v>3412</v>
      </c>
      <c r="H3199" s="10" t="str">
        <f t="shared" si="109"/>
        <v>GARGFUR</v>
      </c>
      <c r="I3199" s="10" t="s">
        <v>3413</v>
      </c>
      <c r="J3199" s="10" t="s">
        <v>3414</v>
      </c>
      <c r="K3199" s="13">
        <v>4.33</v>
      </c>
      <c r="L3199" s="19" t="s">
        <v>13176</v>
      </c>
      <c r="M3199" s="11" t="s">
        <v>23</v>
      </c>
      <c r="N3199" s="10" t="s">
        <v>90</v>
      </c>
      <c r="O3199" s="10"/>
      <c r="P3199" s="10"/>
      <c r="Q3199" s="12"/>
      <c r="R3199" s="12"/>
      <c r="S3199" s="18" t="s">
        <v>91</v>
      </c>
      <c r="T3199" s="10" t="s">
        <v>27</v>
      </c>
      <c r="U3199" s="10">
        <v>68</v>
      </c>
      <c r="V3199" s="10">
        <v>1922</v>
      </c>
      <c r="W3199" s="10">
        <v>390</v>
      </c>
      <c r="X3199" s="10">
        <v>24</v>
      </c>
      <c r="Y3199" s="10">
        <f t="shared" si="106"/>
        <v>1068</v>
      </c>
      <c r="Z3199" s="10" t="str">
        <f>IFERROR(VLOOKUP(H3199,'[1]MW-NIFTY-50-12-Apr-2020'!$A:$A,1,FALSE),"No")</f>
        <v>No</v>
      </c>
      <c r="AA3199" s="10" t="str">
        <f>IFERROR(VLOOKUP(AB3199,'[2]ind_nifty500list 12th Apr20'!$F:$F,1,FALSE),"No")</f>
        <v>No</v>
      </c>
      <c r="AB3199" s="9">
        <v>1068</v>
      </c>
    </row>
    <row r="3200" spans="1:28" ht="15.75" customHeight="1" x14ac:dyDescent="0.3">
      <c r="A3200" s="9">
        <v>3806</v>
      </c>
      <c r="B3200" s="10"/>
      <c r="C3200" s="10"/>
      <c r="D3200" s="10">
        <v>137951492</v>
      </c>
      <c r="E3200" s="10">
        <v>538873</v>
      </c>
      <c r="F3200" s="10">
        <v>538873</v>
      </c>
      <c r="G3200" s="10" t="s">
        <v>11675</v>
      </c>
      <c r="H3200" s="10" t="str">
        <f t="shared" si="109"/>
        <v>WINYCOMM</v>
      </c>
      <c r="I3200" s="10" t="s">
        <v>11676</v>
      </c>
      <c r="J3200" s="10" t="s">
        <v>11677</v>
      </c>
      <c r="K3200" s="13">
        <v>4.33</v>
      </c>
      <c r="L3200" s="19" t="s">
        <v>13176</v>
      </c>
      <c r="M3200" s="11" t="s">
        <v>55</v>
      </c>
      <c r="N3200" s="10" t="s">
        <v>56</v>
      </c>
      <c r="O3200" s="11" t="s">
        <v>57</v>
      </c>
      <c r="P3200" s="10"/>
      <c r="Q3200" s="12"/>
      <c r="R3200" s="12"/>
      <c r="S3200" s="18" t="s">
        <v>58</v>
      </c>
      <c r="T3200" s="10" t="s">
        <v>27</v>
      </c>
      <c r="U3200" s="10">
        <v>5</v>
      </c>
      <c r="V3200" s="10">
        <v>128</v>
      </c>
      <c r="W3200" s="10">
        <v>3347</v>
      </c>
      <c r="X3200" s="10">
        <v>2238</v>
      </c>
      <c r="Y3200" s="10">
        <f t="shared" si="106"/>
        <v>3806</v>
      </c>
      <c r="Z3200" s="10" t="str">
        <f>IFERROR(VLOOKUP(H3200,'[1]MW-NIFTY-50-12-Apr-2020'!$A:$A,1,FALSE),"No")</f>
        <v>No</v>
      </c>
      <c r="AA3200" s="10" t="str">
        <f>IFERROR(VLOOKUP(AB3200,'[2]ind_nifty500list 12th Apr20'!$F:$F,1,FALSE),"No")</f>
        <v>No</v>
      </c>
      <c r="AB3200" s="9">
        <v>3806</v>
      </c>
    </row>
    <row r="3201" spans="1:28" ht="15.75" customHeight="1" x14ac:dyDescent="0.3">
      <c r="A3201" s="9">
        <v>1519</v>
      </c>
      <c r="B3201" s="10"/>
      <c r="C3201" s="10"/>
      <c r="D3201" s="10">
        <v>134875908</v>
      </c>
      <c r="E3201" s="10">
        <v>526859</v>
      </c>
      <c r="F3201" s="10">
        <v>526859</v>
      </c>
      <c r="G3201" s="10" t="s">
        <v>4792</v>
      </c>
      <c r="H3201" s="10" t="str">
        <f t="shared" si="109"/>
        <v>ISFL</v>
      </c>
      <c r="I3201" s="10" t="s">
        <v>4793</v>
      </c>
      <c r="J3201" s="10" t="s">
        <v>4794</v>
      </c>
      <c r="K3201" s="13">
        <v>4.28</v>
      </c>
      <c r="L3201" s="19" t="s">
        <v>13176</v>
      </c>
      <c r="M3201" s="11" t="s">
        <v>39</v>
      </c>
      <c r="N3201" s="10" t="s">
        <v>40</v>
      </c>
      <c r="O3201" s="10" t="s">
        <v>137</v>
      </c>
      <c r="P3201" s="10" t="s">
        <v>137</v>
      </c>
      <c r="Q3201" s="12"/>
      <c r="R3201" s="12"/>
      <c r="S3201" s="17" t="s">
        <v>42</v>
      </c>
      <c r="T3201" s="10" t="s">
        <v>27</v>
      </c>
      <c r="U3201" s="10">
        <v>949</v>
      </c>
      <c r="V3201" s="10">
        <v>883</v>
      </c>
      <c r="W3201" s="10">
        <v>2818</v>
      </c>
      <c r="X3201" s="10">
        <v>1319</v>
      </c>
      <c r="Y3201" s="10">
        <f t="shared" si="106"/>
        <v>1519</v>
      </c>
      <c r="Z3201" s="10" t="str">
        <f>IFERROR(VLOOKUP(H3201,'[1]MW-NIFTY-50-12-Apr-2020'!$A:$A,1,FALSE),"No")</f>
        <v>No</v>
      </c>
      <c r="AA3201" s="10" t="str">
        <f>IFERROR(VLOOKUP(AB3201,'[2]ind_nifty500list 12th Apr20'!$F:$F,1,FALSE),"No")</f>
        <v>No</v>
      </c>
      <c r="AB3201" s="9">
        <v>1519</v>
      </c>
    </row>
    <row r="3202" spans="1:28" ht="15.75" customHeight="1" x14ac:dyDescent="0.3">
      <c r="A3202" s="9">
        <v>2390</v>
      </c>
      <c r="B3202" s="10"/>
      <c r="C3202" s="10"/>
      <c r="D3202" s="10">
        <v>137948164</v>
      </c>
      <c r="E3202" s="10">
        <v>538860</v>
      </c>
      <c r="F3202" s="10">
        <v>538860</v>
      </c>
      <c r="G3202" s="10" t="s">
        <v>7421</v>
      </c>
      <c r="H3202" s="10" t="str">
        <f t="shared" si="109"/>
        <v>PANAFIC</v>
      </c>
      <c r="I3202" s="10" t="s">
        <v>7422</v>
      </c>
      <c r="J3202" s="10" t="s">
        <v>7423</v>
      </c>
      <c r="K3202" s="13">
        <v>4.28</v>
      </c>
      <c r="L3202" s="19" t="s">
        <v>13176</v>
      </c>
      <c r="M3202" s="11" t="s">
        <v>55</v>
      </c>
      <c r="N3202" s="10" t="s">
        <v>56</v>
      </c>
      <c r="O3202" s="10" t="s">
        <v>158</v>
      </c>
      <c r="P3202" s="10" t="s">
        <v>159</v>
      </c>
      <c r="Q3202" s="12"/>
      <c r="R3202" s="12"/>
      <c r="S3202" s="10" t="s">
        <v>58</v>
      </c>
      <c r="T3202" s="10" t="s">
        <v>27</v>
      </c>
      <c r="U3202" s="10">
        <v>429</v>
      </c>
      <c r="V3202" s="10">
        <v>3751</v>
      </c>
      <c r="W3202" s="10">
        <v>413</v>
      </c>
      <c r="X3202" s="10">
        <v>3140</v>
      </c>
      <c r="Y3202" s="10">
        <f t="shared" ref="Y3202:Y3265" si="110">A3202</f>
        <v>2390</v>
      </c>
      <c r="Z3202" s="10" t="str">
        <f>IFERROR(VLOOKUP(H3202,'[1]MW-NIFTY-50-12-Apr-2020'!$A:$A,1,FALSE),"No")</f>
        <v>No</v>
      </c>
      <c r="AA3202" s="10" t="str">
        <f>IFERROR(VLOOKUP(AB3202,'[2]ind_nifty500list 12th Apr20'!$F:$F,1,FALSE),"No")</f>
        <v>No</v>
      </c>
      <c r="AB3202" s="9">
        <v>2390</v>
      </c>
    </row>
    <row r="3203" spans="1:28" ht="15.75" customHeight="1" x14ac:dyDescent="0.3">
      <c r="A3203" s="9">
        <v>2416</v>
      </c>
      <c r="B3203" s="10"/>
      <c r="C3203" s="10"/>
      <c r="D3203" s="10">
        <v>130861060</v>
      </c>
      <c r="E3203" s="10">
        <v>511176</v>
      </c>
      <c r="F3203" s="10">
        <v>511176</v>
      </c>
      <c r="G3203" s="10" t="s">
        <v>7497</v>
      </c>
      <c r="H3203" s="10" t="str">
        <f t="shared" si="109"/>
        <v>PARSHWANA</v>
      </c>
      <c r="I3203" s="10" t="s">
        <v>7498</v>
      </c>
      <c r="J3203" s="10" t="s">
        <v>7499</v>
      </c>
      <c r="K3203" s="13">
        <v>4.28</v>
      </c>
      <c r="L3203" s="19" t="s">
        <v>13176</v>
      </c>
      <c r="M3203" s="11" t="s">
        <v>249</v>
      </c>
      <c r="N3203" s="10" t="s">
        <v>383</v>
      </c>
      <c r="O3203" s="10"/>
      <c r="P3203" s="10"/>
      <c r="Q3203" s="12"/>
      <c r="R3203" s="12"/>
      <c r="S3203" s="18" t="s">
        <v>384</v>
      </c>
      <c r="T3203" s="10" t="s">
        <v>27</v>
      </c>
      <c r="U3203" s="10">
        <v>2709</v>
      </c>
      <c r="V3203" s="10">
        <v>346</v>
      </c>
      <c r="W3203" s="10">
        <v>1780</v>
      </c>
      <c r="X3203" s="10">
        <v>702</v>
      </c>
      <c r="Y3203" s="10">
        <f t="shared" si="110"/>
        <v>2416</v>
      </c>
      <c r="Z3203" s="10" t="str">
        <f>IFERROR(VLOOKUP(H3203,'[1]MW-NIFTY-50-12-Apr-2020'!$A:$A,1,FALSE),"No")</f>
        <v>No</v>
      </c>
      <c r="AA3203" s="10" t="str">
        <f>IFERROR(VLOOKUP(AB3203,'[2]ind_nifty500list 12th Apr20'!$F:$F,1,FALSE),"No")</f>
        <v>No</v>
      </c>
      <c r="AB3203" s="9">
        <v>2416</v>
      </c>
    </row>
    <row r="3204" spans="1:28" ht="15.75" customHeight="1" x14ac:dyDescent="0.3">
      <c r="A3204" s="9">
        <v>2900</v>
      </c>
      <c r="B3204" s="10"/>
      <c r="C3204" s="10"/>
      <c r="D3204" s="10">
        <v>136174084</v>
      </c>
      <c r="E3204" s="10">
        <v>531930</v>
      </c>
      <c r="F3204" s="10">
        <v>531930</v>
      </c>
      <c r="G3204" s="10" t="s">
        <v>8942</v>
      </c>
      <c r="H3204" s="10" t="str">
        <f t="shared" si="109"/>
        <v>SARTHAKIND</v>
      </c>
      <c r="I3204" s="10" t="s">
        <v>8943</v>
      </c>
      <c r="J3204" s="10" t="s">
        <v>8944</v>
      </c>
      <c r="K3204" s="13">
        <v>4.28</v>
      </c>
      <c r="L3204" s="19" t="s">
        <v>13176</v>
      </c>
      <c r="M3204" s="11" t="s">
        <v>39</v>
      </c>
      <c r="N3204" s="10" t="s">
        <v>40</v>
      </c>
      <c r="O3204" s="10"/>
      <c r="P3204" s="10"/>
      <c r="Q3204" s="12"/>
      <c r="R3204" s="12"/>
      <c r="S3204" s="15" t="s">
        <v>42</v>
      </c>
      <c r="T3204" s="10" t="s">
        <v>27</v>
      </c>
      <c r="U3204" s="10">
        <v>1418</v>
      </c>
      <c r="V3204" s="10">
        <v>1490</v>
      </c>
      <c r="W3204" s="10">
        <v>2062</v>
      </c>
      <c r="X3204" s="10">
        <v>1342</v>
      </c>
      <c r="Y3204" s="10">
        <f t="shared" si="110"/>
        <v>2900</v>
      </c>
      <c r="Z3204" s="10" t="str">
        <f>IFERROR(VLOOKUP(H3204,'[1]MW-NIFTY-50-12-Apr-2020'!$A:$A,1,FALSE),"No")</f>
        <v>No</v>
      </c>
      <c r="AA3204" s="10" t="str">
        <f>IFERROR(VLOOKUP(AB3204,'[2]ind_nifty500list 12th Apr20'!$F:$F,1,FALSE),"No")</f>
        <v>No</v>
      </c>
      <c r="AB3204" s="9">
        <v>2900</v>
      </c>
    </row>
    <row r="3205" spans="1:28" ht="15.75" customHeight="1" x14ac:dyDescent="0.3">
      <c r="A3205" s="9">
        <v>3347</v>
      </c>
      <c r="B3205" s="10"/>
      <c r="C3205" s="10"/>
      <c r="D3205" s="10">
        <v>135936772</v>
      </c>
      <c r="E3205" s="10">
        <v>531003</v>
      </c>
      <c r="F3205" s="10">
        <v>531003</v>
      </c>
      <c r="G3205" s="10" t="s">
        <v>10276</v>
      </c>
      <c r="H3205" s="10" t="str">
        <f t="shared" si="109"/>
        <v>SWRNASE</v>
      </c>
      <c r="I3205" s="10" t="s">
        <v>10277</v>
      </c>
      <c r="J3205" s="10" t="s">
        <v>10278</v>
      </c>
      <c r="K3205" s="13">
        <v>4.28</v>
      </c>
      <c r="L3205" s="19" t="s">
        <v>13176</v>
      </c>
      <c r="M3205" s="11" t="s">
        <v>55</v>
      </c>
      <c r="N3205" s="10" t="s">
        <v>56</v>
      </c>
      <c r="O3205" s="10" t="s">
        <v>57</v>
      </c>
      <c r="P3205" s="10"/>
      <c r="Q3205" s="12"/>
      <c r="R3205" s="12"/>
      <c r="S3205" s="18" t="s">
        <v>58</v>
      </c>
      <c r="T3205" s="10" t="s">
        <v>27</v>
      </c>
      <c r="U3205" s="10">
        <v>3806</v>
      </c>
      <c r="V3205" s="10">
        <v>5</v>
      </c>
      <c r="W3205" s="10">
        <v>2238</v>
      </c>
      <c r="X3205" s="10">
        <v>341</v>
      </c>
      <c r="Y3205" s="10">
        <f t="shared" si="110"/>
        <v>3347</v>
      </c>
      <c r="Z3205" s="10" t="str">
        <f>IFERROR(VLOOKUP(H3205,'[1]MW-NIFTY-50-12-Apr-2020'!$A:$A,1,FALSE),"No")</f>
        <v>No</v>
      </c>
      <c r="AA3205" s="10" t="str">
        <f>IFERROR(VLOOKUP(AB3205,'[2]ind_nifty500list 12th Apr20'!$F:$F,1,FALSE),"No")</f>
        <v>No</v>
      </c>
      <c r="AB3205" s="9">
        <v>3347</v>
      </c>
    </row>
    <row r="3206" spans="1:28" ht="15.75" customHeight="1" x14ac:dyDescent="0.3">
      <c r="A3206" s="9">
        <v>3834</v>
      </c>
      <c r="B3206" s="10"/>
      <c r="C3206" s="10"/>
      <c r="D3206" s="10">
        <v>137432580</v>
      </c>
      <c r="E3206" s="10">
        <v>536846</v>
      </c>
      <c r="F3206" s="10">
        <v>536846</v>
      </c>
      <c r="G3206" s="10" t="s">
        <v>11769</v>
      </c>
      <c r="H3206" s="10" t="str">
        <f t="shared" si="109"/>
        <v>YURANUS</v>
      </c>
      <c r="I3206" s="10" t="s">
        <v>11770</v>
      </c>
      <c r="J3206" s="10" t="s">
        <v>11771</v>
      </c>
      <c r="K3206" s="13">
        <v>4.28</v>
      </c>
      <c r="L3206" s="19" t="s">
        <v>13176</v>
      </c>
      <c r="M3206" s="11" t="s">
        <v>39</v>
      </c>
      <c r="N3206" s="10" t="s">
        <v>67</v>
      </c>
      <c r="O3206" s="10"/>
      <c r="P3206" s="10"/>
      <c r="Q3206" s="12"/>
      <c r="R3206" s="12"/>
      <c r="S3206" s="15" t="s">
        <v>69</v>
      </c>
      <c r="T3206" s="10" t="s">
        <v>27</v>
      </c>
      <c r="U3206" s="10">
        <v>806</v>
      </c>
      <c r="V3206" s="10">
        <v>1630</v>
      </c>
      <c r="W3206" s="10">
        <v>3756</v>
      </c>
      <c r="X3206" s="10">
        <v>3239</v>
      </c>
      <c r="Y3206" s="10">
        <f t="shared" si="110"/>
        <v>3834</v>
      </c>
      <c r="Z3206" s="10" t="str">
        <f>IFERROR(VLOOKUP(H3206,'[1]MW-NIFTY-50-12-Apr-2020'!$A:$A,1,FALSE),"No")</f>
        <v>No</v>
      </c>
      <c r="AA3206" s="10" t="str">
        <f>IFERROR(VLOOKUP(AB3206,'[2]ind_nifty500list 12th Apr20'!$F:$F,1,FALSE),"No")</f>
        <v>No</v>
      </c>
      <c r="AB3206" s="9">
        <v>3834</v>
      </c>
    </row>
    <row r="3207" spans="1:28" ht="15.75" customHeight="1" x14ac:dyDescent="0.3">
      <c r="A3207" s="9">
        <v>605</v>
      </c>
      <c r="B3207" s="10"/>
      <c r="C3207" s="10"/>
      <c r="D3207" s="10">
        <v>129195780</v>
      </c>
      <c r="E3207" s="10">
        <v>129195780</v>
      </c>
      <c r="F3207" s="10">
        <v>504671</v>
      </c>
      <c r="G3207" s="10" t="s">
        <v>2006</v>
      </c>
      <c r="H3207" s="10" t="str">
        <f t="shared" si="109"/>
        <v>CHASBRT</v>
      </c>
      <c r="I3207" s="10"/>
      <c r="J3207" s="10" t="s">
        <v>2007</v>
      </c>
      <c r="K3207" s="13">
        <v>4.2699999999999996</v>
      </c>
      <c r="L3207" s="19" t="s">
        <v>13176</v>
      </c>
      <c r="M3207" s="11" t="s">
        <v>23</v>
      </c>
      <c r="N3207" s="10" t="s">
        <v>90</v>
      </c>
      <c r="O3207" s="10"/>
      <c r="P3207" s="10"/>
      <c r="Q3207" s="12"/>
      <c r="R3207" s="12"/>
      <c r="S3207" s="18" t="s">
        <v>91</v>
      </c>
      <c r="T3207" s="10" t="s">
        <v>27</v>
      </c>
      <c r="U3207" s="10">
        <v>970</v>
      </c>
      <c r="V3207" s="10">
        <v>1064</v>
      </c>
      <c r="W3207" s="10">
        <v>455</v>
      </c>
      <c r="X3207" s="10">
        <v>3536</v>
      </c>
      <c r="Y3207" s="10">
        <f t="shared" si="110"/>
        <v>605</v>
      </c>
      <c r="Z3207" s="10" t="str">
        <f>IFERROR(VLOOKUP(H3207,'[1]MW-NIFTY-50-12-Apr-2020'!$A:$A,1,FALSE),"No")</f>
        <v>No</v>
      </c>
      <c r="AA3207" s="10" t="str">
        <f>IFERROR(VLOOKUP(AB3207,'[2]ind_nifty500list 12th Apr20'!$F:$F,1,FALSE),"No")</f>
        <v>No</v>
      </c>
      <c r="AB3207" s="9">
        <v>605</v>
      </c>
    </row>
    <row r="3208" spans="1:28" ht="15.75" customHeight="1" x14ac:dyDescent="0.3">
      <c r="A3208" s="9">
        <v>3230</v>
      </c>
      <c r="B3208" s="10"/>
      <c r="C3208" s="10"/>
      <c r="D3208" s="10">
        <v>136066308</v>
      </c>
      <c r="E3208" s="10">
        <v>531509</v>
      </c>
      <c r="F3208" s="10">
        <v>531509</v>
      </c>
      <c r="G3208" s="10" t="s">
        <v>9924</v>
      </c>
      <c r="H3208" s="10" t="str">
        <f t="shared" si="109"/>
        <v>STEP2COR</v>
      </c>
      <c r="I3208" s="10" t="s">
        <v>9925</v>
      </c>
      <c r="J3208" s="10" t="s">
        <v>9926</v>
      </c>
      <c r="K3208" s="13">
        <v>4.2699999999999996</v>
      </c>
      <c r="L3208" s="19" t="s">
        <v>13176</v>
      </c>
      <c r="M3208" s="11" t="s">
        <v>55</v>
      </c>
      <c r="N3208" s="10" t="s">
        <v>56</v>
      </c>
      <c r="O3208" s="10" t="s">
        <v>62</v>
      </c>
      <c r="P3208" s="10" t="s">
        <v>63</v>
      </c>
      <c r="Q3208" s="12"/>
      <c r="R3208" s="12"/>
      <c r="S3208" s="18" t="s">
        <v>58</v>
      </c>
      <c r="T3208" s="10" t="s">
        <v>27</v>
      </c>
      <c r="U3208" s="10">
        <v>30</v>
      </c>
      <c r="V3208" s="10">
        <v>208</v>
      </c>
      <c r="W3208" s="10">
        <v>2304</v>
      </c>
      <c r="X3208" s="10">
        <v>1604</v>
      </c>
      <c r="Y3208" s="10">
        <f t="shared" si="110"/>
        <v>3230</v>
      </c>
      <c r="Z3208" s="10" t="str">
        <f>IFERROR(VLOOKUP(H3208,'[1]MW-NIFTY-50-12-Apr-2020'!$A:$A,1,FALSE),"No")</f>
        <v>No</v>
      </c>
      <c r="AA3208" s="10" t="str">
        <f>IFERROR(VLOOKUP(AB3208,'[2]ind_nifty500list 12th Apr20'!$F:$F,1,FALSE),"No")</f>
        <v>No</v>
      </c>
      <c r="AB3208" s="9">
        <v>3230</v>
      </c>
    </row>
    <row r="3209" spans="1:28" ht="15.75" customHeight="1" x14ac:dyDescent="0.3">
      <c r="A3209" s="9">
        <v>1007</v>
      </c>
      <c r="B3209" s="10"/>
      <c r="C3209" s="10"/>
      <c r="D3209" s="10">
        <v>135860484</v>
      </c>
      <c r="E3209" s="10">
        <v>135860484</v>
      </c>
      <c r="F3209" s="10">
        <v>530705</v>
      </c>
      <c r="G3209" s="10" t="s">
        <v>3225</v>
      </c>
      <c r="H3209" s="10" t="str">
        <f t="shared" si="109"/>
        <v>FLORATX</v>
      </c>
      <c r="I3209" s="10" t="s">
        <v>3226</v>
      </c>
      <c r="J3209" s="10" t="s">
        <v>3227</v>
      </c>
      <c r="K3209" s="13">
        <v>4.26</v>
      </c>
      <c r="L3209" s="19" t="s">
        <v>13176</v>
      </c>
      <c r="M3209" s="11" t="s">
        <v>83</v>
      </c>
      <c r="N3209" s="10" t="s">
        <v>84</v>
      </c>
      <c r="O3209" s="10" t="s">
        <v>85</v>
      </c>
      <c r="P3209" s="10"/>
      <c r="Q3209" s="12"/>
      <c r="R3209" s="12"/>
      <c r="S3209" s="15" t="s">
        <v>86</v>
      </c>
      <c r="T3209" s="10" t="s">
        <v>27</v>
      </c>
      <c r="U3209" s="10">
        <v>1149</v>
      </c>
      <c r="V3209" s="10">
        <v>1537</v>
      </c>
      <c r="W3209" s="10">
        <v>64</v>
      </c>
      <c r="X3209" s="10">
        <v>45</v>
      </c>
      <c r="Y3209" s="10">
        <f t="shared" si="110"/>
        <v>1007</v>
      </c>
      <c r="Z3209" s="10" t="str">
        <f>IFERROR(VLOOKUP(H3209,'[1]MW-NIFTY-50-12-Apr-2020'!$A:$A,1,FALSE),"No")</f>
        <v>No</v>
      </c>
      <c r="AA3209" s="10" t="str">
        <f>IFERROR(VLOOKUP(AB3209,'[2]ind_nifty500list 12th Apr20'!$F:$F,1,FALSE),"No")</f>
        <v>No</v>
      </c>
      <c r="AB3209" s="9">
        <v>1007</v>
      </c>
    </row>
    <row r="3210" spans="1:28" ht="15.75" customHeight="1" x14ac:dyDescent="0.3">
      <c r="A3210" s="9">
        <v>1083</v>
      </c>
      <c r="B3210" s="10"/>
      <c r="C3210" s="10"/>
      <c r="D3210" s="10">
        <v>137194756</v>
      </c>
      <c r="E3210" s="10">
        <v>137194756</v>
      </c>
      <c r="F3210" s="10">
        <v>535917</v>
      </c>
      <c r="G3210" s="10" t="s">
        <v>3458</v>
      </c>
      <c r="H3210" s="10" t="str">
        <f t="shared" si="109"/>
        <v>GCMCOMM</v>
      </c>
      <c r="I3210" s="10" t="s">
        <v>3459</v>
      </c>
      <c r="J3210" s="10" t="s">
        <v>3460</v>
      </c>
      <c r="K3210" s="13">
        <v>4.25</v>
      </c>
      <c r="L3210" s="19" t="s">
        <v>13176</v>
      </c>
      <c r="M3210" s="11" t="s">
        <v>55</v>
      </c>
      <c r="N3210" s="10" t="s">
        <v>56</v>
      </c>
      <c r="O3210" s="10" t="s">
        <v>62</v>
      </c>
      <c r="P3210" s="10" t="s">
        <v>3021</v>
      </c>
      <c r="Q3210" s="12"/>
      <c r="R3210" s="12"/>
      <c r="S3210" s="18" t="s">
        <v>58</v>
      </c>
      <c r="T3210" s="10" t="s">
        <v>27</v>
      </c>
      <c r="U3210" s="10">
        <v>940</v>
      </c>
      <c r="V3210" s="10">
        <v>1990</v>
      </c>
      <c r="W3210" s="10">
        <v>1524</v>
      </c>
      <c r="X3210" s="10">
        <v>2076</v>
      </c>
      <c r="Y3210" s="10">
        <f t="shared" si="110"/>
        <v>1083</v>
      </c>
      <c r="Z3210" s="10" t="str">
        <f>IFERROR(VLOOKUP(H3210,'[1]MW-NIFTY-50-12-Apr-2020'!$A:$A,1,FALSE),"No")</f>
        <v>No</v>
      </c>
      <c r="AA3210" s="10" t="str">
        <f>IFERROR(VLOOKUP(AB3210,'[2]ind_nifty500list 12th Apr20'!$F:$F,1,FALSE),"No")</f>
        <v>No</v>
      </c>
      <c r="AB3210" s="9">
        <v>1083</v>
      </c>
    </row>
    <row r="3211" spans="1:28" ht="15.75" customHeight="1" x14ac:dyDescent="0.3">
      <c r="A3211" s="9">
        <v>1997</v>
      </c>
      <c r="B3211" s="10"/>
      <c r="C3211" s="10"/>
      <c r="D3211" s="10">
        <v>136848132</v>
      </c>
      <c r="E3211" s="10">
        <v>136848132</v>
      </c>
      <c r="F3211" s="10">
        <v>534563</v>
      </c>
      <c r="G3211" s="10" t="s">
        <v>6234</v>
      </c>
      <c r="H3211" s="10" t="str">
        <f t="shared" si="109"/>
        <v>MASL</v>
      </c>
      <c r="I3211" s="10" t="s">
        <v>6235</v>
      </c>
      <c r="J3211" s="10" t="s">
        <v>6236</v>
      </c>
      <c r="K3211" s="13">
        <v>4.25</v>
      </c>
      <c r="L3211" s="19" t="s">
        <v>13176</v>
      </c>
      <c r="M3211" s="11" t="s">
        <v>39</v>
      </c>
      <c r="N3211" s="10" t="s">
        <v>67</v>
      </c>
      <c r="O3211" s="10"/>
      <c r="P3211" s="10"/>
      <c r="Q3211" s="12"/>
      <c r="R3211" s="12"/>
      <c r="S3211" s="15" t="s">
        <v>69</v>
      </c>
      <c r="T3211" s="10" t="s">
        <v>27</v>
      </c>
      <c r="U3211" s="10">
        <v>2224</v>
      </c>
      <c r="V3211" s="10">
        <v>2402</v>
      </c>
      <c r="W3211" s="10">
        <v>1645</v>
      </c>
      <c r="X3211" s="10">
        <v>1451</v>
      </c>
      <c r="Y3211" s="10">
        <f t="shared" si="110"/>
        <v>1997</v>
      </c>
      <c r="Z3211" s="10" t="str">
        <f>IFERROR(VLOOKUP(H3211,'[1]MW-NIFTY-50-12-Apr-2020'!$A:$A,1,FALSE),"No")</f>
        <v>No</v>
      </c>
      <c r="AA3211" s="10" t="str">
        <f>IFERROR(VLOOKUP(AB3211,'[2]ind_nifty500list 12th Apr20'!$F:$F,1,FALSE),"No")</f>
        <v>No</v>
      </c>
      <c r="AB3211" s="9">
        <v>1997</v>
      </c>
    </row>
    <row r="3212" spans="1:28" ht="15.75" customHeight="1" x14ac:dyDescent="0.3">
      <c r="A3212" s="9">
        <v>2230</v>
      </c>
      <c r="B3212" s="10">
        <v>3535617</v>
      </c>
      <c r="C3212" s="10">
        <v>13811</v>
      </c>
      <c r="D3212" s="10">
        <v>151047172</v>
      </c>
      <c r="E3212" s="10">
        <v>590028</v>
      </c>
      <c r="F3212" s="10">
        <v>590028</v>
      </c>
      <c r="G3212" s="10" t="s">
        <v>6937</v>
      </c>
      <c r="H3212" s="10" t="s">
        <v>6937</v>
      </c>
      <c r="I3212" s="10" t="s">
        <v>6938</v>
      </c>
      <c r="J3212" s="10" t="s">
        <v>6939</v>
      </c>
      <c r="K3212" s="13">
        <v>4.25</v>
      </c>
      <c r="L3212" s="19" t="s">
        <v>13176</v>
      </c>
      <c r="M3212" s="11" t="s">
        <v>39</v>
      </c>
      <c r="N3212" s="10" t="s">
        <v>40</v>
      </c>
      <c r="O3212" s="10"/>
      <c r="P3212" s="10"/>
      <c r="Q3212" s="12"/>
      <c r="R3212" s="12"/>
      <c r="S3212" s="17" t="s">
        <v>42</v>
      </c>
      <c r="T3212" s="10" t="s">
        <v>27</v>
      </c>
      <c r="U3212" s="10">
        <v>2966</v>
      </c>
      <c r="V3212" s="10">
        <v>3545</v>
      </c>
      <c r="W3212" s="10">
        <v>3386</v>
      </c>
      <c r="X3212" s="10">
        <v>2642</v>
      </c>
      <c r="Y3212" s="10">
        <f t="shared" si="110"/>
        <v>2230</v>
      </c>
      <c r="Z3212" s="10" t="str">
        <f>IFERROR(VLOOKUP(H3212,'[1]MW-NIFTY-50-12-Apr-2020'!$A:$A,1,FALSE),"No")</f>
        <v>No</v>
      </c>
      <c r="AA3212" s="10" t="str">
        <f>IFERROR(VLOOKUP(AB3212,'[2]ind_nifty500list 12th Apr20'!$F:$F,1,FALSE),"No")</f>
        <v>No</v>
      </c>
      <c r="AB3212" s="9">
        <v>2230</v>
      </c>
    </row>
    <row r="3213" spans="1:28" ht="15.75" customHeight="1" x14ac:dyDescent="0.3">
      <c r="A3213" s="9">
        <v>3217</v>
      </c>
      <c r="B3213" s="10">
        <v>779521</v>
      </c>
      <c r="C3213" s="10">
        <v>3045</v>
      </c>
      <c r="D3213" s="10">
        <v>128028676</v>
      </c>
      <c r="E3213" s="10">
        <v>500112</v>
      </c>
      <c r="F3213" s="10">
        <v>500112</v>
      </c>
      <c r="G3213" s="10" t="s">
        <v>9886</v>
      </c>
      <c r="H3213" s="10" t="s">
        <v>9886</v>
      </c>
      <c r="I3213" s="10" t="s">
        <v>9887</v>
      </c>
      <c r="J3213" s="10" t="s">
        <v>9888</v>
      </c>
      <c r="K3213" s="13">
        <v>234342.49945</v>
      </c>
      <c r="L3213" s="16" t="s">
        <v>13178</v>
      </c>
      <c r="M3213" s="11" t="s">
        <v>55</v>
      </c>
      <c r="N3213" s="10" t="s">
        <v>524</v>
      </c>
      <c r="O3213" s="10" t="s">
        <v>525</v>
      </c>
      <c r="P3213" s="10"/>
      <c r="Q3213" s="12"/>
      <c r="R3213" s="12"/>
      <c r="S3213" s="10" t="s">
        <v>526</v>
      </c>
      <c r="T3213" s="10" t="s">
        <v>130</v>
      </c>
      <c r="U3213" s="10">
        <v>382</v>
      </c>
      <c r="V3213" s="10">
        <v>2590</v>
      </c>
      <c r="W3213" s="10">
        <v>550</v>
      </c>
      <c r="X3213" s="10">
        <v>383</v>
      </c>
      <c r="Y3213" s="10">
        <f t="shared" si="110"/>
        <v>3217</v>
      </c>
      <c r="Z3213" s="10" t="s">
        <v>44</v>
      </c>
      <c r="AA3213" s="10" t="s">
        <v>44</v>
      </c>
      <c r="AB3213" s="9">
        <v>3217</v>
      </c>
    </row>
    <row r="3214" spans="1:28" ht="15.75" customHeight="1" x14ac:dyDescent="0.3">
      <c r="A3214" s="9">
        <v>1048</v>
      </c>
      <c r="B3214" s="10">
        <v>1141761</v>
      </c>
      <c r="C3214" s="10">
        <v>4460</v>
      </c>
      <c r="D3214" s="10">
        <v>129202436</v>
      </c>
      <c r="E3214" s="10">
        <v>504697</v>
      </c>
      <c r="F3214" s="10">
        <v>504697</v>
      </c>
      <c r="G3214" s="10" t="s">
        <v>3351</v>
      </c>
      <c r="H3214" s="10" t="s">
        <v>3351</v>
      </c>
      <c r="I3214" s="10" t="s">
        <v>3352</v>
      </c>
      <c r="J3214" s="10" t="s">
        <v>3353</v>
      </c>
      <c r="K3214" s="13">
        <v>4.24</v>
      </c>
      <c r="L3214" s="19" t="s">
        <v>13176</v>
      </c>
      <c r="M3214" s="11" t="s">
        <v>39</v>
      </c>
      <c r="N3214" s="10" t="s">
        <v>40</v>
      </c>
      <c r="O3214" s="10" t="s">
        <v>128</v>
      </c>
      <c r="P3214" s="10"/>
      <c r="Q3214" s="12"/>
      <c r="R3214" s="12"/>
      <c r="S3214" s="17" t="s">
        <v>42</v>
      </c>
      <c r="T3214" s="10" t="s">
        <v>27</v>
      </c>
      <c r="U3214" s="10">
        <v>3494</v>
      </c>
      <c r="V3214" s="10">
        <v>679</v>
      </c>
      <c r="W3214" s="10">
        <v>3446</v>
      </c>
      <c r="X3214" s="10">
        <v>723</v>
      </c>
      <c r="Y3214" s="10">
        <f t="shared" si="110"/>
        <v>1048</v>
      </c>
      <c r="Z3214" s="10" t="str">
        <f>IFERROR(VLOOKUP(H3214,'[1]MW-NIFTY-50-12-Apr-2020'!$A:$A,1,FALSE),"No")</f>
        <v>No</v>
      </c>
      <c r="AA3214" s="10" t="str">
        <f>IFERROR(VLOOKUP(AB3214,'[2]ind_nifty500list 12th Apr20'!$F:$F,1,FALSE),"No")</f>
        <v>No</v>
      </c>
      <c r="AB3214" s="9">
        <v>1048</v>
      </c>
    </row>
    <row r="3215" spans="1:28" ht="15.75" customHeight="1" x14ac:dyDescent="0.3">
      <c r="A3215" s="9">
        <v>3015</v>
      </c>
      <c r="B3215" s="10"/>
      <c r="C3215" s="10"/>
      <c r="D3215" s="10">
        <v>134913284</v>
      </c>
      <c r="E3215" s="10">
        <v>527005</v>
      </c>
      <c r="F3215" s="10">
        <v>527005</v>
      </c>
      <c r="G3215" s="10" t="s">
        <v>9285</v>
      </c>
      <c r="H3215" s="10" t="str">
        <f>G3215</f>
        <v>SHREEPAC</v>
      </c>
      <c r="I3215" s="10" t="s">
        <v>9286</v>
      </c>
      <c r="J3215" s="10" t="s">
        <v>9287</v>
      </c>
      <c r="K3215" s="13">
        <v>4.22</v>
      </c>
      <c r="L3215" s="19" t="s">
        <v>13176</v>
      </c>
      <c r="M3215" s="11" t="s">
        <v>95</v>
      </c>
      <c r="N3215" s="10" t="s">
        <v>172</v>
      </c>
      <c r="O3215" s="10" t="s">
        <v>173</v>
      </c>
      <c r="P3215" s="10"/>
      <c r="Q3215" s="12"/>
      <c r="R3215" s="12"/>
      <c r="S3215" s="15" t="s">
        <v>174</v>
      </c>
      <c r="T3215" s="10" t="s">
        <v>27</v>
      </c>
      <c r="U3215" s="10">
        <v>32</v>
      </c>
      <c r="V3215" s="10">
        <v>889</v>
      </c>
      <c r="W3215" s="10">
        <v>2614</v>
      </c>
      <c r="X3215" s="10">
        <v>577</v>
      </c>
      <c r="Y3215" s="10">
        <f t="shared" si="110"/>
        <v>3015</v>
      </c>
      <c r="Z3215" s="10" t="str">
        <f>IFERROR(VLOOKUP(H3215,'[1]MW-NIFTY-50-12-Apr-2020'!$A:$A,1,FALSE),"No")</f>
        <v>No</v>
      </c>
      <c r="AA3215" s="10" t="str">
        <f>IFERROR(VLOOKUP(AB3215,'[2]ind_nifty500list 12th Apr20'!$F:$F,1,FALSE),"No")</f>
        <v>No</v>
      </c>
      <c r="AB3215" s="9">
        <v>3015</v>
      </c>
    </row>
    <row r="3216" spans="1:28" ht="15.75" customHeight="1" x14ac:dyDescent="0.3">
      <c r="A3216" s="9">
        <v>4165</v>
      </c>
      <c r="B3216" s="10"/>
      <c r="C3216" s="10"/>
      <c r="D3216" s="10">
        <v>132448772</v>
      </c>
      <c r="E3216" s="10">
        <v>132448772</v>
      </c>
      <c r="F3216" s="10">
        <v>517378</v>
      </c>
      <c r="G3216" s="10" t="s">
        <v>12317</v>
      </c>
      <c r="H3216" s="10" t="str">
        <f>G3216</f>
        <v>ELECTRX</v>
      </c>
      <c r="I3216" s="10" t="s">
        <v>12318</v>
      </c>
      <c r="J3216" s="10" t="s">
        <v>12319</v>
      </c>
      <c r="K3216" s="13">
        <v>4.21</v>
      </c>
      <c r="L3216" s="19" t="s">
        <v>13176</v>
      </c>
      <c r="M3216" s="11" t="s">
        <v>39</v>
      </c>
      <c r="N3216" s="10" t="s">
        <v>40</v>
      </c>
      <c r="O3216" s="10"/>
      <c r="P3216" s="10"/>
      <c r="Q3216" s="12"/>
      <c r="R3216" s="12"/>
      <c r="S3216" s="15" t="s">
        <v>42</v>
      </c>
      <c r="T3216" s="10" t="s">
        <v>27</v>
      </c>
      <c r="U3216" s="10">
        <v>4250</v>
      </c>
      <c r="V3216" s="10">
        <v>4288</v>
      </c>
      <c r="W3216" s="10">
        <v>4144</v>
      </c>
      <c r="X3216" s="10">
        <v>4072</v>
      </c>
      <c r="Y3216" s="10">
        <f t="shared" si="110"/>
        <v>4165</v>
      </c>
      <c r="Z3216" s="10" t="str">
        <f>IFERROR(VLOOKUP(H3216,'[1]MW-NIFTY-50-12-Apr-2020'!$A:$A,1,FALSE),"No")</f>
        <v>No</v>
      </c>
      <c r="AA3216" s="10" t="str">
        <f>IFERROR(VLOOKUP(AB3216,'[2]ind_nifty500list 12th Apr20'!$F:$F,1,FALSE),"No")</f>
        <v>No</v>
      </c>
      <c r="AB3216" s="9">
        <v>4165</v>
      </c>
    </row>
    <row r="3217" spans="1:28" ht="15.75" customHeight="1" x14ac:dyDescent="0.3">
      <c r="A3217" s="9">
        <v>3221</v>
      </c>
      <c r="B3217" s="10">
        <v>758529</v>
      </c>
      <c r="C3217" s="10">
        <v>2963</v>
      </c>
      <c r="D3217" s="10">
        <v>128028932</v>
      </c>
      <c r="E3217" s="10">
        <v>500113</v>
      </c>
      <c r="F3217" s="10">
        <v>500113</v>
      </c>
      <c r="G3217" s="10" t="s">
        <v>9896</v>
      </c>
      <c r="H3217" s="10" t="s">
        <v>9896</v>
      </c>
      <c r="I3217" s="10" t="s">
        <v>9897</v>
      </c>
      <c r="J3217" s="10" t="s">
        <v>9898</v>
      </c>
      <c r="K3217" s="13">
        <v>33647.278250000003</v>
      </c>
      <c r="L3217" s="16" t="s">
        <v>13177</v>
      </c>
      <c r="M3217" s="11" t="s">
        <v>23</v>
      </c>
      <c r="N3217" s="10" t="s">
        <v>90</v>
      </c>
      <c r="O3217" s="10" t="s">
        <v>283</v>
      </c>
      <c r="P3217" s="10" t="e">
        <v>#REF!</v>
      </c>
      <c r="Q3217" s="12"/>
      <c r="R3217" s="12"/>
      <c r="S3217" s="18" t="s">
        <v>91</v>
      </c>
      <c r="T3217" s="10" t="s">
        <v>130</v>
      </c>
      <c r="U3217" s="10">
        <v>1613</v>
      </c>
      <c r="V3217" s="10">
        <v>1612</v>
      </c>
      <c r="W3217" s="10">
        <v>2279</v>
      </c>
      <c r="X3217" s="10">
        <v>1634</v>
      </c>
      <c r="Y3217" s="10">
        <f t="shared" si="110"/>
        <v>3221</v>
      </c>
      <c r="Z3217" s="10" t="str">
        <f>IFERROR(VLOOKUP(H3217,'[1]MW-NIFTY-50-12-Apr-2020'!$A:$A,1,FALSE),"No")</f>
        <v>No</v>
      </c>
      <c r="AA3217" s="10" t="s">
        <v>44</v>
      </c>
      <c r="AB3217" s="9">
        <v>3221</v>
      </c>
    </row>
    <row r="3218" spans="1:28" ht="15.75" customHeight="1" x14ac:dyDescent="0.3">
      <c r="A3218" s="9">
        <v>3256</v>
      </c>
      <c r="B3218" s="10"/>
      <c r="C3218" s="10"/>
      <c r="D3218" s="10">
        <v>134791684</v>
      </c>
      <c r="E3218" s="10">
        <v>526530</v>
      </c>
      <c r="F3218" s="10">
        <v>526530</v>
      </c>
      <c r="G3218" s="10" t="s">
        <v>10002</v>
      </c>
      <c r="H3218" s="10" t="str">
        <f t="shared" ref="H3218:H3227" si="111">G3218</f>
        <v>SUDIN</v>
      </c>
      <c r="I3218" s="10" t="s">
        <v>10003</v>
      </c>
      <c r="J3218" s="10" t="s">
        <v>10004</v>
      </c>
      <c r="K3218" s="13">
        <v>4.2</v>
      </c>
      <c r="L3218" s="19" t="s">
        <v>13176</v>
      </c>
      <c r="M3218" s="11" t="s">
        <v>23</v>
      </c>
      <c r="N3218" s="10" t="s">
        <v>24</v>
      </c>
      <c r="O3218" s="10"/>
      <c r="P3218" s="10"/>
      <c r="Q3218" s="12"/>
      <c r="R3218" s="12"/>
      <c r="S3218" s="15" t="s">
        <v>26</v>
      </c>
      <c r="T3218" s="10" t="s">
        <v>27</v>
      </c>
      <c r="U3218" s="10">
        <v>3286</v>
      </c>
      <c r="V3218" s="10">
        <v>3466</v>
      </c>
      <c r="W3218" s="10">
        <v>2792</v>
      </c>
      <c r="X3218" s="10">
        <v>2379</v>
      </c>
      <c r="Y3218" s="10">
        <f t="shared" si="110"/>
        <v>3256</v>
      </c>
      <c r="Z3218" s="10" t="str">
        <f>IFERROR(VLOOKUP(H3218,'[1]MW-NIFTY-50-12-Apr-2020'!$A:$A,1,FALSE),"No")</f>
        <v>No</v>
      </c>
      <c r="AA3218" s="10" t="str">
        <f>IFERROR(VLOOKUP(AB3218,'[2]ind_nifty500list 12th Apr20'!$F:$F,1,FALSE),"No")</f>
        <v>No</v>
      </c>
      <c r="AB3218" s="9">
        <v>3256</v>
      </c>
    </row>
    <row r="3219" spans="1:28" ht="15.75" customHeight="1" x14ac:dyDescent="0.3">
      <c r="A3219" s="9">
        <v>743</v>
      </c>
      <c r="B3219" s="10"/>
      <c r="C3219" s="10"/>
      <c r="D3219" s="10">
        <v>135723780</v>
      </c>
      <c r="E3219" s="10">
        <v>530171</v>
      </c>
      <c r="F3219" s="10">
        <v>530171</v>
      </c>
      <c r="G3219" s="10" t="s">
        <v>2425</v>
      </c>
      <c r="H3219" s="10" t="str">
        <f t="shared" si="111"/>
        <v>DAULAT</v>
      </c>
      <c r="I3219" s="10" t="s">
        <v>2426</v>
      </c>
      <c r="J3219" s="10" t="s">
        <v>2427</v>
      </c>
      <c r="K3219" s="13">
        <v>4.1900000000000004</v>
      </c>
      <c r="L3219" s="19" t="s">
        <v>13176</v>
      </c>
      <c r="M3219" s="11" t="s">
        <v>55</v>
      </c>
      <c r="N3219" s="10" t="s">
        <v>56</v>
      </c>
      <c r="O3219" s="10" t="s">
        <v>158</v>
      </c>
      <c r="P3219" s="10" t="s">
        <v>797</v>
      </c>
      <c r="Q3219" s="12"/>
      <c r="R3219" s="12"/>
      <c r="S3219" s="10" t="s">
        <v>58</v>
      </c>
      <c r="T3219" s="10" t="s">
        <v>27</v>
      </c>
      <c r="U3219" s="10">
        <v>1924</v>
      </c>
      <c r="V3219" s="10">
        <v>524</v>
      </c>
      <c r="W3219" s="10">
        <v>216</v>
      </c>
      <c r="X3219" s="10">
        <v>3487</v>
      </c>
      <c r="Y3219" s="10">
        <f t="shared" si="110"/>
        <v>743</v>
      </c>
      <c r="Z3219" s="10" t="str">
        <f>IFERROR(VLOOKUP(H3219,'[1]MW-NIFTY-50-12-Apr-2020'!$A:$A,1,FALSE),"No")</f>
        <v>No</v>
      </c>
      <c r="AA3219" s="10" t="str">
        <f>IFERROR(VLOOKUP(AB3219,'[2]ind_nifty500list 12th Apr20'!$F:$F,1,FALSE),"No")</f>
        <v>No</v>
      </c>
      <c r="AB3219" s="9">
        <v>743</v>
      </c>
    </row>
    <row r="3220" spans="1:28" ht="15.75" customHeight="1" x14ac:dyDescent="0.3">
      <c r="A3220" s="9">
        <v>929</v>
      </c>
      <c r="B3220" s="10"/>
      <c r="C3220" s="10"/>
      <c r="D3220" s="10">
        <v>135975684</v>
      </c>
      <c r="E3220" s="10">
        <v>531155</v>
      </c>
      <c r="F3220" s="10">
        <v>531155</v>
      </c>
      <c r="G3220" s="10" t="s">
        <v>2987</v>
      </c>
      <c r="H3220" s="10" t="str">
        <f t="shared" si="111"/>
        <v>EPSOMPRO</v>
      </c>
      <c r="I3220" s="10" t="s">
        <v>2988</v>
      </c>
      <c r="J3220" s="10" t="s">
        <v>2989</v>
      </c>
      <c r="K3220" s="13">
        <v>4.1500000000000004</v>
      </c>
      <c r="L3220" s="19" t="s">
        <v>13176</v>
      </c>
      <c r="M3220" s="11" t="s">
        <v>249</v>
      </c>
      <c r="N3220" s="10" t="s">
        <v>383</v>
      </c>
      <c r="O3220" s="10"/>
      <c r="P3220" s="10"/>
      <c r="Q3220" s="12"/>
      <c r="R3220" s="12"/>
      <c r="S3220" s="18" t="s">
        <v>384</v>
      </c>
      <c r="T3220" s="10" t="s">
        <v>27</v>
      </c>
      <c r="U3220" s="10">
        <v>2594</v>
      </c>
      <c r="V3220" s="10">
        <v>2714</v>
      </c>
      <c r="W3220" s="10">
        <v>2622</v>
      </c>
      <c r="X3220" s="10">
        <v>2167</v>
      </c>
      <c r="Y3220" s="10">
        <f t="shared" si="110"/>
        <v>929</v>
      </c>
      <c r="Z3220" s="10" t="str">
        <f>IFERROR(VLOOKUP(H3220,'[1]MW-NIFTY-50-12-Apr-2020'!$A:$A,1,FALSE),"No")</f>
        <v>No</v>
      </c>
      <c r="AA3220" s="10" t="str">
        <f>IFERROR(VLOOKUP(AB3220,'[2]ind_nifty500list 12th Apr20'!$F:$F,1,FALSE),"No")</f>
        <v>No</v>
      </c>
      <c r="AB3220" s="9">
        <v>929</v>
      </c>
    </row>
    <row r="3221" spans="1:28" ht="15.75" customHeight="1" x14ac:dyDescent="0.3">
      <c r="A3221" s="9">
        <v>3013</v>
      </c>
      <c r="B3221" s="10"/>
      <c r="C3221" s="10"/>
      <c r="D3221" s="10">
        <v>136182276</v>
      </c>
      <c r="E3221" s="10">
        <v>531962</v>
      </c>
      <c r="F3221" s="10">
        <v>531962</v>
      </c>
      <c r="G3221" s="10" t="s">
        <v>9279</v>
      </c>
      <c r="H3221" s="10" t="str">
        <f t="shared" si="111"/>
        <v>SHREMETAL</v>
      </c>
      <c r="I3221" s="10" t="s">
        <v>9280</v>
      </c>
      <c r="J3221" s="10" t="s">
        <v>9281</v>
      </c>
      <c r="K3221" s="13">
        <v>4.1500000000000004</v>
      </c>
      <c r="L3221" s="19" t="s">
        <v>13176</v>
      </c>
      <c r="M3221" s="11" t="s">
        <v>39</v>
      </c>
      <c r="N3221" s="10" t="s">
        <v>145</v>
      </c>
      <c r="O3221" s="10"/>
      <c r="P3221" s="10"/>
      <c r="Q3221" s="12"/>
      <c r="R3221" s="12"/>
      <c r="S3221" s="15" t="s">
        <v>42</v>
      </c>
      <c r="T3221" s="10" t="s">
        <v>27</v>
      </c>
      <c r="U3221" s="10">
        <v>3223</v>
      </c>
      <c r="V3221" s="10">
        <v>1414</v>
      </c>
      <c r="W3221" s="10">
        <v>2864</v>
      </c>
      <c r="X3221" s="10">
        <v>2289</v>
      </c>
      <c r="Y3221" s="10">
        <f t="shared" si="110"/>
        <v>3013</v>
      </c>
      <c r="Z3221" s="10" t="str">
        <f>IFERROR(VLOOKUP(H3221,'[1]MW-NIFTY-50-12-Apr-2020'!$A:$A,1,FALSE),"No")</f>
        <v>No</v>
      </c>
      <c r="AA3221" s="10" t="str">
        <f>IFERROR(VLOOKUP(AB3221,'[2]ind_nifty500list 12th Apr20'!$F:$F,1,FALSE),"No")</f>
        <v>No</v>
      </c>
      <c r="AB3221" s="9">
        <v>3013</v>
      </c>
    </row>
    <row r="3222" spans="1:28" ht="15.75" customHeight="1" x14ac:dyDescent="0.3">
      <c r="A3222" s="9">
        <v>2049</v>
      </c>
      <c r="B3222" s="10"/>
      <c r="C3222" s="10"/>
      <c r="D3222" s="10">
        <v>134801924</v>
      </c>
      <c r="E3222" s="10">
        <v>526570</v>
      </c>
      <c r="F3222" s="10">
        <v>526570</v>
      </c>
      <c r="G3222" s="10" t="s">
        <v>6388</v>
      </c>
      <c r="H3222" s="10" t="str">
        <f t="shared" si="111"/>
        <v>MIDWEST</v>
      </c>
      <c r="I3222" s="10" t="s">
        <v>6389</v>
      </c>
      <c r="J3222" s="10" t="s">
        <v>6390</v>
      </c>
      <c r="K3222" s="13">
        <v>4.1399999999999997</v>
      </c>
      <c r="L3222" s="19" t="s">
        <v>13176</v>
      </c>
      <c r="M3222" s="11" t="s">
        <v>249</v>
      </c>
      <c r="N3222" s="10" t="s">
        <v>250</v>
      </c>
      <c r="O3222" s="10" t="s">
        <v>762</v>
      </c>
      <c r="P3222" s="10"/>
      <c r="Q3222" s="12"/>
      <c r="R3222" s="12"/>
      <c r="S3222" s="15" t="s">
        <v>26</v>
      </c>
      <c r="T3222" s="10" t="s">
        <v>27</v>
      </c>
      <c r="U3222" s="10">
        <v>2000</v>
      </c>
      <c r="V3222" s="10">
        <v>2868</v>
      </c>
      <c r="W3222" s="10">
        <v>3827</v>
      </c>
      <c r="X3222" s="10">
        <v>2782</v>
      </c>
      <c r="Y3222" s="10">
        <f t="shared" si="110"/>
        <v>2049</v>
      </c>
      <c r="Z3222" s="10" t="str">
        <f>IFERROR(VLOOKUP(H3222,'[1]MW-NIFTY-50-12-Apr-2020'!$A:$A,1,FALSE),"No")</f>
        <v>No</v>
      </c>
      <c r="AA3222" s="10" t="str">
        <f>IFERROR(VLOOKUP(AB3222,'[2]ind_nifty500list 12th Apr20'!$F:$F,1,FALSE),"No")</f>
        <v>No</v>
      </c>
      <c r="AB3222" s="9">
        <v>2049</v>
      </c>
    </row>
    <row r="3223" spans="1:28" ht="15.75" customHeight="1" x14ac:dyDescent="0.3">
      <c r="A3223" s="9">
        <v>3529</v>
      </c>
      <c r="B3223" s="10"/>
      <c r="C3223" s="10"/>
      <c r="D3223" s="10">
        <v>136007428</v>
      </c>
      <c r="E3223" s="10">
        <v>531279</v>
      </c>
      <c r="F3223" s="10">
        <v>531279</v>
      </c>
      <c r="G3223" s="10" t="s">
        <v>10822</v>
      </c>
      <c r="H3223" s="10" t="str">
        <f t="shared" si="111"/>
        <v>TRISHAKT</v>
      </c>
      <c r="I3223" s="10" t="s">
        <v>10823</v>
      </c>
      <c r="J3223" s="10" t="s">
        <v>10824</v>
      </c>
      <c r="K3223" s="13">
        <v>4.13</v>
      </c>
      <c r="L3223" s="19" t="s">
        <v>13176</v>
      </c>
      <c r="M3223" s="11" t="s">
        <v>55</v>
      </c>
      <c r="N3223" s="10" t="s">
        <v>56</v>
      </c>
      <c r="O3223" s="10" t="s">
        <v>62</v>
      </c>
      <c r="P3223" s="10" t="s">
        <v>63</v>
      </c>
      <c r="Q3223" s="12"/>
      <c r="R3223" s="12"/>
      <c r="S3223" s="10" t="s">
        <v>58</v>
      </c>
      <c r="T3223" s="10" t="s">
        <v>27</v>
      </c>
      <c r="U3223" s="10">
        <v>3530</v>
      </c>
      <c r="V3223" s="10">
        <v>1066</v>
      </c>
      <c r="W3223" s="10">
        <v>2412</v>
      </c>
      <c r="X3223" s="10">
        <v>2134</v>
      </c>
      <c r="Y3223" s="10">
        <f t="shared" si="110"/>
        <v>3529</v>
      </c>
      <c r="Z3223" s="10" t="str">
        <f>IFERROR(VLOOKUP(H3223,'[1]MW-NIFTY-50-12-Apr-2020'!$A:$A,1,FALSE),"No")</f>
        <v>No</v>
      </c>
      <c r="AA3223" s="10" t="str">
        <f>IFERROR(VLOOKUP(AB3223,'[2]ind_nifty500list 12th Apr20'!$F:$F,1,FALSE),"No")</f>
        <v>No</v>
      </c>
      <c r="AB3223" s="9">
        <v>3529</v>
      </c>
    </row>
    <row r="3224" spans="1:28" ht="15.75" customHeight="1" x14ac:dyDescent="0.3">
      <c r="A3224" s="9">
        <v>2134</v>
      </c>
      <c r="B3224" s="10"/>
      <c r="C3224" s="10"/>
      <c r="D3224" s="10">
        <v>136146180</v>
      </c>
      <c r="E3224" s="10">
        <v>531821</v>
      </c>
      <c r="F3224" s="10">
        <v>531821</v>
      </c>
      <c r="G3224" s="10" t="s">
        <v>6647</v>
      </c>
      <c r="H3224" s="10" t="str">
        <f t="shared" si="111"/>
        <v>MUNOTHFI</v>
      </c>
      <c r="I3224" s="10" t="s">
        <v>6648</v>
      </c>
      <c r="J3224" s="10" t="s">
        <v>6649</v>
      </c>
      <c r="K3224" s="13">
        <v>4.12</v>
      </c>
      <c r="L3224" s="19" t="s">
        <v>13176</v>
      </c>
      <c r="M3224" s="11" t="s">
        <v>55</v>
      </c>
      <c r="N3224" s="10" t="s">
        <v>56</v>
      </c>
      <c r="O3224" s="10" t="s">
        <v>62</v>
      </c>
      <c r="P3224" s="10" t="s">
        <v>63</v>
      </c>
      <c r="Q3224" s="12"/>
      <c r="R3224" s="12"/>
      <c r="S3224" s="18" t="s">
        <v>58</v>
      </c>
      <c r="T3224" s="10" t="s">
        <v>27</v>
      </c>
      <c r="U3224" s="10">
        <v>2412</v>
      </c>
      <c r="V3224" s="10">
        <v>3529</v>
      </c>
      <c r="W3224" s="10">
        <v>1629</v>
      </c>
      <c r="X3224" s="10">
        <v>1082</v>
      </c>
      <c r="Y3224" s="10">
        <f t="shared" si="110"/>
        <v>2134</v>
      </c>
      <c r="Z3224" s="10" t="str">
        <f>IFERROR(VLOOKUP(H3224,'[1]MW-NIFTY-50-12-Apr-2020'!$A:$A,1,FALSE),"No")</f>
        <v>No</v>
      </c>
      <c r="AA3224" s="10" t="str">
        <f>IFERROR(VLOOKUP(AB3224,'[2]ind_nifty500list 12th Apr20'!$F:$F,1,FALSE),"No")</f>
        <v>No</v>
      </c>
      <c r="AB3224" s="9">
        <v>2134</v>
      </c>
    </row>
    <row r="3225" spans="1:28" ht="15.75" customHeight="1" x14ac:dyDescent="0.3">
      <c r="A3225" s="9">
        <v>2197</v>
      </c>
      <c r="B3225" s="10"/>
      <c r="C3225" s="10"/>
      <c r="D3225" s="10">
        <v>130952964</v>
      </c>
      <c r="E3225" s="10">
        <v>511535</v>
      </c>
      <c r="F3225" s="10">
        <v>511535</v>
      </c>
      <c r="G3225" s="10" t="s">
        <v>6838</v>
      </c>
      <c r="H3225" s="10" t="str">
        <f t="shared" si="111"/>
        <v>NDASEC</v>
      </c>
      <c r="I3225" s="10" t="s">
        <v>6839</v>
      </c>
      <c r="J3225" s="10" t="s">
        <v>6840</v>
      </c>
      <c r="K3225" s="13">
        <v>4.12</v>
      </c>
      <c r="L3225" s="19" t="s">
        <v>13176</v>
      </c>
      <c r="M3225" s="11" t="s">
        <v>55</v>
      </c>
      <c r="N3225" s="10" t="s">
        <v>56</v>
      </c>
      <c r="O3225" s="10" t="s">
        <v>57</v>
      </c>
      <c r="P3225" s="10"/>
      <c r="Q3225" s="12"/>
      <c r="R3225" s="12"/>
      <c r="S3225" s="18" t="s">
        <v>58</v>
      </c>
      <c r="T3225" s="10" t="s">
        <v>27</v>
      </c>
      <c r="U3225" s="10">
        <v>2431</v>
      </c>
      <c r="V3225" s="10">
        <v>2467</v>
      </c>
      <c r="W3225" s="10">
        <v>3132</v>
      </c>
      <c r="X3225" s="10">
        <v>1377</v>
      </c>
      <c r="Y3225" s="10">
        <f t="shared" si="110"/>
        <v>2197</v>
      </c>
      <c r="Z3225" s="10" t="str">
        <f>IFERROR(VLOOKUP(H3225,'[1]MW-NIFTY-50-12-Apr-2020'!$A:$A,1,FALSE),"No")</f>
        <v>No</v>
      </c>
      <c r="AA3225" s="10" t="str">
        <f>IFERROR(VLOOKUP(AB3225,'[2]ind_nifty500list 12th Apr20'!$F:$F,1,FALSE),"No")</f>
        <v>No</v>
      </c>
      <c r="AB3225" s="9">
        <v>2197</v>
      </c>
    </row>
    <row r="3226" spans="1:28" ht="15.75" customHeight="1" x14ac:dyDescent="0.3">
      <c r="A3226" s="9">
        <v>3715</v>
      </c>
      <c r="B3226" s="10"/>
      <c r="C3226" s="10"/>
      <c r="D3226" s="10">
        <v>132452612</v>
      </c>
      <c r="E3226" s="10">
        <v>517393</v>
      </c>
      <c r="F3226" s="10">
        <v>517393</v>
      </c>
      <c r="G3226" s="10" t="s">
        <v>11375</v>
      </c>
      <c r="H3226" s="10" t="str">
        <f t="shared" si="111"/>
        <v>VINTRON</v>
      </c>
      <c r="I3226" s="10" t="s">
        <v>11376</v>
      </c>
      <c r="J3226" s="10" t="s">
        <v>11377</v>
      </c>
      <c r="K3226" s="13">
        <v>4.0999999999999996</v>
      </c>
      <c r="L3226" s="19" t="s">
        <v>13176</v>
      </c>
      <c r="M3226" s="11" t="s">
        <v>32</v>
      </c>
      <c r="N3226" s="10" t="s">
        <v>220</v>
      </c>
      <c r="O3226" s="10" t="s">
        <v>458</v>
      </c>
      <c r="P3226" s="10" t="s">
        <v>1962</v>
      </c>
      <c r="Q3226" s="12"/>
      <c r="R3226" s="12"/>
      <c r="S3226" s="15" t="s">
        <v>222</v>
      </c>
      <c r="T3226" s="10" t="s">
        <v>27</v>
      </c>
      <c r="U3226" s="10">
        <v>2396</v>
      </c>
      <c r="V3226" s="10">
        <v>2387</v>
      </c>
      <c r="W3226" s="10">
        <v>995</v>
      </c>
      <c r="X3226" s="10">
        <v>1861</v>
      </c>
      <c r="Y3226" s="10">
        <f t="shared" si="110"/>
        <v>3715</v>
      </c>
      <c r="Z3226" s="10" t="str">
        <f>IFERROR(VLOOKUP(H3226,'[1]MW-NIFTY-50-12-Apr-2020'!$A:$A,1,FALSE),"No")</f>
        <v>No</v>
      </c>
      <c r="AA3226" s="10" t="str">
        <f>IFERROR(VLOOKUP(AB3226,'[2]ind_nifty500list 12th Apr20'!$F:$F,1,FALSE),"No")</f>
        <v>No</v>
      </c>
      <c r="AB3226" s="9">
        <v>3715</v>
      </c>
    </row>
    <row r="3227" spans="1:28" ht="15.75" customHeight="1" x14ac:dyDescent="0.3">
      <c r="A3227" s="9">
        <v>3642</v>
      </c>
      <c r="B3227" s="10"/>
      <c r="C3227" s="10"/>
      <c r="D3227" s="10">
        <v>135783172</v>
      </c>
      <c r="E3227" s="10">
        <v>135783172</v>
      </c>
      <c r="F3227" s="10">
        <v>530403</v>
      </c>
      <c r="G3227" s="10" t="s">
        <v>11160</v>
      </c>
      <c r="H3227" s="10" t="str">
        <f t="shared" si="111"/>
        <v>VALLABH</v>
      </c>
      <c r="I3227" s="10" t="s">
        <v>11161</v>
      </c>
      <c r="J3227" s="10" t="s">
        <v>11162</v>
      </c>
      <c r="K3227" s="13">
        <v>4.09</v>
      </c>
      <c r="L3227" s="19" t="s">
        <v>13176</v>
      </c>
      <c r="M3227" s="11" t="s">
        <v>23</v>
      </c>
      <c r="N3227" s="10" t="s">
        <v>196</v>
      </c>
      <c r="O3227" s="10" t="s">
        <v>1622</v>
      </c>
      <c r="P3227" s="10"/>
      <c r="Q3227" s="12"/>
      <c r="R3227" s="12"/>
      <c r="S3227" s="15" t="s">
        <v>26</v>
      </c>
      <c r="T3227" s="10" t="s">
        <v>27</v>
      </c>
      <c r="U3227" s="10">
        <v>3578</v>
      </c>
      <c r="V3227" s="10">
        <v>2438</v>
      </c>
      <c r="W3227" s="10">
        <v>2572</v>
      </c>
      <c r="X3227" s="10">
        <v>1711</v>
      </c>
      <c r="Y3227" s="10">
        <f t="shared" si="110"/>
        <v>3642</v>
      </c>
      <c r="Z3227" s="10" t="str">
        <f>IFERROR(VLOOKUP(H3227,'[1]MW-NIFTY-50-12-Apr-2020'!$A:$A,1,FALSE),"No")</f>
        <v>No</v>
      </c>
      <c r="AA3227" s="10" t="str">
        <f>IFERROR(VLOOKUP(AB3227,'[2]ind_nifty500list 12th Apr20'!$F:$F,1,FALSE),"No")</f>
        <v>No</v>
      </c>
      <c r="AB3227" s="9">
        <v>3642</v>
      </c>
    </row>
    <row r="3228" spans="1:28" ht="15.75" customHeight="1" x14ac:dyDescent="0.3">
      <c r="A3228" s="9">
        <v>4204</v>
      </c>
      <c r="B3228" s="10">
        <v>279297</v>
      </c>
      <c r="C3228" s="10">
        <v>1091</v>
      </c>
      <c r="D3228" s="10">
        <v>128039428</v>
      </c>
      <c r="E3228" s="10">
        <v>500154</v>
      </c>
      <c r="F3228" s="10">
        <v>500154</v>
      </c>
      <c r="G3228" s="10" t="s">
        <v>12329</v>
      </c>
      <c r="H3228" s="10" t="s">
        <v>12329</v>
      </c>
      <c r="I3228" s="10" t="s">
        <v>12330</v>
      </c>
      <c r="J3228" s="10" t="s">
        <v>12331</v>
      </c>
      <c r="K3228" s="13">
        <v>4.09</v>
      </c>
      <c r="L3228" s="19" t="s">
        <v>13176</v>
      </c>
      <c r="M3228" s="11" t="s">
        <v>23</v>
      </c>
      <c r="N3228" s="10" t="s">
        <v>24</v>
      </c>
      <c r="O3228" s="10"/>
      <c r="P3228" s="10"/>
      <c r="Q3228" s="12"/>
      <c r="R3228" s="12"/>
      <c r="S3228" s="15" t="s">
        <v>26</v>
      </c>
      <c r="T3228" s="10" t="s">
        <v>27</v>
      </c>
      <c r="U3228" s="10">
        <v>4222</v>
      </c>
      <c r="V3228" s="10">
        <v>4230</v>
      </c>
      <c r="W3228" s="10">
        <v>4111</v>
      </c>
      <c r="X3228" s="10">
        <v>4068</v>
      </c>
      <c r="Y3228" s="10">
        <f t="shared" si="110"/>
        <v>4204</v>
      </c>
      <c r="Z3228" s="10" t="str">
        <f>IFERROR(VLOOKUP(H3228,'[1]MW-NIFTY-50-12-Apr-2020'!$A:$A,1,FALSE),"No")</f>
        <v>No</v>
      </c>
      <c r="AA3228" s="10" t="str">
        <f>IFERROR(VLOOKUP(AB3228,'[2]ind_nifty500list 12th Apr20'!$F:$F,1,FALSE),"No")</f>
        <v>No</v>
      </c>
      <c r="AB3228" s="9">
        <v>4204</v>
      </c>
    </row>
    <row r="3229" spans="1:28" ht="15.75" customHeight="1" x14ac:dyDescent="0.3">
      <c r="A3229" s="9">
        <v>3498</v>
      </c>
      <c r="B3229" s="10"/>
      <c r="C3229" s="10"/>
      <c r="D3229" s="10">
        <v>134267908</v>
      </c>
      <c r="E3229" s="10">
        <v>134267908</v>
      </c>
      <c r="F3229" s="10">
        <v>524484</v>
      </c>
      <c r="G3229" s="10" t="s">
        <v>10731</v>
      </c>
      <c r="H3229" s="10" t="str">
        <f>G3229</f>
        <v>TRAMEDI</v>
      </c>
      <c r="I3229" s="10" t="s">
        <v>10732</v>
      </c>
      <c r="J3229" s="10" t="s">
        <v>10733</v>
      </c>
      <c r="K3229" s="13">
        <v>4.07</v>
      </c>
      <c r="L3229" s="19" t="s">
        <v>13176</v>
      </c>
      <c r="M3229" s="11" t="s">
        <v>95</v>
      </c>
      <c r="N3229" s="10" t="s">
        <v>96</v>
      </c>
      <c r="O3229" s="10" t="s">
        <v>97</v>
      </c>
      <c r="P3229" s="10"/>
      <c r="Q3229" s="12"/>
      <c r="R3229" s="12"/>
      <c r="S3229" s="10" t="s">
        <v>98</v>
      </c>
      <c r="T3229" s="10" t="s">
        <v>27</v>
      </c>
      <c r="U3229" s="10">
        <v>3528</v>
      </c>
      <c r="V3229" s="10">
        <v>3847</v>
      </c>
      <c r="W3229" s="10">
        <v>3319</v>
      </c>
      <c r="X3229" s="10">
        <v>2488</v>
      </c>
      <c r="Y3229" s="10">
        <f t="shared" si="110"/>
        <v>3498</v>
      </c>
      <c r="Z3229" s="10" t="str">
        <f>IFERROR(VLOOKUP(H3229,'[1]MW-NIFTY-50-12-Apr-2020'!$A:$A,1,FALSE),"No")</f>
        <v>No</v>
      </c>
      <c r="AA3229" s="10" t="str">
        <f>IFERROR(VLOOKUP(AB3229,'[2]ind_nifty500list 12th Apr20'!$F:$F,1,FALSE),"No")</f>
        <v>No</v>
      </c>
      <c r="AB3229" s="9">
        <v>3498</v>
      </c>
    </row>
    <row r="3230" spans="1:28" ht="15.75" customHeight="1" x14ac:dyDescent="0.3">
      <c r="A3230" s="9">
        <v>1537</v>
      </c>
      <c r="B3230" s="10"/>
      <c r="C3230" s="10"/>
      <c r="D3230" s="10">
        <v>135692548</v>
      </c>
      <c r="E3230" s="10">
        <v>530049</v>
      </c>
      <c r="F3230" s="10">
        <v>530049</v>
      </c>
      <c r="G3230" s="10" t="s">
        <v>4846</v>
      </c>
      <c r="H3230" s="10" t="str">
        <f>G3230</f>
        <v>JJEXPO</v>
      </c>
      <c r="I3230" s="10" t="s">
        <v>4847</v>
      </c>
      <c r="J3230" s="10" t="s">
        <v>4848</v>
      </c>
      <c r="K3230" s="13">
        <v>4.05</v>
      </c>
      <c r="L3230" s="19" t="s">
        <v>13176</v>
      </c>
      <c r="M3230" s="11" t="s">
        <v>83</v>
      </c>
      <c r="N3230" s="10" t="s">
        <v>84</v>
      </c>
      <c r="O3230" s="10" t="s">
        <v>85</v>
      </c>
      <c r="P3230" s="10"/>
      <c r="Q3230" s="12"/>
      <c r="R3230" s="12"/>
      <c r="S3230" s="15" t="s">
        <v>86</v>
      </c>
      <c r="T3230" s="10" t="s">
        <v>27</v>
      </c>
      <c r="U3230" s="10">
        <v>1946</v>
      </c>
      <c r="V3230" s="10">
        <v>3081</v>
      </c>
      <c r="W3230" s="10">
        <v>1149</v>
      </c>
      <c r="X3230" s="10">
        <v>1007</v>
      </c>
      <c r="Y3230" s="10">
        <f t="shared" si="110"/>
        <v>1537</v>
      </c>
      <c r="Z3230" s="10" t="str">
        <f>IFERROR(VLOOKUP(H3230,'[1]MW-NIFTY-50-12-Apr-2020'!$A:$A,1,FALSE),"No")</f>
        <v>No</v>
      </c>
      <c r="AA3230" s="10" t="str">
        <f>IFERROR(VLOOKUP(AB3230,'[2]ind_nifty500list 12th Apr20'!$F:$F,1,FALSE),"No")</f>
        <v>No</v>
      </c>
      <c r="AB3230" s="9">
        <v>1537</v>
      </c>
    </row>
    <row r="3231" spans="1:28" ht="15.75" customHeight="1" x14ac:dyDescent="0.3">
      <c r="A3231" s="9">
        <v>3456</v>
      </c>
      <c r="B3231" s="10"/>
      <c r="C3231" s="10"/>
      <c r="D3231" s="10">
        <v>136102916</v>
      </c>
      <c r="E3231" s="10">
        <v>531652</v>
      </c>
      <c r="F3231" s="10">
        <v>531652</v>
      </c>
      <c r="G3231" s="10" t="s">
        <v>10603</v>
      </c>
      <c r="H3231" s="10" t="str">
        <f>G3231</f>
        <v>THIRDFIN</v>
      </c>
      <c r="I3231" s="10" t="s">
        <v>10604</v>
      </c>
      <c r="J3231" s="10" t="s">
        <v>10605</v>
      </c>
      <c r="K3231" s="13">
        <v>4.05</v>
      </c>
      <c r="L3231" s="19" t="s">
        <v>13176</v>
      </c>
      <c r="M3231" s="11" t="s">
        <v>55</v>
      </c>
      <c r="N3231" s="10" t="s">
        <v>56</v>
      </c>
      <c r="O3231" s="10" t="s">
        <v>158</v>
      </c>
      <c r="P3231" s="10" t="s">
        <v>159</v>
      </c>
      <c r="Q3231" s="12"/>
      <c r="R3231" s="12"/>
      <c r="S3231" s="10" t="s">
        <v>58</v>
      </c>
      <c r="T3231" s="10" t="s">
        <v>27</v>
      </c>
      <c r="U3231" s="10">
        <v>3650</v>
      </c>
      <c r="V3231" s="10">
        <v>638</v>
      </c>
      <c r="W3231" s="10">
        <v>2094</v>
      </c>
      <c r="X3231" s="10">
        <v>1655</v>
      </c>
      <c r="Y3231" s="10">
        <f t="shared" si="110"/>
        <v>3456</v>
      </c>
      <c r="Z3231" s="10" t="str">
        <f>IFERROR(VLOOKUP(H3231,'[1]MW-NIFTY-50-12-Apr-2020'!$A:$A,1,FALSE),"No")</f>
        <v>No</v>
      </c>
      <c r="AA3231" s="10" t="str">
        <f>IFERROR(VLOOKUP(AB3231,'[2]ind_nifty500list 12th Apr20'!$F:$F,1,FALSE),"No")</f>
        <v>No</v>
      </c>
      <c r="AB3231" s="9">
        <v>3456</v>
      </c>
    </row>
    <row r="3232" spans="1:28" ht="15.75" customHeight="1" x14ac:dyDescent="0.3">
      <c r="A3232" s="9">
        <v>1042</v>
      </c>
      <c r="B3232" s="10"/>
      <c r="C3232" s="10"/>
      <c r="D3232" s="10">
        <v>134303748</v>
      </c>
      <c r="E3232" s="10">
        <v>524624</v>
      </c>
      <c r="F3232" s="10">
        <v>524624</v>
      </c>
      <c r="G3232" s="10" t="s">
        <v>3333</v>
      </c>
      <c r="H3232" s="10" t="str">
        <f>G3232</f>
        <v>GAGAN</v>
      </c>
      <c r="I3232" s="10" t="s">
        <v>3334</v>
      </c>
      <c r="J3232" s="10" t="s">
        <v>3335</v>
      </c>
      <c r="K3232" s="13">
        <v>4.04</v>
      </c>
      <c r="L3232" s="19" t="s">
        <v>13176</v>
      </c>
      <c r="M3232" s="11" t="s">
        <v>83</v>
      </c>
      <c r="N3232" s="10" t="s">
        <v>181</v>
      </c>
      <c r="O3232" s="10" t="s">
        <v>311</v>
      </c>
      <c r="P3232" s="10"/>
      <c r="Q3232" s="12"/>
      <c r="R3232" s="12"/>
      <c r="S3232" s="15" t="s">
        <v>313</v>
      </c>
      <c r="T3232" s="10" t="s">
        <v>27</v>
      </c>
      <c r="U3232" s="10">
        <v>875</v>
      </c>
      <c r="V3232" s="10">
        <v>991</v>
      </c>
      <c r="W3232" s="10">
        <v>2879</v>
      </c>
      <c r="X3232" s="10">
        <v>938</v>
      </c>
      <c r="Y3232" s="10">
        <f t="shared" si="110"/>
        <v>1042</v>
      </c>
      <c r="Z3232" s="10" t="str">
        <f>IFERROR(VLOOKUP(H3232,'[1]MW-NIFTY-50-12-Apr-2020'!$A:$A,1,FALSE),"No")</f>
        <v>No</v>
      </c>
      <c r="AA3232" s="10" t="str">
        <f>IFERROR(VLOOKUP(AB3232,'[2]ind_nifty500list 12th Apr20'!$F:$F,1,FALSE),"No")</f>
        <v>No</v>
      </c>
      <c r="AB3232" s="9">
        <v>1042</v>
      </c>
    </row>
    <row r="3233" spans="1:28" ht="15.75" customHeight="1" x14ac:dyDescent="0.3">
      <c r="A3233" s="9">
        <v>4302</v>
      </c>
      <c r="B3233" s="10"/>
      <c r="C3233" s="10"/>
      <c r="D3233" s="10">
        <v>130823940</v>
      </c>
      <c r="E3233" s="10">
        <v>511031</v>
      </c>
      <c r="F3233" s="10">
        <v>511031</v>
      </c>
      <c r="G3233" s="10" t="s">
        <v>12383</v>
      </c>
      <c r="H3233" s="10" t="str">
        <f>G3233</f>
        <v>INTEGRFIN</v>
      </c>
      <c r="I3233" s="10" t="s">
        <v>12384</v>
      </c>
      <c r="J3233" s="10" t="s">
        <v>12385</v>
      </c>
      <c r="K3233" s="13">
        <v>4.04</v>
      </c>
      <c r="L3233" s="19" t="s">
        <v>13176</v>
      </c>
      <c r="M3233" s="11" t="s">
        <v>55</v>
      </c>
      <c r="N3233" s="10" t="s">
        <v>56</v>
      </c>
      <c r="O3233" s="10" t="s">
        <v>158</v>
      </c>
      <c r="P3233" s="10" t="s">
        <v>159</v>
      </c>
      <c r="Q3233" s="12"/>
      <c r="R3233" s="12"/>
      <c r="S3233" s="18" t="s">
        <v>58</v>
      </c>
      <c r="T3233" s="10" t="s">
        <v>27</v>
      </c>
      <c r="U3233" s="10">
        <v>3911</v>
      </c>
      <c r="V3233" s="10">
        <v>3879</v>
      </c>
      <c r="W3233" s="10">
        <v>4187</v>
      </c>
      <c r="X3233" s="10">
        <v>4017</v>
      </c>
      <c r="Y3233" s="10">
        <f t="shared" si="110"/>
        <v>4302</v>
      </c>
      <c r="Z3233" s="10" t="str">
        <f>IFERROR(VLOOKUP(H3233,'[1]MW-NIFTY-50-12-Apr-2020'!$A:$A,1,FALSE),"No")</f>
        <v>No</v>
      </c>
      <c r="AA3233" s="10" t="str">
        <f>IFERROR(VLOOKUP(AB3233,'[2]ind_nifty500list 12th Apr20'!$F:$F,1,FALSE),"No")</f>
        <v>No</v>
      </c>
      <c r="AB3233" s="9">
        <v>4302</v>
      </c>
    </row>
    <row r="3234" spans="1:28" ht="15.75" customHeight="1" x14ac:dyDescent="0.3">
      <c r="A3234" s="9">
        <v>2229</v>
      </c>
      <c r="B3234" s="10">
        <v>4454401</v>
      </c>
      <c r="C3234" s="10">
        <v>17400</v>
      </c>
      <c r="D3234" s="10">
        <v>136473092</v>
      </c>
      <c r="E3234" s="10">
        <v>533098</v>
      </c>
      <c r="F3234" s="10">
        <v>533098</v>
      </c>
      <c r="G3234" s="10" t="s">
        <v>9948</v>
      </c>
      <c r="H3234" s="10" t="s">
        <v>9948</v>
      </c>
      <c r="I3234" s="10" t="s">
        <v>9949</v>
      </c>
      <c r="J3234" s="10" t="s">
        <v>9950</v>
      </c>
      <c r="K3234" s="13">
        <v>28582.34115</v>
      </c>
      <c r="L3234" s="16" t="s">
        <v>13178</v>
      </c>
      <c r="M3234" s="11" t="s">
        <v>335</v>
      </c>
      <c r="N3234" s="10" t="s">
        <v>336</v>
      </c>
      <c r="O3234" s="10" t="s">
        <v>415</v>
      </c>
      <c r="P3234" s="10" t="s">
        <v>4930</v>
      </c>
      <c r="Q3234" s="12"/>
      <c r="R3234" s="12"/>
      <c r="S3234" s="15" t="s">
        <v>339</v>
      </c>
      <c r="T3234" s="10" t="s">
        <v>130</v>
      </c>
      <c r="U3234" s="10">
        <v>3101</v>
      </c>
      <c r="V3234" s="10">
        <v>1564</v>
      </c>
      <c r="W3234" s="10">
        <v>2296</v>
      </c>
      <c r="X3234" s="10">
        <v>3411</v>
      </c>
      <c r="Y3234" s="10">
        <f t="shared" si="110"/>
        <v>2229</v>
      </c>
      <c r="Z3234" s="10" t="str">
        <f>IFERROR(VLOOKUP(H3234,'[1]MW-NIFTY-50-12-Apr-2020'!$A:$A,1,FALSE),"No")</f>
        <v>No</v>
      </c>
      <c r="AA3234" s="10" t="s">
        <v>44</v>
      </c>
      <c r="AB3234" s="9">
        <v>2229</v>
      </c>
    </row>
    <row r="3235" spans="1:28" ht="15.75" customHeight="1" x14ac:dyDescent="0.3">
      <c r="A3235" s="9">
        <v>3053</v>
      </c>
      <c r="B3235" s="10"/>
      <c r="C3235" s="10"/>
      <c r="D3235" s="10">
        <v>136065540</v>
      </c>
      <c r="E3235" s="10">
        <v>531506</v>
      </c>
      <c r="F3235" s="10">
        <v>531506</v>
      </c>
      <c r="G3235" s="10" t="s">
        <v>9398</v>
      </c>
      <c r="H3235" s="10" t="str">
        <f>G3235</f>
        <v>SKRABUL</v>
      </c>
      <c r="I3235" s="10" t="s">
        <v>9399</v>
      </c>
      <c r="J3235" s="10" t="s">
        <v>9400</v>
      </c>
      <c r="K3235" s="13">
        <v>4.03</v>
      </c>
      <c r="L3235" s="19" t="s">
        <v>13176</v>
      </c>
      <c r="M3235" s="10" t="s">
        <v>39</v>
      </c>
      <c r="N3235" s="10" t="s">
        <v>145</v>
      </c>
      <c r="O3235" s="10"/>
      <c r="P3235" s="10"/>
      <c r="Q3235" s="12"/>
      <c r="R3235" s="12"/>
      <c r="S3235" s="17" t="s">
        <v>42</v>
      </c>
      <c r="T3235" s="10" t="s">
        <v>27</v>
      </c>
      <c r="U3235" s="10">
        <v>3835</v>
      </c>
      <c r="V3235" s="10">
        <v>1177</v>
      </c>
      <c r="W3235" s="10">
        <v>2613</v>
      </c>
      <c r="X3235" s="10">
        <v>1502</v>
      </c>
      <c r="Y3235" s="10">
        <f t="shared" si="110"/>
        <v>3053</v>
      </c>
      <c r="Z3235" s="10" t="str">
        <f>IFERROR(VLOOKUP(H3235,'[1]MW-NIFTY-50-12-Apr-2020'!$A:$A,1,FALSE),"No")</f>
        <v>No</v>
      </c>
      <c r="AA3235" s="10" t="str">
        <f>IFERROR(VLOOKUP(AB3235,'[2]ind_nifty500list 12th Apr20'!$F:$F,1,FALSE),"No")</f>
        <v>No</v>
      </c>
      <c r="AB3235" s="9">
        <v>3053</v>
      </c>
    </row>
    <row r="3236" spans="1:28" ht="15.75" customHeight="1" x14ac:dyDescent="0.3">
      <c r="A3236" s="9">
        <v>2431</v>
      </c>
      <c r="B3236" s="10"/>
      <c r="C3236" s="10"/>
      <c r="D3236" s="10">
        <v>137128452</v>
      </c>
      <c r="E3236" s="10">
        <v>535658</v>
      </c>
      <c r="F3236" s="10">
        <v>535658</v>
      </c>
      <c r="G3236" s="10" t="s">
        <v>7541</v>
      </c>
      <c r="H3236" s="10" t="str">
        <f>G3236</f>
        <v>PAWANSUT</v>
      </c>
      <c r="I3236" s="10" t="s">
        <v>7542</v>
      </c>
      <c r="J3236" s="10" t="s">
        <v>7543</v>
      </c>
      <c r="K3236" s="13">
        <v>4.0199999999999996</v>
      </c>
      <c r="L3236" s="19" t="s">
        <v>13176</v>
      </c>
      <c r="M3236" s="11" t="s">
        <v>55</v>
      </c>
      <c r="N3236" s="10" t="s">
        <v>56</v>
      </c>
      <c r="O3236" s="10" t="s">
        <v>57</v>
      </c>
      <c r="P3236" s="10"/>
      <c r="Q3236" s="12"/>
      <c r="R3236" s="12"/>
      <c r="S3236" s="18" t="s">
        <v>58</v>
      </c>
      <c r="T3236" s="10" t="s">
        <v>27</v>
      </c>
      <c r="U3236" s="10">
        <v>2467</v>
      </c>
      <c r="V3236" s="10">
        <v>2554</v>
      </c>
      <c r="W3236" s="10">
        <v>2197</v>
      </c>
      <c r="X3236" s="10">
        <v>3132</v>
      </c>
      <c r="Y3236" s="10">
        <f t="shared" si="110"/>
        <v>2431</v>
      </c>
      <c r="Z3236" s="10" t="str">
        <f>IFERROR(VLOOKUP(H3236,'[1]MW-NIFTY-50-12-Apr-2020'!$A:$A,1,FALSE),"No")</f>
        <v>No</v>
      </c>
      <c r="AA3236" s="10" t="str">
        <f>IFERROR(VLOOKUP(AB3236,'[2]ind_nifty500list 12th Apr20'!$F:$F,1,FALSE),"No")</f>
        <v>No</v>
      </c>
      <c r="AB3236" s="9">
        <v>2431</v>
      </c>
    </row>
    <row r="3237" spans="1:28" ht="15.75" customHeight="1" x14ac:dyDescent="0.3">
      <c r="A3237" s="9">
        <v>128</v>
      </c>
      <c r="B3237" s="10"/>
      <c r="C3237" s="10"/>
      <c r="D3237" s="10">
        <v>136234500</v>
      </c>
      <c r="E3237" s="10">
        <v>532166</v>
      </c>
      <c r="F3237" s="10">
        <v>532166</v>
      </c>
      <c r="G3237" s="10" t="s">
        <v>512</v>
      </c>
      <c r="H3237" s="10" t="str">
        <f>G3237</f>
        <v>ALKASEC</v>
      </c>
      <c r="I3237" s="10" t="s">
        <v>513</v>
      </c>
      <c r="J3237" s="10" t="s">
        <v>514</v>
      </c>
      <c r="K3237" s="13">
        <v>4.01</v>
      </c>
      <c r="L3237" s="19" t="s">
        <v>13176</v>
      </c>
      <c r="M3237" s="11" t="s">
        <v>55</v>
      </c>
      <c r="N3237" s="10" t="s">
        <v>56</v>
      </c>
      <c r="O3237" s="10" t="s">
        <v>57</v>
      </c>
      <c r="P3237" s="10"/>
      <c r="Q3237" s="12"/>
      <c r="R3237" s="12"/>
      <c r="S3237" s="10" t="s">
        <v>58</v>
      </c>
      <c r="T3237" s="10" t="s">
        <v>27</v>
      </c>
      <c r="U3237" s="10">
        <v>193</v>
      </c>
      <c r="V3237" s="10">
        <v>457</v>
      </c>
      <c r="W3237" s="10">
        <v>5</v>
      </c>
      <c r="X3237" s="10">
        <v>3806</v>
      </c>
      <c r="Y3237" s="10">
        <f t="shared" si="110"/>
        <v>128</v>
      </c>
      <c r="Z3237" s="10" t="str">
        <f>IFERROR(VLOOKUP(H3237,'[1]MW-NIFTY-50-12-Apr-2020'!$A:$A,1,FALSE),"No")</f>
        <v>No</v>
      </c>
      <c r="AA3237" s="10" t="str">
        <f>IFERROR(VLOOKUP(AB3237,'[2]ind_nifty500list 12th Apr20'!$F:$F,1,FALSE),"No")</f>
        <v>No</v>
      </c>
      <c r="AB3237" s="9">
        <v>128</v>
      </c>
    </row>
    <row r="3238" spans="1:28" ht="15.75" customHeight="1" x14ac:dyDescent="0.3">
      <c r="A3238" s="9">
        <v>421</v>
      </c>
      <c r="B3238" s="10"/>
      <c r="C3238" s="10"/>
      <c r="D3238" s="10">
        <v>130985988</v>
      </c>
      <c r="E3238" s="10">
        <v>511664</v>
      </c>
      <c r="F3238" s="10">
        <v>511664</v>
      </c>
      <c r="G3238" s="10" t="s">
        <v>1441</v>
      </c>
      <c r="H3238" s="10" t="str">
        <f>G3238</f>
        <v>BGIL</v>
      </c>
      <c r="I3238" s="10" t="s">
        <v>1442</v>
      </c>
      <c r="J3238" s="10" t="s">
        <v>1443</v>
      </c>
      <c r="K3238" s="13">
        <v>4.01</v>
      </c>
      <c r="L3238" s="19" t="s">
        <v>13176</v>
      </c>
      <c r="M3238" s="11" t="s">
        <v>32</v>
      </c>
      <c r="N3238" s="10" t="s">
        <v>33</v>
      </c>
      <c r="O3238" s="10" t="s">
        <v>48</v>
      </c>
      <c r="P3238" s="10"/>
      <c r="Q3238" s="12"/>
      <c r="R3238" s="12"/>
      <c r="S3238" s="18" t="s">
        <v>35</v>
      </c>
      <c r="T3238" s="10" t="s">
        <v>27</v>
      </c>
      <c r="U3238" s="10">
        <v>567</v>
      </c>
      <c r="V3238" s="10">
        <v>2331</v>
      </c>
      <c r="W3238" s="10">
        <v>36</v>
      </c>
      <c r="X3238" s="10">
        <v>2605</v>
      </c>
      <c r="Y3238" s="10">
        <f t="shared" si="110"/>
        <v>421</v>
      </c>
      <c r="Z3238" s="10" t="str">
        <f>IFERROR(VLOOKUP(H3238,'[1]MW-NIFTY-50-12-Apr-2020'!$A:$A,1,FALSE),"No")</f>
        <v>No</v>
      </c>
      <c r="AA3238" s="10" t="str">
        <f>IFERROR(VLOOKUP(AB3238,'[2]ind_nifty500list 12th Apr20'!$F:$F,1,FALSE),"No")</f>
        <v>No</v>
      </c>
      <c r="AB3238" s="9">
        <v>421</v>
      </c>
    </row>
    <row r="3239" spans="1:28" ht="15.75" customHeight="1" x14ac:dyDescent="0.3">
      <c r="A3239" s="9">
        <v>2571</v>
      </c>
      <c r="B3239" s="10"/>
      <c r="C3239" s="10"/>
      <c r="D3239" s="10">
        <v>136003844</v>
      </c>
      <c r="E3239" s="10">
        <v>531265</v>
      </c>
      <c r="F3239" s="10">
        <v>531265</v>
      </c>
      <c r="G3239" s="10" t="s">
        <v>7956</v>
      </c>
      <c r="H3239" s="10" t="str">
        <f>G3239</f>
        <v>PROGRESV</v>
      </c>
      <c r="I3239" s="10" t="s">
        <v>7957</v>
      </c>
      <c r="J3239" s="10" t="s">
        <v>7958</v>
      </c>
      <c r="K3239" s="13">
        <v>4.01</v>
      </c>
      <c r="L3239" s="19" t="s">
        <v>13176</v>
      </c>
      <c r="M3239" s="11" t="s">
        <v>275</v>
      </c>
      <c r="N3239" s="10" t="s">
        <v>276</v>
      </c>
      <c r="O3239" s="10"/>
      <c r="P3239" s="10"/>
      <c r="Q3239" s="12"/>
      <c r="R3239" s="12"/>
      <c r="S3239" s="10" t="s">
        <v>279</v>
      </c>
      <c r="T3239" s="10" t="s">
        <v>27</v>
      </c>
      <c r="U3239" s="10">
        <v>3635</v>
      </c>
      <c r="V3239" s="10">
        <v>480</v>
      </c>
      <c r="W3239" s="10">
        <v>2718</v>
      </c>
      <c r="X3239" s="10">
        <v>2406</v>
      </c>
      <c r="Y3239" s="10">
        <f t="shared" si="110"/>
        <v>2571</v>
      </c>
      <c r="Z3239" s="10" t="str">
        <f>IFERROR(VLOOKUP(H3239,'[1]MW-NIFTY-50-12-Apr-2020'!$A:$A,1,FALSE),"No")</f>
        <v>No</v>
      </c>
      <c r="AA3239" s="10" t="str">
        <f>IFERROR(VLOOKUP(AB3239,'[2]ind_nifty500list 12th Apr20'!$F:$F,1,FALSE),"No")</f>
        <v>No</v>
      </c>
      <c r="AB3239" s="9">
        <v>2571</v>
      </c>
    </row>
    <row r="3240" spans="1:28" ht="15.75" customHeight="1" x14ac:dyDescent="0.3">
      <c r="A3240" s="9">
        <v>3244</v>
      </c>
      <c r="B3240" s="10">
        <v>1887745</v>
      </c>
      <c r="C3240" s="10">
        <v>7374</v>
      </c>
      <c r="D3240" s="10">
        <v>136327940</v>
      </c>
      <c r="E3240" s="10">
        <v>532531</v>
      </c>
      <c r="F3240" s="10">
        <v>532531</v>
      </c>
      <c r="G3240" s="10" t="s">
        <v>9966</v>
      </c>
      <c r="H3240" s="10" t="s">
        <v>9966</v>
      </c>
      <c r="I3240" s="10" t="s">
        <v>9967</v>
      </c>
      <c r="J3240" s="10" t="s">
        <v>9968</v>
      </c>
      <c r="K3240" s="13">
        <v>5528.8540000000003</v>
      </c>
      <c r="L3240" s="19" t="s">
        <v>13179</v>
      </c>
      <c r="M3240" s="11" t="s">
        <v>95</v>
      </c>
      <c r="N3240" s="10" t="s">
        <v>96</v>
      </c>
      <c r="O3240" s="10" t="s">
        <v>97</v>
      </c>
      <c r="P3240" s="10"/>
      <c r="Q3240" s="12"/>
      <c r="R3240" s="12"/>
      <c r="S3240" s="10" t="s">
        <v>98</v>
      </c>
      <c r="T3240" s="10" t="s">
        <v>43</v>
      </c>
      <c r="U3240" s="10">
        <v>1515</v>
      </c>
      <c r="V3240" s="10">
        <v>3899</v>
      </c>
      <c r="W3240" s="10">
        <v>3810</v>
      </c>
      <c r="X3240" s="10">
        <v>3913</v>
      </c>
      <c r="Y3240" s="10">
        <f t="shared" si="110"/>
        <v>3244</v>
      </c>
      <c r="Z3240" s="10" t="str">
        <f>IFERROR(VLOOKUP(H3240,'[1]MW-NIFTY-50-12-Apr-2020'!$A:$A,1,FALSE),"No")</f>
        <v>No</v>
      </c>
      <c r="AA3240" s="10" t="s">
        <v>44</v>
      </c>
      <c r="AB3240" s="9">
        <v>3244</v>
      </c>
    </row>
    <row r="3241" spans="1:28" ht="15.75" customHeight="1" x14ac:dyDescent="0.3">
      <c r="A3241" s="9">
        <v>45</v>
      </c>
      <c r="B3241" s="10"/>
      <c r="C3241" s="10"/>
      <c r="D3241" s="10">
        <v>135910660</v>
      </c>
      <c r="E3241" s="10">
        <v>530901</v>
      </c>
      <c r="F3241" s="10">
        <v>530901</v>
      </c>
      <c r="G3241" s="10" t="s">
        <v>223</v>
      </c>
      <c r="H3241" s="10" t="str">
        <f t="shared" ref="H3241:H3250" si="112">G3241</f>
        <v>ACIL</v>
      </c>
      <c r="I3241" s="10" t="s">
        <v>224</v>
      </c>
      <c r="J3241" s="10" t="s">
        <v>225</v>
      </c>
      <c r="K3241" s="13">
        <v>3.99</v>
      </c>
      <c r="L3241" s="19" t="s">
        <v>13176</v>
      </c>
      <c r="M3241" s="11" t="s">
        <v>83</v>
      </c>
      <c r="N3241" s="11" t="s">
        <v>84</v>
      </c>
      <c r="O3241" s="11" t="s">
        <v>85</v>
      </c>
      <c r="P3241" s="10"/>
      <c r="Q3241" s="12"/>
      <c r="R3241" s="12"/>
      <c r="S3241" s="17" t="s">
        <v>86</v>
      </c>
      <c r="T3241" s="10" t="s">
        <v>27</v>
      </c>
      <c r="U3241" s="10">
        <v>64</v>
      </c>
      <c r="V3241" s="10">
        <v>1007</v>
      </c>
      <c r="W3241" s="10">
        <v>3416</v>
      </c>
      <c r="X3241" s="10">
        <v>3303</v>
      </c>
      <c r="Y3241" s="10">
        <f t="shared" si="110"/>
        <v>45</v>
      </c>
      <c r="Z3241" s="10" t="str">
        <f>IFERROR(VLOOKUP(H3241,'[1]MW-NIFTY-50-12-Apr-2020'!$A:$A,1,FALSE),"No")</f>
        <v>No</v>
      </c>
      <c r="AA3241" s="10" t="str">
        <f>IFERROR(VLOOKUP(AB3241,'[2]ind_nifty500list 12th Apr20'!$F:$F,1,FALSE),"No")</f>
        <v>No</v>
      </c>
      <c r="AB3241" s="9">
        <v>45</v>
      </c>
    </row>
    <row r="3242" spans="1:28" ht="15.75" customHeight="1" x14ac:dyDescent="0.3">
      <c r="A3242" s="9">
        <v>82</v>
      </c>
      <c r="B3242" s="10"/>
      <c r="C3242" s="10"/>
      <c r="D3242" s="10">
        <v>136045828</v>
      </c>
      <c r="E3242" s="10">
        <v>531429</v>
      </c>
      <c r="F3242" s="10">
        <v>531429</v>
      </c>
      <c r="G3242" s="10" t="s">
        <v>360</v>
      </c>
      <c r="H3242" s="10" t="str">
        <f t="shared" si="112"/>
        <v>ADVENT</v>
      </c>
      <c r="I3242" s="10" t="s">
        <v>361</v>
      </c>
      <c r="J3242" s="10" t="s">
        <v>362</v>
      </c>
      <c r="K3242" s="13">
        <v>3.99</v>
      </c>
      <c r="L3242" s="19" t="s">
        <v>13176</v>
      </c>
      <c r="M3242" s="11" t="s">
        <v>32</v>
      </c>
      <c r="N3242" s="10" t="s">
        <v>33</v>
      </c>
      <c r="O3242" s="10" t="s">
        <v>48</v>
      </c>
      <c r="P3242" s="10"/>
      <c r="Q3242" s="12"/>
      <c r="R3242" s="12"/>
      <c r="S3242" s="10" t="s">
        <v>35</v>
      </c>
      <c r="T3242" s="10" t="s">
        <v>27</v>
      </c>
      <c r="U3242" s="10">
        <v>725</v>
      </c>
      <c r="V3242" s="10">
        <v>2605</v>
      </c>
      <c r="W3242" s="10">
        <v>1465</v>
      </c>
      <c r="X3242" s="10">
        <v>722</v>
      </c>
      <c r="Y3242" s="10">
        <f t="shared" si="110"/>
        <v>82</v>
      </c>
      <c r="Z3242" s="10" t="str">
        <f>IFERROR(VLOOKUP(H3242,'[1]MW-NIFTY-50-12-Apr-2020'!$A:$A,1,FALSE),"No")</f>
        <v>No</v>
      </c>
      <c r="AA3242" s="10" t="str">
        <f>IFERROR(VLOOKUP(AB3242,'[2]ind_nifty500list 12th Apr20'!$F:$F,1,FALSE),"No")</f>
        <v>No</v>
      </c>
      <c r="AB3242" s="9">
        <v>82</v>
      </c>
    </row>
    <row r="3243" spans="1:28" ht="15.75" customHeight="1" x14ac:dyDescent="0.3">
      <c r="A3243" s="9">
        <v>2885</v>
      </c>
      <c r="B3243" s="10"/>
      <c r="C3243" s="10"/>
      <c r="D3243" s="10">
        <v>136018692</v>
      </c>
      <c r="E3243" s="10">
        <v>531323</v>
      </c>
      <c r="F3243" s="10">
        <v>531323</v>
      </c>
      <c r="G3243" s="10" t="s">
        <v>8897</v>
      </c>
      <c r="H3243" s="10" t="str">
        <f t="shared" si="112"/>
        <v>SANTASPN</v>
      </c>
      <c r="I3243" s="10" t="s">
        <v>8898</v>
      </c>
      <c r="J3243" s="10" t="s">
        <v>8899</v>
      </c>
      <c r="K3243" s="13">
        <v>3.99</v>
      </c>
      <c r="L3243" s="19" t="s">
        <v>13176</v>
      </c>
      <c r="M3243" s="11" t="s">
        <v>83</v>
      </c>
      <c r="N3243" s="10" t="s">
        <v>84</v>
      </c>
      <c r="O3243" s="10" t="s">
        <v>85</v>
      </c>
      <c r="P3243" s="10"/>
      <c r="Q3243" s="12"/>
      <c r="R3243" s="12"/>
      <c r="S3243" s="15" t="s">
        <v>86</v>
      </c>
      <c r="T3243" s="10" t="s">
        <v>27</v>
      </c>
      <c r="U3243" s="10">
        <v>3597</v>
      </c>
      <c r="V3243" s="10">
        <v>3605</v>
      </c>
      <c r="W3243" s="10">
        <v>2789</v>
      </c>
      <c r="X3243" s="10">
        <v>1664</v>
      </c>
      <c r="Y3243" s="10">
        <f t="shared" si="110"/>
        <v>2885</v>
      </c>
      <c r="Z3243" s="10" t="str">
        <f>IFERROR(VLOOKUP(H3243,'[1]MW-NIFTY-50-12-Apr-2020'!$A:$A,1,FALSE),"No")</f>
        <v>No</v>
      </c>
      <c r="AA3243" s="10" t="str">
        <f>IFERROR(VLOOKUP(AB3243,'[2]ind_nifty500list 12th Apr20'!$F:$F,1,FALSE),"No")</f>
        <v>No</v>
      </c>
      <c r="AB3243" s="9">
        <v>2885</v>
      </c>
    </row>
    <row r="3244" spans="1:28" ht="15.75" customHeight="1" x14ac:dyDescent="0.3">
      <c r="A3244" s="9">
        <v>736</v>
      </c>
      <c r="B3244" s="10"/>
      <c r="C3244" s="10"/>
      <c r="D3244" s="10">
        <v>128293892</v>
      </c>
      <c r="E3244" s="10">
        <v>501148</v>
      </c>
      <c r="F3244" s="10">
        <v>501148</v>
      </c>
      <c r="G3244" s="10" t="s">
        <v>2404</v>
      </c>
      <c r="H3244" s="10" t="str">
        <f t="shared" si="112"/>
        <v>DSINVEST</v>
      </c>
      <c r="I3244" s="10" t="s">
        <v>2405</v>
      </c>
      <c r="J3244" s="10" t="s">
        <v>2406</v>
      </c>
      <c r="K3244" s="13">
        <v>3.97</v>
      </c>
      <c r="L3244" s="19" t="s">
        <v>13176</v>
      </c>
      <c r="M3244" s="11" t="s">
        <v>55</v>
      </c>
      <c r="N3244" s="10" t="s">
        <v>56</v>
      </c>
      <c r="O3244" s="10" t="s">
        <v>62</v>
      </c>
      <c r="P3244" s="10" t="s">
        <v>63</v>
      </c>
      <c r="Q3244" s="10"/>
      <c r="R3244" s="12"/>
      <c r="S3244" s="18" t="s">
        <v>58</v>
      </c>
      <c r="T3244" s="10" t="s">
        <v>27</v>
      </c>
      <c r="U3244" s="10">
        <v>1082</v>
      </c>
      <c r="V3244" s="10">
        <v>1629</v>
      </c>
      <c r="W3244" s="10">
        <v>233</v>
      </c>
      <c r="X3244" s="10">
        <v>208</v>
      </c>
      <c r="Y3244" s="10">
        <f t="shared" si="110"/>
        <v>736</v>
      </c>
      <c r="Z3244" s="10" t="str">
        <f>IFERROR(VLOOKUP(H3244,'[1]MW-NIFTY-50-12-Apr-2020'!$A:$A,1,FALSE),"No")</f>
        <v>No</v>
      </c>
      <c r="AA3244" s="10" t="str">
        <f>IFERROR(VLOOKUP(AB3244,'[2]ind_nifty500list 12th Apr20'!$F:$F,1,FALSE),"No")</f>
        <v>No</v>
      </c>
      <c r="AB3244" s="9">
        <v>736</v>
      </c>
    </row>
    <row r="3245" spans="1:28" ht="15.75" customHeight="1" x14ac:dyDescent="0.3">
      <c r="A3245" s="9">
        <v>1214</v>
      </c>
      <c r="B3245" s="10"/>
      <c r="C3245" s="10"/>
      <c r="D3245" s="10">
        <v>129089540</v>
      </c>
      <c r="E3245" s="10">
        <v>129089540</v>
      </c>
      <c r="F3245" s="10">
        <v>504256</v>
      </c>
      <c r="G3245" s="10" t="s">
        <v>3860</v>
      </c>
      <c r="H3245" s="10" t="str">
        <f t="shared" si="112"/>
        <v>DELTRON</v>
      </c>
      <c r="I3245" s="10"/>
      <c r="J3245" s="10" t="s">
        <v>3861</v>
      </c>
      <c r="K3245" s="13">
        <v>3.97</v>
      </c>
      <c r="L3245" s="19" t="s">
        <v>13176</v>
      </c>
      <c r="M3245" s="11" t="s">
        <v>32</v>
      </c>
      <c r="N3245" s="10" t="s">
        <v>220</v>
      </c>
      <c r="O3245" s="10" t="s">
        <v>458</v>
      </c>
      <c r="P3245" s="10" t="s">
        <v>1495</v>
      </c>
      <c r="Q3245" s="12"/>
      <c r="R3245" s="12"/>
      <c r="S3245" s="15" t="s">
        <v>222</v>
      </c>
      <c r="T3245" s="10" t="s">
        <v>27</v>
      </c>
      <c r="U3245" s="10">
        <v>1755</v>
      </c>
      <c r="V3245" s="10">
        <v>1861</v>
      </c>
      <c r="W3245" s="10">
        <v>2861</v>
      </c>
      <c r="X3245" s="10">
        <v>1511</v>
      </c>
      <c r="Y3245" s="10">
        <f t="shared" si="110"/>
        <v>1214</v>
      </c>
      <c r="Z3245" s="10" t="str">
        <f>IFERROR(VLOOKUP(H3245,'[1]MW-NIFTY-50-12-Apr-2020'!$A:$A,1,FALSE),"No")</f>
        <v>No</v>
      </c>
      <c r="AA3245" s="10" t="str">
        <f>IFERROR(VLOOKUP(AB3245,'[2]ind_nifty500list 12th Apr20'!$F:$F,1,FALSE),"No")</f>
        <v>No</v>
      </c>
      <c r="AB3245" s="9">
        <v>1214</v>
      </c>
    </row>
    <row r="3246" spans="1:28" ht="15.75" customHeight="1" x14ac:dyDescent="0.3">
      <c r="A3246" s="9">
        <v>1701</v>
      </c>
      <c r="B3246" s="10"/>
      <c r="C3246" s="10"/>
      <c r="D3246" s="10">
        <v>128750852</v>
      </c>
      <c r="E3246" s="10">
        <v>502933</v>
      </c>
      <c r="F3246" s="10">
        <v>502933</v>
      </c>
      <c r="G3246" s="10" t="s">
        <v>5338</v>
      </c>
      <c r="H3246" s="10" t="str">
        <f t="shared" si="112"/>
        <v>KATRSPG</v>
      </c>
      <c r="I3246" s="10" t="s">
        <v>5339</v>
      </c>
      <c r="J3246" s="10" t="s">
        <v>5340</v>
      </c>
      <c r="K3246" s="13">
        <v>3.97</v>
      </c>
      <c r="L3246" s="19" t="s">
        <v>13176</v>
      </c>
      <c r="M3246" s="11" t="s">
        <v>39</v>
      </c>
      <c r="N3246" s="10" t="s">
        <v>145</v>
      </c>
      <c r="O3246" s="10"/>
      <c r="P3246" s="10"/>
      <c r="Q3246" s="12"/>
      <c r="R3246" s="12"/>
      <c r="S3246" s="17" t="s">
        <v>42</v>
      </c>
      <c r="T3246" s="10" t="s">
        <v>27</v>
      </c>
      <c r="U3246" s="10">
        <v>3249</v>
      </c>
      <c r="V3246" s="10">
        <v>79</v>
      </c>
      <c r="W3246" s="10">
        <v>1696</v>
      </c>
      <c r="X3246" s="10">
        <v>1401</v>
      </c>
      <c r="Y3246" s="10">
        <f t="shared" si="110"/>
        <v>1701</v>
      </c>
      <c r="Z3246" s="10" t="str">
        <f>IFERROR(VLOOKUP(H3246,'[1]MW-NIFTY-50-12-Apr-2020'!$A:$A,1,FALSE),"No")</f>
        <v>No</v>
      </c>
      <c r="AA3246" s="10" t="str">
        <f>IFERROR(VLOOKUP(AB3246,'[2]ind_nifty500list 12th Apr20'!$F:$F,1,FALSE),"No")</f>
        <v>No</v>
      </c>
      <c r="AB3246" s="9">
        <v>1701</v>
      </c>
    </row>
    <row r="3247" spans="1:28" ht="15.75" customHeight="1" x14ac:dyDescent="0.3">
      <c r="A3247" s="9">
        <v>2238</v>
      </c>
      <c r="B3247" s="10"/>
      <c r="C3247" s="10"/>
      <c r="D3247" s="10">
        <v>136005636</v>
      </c>
      <c r="E3247" s="10">
        <v>531272</v>
      </c>
      <c r="F3247" s="10">
        <v>531272</v>
      </c>
      <c r="G3247" s="10" t="s">
        <v>6961</v>
      </c>
      <c r="H3247" s="10" t="str">
        <f t="shared" si="112"/>
        <v>NIKKIGL</v>
      </c>
      <c r="I3247" s="10" t="s">
        <v>6962</v>
      </c>
      <c r="J3247" s="10" t="s">
        <v>6963</v>
      </c>
      <c r="K3247" s="13">
        <v>3.95</v>
      </c>
      <c r="L3247" s="19" t="s">
        <v>13176</v>
      </c>
      <c r="M3247" s="11" t="s">
        <v>55</v>
      </c>
      <c r="N3247" s="10" t="s">
        <v>56</v>
      </c>
      <c r="O3247" s="10" t="s">
        <v>57</v>
      </c>
      <c r="P3247" s="10"/>
      <c r="Q3247" s="12"/>
      <c r="R3247" s="12"/>
      <c r="S3247" s="18" t="s">
        <v>58</v>
      </c>
      <c r="T3247" s="10" t="s">
        <v>27</v>
      </c>
      <c r="U3247" s="10">
        <v>3347</v>
      </c>
      <c r="V3247" s="10">
        <v>3806</v>
      </c>
      <c r="W3247" s="10">
        <v>341</v>
      </c>
      <c r="X3247" s="10">
        <v>3816</v>
      </c>
      <c r="Y3247" s="10">
        <f t="shared" si="110"/>
        <v>2238</v>
      </c>
      <c r="Z3247" s="10" t="str">
        <f>IFERROR(VLOOKUP(H3247,'[1]MW-NIFTY-50-12-Apr-2020'!$A:$A,1,FALSE),"No")</f>
        <v>No</v>
      </c>
      <c r="AA3247" s="10" t="str">
        <f>IFERROR(VLOOKUP(AB3247,'[2]ind_nifty500list 12th Apr20'!$F:$F,1,FALSE),"No")</f>
        <v>No</v>
      </c>
      <c r="AB3247" s="9">
        <v>2238</v>
      </c>
    </row>
    <row r="3248" spans="1:28" ht="15.75" customHeight="1" x14ac:dyDescent="0.3">
      <c r="A3248" s="9">
        <v>2207</v>
      </c>
      <c r="B3248" s="10"/>
      <c r="C3248" s="10"/>
      <c r="D3248" s="10">
        <v>134705924</v>
      </c>
      <c r="E3248" s="10">
        <v>526195</v>
      </c>
      <c r="F3248" s="10">
        <v>526195</v>
      </c>
      <c r="G3248" s="10" t="s">
        <v>6868</v>
      </c>
      <c r="H3248" s="10" t="str">
        <f t="shared" si="112"/>
        <v>NOGMIND</v>
      </c>
      <c r="I3248" s="10" t="s">
        <v>6869</v>
      </c>
      <c r="J3248" s="10" t="s">
        <v>6870</v>
      </c>
      <c r="K3248" s="13">
        <v>3.94</v>
      </c>
      <c r="L3248" s="19" t="s">
        <v>13176</v>
      </c>
      <c r="M3248" s="11" t="s">
        <v>83</v>
      </c>
      <c r="N3248" s="10" t="s">
        <v>84</v>
      </c>
      <c r="O3248" s="10" t="s">
        <v>508</v>
      </c>
      <c r="P3248" s="10"/>
      <c r="Q3248" s="12"/>
      <c r="R3248" s="12"/>
      <c r="S3248" s="15" t="s">
        <v>86</v>
      </c>
      <c r="T3248" s="10" t="s">
        <v>27</v>
      </c>
      <c r="U3248" s="10">
        <v>2360</v>
      </c>
      <c r="V3248" s="10">
        <v>126</v>
      </c>
      <c r="W3248" s="10">
        <v>2166</v>
      </c>
      <c r="X3248" s="10">
        <v>3153</v>
      </c>
      <c r="Y3248" s="10">
        <f t="shared" si="110"/>
        <v>2207</v>
      </c>
      <c r="Z3248" s="10" t="str">
        <f>IFERROR(VLOOKUP(H3248,'[1]MW-NIFTY-50-12-Apr-2020'!$A:$A,1,FALSE),"No")</f>
        <v>No</v>
      </c>
      <c r="AA3248" s="10" t="str">
        <f>IFERROR(VLOOKUP(AB3248,'[2]ind_nifty500list 12th Apr20'!$F:$F,1,FALSE),"No")</f>
        <v>No</v>
      </c>
      <c r="AB3248" s="9">
        <v>2207</v>
      </c>
    </row>
    <row r="3249" spans="1:28" ht="15.75" customHeight="1" x14ac:dyDescent="0.3">
      <c r="A3249" s="9">
        <v>2326</v>
      </c>
      <c r="B3249" s="10"/>
      <c r="C3249" s="10"/>
      <c r="D3249" s="10">
        <v>132986628</v>
      </c>
      <c r="E3249" s="10">
        <v>132986628</v>
      </c>
      <c r="F3249" s="10">
        <v>519479</v>
      </c>
      <c r="G3249" s="10" t="s">
        <v>7228</v>
      </c>
      <c r="H3249" s="10" t="str">
        <f t="shared" si="112"/>
        <v>OMEAG</v>
      </c>
      <c r="I3249" s="10" t="s">
        <v>7229</v>
      </c>
      <c r="J3249" s="10" t="s">
        <v>7230</v>
      </c>
      <c r="K3249" s="13">
        <v>3.93</v>
      </c>
      <c r="L3249" s="19" t="s">
        <v>13176</v>
      </c>
      <c r="M3249" s="11" t="s">
        <v>275</v>
      </c>
      <c r="N3249" s="10" t="s">
        <v>357</v>
      </c>
      <c r="O3249" s="10" t="s">
        <v>358</v>
      </c>
      <c r="P3249" s="10" t="s">
        <v>5754</v>
      </c>
      <c r="Q3249" s="12"/>
      <c r="R3249" s="12"/>
      <c r="S3249" s="18" t="s">
        <v>279</v>
      </c>
      <c r="T3249" s="10" t="s">
        <v>27</v>
      </c>
      <c r="U3249" s="10">
        <v>271</v>
      </c>
      <c r="V3249" s="10">
        <v>3093</v>
      </c>
      <c r="W3249" s="10">
        <v>1906</v>
      </c>
      <c r="X3249" s="10">
        <v>3581</v>
      </c>
      <c r="Y3249" s="10">
        <f t="shared" si="110"/>
        <v>2326</v>
      </c>
      <c r="Z3249" s="10" t="str">
        <f>IFERROR(VLOOKUP(H3249,'[1]MW-NIFTY-50-12-Apr-2020'!$A:$A,1,FALSE),"No")</f>
        <v>No</v>
      </c>
      <c r="AA3249" s="10" t="str">
        <f>IFERROR(VLOOKUP(AB3249,'[2]ind_nifty500list 12th Apr20'!$F:$F,1,FALSE),"No")</f>
        <v>No</v>
      </c>
      <c r="AB3249" s="9">
        <v>2326</v>
      </c>
    </row>
    <row r="3250" spans="1:28" ht="15.75" customHeight="1" x14ac:dyDescent="0.3">
      <c r="A3250" s="9">
        <v>2714</v>
      </c>
      <c r="B3250" s="10"/>
      <c r="C3250" s="10"/>
      <c r="D3250" s="10">
        <v>135886596</v>
      </c>
      <c r="E3250" s="10">
        <v>530807</v>
      </c>
      <c r="F3250" s="10">
        <v>530807</v>
      </c>
      <c r="G3250" s="10" t="s">
        <v>8384</v>
      </c>
      <c r="H3250" s="10" t="str">
        <f t="shared" si="112"/>
        <v>REGALIAA</v>
      </c>
      <c r="I3250" s="10" t="s">
        <v>8385</v>
      </c>
      <c r="J3250" s="10" t="s">
        <v>8386</v>
      </c>
      <c r="K3250" s="13">
        <v>3.92</v>
      </c>
      <c r="L3250" s="19" t="s">
        <v>13176</v>
      </c>
      <c r="M3250" s="11" t="s">
        <v>249</v>
      </c>
      <c r="N3250" s="10" t="s">
        <v>383</v>
      </c>
      <c r="O3250" s="10"/>
      <c r="P3250" s="10"/>
      <c r="Q3250" s="12"/>
      <c r="R3250" s="12"/>
      <c r="S3250" s="18" t="s">
        <v>384</v>
      </c>
      <c r="T3250" s="10" t="s">
        <v>27</v>
      </c>
      <c r="U3250" s="10">
        <v>3109</v>
      </c>
      <c r="V3250" s="10">
        <v>800</v>
      </c>
      <c r="W3250" s="10">
        <v>2594</v>
      </c>
      <c r="X3250" s="10">
        <v>929</v>
      </c>
      <c r="Y3250" s="10">
        <f t="shared" si="110"/>
        <v>2714</v>
      </c>
      <c r="Z3250" s="10" t="str">
        <f>IFERROR(VLOOKUP(H3250,'[1]MW-NIFTY-50-12-Apr-2020'!$A:$A,1,FALSE),"No")</f>
        <v>No</v>
      </c>
      <c r="AA3250" s="10" t="str">
        <f>IFERROR(VLOOKUP(AB3250,'[2]ind_nifty500list 12th Apr20'!$F:$F,1,FALSE),"No")</f>
        <v>No</v>
      </c>
      <c r="AB3250" s="9">
        <v>2714</v>
      </c>
    </row>
    <row r="3251" spans="1:28" ht="15.75" customHeight="1" x14ac:dyDescent="0.3">
      <c r="A3251" s="9">
        <v>3255</v>
      </c>
      <c r="B3251" s="10">
        <v>851713</v>
      </c>
      <c r="C3251" s="10">
        <v>3327</v>
      </c>
      <c r="D3251" s="10">
        <v>129703684</v>
      </c>
      <c r="E3251" s="10">
        <v>506655</v>
      </c>
      <c r="F3251" s="10">
        <v>506655</v>
      </c>
      <c r="G3251" s="10" t="s">
        <v>9999</v>
      </c>
      <c r="H3251" s="10" t="s">
        <v>9999</v>
      </c>
      <c r="I3251" s="10" t="s">
        <v>10000</v>
      </c>
      <c r="J3251" s="10" t="s">
        <v>10001</v>
      </c>
      <c r="K3251" s="13">
        <v>3208.3631</v>
      </c>
      <c r="L3251" s="19" t="s">
        <v>13179</v>
      </c>
      <c r="M3251" s="10" t="s">
        <v>23</v>
      </c>
      <c r="N3251" s="10" t="s">
        <v>24</v>
      </c>
      <c r="O3251" s="10" t="s">
        <v>1085</v>
      </c>
      <c r="P3251" s="10"/>
      <c r="Q3251" s="12"/>
      <c r="R3251" s="12"/>
      <c r="S3251" s="17" t="s">
        <v>26</v>
      </c>
      <c r="T3251" s="10" t="s">
        <v>27</v>
      </c>
      <c r="U3251" s="10">
        <v>2588</v>
      </c>
      <c r="V3251" s="10">
        <v>3732</v>
      </c>
      <c r="W3251" s="10">
        <v>306</v>
      </c>
      <c r="X3251" s="10">
        <v>394</v>
      </c>
      <c r="Y3251" s="10">
        <f t="shared" si="110"/>
        <v>3255</v>
      </c>
      <c r="Z3251" s="10" t="str">
        <f>IFERROR(VLOOKUP(H3251,'[1]MW-NIFTY-50-12-Apr-2020'!$A:$A,1,FALSE),"No")</f>
        <v>No</v>
      </c>
      <c r="AA3251" s="10" t="s">
        <v>44</v>
      </c>
      <c r="AB3251" s="9">
        <v>3255</v>
      </c>
    </row>
    <row r="3252" spans="1:28" ht="15.75" customHeight="1" x14ac:dyDescent="0.3">
      <c r="A3252" s="9">
        <v>3712</v>
      </c>
      <c r="B3252" s="10"/>
      <c r="C3252" s="10"/>
      <c r="D3252" s="10">
        <v>136867588</v>
      </c>
      <c r="E3252" s="10">
        <v>534639</v>
      </c>
      <c r="F3252" s="10">
        <v>534639</v>
      </c>
      <c r="G3252" s="10" t="s">
        <v>11366</v>
      </c>
      <c r="H3252" s="10" t="str">
        <f>G3252</f>
        <v>VINAYAKPOL</v>
      </c>
      <c r="I3252" s="10" t="s">
        <v>11367</v>
      </c>
      <c r="J3252" s="10" t="s">
        <v>11368</v>
      </c>
      <c r="K3252" s="13">
        <v>3.92</v>
      </c>
      <c r="L3252" s="19" t="s">
        <v>13176</v>
      </c>
      <c r="M3252" s="11" t="s">
        <v>23</v>
      </c>
      <c r="N3252" s="10" t="s">
        <v>196</v>
      </c>
      <c r="O3252" s="10"/>
      <c r="P3252" s="10"/>
      <c r="Q3252" s="12"/>
      <c r="R3252" s="12"/>
      <c r="S3252" s="15" t="s">
        <v>26</v>
      </c>
      <c r="T3252" s="10" t="s">
        <v>27</v>
      </c>
      <c r="U3252" s="10">
        <v>615</v>
      </c>
      <c r="V3252" s="10">
        <v>756</v>
      </c>
      <c r="W3252" s="10">
        <v>3208</v>
      </c>
      <c r="X3252" s="10">
        <v>2482</v>
      </c>
      <c r="Y3252" s="10">
        <f t="shared" si="110"/>
        <v>3712</v>
      </c>
      <c r="Z3252" s="10" t="str">
        <f>IFERROR(VLOOKUP(H3252,'[1]MW-NIFTY-50-12-Apr-2020'!$A:$A,1,FALSE),"No")</f>
        <v>No</v>
      </c>
      <c r="AA3252" s="10" t="str">
        <f>IFERROR(VLOOKUP(AB3252,'[2]ind_nifty500list 12th Apr20'!$F:$F,1,FALSE),"No")</f>
        <v>No</v>
      </c>
      <c r="AB3252" s="9">
        <v>3712</v>
      </c>
    </row>
    <row r="3253" spans="1:28" ht="15.75" customHeight="1" x14ac:dyDescent="0.3">
      <c r="A3253" s="9">
        <v>2613</v>
      </c>
      <c r="B3253" s="10"/>
      <c r="C3253" s="10"/>
      <c r="D3253" s="10">
        <v>131216644</v>
      </c>
      <c r="E3253" s="10">
        <v>512565</v>
      </c>
      <c r="F3253" s="10">
        <v>512565</v>
      </c>
      <c r="G3253" s="10" t="s">
        <v>8077</v>
      </c>
      <c r="H3253" s="10" t="str">
        <f>G3253</f>
        <v>RTEXPO</v>
      </c>
      <c r="I3253" s="10" t="s">
        <v>8078</v>
      </c>
      <c r="J3253" s="10" t="s">
        <v>8079</v>
      </c>
      <c r="K3253" s="13">
        <v>3.91</v>
      </c>
      <c r="L3253" s="19" t="s">
        <v>13176</v>
      </c>
      <c r="M3253" s="11" t="s">
        <v>39</v>
      </c>
      <c r="N3253" s="10" t="s">
        <v>145</v>
      </c>
      <c r="O3253" s="10"/>
      <c r="P3253" s="10"/>
      <c r="Q3253" s="12"/>
      <c r="R3253" s="12"/>
      <c r="S3253" s="15" t="s">
        <v>42</v>
      </c>
      <c r="T3253" s="10" t="s">
        <v>27</v>
      </c>
      <c r="U3253" s="10">
        <v>3053</v>
      </c>
      <c r="V3253" s="10">
        <v>3835</v>
      </c>
      <c r="W3253" s="10">
        <v>1502</v>
      </c>
      <c r="X3253" s="10">
        <v>1464</v>
      </c>
      <c r="Y3253" s="10">
        <f t="shared" si="110"/>
        <v>2613</v>
      </c>
      <c r="Z3253" s="10" t="str">
        <f>IFERROR(VLOOKUP(H3253,'[1]MW-NIFTY-50-12-Apr-2020'!$A:$A,1,FALSE),"No")</f>
        <v>No</v>
      </c>
      <c r="AA3253" s="10" t="str">
        <f>IFERROR(VLOOKUP(AB3253,'[2]ind_nifty500list 12th Apr20'!$F:$F,1,FALSE),"No")</f>
        <v>No</v>
      </c>
      <c r="AB3253" s="9">
        <v>2613</v>
      </c>
    </row>
    <row r="3254" spans="1:28" ht="15.75" customHeight="1" x14ac:dyDescent="0.3">
      <c r="A3254" s="9">
        <v>3160</v>
      </c>
      <c r="B3254" s="10">
        <v>4667393</v>
      </c>
      <c r="C3254" s="10">
        <v>18232</v>
      </c>
      <c r="D3254" s="10">
        <v>131177732</v>
      </c>
      <c r="E3254" s="10">
        <v>512413</v>
      </c>
      <c r="F3254" s="10">
        <v>512413</v>
      </c>
      <c r="G3254" s="10" t="s">
        <v>9717</v>
      </c>
      <c r="H3254" s="10" t="s">
        <v>9717</v>
      </c>
      <c r="I3254" s="10" t="s">
        <v>9718</v>
      </c>
      <c r="J3254" s="10" t="s">
        <v>9719</v>
      </c>
      <c r="K3254" s="13">
        <v>3.91</v>
      </c>
      <c r="L3254" s="19" t="s">
        <v>13176</v>
      </c>
      <c r="M3254" s="11" t="s">
        <v>39</v>
      </c>
      <c r="N3254" s="10" t="s">
        <v>145</v>
      </c>
      <c r="O3254" s="10"/>
      <c r="P3254" s="10"/>
      <c r="Q3254" s="12"/>
      <c r="R3254" s="12"/>
      <c r="S3254" s="15" t="s">
        <v>42</v>
      </c>
      <c r="T3254" s="10" t="s">
        <v>27</v>
      </c>
      <c r="U3254" s="10">
        <v>3289</v>
      </c>
      <c r="V3254" s="10">
        <v>3318</v>
      </c>
      <c r="W3254" s="10">
        <v>2907</v>
      </c>
      <c r="X3254" s="10">
        <v>2887</v>
      </c>
      <c r="Y3254" s="10">
        <f t="shared" si="110"/>
        <v>3160</v>
      </c>
      <c r="Z3254" s="10" t="str">
        <f>IFERROR(VLOOKUP(H3254,'[1]MW-NIFTY-50-12-Apr-2020'!$A:$A,1,FALSE),"No")</f>
        <v>No</v>
      </c>
      <c r="AA3254" s="10" t="str">
        <f>IFERROR(VLOOKUP(AB3254,'[2]ind_nifty500list 12th Apr20'!$F:$F,1,FALSE),"No")</f>
        <v>No</v>
      </c>
      <c r="AB3254" s="9">
        <v>3160</v>
      </c>
    </row>
    <row r="3255" spans="1:28" ht="15.75" customHeight="1" x14ac:dyDescent="0.3">
      <c r="A3255" s="9">
        <v>3809</v>
      </c>
      <c r="B3255" s="10"/>
      <c r="C3255" s="10"/>
      <c r="D3255" s="10">
        <v>130980356</v>
      </c>
      <c r="E3255" s="10">
        <v>511642</v>
      </c>
      <c r="F3255" s="10">
        <v>511642</v>
      </c>
      <c r="G3255" s="10" t="s">
        <v>11684</v>
      </c>
      <c r="H3255" s="10" t="str">
        <f t="shared" ref="H3255:H3263" si="113">G3255</f>
        <v>WESTINDSEC</v>
      </c>
      <c r="I3255" s="10" t="s">
        <v>11685</v>
      </c>
      <c r="J3255" s="10" t="s">
        <v>11686</v>
      </c>
      <c r="K3255" s="13">
        <v>3.9</v>
      </c>
      <c r="L3255" s="19" t="s">
        <v>13176</v>
      </c>
      <c r="M3255" s="11" t="s">
        <v>32</v>
      </c>
      <c r="N3255" s="10" t="s">
        <v>33</v>
      </c>
      <c r="O3255" s="10" t="s">
        <v>48</v>
      </c>
      <c r="P3255" s="10"/>
      <c r="Q3255" s="12"/>
      <c r="R3255" s="12"/>
      <c r="S3255" s="18" t="s">
        <v>35</v>
      </c>
      <c r="T3255" s="10" t="s">
        <v>27</v>
      </c>
      <c r="U3255" s="10">
        <v>722</v>
      </c>
      <c r="V3255" s="10">
        <v>1465</v>
      </c>
      <c r="W3255" s="10">
        <v>3122</v>
      </c>
      <c r="X3255" s="10">
        <v>2234</v>
      </c>
      <c r="Y3255" s="10">
        <f t="shared" si="110"/>
        <v>3809</v>
      </c>
      <c r="Z3255" s="10" t="str">
        <f>IFERROR(VLOOKUP(H3255,'[1]MW-NIFTY-50-12-Apr-2020'!$A:$A,1,FALSE),"No")</f>
        <v>No</v>
      </c>
      <c r="AA3255" s="10" t="str">
        <f>IFERROR(VLOOKUP(AB3255,'[2]ind_nifty500list 12th Apr20'!$F:$F,1,FALSE),"No")</f>
        <v>No</v>
      </c>
      <c r="AB3255" s="9">
        <v>3809</v>
      </c>
    </row>
    <row r="3256" spans="1:28" ht="15.75" customHeight="1" x14ac:dyDescent="0.3">
      <c r="A3256" s="9">
        <v>271</v>
      </c>
      <c r="B3256" s="10"/>
      <c r="C3256" s="10"/>
      <c r="D3256" s="10">
        <v>134907652</v>
      </c>
      <c r="E3256" s="10">
        <v>134907652</v>
      </c>
      <c r="F3256" s="10">
        <v>526983</v>
      </c>
      <c r="G3256" s="10" t="s">
        <v>969</v>
      </c>
      <c r="H3256" s="10" t="str">
        <f t="shared" si="113"/>
        <v>ASHOKRE</v>
      </c>
      <c r="I3256" s="10" t="s">
        <v>970</v>
      </c>
      <c r="J3256" s="10" t="s">
        <v>971</v>
      </c>
      <c r="K3256" s="13">
        <v>3.87</v>
      </c>
      <c r="L3256" s="19" t="s">
        <v>13176</v>
      </c>
      <c r="M3256" s="11" t="s">
        <v>275</v>
      </c>
      <c r="N3256" s="10" t="s">
        <v>357</v>
      </c>
      <c r="O3256" s="10" t="s">
        <v>358</v>
      </c>
      <c r="P3256" s="10" t="s">
        <v>432</v>
      </c>
      <c r="Q3256" s="10"/>
      <c r="R3256" s="12"/>
      <c r="S3256" s="18" t="s">
        <v>279</v>
      </c>
      <c r="T3256" s="10" t="s">
        <v>27</v>
      </c>
      <c r="U3256" s="10">
        <v>3093</v>
      </c>
      <c r="V3256" s="10">
        <v>259</v>
      </c>
      <c r="W3256" s="10">
        <v>2326</v>
      </c>
      <c r="X3256" s="10">
        <v>1906</v>
      </c>
      <c r="Y3256" s="10">
        <f t="shared" si="110"/>
        <v>271</v>
      </c>
      <c r="Z3256" s="10" t="str">
        <f>IFERROR(VLOOKUP(H3256,'[1]MW-NIFTY-50-12-Apr-2020'!$A:$A,1,FALSE),"No")</f>
        <v>No</v>
      </c>
      <c r="AA3256" s="10" t="str">
        <f>IFERROR(VLOOKUP(AB3256,'[2]ind_nifty500list 12th Apr20'!$F:$F,1,FALSE),"No")</f>
        <v>No</v>
      </c>
      <c r="AB3256" s="9">
        <v>271</v>
      </c>
    </row>
    <row r="3257" spans="1:28" ht="15.75" customHeight="1" x14ac:dyDescent="0.3">
      <c r="A3257" s="9">
        <v>3195</v>
      </c>
      <c r="B3257" s="10"/>
      <c r="C3257" s="10"/>
      <c r="D3257" s="10">
        <v>133944836</v>
      </c>
      <c r="E3257" s="10">
        <v>523222</v>
      </c>
      <c r="F3257" s="10">
        <v>523222</v>
      </c>
      <c r="G3257" s="10" t="s">
        <v>9820</v>
      </c>
      <c r="H3257" s="10" t="str">
        <f t="shared" si="113"/>
        <v>SRMENERGY</v>
      </c>
      <c r="I3257" s="10" t="s">
        <v>9821</v>
      </c>
      <c r="J3257" s="10" t="s">
        <v>9822</v>
      </c>
      <c r="K3257" s="13">
        <v>3.87</v>
      </c>
      <c r="L3257" s="19" t="s">
        <v>13176</v>
      </c>
      <c r="M3257" s="11" t="s">
        <v>335</v>
      </c>
      <c r="N3257" s="10" t="s">
        <v>336</v>
      </c>
      <c r="O3257" s="10" t="s">
        <v>346</v>
      </c>
      <c r="P3257" s="10" t="s">
        <v>9823</v>
      </c>
      <c r="Q3257" s="12"/>
      <c r="R3257" s="12"/>
      <c r="S3257" s="15" t="s">
        <v>339</v>
      </c>
      <c r="T3257" s="10" t="s">
        <v>27</v>
      </c>
      <c r="U3257" s="10">
        <v>78</v>
      </c>
      <c r="V3257" s="10">
        <v>4949</v>
      </c>
      <c r="W3257" s="10">
        <v>1650</v>
      </c>
      <c r="X3257" s="10">
        <v>0</v>
      </c>
      <c r="Y3257" s="10">
        <f t="shared" si="110"/>
        <v>3195</v>
      </c>
      <c r="Z3257" s="10" t="str">
        <f>IFERROR(VLOOKUP(H3257,'[1]MW-NIFTY-50-12-Apr-2020'!$A:$A,1,FALSE),"No")</f>
        <v>No</v>
      </c>
      <c r="AA3257" s="10" t="str">
        <f>IFERROR(VLOOKUP(AB3257,'[2]ind_nifty500list 12th Apr20'!$F:$F,1,FALSE),"No")</f>
        <v>No</v>
      </c>
      <c r="AB3257" s="9">
        <v>3195</v>
      </c>
    </row>
    <row r="3258" spans="1:28" ht="15.75" customHeight="1" x14ac:dyDescent="0.3">
      <c r="A3258" s="9">
        <v>979</v>
      </c>
      <c r="B3258" s="10"/>
      <c r="C3258" s="10"/>
      <c r="D3258" s="10">
        <v>135900932</v>
      </c>
      <c r="E3258" s="10">
        <v>530863</v>
      </c>
      <c r="F3258" s="10">
        <v>530863</v>
      </c>
      <c r="G3258" s="10" t="s">
        <v>3139</v>
      </c>
      <c r="H3258" s="10" t="str">
        <f t="shared" si="113"/>
        <v>FEINDIALTD</v>
      </c>
      <c r="I3258" s="10" t="s">
        <v>3140</v>
      </c>
      <c r="J3258" s="10" t="s">
        <v>3141</v>
      </c>
      <c r="K3258" s="13">
        <v>3.86</v>
      </c>
      <c r="L3258" s="19" t="s">
        <v>13176</v>
      </c>
      <c r="M3258" s="11" t="s">
        <v>39</v>
      </c>
      <c r="N3258" s="10" t="s">
        <v>40</v>
      </c>
      <c r="O3258" s="10" t="s">
        <v>76</v>
      </c>
      <c r="P3258" s="10"/>
      <c r="Q3258" s="12"/>
      <c r="R3258" s="12"/>
      <c r="S3258" s="15" t="s">
        <v>42</v>
      </c>
      <c r="T3258" s="10" t="s">
        <v>27</v>
      </c>
      <c r="U3258" s="10">
        <v>1001</v>
      </c>
      <c r="V3258" s="10">
        <v>1051</v>
      </c>
      <c r="W3258" s="10">
        <v>968</v>
      </c>
      <c r="X3258" s="10">
        <v>759</v>
      </c>
      <c r="Y3258" s="10">
        <f t="shared" si="110"/>
        <v>979</v>
      </c>
      <c r="Z3258" s="10" t="str">
        <f>IFERROR(VLOOKUP(H3258,'[1]MW-NIFTY-50-12-Apr-2020'!$A:$A,1,FALSE),"No")</f>
        <v>No</v>
      </c>
      <c r="AA3258" s="10" t="str">
        <f>IFERROR(VLOOKUP(AB3258,'[2]ind_nifty500list 12th Apr20'!$F:$F,1,FALSE),"No")</f>
        <v>No</v>
      </c>
      <c r="AB3258" s="9">
        <v>979</v>
      </c>
    </row>
    <row r="3259" spans="1:28" ht="15.75" customHeight="1" x14ac:dyDescent="0.3">
      <c r="A3259" s="9">
        <v>1927</v>
      </c>
      <c r="B3259" s="10"/>
      <c r="C3259" s="10"/>
      <c r="D3259" s="10">
        <v>129413892</v>
      </c>
      <c r="E3259" s="10">
        <v>505523</v>
      </c>
      <c r="F3259" s="10">
        <v>505523</v>
      </c>
      <c r="G3259" s="10" t="s">
        <v>6026</v>
      </c>
      <c r="H3259" s="10" t="str">
        <f t="shared" si="113"/>
        <v>MAHACORP</v>
      </c>
      <c r="I3259" s="10" t="s">
        <v>6027</v>
      </c>
      <c r="J3259" s="10" t="s">
        <v>6028</v>
      </c>
      <c r="K3259" s="13">
        <v>3.86</v>
      </c>
      <c r="L3259" s="19" t="s">
        <v>13176</v>
      </c>
      <c r="M3259" s="11" t="s">
        <v>39</v>
      </c>
      <c r="N3259" s="10" t="s">
        <v>40</v>
      </c>
      <c r="O3259" s="10" t="s">
        <v>76</v>
      </c>
      <c r="P3259" s="10"/>
      <c r="Q3259" s="12"/>
      <c r="R3259" s="12"/>
      <c r="S3259" s="15" t="s">
        <v>42</v>
      </c>
      <c r="T3259" s="10" t="s">
        <v>27</v>
      </c>
      <c r="U3259" s="10">
        <v>2148</v>
      </c>
      <c r="V3259" s="10">
        <v>2243</v>
      </c>
      <c r="W3259" s="10">
        <v>1392</v>
      </c>
      <c r="X3259" s="10">
        <v>1220</v>
      </c>
      <c r="Y3259" s="10">
        <f t="shared" si="110"/>
        <v>1927</v>
      </c>
      <c r="Z3259" s="10" t="str">
        <f>IFERROR(VLOOKUP(H3259,'[1]MW-NIFTY-50-12-Apr-2020'!$A:$A,1,FALSE),"No")</f>
        <v>No</v>
      </c>
      <c r="AA3259" s="10" t="str">
        <f>IFERROR(VLOOKUP(AB3259,'[2]ind_nifty500list 12th Apr20'!$F:$F,1,FALSE),"No")</f>
        <v>No</v>
      </c>
      <c r="AB3259" s="9">
        <v>1927</v>
      </c>
    </row>
    <row r="3260" spans="1:28" ht="15.75" customHeight="1" x14ac:dyDescent="0.3">
      <c r="A3260" s="9">
        <v>3139</v>
      </c>
      <c r="B3260" s="10"/>
      <c r="C3260" s="10"/>
      <c r="D3260" s="10">
        <v>134886660</v>
      </c>
      <c r="E3260" s="10">
        <v>526901</v>
      </c>
      <c r="F3260" s="10">
        <v>526901</v>
      </c>
      <c r="G3260" s="10" t="s">
        <v>9652</v>
      </c>
      <c r="H3260" s="10" t="str">
        <f t="shared" si="113"/>
        <v>SONALAD</v>
      </c>
      <c r="I3260" s="10" t="s">
        <v>9653</v>
      </c>
      <c r="J3260" s="10" t="s">
        <v>9654</v>
      </c>
      <c r="K3260" s="13">
        <v>3.86</v>
      </c>
      <c r="L3260" s="19" t="s">
        <v>13176</v>
      </c>
      <c r="M3260" s="11" t="s">
        <v>23</v>
      </c>
      <c r="N3260" s="10" t="s">
        <v>24</v>
      </c>
      <c r="O3260" s="10"/>
      <c r="P3260" s="10"/>
      <c r="Q3260" s="12"/>
      <c r="R3260" s="12"/>
      <c r="S3260" s="15" t="s">
        <v>26</v>
      </c>
      <c r="T3260" s="10" t="s">
        <v>27</v>
      </c>
      <c r="U3260" s="10">
        <v>3274</v>
      </c>
      <c r="V3260" s="10">
        <v>266</v>
      </c>
      <c r="W3260" s="10">
        <v>2451</v>
      </c>
      <c r="X3260" s="10">
        <v>1593</v>
      </c>
      <c r="Y3260" s="10">
        <f t="shared" si="110"/>
        <v>3139</v>
      </c>
      <c r="Z3260" s="10" t="str">
        <f>IFERROR(VLOOKUP(H3260,'[1]MW-NIFTY-50-12-Apr-2020'!$A:$A,1,FALSE),"No")</f>
        <v>No</v>
      </c>
      <c r="AA3260" s="10" t="str">
        <f>IFERROR(VLOOKUP(AB3260,'[2]ind_nifty500list 12th Apr20'!$F:$F,1,FALSE),"No")</f>
        <v>No</v>
      </c>
      <c r="AB3260" s="9">
        <v>3139</v>
      </c>
    </row>
    <row r="3261" spans="1:28" ht="15.75" customHeight="1" x14ac:dyDescent="0.3">
      <c r="A3261" s="9">
        <v>1721</v>
      </c>
      <c r="B3261" s="10"/>
      <c r="C3261" s="10"/>
      <c r="D3261" s="10">
        <v>135977732</v>
      </c>
      <c r="E3261" s="10">
        <v>135977732</v>
      </c>
      <c r="F3261" s="10">
        <v>531163</v>
      </c>
      <c r="G3261" s="10" t="s">
        <v>5399</v>
      </c>
      <c r="H3261" s="10" t="str">
        <f t="shared" si="113"/>
        <v>KEMISTAR</v>
      </c>
      <c r="I3261" s="10" t="s">
        <v>5400</v>
      </c>
      <c r="J3261" s="10" t="s">
        <v>5401</v>
      </c>
      <c r="K3261" s="13">
        <v>3.85</v>
      </c>
      <c r="L3261" s="19" t="s">
        <v>13176</v>
      </c>
      <c r="M3261" s="11" t="s">
        <v>39</v>
      </c>
      <c r="N3261" s="10" t="s">
        <v>145</v>
      </c>
      <c r="O3261" s="10"/>
      <c r="P3261" s="10"/>
      <c r="Q3261" s="12"/>
      <c r="R3261" s="12"/>
      <c r="S3261" s="17" t="s">
        <v>42</v>
      </c>
      <c r="T3261" s="10" t="s">
        <v>27</v>
      </c>
      <c r="U3261" s="10">
        <v>1787</v>
      </c>
      <c r="V3261" s="10">
        <v>2184</v>
      </c>
      <c r="W3261" s="10">
        <v>1716</v>
      </c>
      <c r="X3261" s="10">
        <v>1574</v>
      </c>
      <c r="Y3261" s="10">
        <f t="shared" si="110"/>
        <v>1721</v>
      </c>
      <c r="Z3261" s="10" t="str">
        <f>IFERROR(VLOOKUP(H3261,'[1]MW-NIFTY-50-12-Apr-2020'!$A:$A,1,FALSE),"No")</f>
        <v>No</v>
      </c>
      <c r="AA3261" s="10" t="str">
        <f>IFERROR(VLOOKUP(AB3261,'[2]ind_nifty500list 12th Apr20'!$F:$F,1,FALSE),"No")</f>
        <v>No</v>
      </c>
      <c r="AB3261" s="9">
        <v>1721</v>
      </c>
    </row>
    <row r="3262" spans="1:28" ht="15.75" customHeight="1" x14ac:dyDescent="0.3">
      <c r="A3262" s="9">
        <v>188</v>
      </c>
      <c r="B3262" s="10"/>
      <c r="C3262" s="10"/>
      <c r="D3262" s="10">
        <v>136160772</v>
      </c>
      <c r="E3262" s="10">
        <v>531878</v>
      </c>
      <c r="F3262" s="10">
        <v>531878</v>
      </c>
      <c r="G3262" s="10" t="s">
        <v>707</v>
      </c>
      <c r="H3262" s="10" t="str">
        <f t="shared" si="113"/>
        <v>ANJANIFIN</v>
      </c>
      <c r="I3262" s="10" t="s">
        <v>708</v>
      </c>
      <c r="J3262" s="10" t="s">
        <v>709</v>
      </c>
      <c r="K3262" s="13">
        <v>3.84</v>
      </c>
      <c r="L3262" s="19" t="s">
        <v>13176</v>
      </c>
      <c r="M3262" s="11" t="s">
        <v>55</v>
      </c>
      <c r="N3262" s="10" t="s">
        <v>56</v>
      </c>
      <c r="O3262" s="10" t="s">
        <v>158</v>
      </c>
      <c r="P3262" s="10" t="s">
        <v>159</v>
      </c>
      <c r="Q3262" s="12"/>
      <c r="R3262" s="12"/>
      <c r="S3262" s="18" t="s">
        <v>58</v>
      </c>
      <c r="T3262" s="10" t="s">
        <v>27</v>
      </c>
      <c r="U3262" s="10">
        <v>3537</v>
      </c>
      <c r="V3262" s="10">
        <v>1822</v>
      </c>
      <c r="W3262" s="10">
        <v>3627</v>
      </c>
      <c r="X3262" s="10">
        <v>3509</v>
      </c>
      <c r="Y3262" s="10">
        <f t="shared" si="110"/>
        <v>188</v>
      </c>
      <c r="Z3262" s="10" t="str">
        <f>IFERROR(VLOOKUP(H3262,'[1]MW-NIFTY-50-12-Apr-2020'!$A:$A,1,FALSE),"No")</f>
        <v>No</v>
      </c>
      <c r="AA3262" s="10" t="str">
        <f>IFERROR(VLOOKUP(AB3262,'[2]ind_nifty500list 12th Apr20'!$F:$F,1,FALSE),"No")</f>
        <v>No</v>
      </c>
      <c r="AB3262" s="9">
        <v>188</v>
      </c>
    </row>
    <row r="3263" spans="1:28" ht="15.75" customHeight="1" x14ac:dyDescent="0.3">
      <c r="A3263" s="9">
        <v>286</v>
      </c>
      <c r="B3263" s="10"/>
      <c r="C3263" s="10"/>
      <c r="D3263" s="10">
        <v>129576708</v>
      </c>
      <c r="E3263" s="10">
        <v>506159</v>
      </c>
      <c r="F3263" s="10">
        <v>506159</v>
      </c>
      <c r="G3263" s="10" t="s">
        <v>1015</v>
      </c>
      <c r="H3263" s="10" t="str">
        <f t="shared" si="113"/>
        <v>ASISL</v>
      </c>
      <c r="I3263" s="10" t="s">
        <v>1016</v>
      </c>
      <c r="J3263" s="10" t="s">
        <v>1017</v>
      </c>
      <c r="K3263" s="13">
        <v>3.84</v>
      </c>
      <c r="L3263" s="19" t="s">
        <v>13176</v>
      </c>
      <c r="M3263" s="11" t="s">
        <v>39</v>
      </c>
      <c r="N3263" s="10" t="s">
        <v>145</v>
      </c>
      <c r="O3263" s="10"/>
      <c r="P3263" s="10"/>
      <c r="Q3263" s="12"/>
      <c r="R3263" s="12"/>
      <c r="S3263" s="15" t="s">
        <v>42</v>
      </c>
      <c r="T3263" s="10" t="s">
        <v>27</v>
      </c>
      <c r="U3263" s="10">
        <v>1464</v>
      </c>
      <c r="V3263" s="10">
        <v>1502</v>
      </c>
      <c r="W3263" s="10">
        <v>79</v>
      </c>
      <c r="X3263" s="10">
        <v>3249</v>
      </c>
      <c r="Y3263" s="10">
        <f t="shared" si="110"/>
        <v>286</v>
      </c>
      <c r="Z3263" s="10" t="str">
        <f>IFERROR(VLOOKUP(H3263,'[1]MW-NIFTY-50-12-Apr-2020'!$A:$A,1,FALSE),"No")</f>
        <v>No</v>
      </c>
      <c r="AA3263" s="10" t="str">
        <f>IFERROR(VLOOKUP(AB3263,'[2]ind_nifty500list 12th Apr20'!$F:$F,1,FALSE),"No")</f>
        <v>No</v>
      </c>
      <c r="AB3263" s="9">
        <v>286</v>
      </c>
    </row>
    <row r="3264" spans="1:28" ht="15.75" customHeight="1" x14ac:dyDescent="0.3">
      <c r="A3264" s="9">
        <v>5043</v>
      </c>
      <c r="B3264" s="10">
        <v>2197761</v>
      </c>
      <c r="C3264" s="10">
        <v>8585</v>
      </c>
      <c r="D3264" s="10">
        <v>131502852</v>
      </c>
      <c r="E3264" s="10">
        <v>513683</v>
      </c>
      <c r="F3264" s="10">
        <v>513683</v>
      </c>
      <c r="G3264" s="10" t="s">
        <v>10038</v>
      </c>
      <c r="H3264" s="10" t="s">
        <v>10038</v>
      </c>
      <c r="I3264" s="10" t="s">
        <v>10039</v>
      </c>
      <c r="J3264" s="10" t="s">
        <v>10040</v>
      </c>
      <c r="K3264" s="13">
        <v>14872.982550000001</v>
      </c>
      <c r="L3264" s="16" t="s">
        <v>13177</v>
      </c>
      <c r="M3264" s="10" t="s">
        <v>121</v>
      </c>
      <c r="N3264" s="10" t="s">
        <v>1107</v>
      </c>
      <c r="O3264" s="10"/>
      <c r="P3264" s="10"/>
      <c r="Q3264" s="12"/>
      <c r="R3264" s="12"/>
      <c r="S3264" s="15" t="s">
        <v>565</v>
      </c>
      <c r="T3264" s="10" t="s">
        <v>43</v>
      </c>
      <c r="U3264" s="10">
        <v>1221</v>
      </c>
      <c r="V3264" s="10">
        <v>1131</v>
      </c>
      <c r="W3264" s="10">
        <v>654</v>
      </c>
      <c r="X3264" s="10">
        <v>1226</v>
      </c>
      <c r="Y3264" s="10">
        <f t="shared" si="110"/>
        <v>5043</v>
      </c>
      <c r="Z3264" s="10" t="str">
        <f>IFERROR(VLOOKUP(H3264,'[1]MW-NIFTY-50-12-Apr-2020'!$A:$A,1,FALSE),"No")</f>
        <v>No</v>
      </c>
      <c r="AA3264" s="10" t="s">
        <v>44</v>
      </c>
      <c r="AB3264" s="9">
        <v>5043</v>
      </c>
    </row>
    <row r="3265" spans="1:28" ht="15.75" customHeight="1" x14ac:dyDescent="0.3">
      <c r="A3265" s="9">
        <v>3269</v>
      </c>
      <c r="B3265" s="10">
        <v>857857</v>
      </c>
      <c r="C3265" s="10">
        <v>3351</v>
      </c>
      <c r="D3265" s="10">
        <v>134327044</v>
      </c>
      <c r="E3265" s="10">
        <v>524715</v>
      </c>
      <c r="F3265" s="10">
        <v>524715</v>
      </c>
      <c r="G3265" s="10" t="s">
        <v>10041</v>
      </c>
      <c r="H3265" s="10" t="s">
        <v>10041</v>
      </c>
      <c r="I3265" s="10" t="s">
        <v>10042</v>
      </c>
      <c r="J3265" s="10" t="s">
        <v>10043</v>
      </c>
      <c r="K3265" s="13">
        <v>127722.0068</v>
      </c>
      <c r="L3265" s="16" t="s">
        <v>13178</v>
      </c>
      <c r="M3265" s="11" t="s">
        <v>95</v>
      </c>
      <c r="N3265" s="10" t="s">
        <v>96</v>
      </c>
      <c r="O3265" s="10" t="s">
        <v>97</v>
      </c>
      <c r="P3265" s="10"/>
      <c r="Q3265" s="12"/>
      <c r="R3265" s="12"/>
      <c r="S3265" s="10" t="s">
        <v>98</v>
      </c>
      <c r="T3265" s="10" t="s">
        <v>130</v>
      </c>
      <c r="U3265" s="10">
        <v>635</v>
      </c>
      <c r="V3265" s="10">
        <v>539</v>
      </c>
      <c r="W3265" s="10">
        <v>2480</v>
      </c>
      <c r="X3265" s="10">
        <v>312</v>
      </c>
      <c r="Y3265" s="10">
        <f t="shared" si="110"/>
        <v>3269</v>
      </c>
      <c r="Z3265" s="10" t="s">
        <v>44</v>
      </c>
      <c r="AA3265" s="10" t="s">
        <v>44</v>
      </c>
      <c r="AB3265" s="9">
        <v>3269</v>
      </c>
    </row>
    <row r="3266" spans="1:28" ht="15.75" customHeight="1" x14ac:dyDescent="0.3">
      <c r="A3266" s="9">
        <v>233</v>
      </c>
      <c r="B3266" s="10"/>
      <c r="C3266" s="10"/>
      <c r="D3266" s="10">
        <v>135940356</v>
      </c>
      <c r="E3266" s="10">
        <v>531017</v>
      </c>
      <c r="F3266" s="10">
        <v>531017</v>
      </c>
      <c r="G3266" s="10" t="s">
        <v>850</v>
      </c>
      <c r="H3266" s="10" t="str">
        <f>G3266</f>
        <v>ARISE</v>
      </c>
      <c r="I3266" s="10" t="s">
        <v>851</v>
      </c>
      <c r="J3266" s="10" t="s">
        <v>852</v>
      </c>
      <c r="K3266" s="13">
        <v>3.83</v>
      </c>
      <c r="L3266" s="19" t="s">
        <v>13176</v>
      </c>
      <c r="M3266" s="11" t="s">
        <v>55</v>
      </c>
      <c r="N3266" s="10" t="s">
        <v>56</v>
      </c>
      <c r="O3266" s="10" t="s">
        <v>62</v>
      </c>
      <c r="P3266" s="10" t="s">
        <v>63</v>
      </c>
      <c r="Q3266" s="10"/>
      <c r="R3266" s="12"/>
      <c r="S3266" s="10" t="s">
        <v>58</v>
      </c>
      <c r="T3266" s="10" t="s">
        <v>27</v>
      </c>
      <c r="U3266" s="10">
        <v>736</v>
      </c>
      <c r="V3266" s="10">
        <v>1082</v>
      </c>
      <c r="W3266" s="10">
        <v>208</v>
      </c>
      <c r="X3266" s="10">
        <v>30</v>
      </c>
      <c r="Y3266" s="10">
        <f t="shared" ref="Y3266:Y3329" si="114">A3266</f>
        <v>233</v>
      </c>
      <c r="Z3266" s="10" t="str">
        <f>IFERROR(VLOOKUP(H3266,'[1]MW-NIFTY-50-12-Apr-2020'!$A:$A,1,FALSE),"No")</f>
        <v>No</v>
      </c>
      <c r="AA3266" s="10" t="str">
        <f>IFERROR(VLOOKUP(AB3266,'[2]ind_nifty500list 12th Apr20'!$F:$F,1,FALSE),"No")</f>
        <v>No</v>
      </c>
      <c r="AB3266" s="9">
        <v>233</v>
      </c>
    </row>
    <row r="3267" spans="1:28" ht="15.75" customHeight="1" x14ac:dyDescent="0.3">
      <c r="A3267" s="9">
        <v>538</v>
      </c>
      <c r="B3267" s="10"/>
      <c r="C3267" s="10"/>
      <c r="D3267" s="10">
        <v>129923844</v>
      </c>
      <c r="E3267" s="10">
        <v>507515</v>
      </c>
      <c r="F3267" s="10">
        <v>507515</v>
      </c>
      <c r="G3267" s="10" t="s">
        <v>1800</v>
      </c>
      <c r="H3267" s="10" t="str">
        <f>G3267</f>
        <v>CJGEL</v>
      </c>
      <c r="I3267" s="10" t="s">
        <v>1801</v>
      </c>
      <c r="J3267" s="10" t="s">
        <v>1802</v>
      </c>
      <c r="K3267" s="13">
        <v>3.83</v>
      </c>
      <c r="L3267" s="19" t="s">
        <v>13176</v>
      </c>
      <c r="M3267" s="11" t="s">
        <v>23</v>
      </c>
      <c r="N3267" s="10" t="s">
        <v>24</v>
      </c>
      <c r="O3267" s="10"/>
      <c r="P3267" s="10"/>
      <c r="Q3267" s="12"/>
      <c r="R3267" s="12"/>
      <c r="S3267" s="15" t="s">
        <v>26</v>
      </c>
      <c r="T3267" s="10" t="s">
        <v>27</v>
      </c>
      <c r="U3267" s="10">
        <v>713</v>
      </c>
      <c r="V3267" s="10">
        <v>1239</v>
      </c>
      <c r="W3267" s="10">
        <v>3207</v>
      </c>
      <c r="X3267" s="10">
        <v>2661</v>
      </c>
      <c r="Y3267" s="10">
        <f t="shared" si="114"/>
        <v>538</v>
      </c>
      <c r="Z3267" s="10" t="str">
        <f>IFERROR(VLOOKUP(H3267,'[1]MW-NIFTY-50-12-Apr-2020'!$A:$A,1,FALSE),"No")</f>
        <v>No</v>
      </c>
      <c r="AA3267" s="10" t="str">
        <f>IFERROR(VLOOKUP(AB3267,'[2]ind_nifty500list 12th Apr20'!$F:$F,1,FALSE),"No")</f>
        <v>No</v>
      </c>
      <c r="AB3267" s="9">
        <v>538</v>
      </c>
    </row>
    <row r="3268" spans="1:28" ht="15.75" customHeight="1" x14ac:dyDescent="0.3">
      <c r="A3268" s="9">
        <v>3272</v>
      </c>
      <c r="B3268" s="10">
        <v>3431425</v>
      </c>
      <c r="C3268" s="10">
        <v>13404</v>
      </c>
      <c r="D3268" s="10">
        <v>136379652</v>
      </c>
      <c r="E3268" s="10">
        <v>532733</v>
      </c>
      <c r="F3268" s="10">
        <v>532733</v>
      </c>
      <c r="G3268" s="10" t="s">
        <v>10050</v>
      </c>
      <c r="H3268" s="10" t="s">
        <v>10050</v>
      </c>
      <c r="I3268" s="10" t="s">
        <v>10051</v>
      </c>
      <c r="J3268" s="10" t="s">
        <v>10052</v>
      </c>
      <c r="K3268" s="13">
        <v>36464.443249999997</v>
      </c>
      <c r="L3268" s="16" t="s">
        <v>13177</v>
      </c>
      <c r="M3268" s="11" t="s">
        <v>83</v>
      </c>
      <c r="N3268" s="10" t="s">
        <v>181</v>
      </c>
      <c r="O3268" s="10" t="s">
        <v>311</v>
      </c>
      <c r="P3268" s="10" t="s">
        <v>1765</v>
      </c>
      <c r="Q3268" s="12"/>
      <c r="R3268" s="12"/>
      <c r="S3268" s="15" t="s">
        <v>313</v>
      </c>
      <c r="T3268" s="10" t="s">
        <v>130</v>
      </c>
      <c r="U3268" s="10">
        <v>3549</v>
      </c>
      <c r="V3268" s="10">
        <v>2218</v>
      </c>
      <c r="W3268" s="10">
        <v>3838</v>
      </c>
      <c r="X3268" s="10">
        <v>3548</v>
      </c>
      <c r="Y3268" s="10">
        <f t="shared" si="114"/>
        <v>3272</v>
      </c>
      <c r="Z3268" s="10" t="str">
        <f>IFERROR(VLOOKUP(H3268,'[1]MW-NIFTY-50-12-Apr-2020'!$A:$A,1,FALSE),"No")</f>
        <v>No</v>
      </c>
      <c r="AA3268" s="10" t="s">
        <v>44</v>
      </c>
      <c r="AB3268" s="9">
        <v>3272</v>
      </c>
    </row>
    <row r="3269" spans="1:28" ht="15.75" customHeight="1" x14ac:dyDescent="0.3">
      <c r="A3269" s="9">
        <v>2042</v>
      </c>
      <c r="B3269" s="10"/>
      <c r="C3269" s="10"/>
      <c r="D3269" s="10">
        <v>131512580</v>
      </c>
      <c r="E3269" s="10">
        <v>131512580</v>
      </c>
      <c r="F3269" s="10">
        <v>513721</v>
      </c>
      <c r="G3269" s="10" t="s">
        <v>6367</v>
      </c>
      <c r="H3269" s="10" t="str">
        <f>G3269</f>
        <v>MFSINTRCRP</v>
      </c>
      <c r="I3269" s="10" t="s">
        <v>6368</v>
      </c>
      <c r="J3269" s="10" t="s">
        <v>6369</v>
      </c>
      <c r="K3269" s="13">
        <v>3.83</v>
      </c>
      <c r="L3269" s="19" t="s">
        <v>13176</v>
      </c>
      <c r="M3269" s="11" t="s">
        <v>23</v>
      </c>
      <c r="N3269" s="10" t="s">
        <v>90</v>
      </c>
      <c r="O3269" s="10"/>
      <c r="P3269" s="10"/>
      <c r="Q3269" s="12"/>
      <c r="R3269" s="12"/>
      <c r="S3269" s="18" t="s">
        <v>91</v>
      </c>
      <c r="T3269" s="10" t="s">
        <v>27</v>
      </c>
      <c r="U3269" s="10">
        <v>453</v>
      </c>
      <c r="V3269" s="10">
        <v>1162</v>
      </c>
      <c r="W3269" s="10">
        <v>1922</v>
      </c>
      <c r="X3269" s="10">
        <v>68</v>
      </c>
      <c r="Y3269" s="10">
        <f t="shared" si="114"/>
        <v>2042</v>
      </c>
      <c r="Z3269" s="10" t="str">
        <f>IFERROR(VLOOKUP(H3269,'[1]MW-NIFTY-50-12-Apr-2020'!$A:$A,1,FALSE),"No")</f>
        <v>No</v>
      </c>
      <c r="AA3269" s="10" t="str">
        <f>IFERROR(VLOOKUP(AB3269,'[2]ind_nifty500list 12th Apr20'!$F:$F,1,FALSE),"No")</f>
        <v>No</v>
      </c>
      <c r="AB3269" s="9">
        <v>2042</v>
      </c>
    </row>
    <row r="3270" spans="1:28" ht="15.75" customHeight="1" x14ac:dyDescent="0.3">
      <c r="A3270" s="9">
        <v>3201</v>
      </c>
      <c r="B3270" s="10"/>
      <c r="C3270" s="10"/>
      <c r="D3270" s="10">
        <v>137990660</v>
      </c>
      <c r="E3270" s="10">
        <v>137990660</v>
      </c>
      <c r="F3270" s="10">
        <v>539026</v>
      </c>
      <c r="G3270" s="10" t="s">
        <v>9839</v>
      </c>
      <c r="H3270" s="10" t="str">
        <f>G3270</f>
        <v>SSPNFIN</v>
      </c>
      <c r="I3270" s="10" t="s">
        <v>9840</v>
      </c>
      <c r="J3270" s="10" t="s">
        <v>9841</v>
      </c>
      <c r="K3270" s="13">
        <v>3.81</v>
      </c>
      <c r="L3270" s="19" t="s">
        <v>13176</v>
      </c>
      <c r="M3270" s="11" t="s">
        <v>55</v>
      </c>
      <c r="N3270" s="10" t="s">
        <v>56</v>
      </c>
      <c r="O3270" s="10" t="s">
        <v>62</v>
      </c>
      <c r="P3270" s="10" t="s">
        <v>63</v>
      </c>
      <c r="Q3270" s="12"/>
      <c r="R3270" s="12"/>
      <c r="S3270" s="18" t="s">
        <v>58</v>
      </c>
      <c r="T3270" s="10" t="s">
        <v>27</v>
      </c>
      <c r="U3270" s="10">
        <v>415</v>
      </c>
      <c r="V3270" s="10">
        <v>588</v>
      </c>
      <c r="W3270" s="10">
        <v>2737</v>
      </c>
      <c r="X3270" s="10">
        <v>2713</v>
      </c>
      <c r="Y3270" s="10">
        <f t="shared" si="114"/>
        <v>3201</v>
      </c>
      <c r="Z3270" s="10" t="str">
        <f>IFERROR(VLOOKUP(H3270,'[1]MW-NIFTY-50-12-Apr-2020'!$A:$A,1,FALSE),"No")</f>
        <v>No</v>
      </c>
      <c r="AA3270" s="10" t="str">
        <f>IFERROR(VLOOKUP(AB3270,'[2]ind_nifty500list 12th Apr20'!$F:$F,1,FALSE),"No")</f>
        <v>No</v>
      </c>
      <c r="AB3270" s="9">
        <v>3201</v>
      </c>
    </row>
    <row r="3271" spans="1:28" ht="15.75" customHeight="1" x14ac:dyDescent="0.3">
      <c r="A3271" s="9">
        <v>3208</v>
      </c>
      <c r="B3271" s="10"/>
      <c r="C3271" s="10"/>
      <c r="D3271" s="10">
        <v>135918340</v>
      </c>
      <c r="E3271" s="10">
        <v>530931</v>
      </c>
      <c r="F3271" s="10">
        <v>530931</v>
      </c>
      <c r="G3271" s="10" t="s">
        <v>9860</v>
      </c>
      <c r="H3271" s="10" t="str">
        <f>G3271</f>
        <v>STANPACK</v>
      </c>
      <c r="I3271" s="10" t="s">
        <v>9861</v>
      </c>
      <c r="J3271" s="10" t="s">
        <v>9862</v>
      </c>
      <c r="K3271" s="13">
        <v>3.81</v>
      </c>
      <c r="L3271" s="19" t="s">
        <v>13176</v>
      </c>
      <c r="M3271" s="11" t="s">
        <v>23</v>
      </c>
      <c r="N3271" s="10" t="s">
        <v>196</v>
      </c>
      <c r="O3271" s="10"/>
      <c r="P3271" s="10"/>
      <c r="Q3271" s="12"/>
      <c r="R3271" s="12"/>
      <c r="S3271" s="15" t="s">
        <v>26</v>
      </c>
      <c r="T3271" s="10" t="s">
        <v>27</v>
      </c>
      <c r="U3271" s="10">
        <v>3712</v>
      </c>
      <c r="V3271" s="10">
        <v>615</v>
      </c>
      <c r="W3271" s="10">
        <v>2482</v>
      </c>
      <c r="X3271" s="10">
        <v>2397</v>
      </c>
      <c r="Y3271" s="10">
        <f t="shared" si="114"/>
        <v>3208</v>
      </c>
      <c r="Z3271" s="10" t="str">
        <f>IFERROR(VLOOKUP(H3271,'[1]MW-NIFTY-50-12-Apr-2020'!$A:$A,1,FALSE),"No")</f>
        <v>No</v>
      </c>
      <c r="AA3271" s="10" t="str">
        <f>IFERROR(VLOOKUP(AB3271,'[2]ind_nifty500list 12th Apr20'!$F:$F,1,FALSE),"No")</f>
        <v>No</v>
      </c>
      <c r="AB3271" s="9">
        <v>3208</v>
      </c>
    </row>
    <row r="3272" spans="1:28" ht="15.75" customHeight="1" x14ac:dyDescent="0.3">
      <c r="A3272" s="9">
        <v>2306</v>
      </c>
      <c r="B3272" s="10">
        <v>5181953</v>
      </c>
      <c r="C3272" s="10">
        <v>20242</v>
      </c>
      <c r="D3272" s="10">
        <v>136517892</v>
      </c>
      <c r="E3272" s="10">
        <v>533273</v>
      </c>
      <c r="F3272" s="10">
        <v>533273</v>
      </c>
      <c r="G3272" s="10" t="s">
        <v>10063</v>
      </c>
      <c r="H3272" s="10" t="s">
        <v>10063</v>
      </c>
      <c r="I3272" s="10" t="s">
        <v>10064</v>
      </c>
      <c r="J3272" s="10" t="s">
        <v>10065</v>
      </c>
      <c r="K3272" s="13">
        <v>17286.915399999998</v>
      </c>
      <c r="L3272" s="16" t="s">
        <v>13177</v>
      </c>
      <c r="M3272" s="11" t="s">
        <v>249</v>
      </c>
      <c r="N3272" s="10" t="s">
        <v>383</v>
      </c>
      <c r="O3272" s="10"/>
      <c r="P3272" s="10"/>
      <c r="Q3272" s="12"/>
      <c r="R3272" s="12"/>
      <c r="S3272" s="18" t="s">
        <v>384</v>
      </c>
      <c r="T3272" s="10" t="s">
        <v>43</v>
      </c>
      <c r="U3272" s="10">
        <v>1137</v>
      </c>
      <c r="V3272" s="10">
        <v>2550</v>
      </c>
      <c r="W3272" s="10">
        <v>826</v>
      </c>
      <c r="X3272" s="10">
        <v>1408</v>
      </c>
      <c r="Y3272" s="10">
        <f t="shared" si="114"/>
        <v>2306</v>
      </c>
      <c r="Z3272" s="10" t="str">
        <f>IFERROR(VLOOKUP(H3272,'[1]MW-NIFTY-50-12-Apr-2020'!$A:$A,1,FALSE),"No")</f>
        <v>No</v>
      </c>
      <c r="AA3272" s="10" t="s">
        <v>44</v>
      </c>
      <c r="AB3272" s="9">
        <v>2306</v>
      </c>
    </row>
    <row r="3273" spans="1:28" ht="15.75" customHeight="1" x14ac:dyDescent="0.3">
      <c r="A3273" s="9">
        <v>3802</v>
      </c>
      <c r="B3273" s="10"/>
      <c r="C3273" s="10"/>
      <c r="D3273" s="10">
        <v>130020356</v>
      </c>
      <c r="E3273" s="10">
        <v>507892</v>
      </c>
      <c r="F3273" s="10">
        <v>507892</v>
      </c>
      <c r="G3273" s="10" t="s">
        <v>11657</v>
      </c>
      <c r="H3273" s="10" t="str">
        <f>G3273</f>
        <v>WINSOMEDJ</v>
      </c>
      <c r="I3273" s="10" t="s">
        <v>11658</v>
      </c>
      <c r="J3273" s="10" t="s">
        <v>11659</v>
      </c>
      <c r="K3273" s="13">
        <v>3.79</v>
      </c>
      <c r="L3273" s="19" t="s">
        <v>13176</v>
      </c>
      <c r="M3273" s="11" t="s">
        <v>83</v>
      </c>
      <c r="N3273" s="10" t="s">
        <v>84</v>
      </c>
      <c r="O3273" s="10" t="s">
        <v>508</v>
      </c>
      <c r="P3273" s="10"/>
      <c r="Q3273" s="12"/>
      <c r="R3273" s="12"/>
      <c r="S3273" s="15" t="s">
        <v>86</v>
      </c>
      <c r="T3273" s="10" t="s">
        <v>27</v>
      </c>
      <c r="U3273" s="10">
        <v>3313</v>
      </c>
      <c r="V3273" s="10">
        <v>3288</v>
      </c>
      <c r="W3273" s="10">
        <v>126</v>
      </c>
      <c r="X3273" s="10">
        <v>2360</v>
      </c>
      <c r="Y3273" s="10">
        <f t="shared" si="114"/>
        <v>3802</v>
      </c>
      <c r="Z3273" s="10" t="str">
        <f>IFERROR(VLOOKUP(H3273,'[1]MW-NIFTY-50-12-Apr-2020'!$A:$A,1,FALSE),"No")</f>
        <v>No</v>
      </c>
      <c r="AA3273" s="10" t="str">
        <f>IFERROR(VLOOKUP(AB3273,'[2]ind_nifty500list 12th Apr20'!$F:$F,1,FALSE),"No")</f>
        <v>No</v>
      </c>
      <c r="AB3273" s="9">
        <v>3802</v>
      </c>
    </row>
    <row r="3274" spans="1:28" ht="15.75" customHeight="1" x14ac:dyDescent="0.3">
      <c r="A3274" s="9">
        <v>3278</v>
      </c>
      <c r="B3274" s="10">
        <v>7426049</v>
      </c>
      <c r="C3274" s="10">
        <v>29008</v>
      </c>
      <c r="D3274" s="10">
        <v>133134340</v>
      </c>
      <c r="E3274" s="10">
        <v>520056</v>
      </c>
      <c r="F3274" s="10">
        <v>520056</v>
      </c>
      <c r="G3274" s="10" t="s">
        <v>10069</v>
      </c>
      <c r="H3274" s="10" t="s">
        <v>10069</v>
      </c>
      <c r="I3274" s="10" t="s">
        <v>10070</v>
      </c>
      <c r="J3274" s="10" t="s">
        <v>10071</v>
      </c>
      <c r="K3274" s="13">
        <v>9761.4259500000007</v>
      </c>
      <c r="L3274" s="19" t="s">
        <v>13179</v>
      </c>
      <c r="M3274" s="11" t="s">
        <v>83</v>
      </c>
      <c r="N3274" s="10" t="s">
        <v>621</v>
      </c>
      <c r="O3274" s="10" t="s">
        <v>622</v>
      </c>
      <c r="P3274" s="10" t="s">
        <v>10072</v>
      </c>
      <c r="Q3274" s="12"/>
      <c r="R3274" s="12"/>
      <c r="S3274" s="18" t="s">
        <v>623</v>
      </c>
      <c r="T3274" s="10" t="s">
        <v>43</v>
      </c>
      <c r="U3274" s="10">
        <v>3280</v>
      </c>
      <c r="V3274" s="10">
        <v>2056</v>
      </c>
      <c r="W3274" s="10">
        <v>3765</v>
      </c>
      <c r="X3274" s="10">
        <v>3895</v>
      </c>
      <c r="Y3274" s="10">
        <f t="shared" si="114"/>
        <v>3278</v>
      </c>
      <c r="Z3274" s="10" t="str">
        <f>IFERROR(VLOOKUP(H3274,'[1]MW-NIFTY-50-12-Apr-2020'!$A:$A,1,FALSE),"No")</f>
        <v>No</v>
      </c>
      <c r="AA3274" s="10" t="s">
        <v>44</v>
      </c>
      <c r="AB3274" s="9">
        <v>3278</v>
      </c>
    </row>
    <row r="3275" spans="1:28" ht="15.75" customHeight="1" x14ac:dyDescent="0.3">
      <c r="A3275" s="9">
        <v>713</v>
      </c>
      <c r="B3275" s="10"/>
      <c r="C3275" s="10"/>
      <c r="D3275" s="10">
        <v>134724868</v>
      </c>
      <c r="E3275" s="10">
        <v>526269</v>
      </c>
      <c r="F3275" s="10">
        <v>526269</v>
      </c>
      <c r="G3275" s="10" t="s">
        <v>2333</v>
      </c>
      <c r="H3275" s="10" t="str">
        <f>G3275</f>
        <v>CRSTCHM</v>
      </c>
      <c r="I3275" s="10" t="s">
        <v>2334</v>
      </c>
      <c r="J3275" s="10" t="s">
        <v>2335</v>
      </c>
      <c r="K3275" s="13">
        <v>3.78</v>
      </c>
      <c r="L3275" s="19" t="s">
        <v>13176</v>
      </c>
      <c r="M3275" s="11" t="s">
        <v>23</v>
      </c>
      <c r="N3275" s="10" t="s">
        <v>24</v>
      </c>
      <c r="O3275" s="10"/>
      <c r="P3275" s="10"/>
      <c r="Q3275" s="12"/>
      <c r="R3275" s="12"/>
      <c r="S3275" s="15" t="s">
        <v>26</v>
      </c>
      <c r="T3275" s="10" t="s">
        <v>27</v>
      </c>
      <c r="U3275" s="10">
        <v>1239</v>
      </c>
      <c r="V3275" s="10">
        <v>1534</v>
      </c>
      <c r="W3275" s="10">
        <v>538</v>
      </c>
      <c r="X3275" s="10">
        <v>3207</v>
      </c>
      <c r="Y3275" s="10">
        <f t="shared" si="114"/>
        <v>713</v>
      </c>
      <c r="Z3275" s="10" t="str">
        <f>IFERROR(VLOOKUP(H3275,'[1]MW-NIFTY-50-12-Apr-2020'!$A:$A,1,FALSE),"No")</f>
        <v>No</v>
      </c>
      <c r="AA3275" s="10" t="str">
        <f>IFERROR(VLOOKUP(AB3275,'[2]ind_nifty500list 12th Apr20'!$F:$F,1,FALSE),"No")</f>
        <v>No</v>
      </c>
      <c r="AB3275" s="9">
        <v>713</v>
      </c>
    </row>
    <row r="3276" spans="1:28" ht="15.75" customHeight="1" x14ac:dyDescent="0.3">
      <c r="A3276" s="9">
        <v>2317</v>
      </c>
      <c r="B3276" s="10">
        <v>4464129</v>
      </c>
      <c r="C3276" s="10">
        <v>17438</v>
      </c>
      <c r="D3276" s="10">
        <v>136475140</v>
      </c>
      <c r="E3276" s="10">
        <v>533106</v>
      </c>
      <c r="F3276" s="10">
        <v>533106</v>
      </c>
      <c r="G3276" s="10" t="s">
        <v>10076</v>
      </c>
      <c r="H3276" s="10" t="s">
        <v>10076</v>
      </c>
      <c r="I3276" s="10" t="s">
        <v>10077</v>
      </c>
      <c r="J3276" s="10" t="s">
        <v>10078</v>
      </c>
      <c r="K3276" s="13">
        <v>26082.671549999999</v>
      </c>
      <c r="L3276" s="16" t="s">
        <v>13177</v>
      </c>
      <c r="M3276" s="11" t="s">
        <v>121</v>
      </c>
      <c r="N3276" s="10" t="s">
        <v>122</v>
      </c>
      <c r="O3276" s="10" t="s">
        <v>1808</v>
      </c>
      <c r="P3276" s="10"/>
      <c r="Q3276" s="12"/>
      <c r="R3276" s="12"/>
      <c r="S3276" s="15" t="s">
        <v>124</v>
      </c>
      <c r="T3276" s="10" t="s">
        <v>130</v>
      </c>
      <c r="U3276" s="10">
        <v>1327</v>
      </c>
      <c r="V3276" s="10">
        <v>2938</v>
      </c>
      <c r="W3276" s="10">
        <v>2315</v>
      </c>
      <c r="X3276" s="10">
        <v>3234</v>
      </c>
      <c r="Y3276" s="10">
        <f t="shared" si="114"/>
        <v>2317</v>
      </c>
      <c r="Z3276" s="10" t="str">
        <f>IFERROR(VLOOKUP(H3276,'[1]MW-NIFTY-50-12-Apr-2020'!$A:$A,1,FALSE),"No")</f>
        <v>No</v>
      </c>
      <c r="AA3276" s="10" t="s">
        <v>44</v>
      </c>
      <c r="AB3276" s="9">
        <v>2317</v>
      </c>
    </row>
    <row r="3277" spans="1:28" ht="15.75" customHeight="1" x14ac:dyDescent="0.3">
      <c r="A3277" s="9">
        <v>521</v>
      </c>
      <c r="B3277" s="10"/>
      <c r="C3277" s="10"/>
      <c r="D3277" s="10">
        <v>135743748</v>
      </c>
      <c r="E3277" s="10">
        <v>530249</v>
      </c>
      <c r="F3277" s="10">
        <v>530249</v>
      </c>
      <c r="G3277" s="10" t="s">
        <v>1748</v>
      </c>
      <c r="H3277" s="10" t="str">
        <f t="shared" ref="H3277:H3288" si="115">G3277</f>
        <v>BRIDGESE</v>
      </c>
      <c r="I3277" s="10" t="s">
        <v>1749</v>
      </c>
      <c r="J3277" s="10" t="s">
        <v>1750</v>
      </c>
      <c r="K3277" s="13">
        <v>3.77</v>
      </c>
      <c r="L3277" s="19" t="s">
        <v>13176</v>
      </c>
      <c r="M3277" s="11" t="s">
        <v>55</v>
      </c>
      <c r="N3277" s="10" t="s">
        <v>56</v>
      </c>
      <c r="O3277" s="10" t="s">
        <v>158</v>
      </c>
      <c r="P3277" s="10" t="s">
        <v>159</v>
      </c>
      <c r="Q3277" s="12"/>
      <c r="R3277" s="12"/>
      <c r="S3277" s="10" t="s">
        <v>58</v>
      </c>
      <c r="T3277" s="10" t="s">
        <v>27</v>
      </c>
      <c r="U3277" s="10">
        <v>766</v>
      </c>
      <c r="V3277" s="10">
        <v>1147</v>
      </c>
      <c r="W3277" s="10">
        <v>1857</v>
      </c>
      <c r="X3277" s="10">
        <v>1822</v>
      </c>
      <c r="Y3277" s="10">
        <f t="shared" si="114"/>
        <v>521</v>
      </c>
      <c r="Z3277" s="10" t="str">
        <f>IFERROR(VLOOKUP(H3277,'[1]MW-NIFTY-50-12-Apr-2020'!$A:$A,1,FALSE),"No")</f>
        <v>No</v>
      </c>
      <c r="AA3277" s="10" t="str">
        <f>IFERROR(VLOOKUP(AB3277,'[2]ind_nifty500list 12th Apr20'!$F:$F,1,FALSE),"No")</f>
        <v>No</v>
      </c>
      <c r="AB3277" s="9">
        <v>521</v>
      </c>
    </row>
    <row r="3278" spans="1:28" ht="15.75" customHeight="1" x14ac:dyDescent="0.3">
      <c r="A3278" s="9">
        <v>1181</v>
      </c>
      <c r="B3278" s="10"/>
      <c r="C3278" s="10"/>
      <c r="D3278" s="10">
        <v>136195844</v>
      </c>
      <c r="E3278" s="10">
        <v>532015</v>
      </c>
      <c r="F3278" s="10">
        <v>532015</v>
      </c>
      <c r="G3278" s="10" t="s">
        <v>3759</v>
      </c>
      <c r="H3278" s="10" t="str">
        <f t="shared" si="115"/>
        <v>GRAVITY</v>
      </c>
      <c r="I3278" s="10" t="s">
        <v>3760</v>
      </c>
      <c r="J3278" s="10" t="s">
        <v>3761</v>
      </c>
      <c r="K3278" s="13">
        <v>3.77</v>
      </c>
      <c r="L3278" s="19" t="s">
        <v>13176</v>
      </c>
      <c r="M3278" s="11" t="s">
        <v>83</v>
      </c>
      <c r="N3278" s="10" t="s">
        <v>84</v>
      </c>
      <c r="O3278" s="10" t="s">
        <v>85</v>
      </c>
      <c r="P3278" s="10"/>
      <c r="Q3278" s="12"/>
      <c r="R3278" s="12"/>
      <c r="S3278" s="15" t="s">
        <v>86</v>
      </c>
      <c r="T3278" s="10" t="s">
        <v>27</v>
      </c>
      <c r="U3278" s="10">
        <v>1339</v>
      </c>
      <c r="V3278" s="10">
        <v>1748</v>
      </c>
      <c r="W3278" s="10">
        <v>572</v>
      </c>
      <c r="X3278" s="10">
        <v>168</v>
      </c>
      <c r="Y3278" s="10">
        <f t="shared" si="114"/>
        <v>1181</v>
      </c>
      <c r="Z3278" s="10" t="str">
        <f>IFERROR(VLOOKUP(H3278,'[1]MW-NIFTY-50-12-Apr-2020'!$A:$A,1,FALSE),"No")</f>
        <v>No</v>
      </c>
      <c r="AA3278" s="10" t="str">
        <f>IFERROR(VLOOKUP(AB3278,'[2]ind_nifty500list 12th Apr20'!$F:$F,1,FALSE),"No")</f>
        <v>No</v>
      </c>
      <c r="AB3278" s="9">
        <v>1181</v>
      </c>
    </row>
    <row r="3279" spans="1:28" ht="15.75" customHeight="1" x14ac:dyDescent="0.3">
      <c r="A3279" s="9">
        <v>1931</v>
      </c>
      <c r="B3279" s="10"/>
      <c r="C3279" s="10"/>
      <c r="D3279" s="10">
        <v>134859524</v>
      </c>
      <c r="E3279" s="10">
        <v>134859524</v>
      </c>
      <c r="F3279" s="10">
        <v>526795</v>
      </c>
      <c r="G3279" s="10" t="s">
        <v>6038</v>
      </c>
      <c r="H3279" s="10" t="str">
        <f t="shared" si="115"/>
        <v>MHSGRMS</v>
      </c>
      <c r="I3279" s="10" t="s">
        <v>6039</v>
      </c>
      <c r="J3279" s="10" t="s">
        <v>6040</v>
      </c>
      <c r="K3279" s="13">
        <v>3.76</v>
      </c>
      <c r="L3279" s="19" t="s">
        <v>13176</v>
      </c>
      <c r="M3279" s="11" t="s">
        <v>83</v>
      </c>
      <c r="N3279" s="10" t="s">
        <v>181</v>
      </c>
      <c r="O3279" s="10" t="s">
        <v>210</v>
      </c>
      <c r="P3279" s="23" t="s">
        <v>211</v>
      </c>
      <c r="Q3279" s="12"/>
      <c r="R3279" s="12"/>
      <c r="S3279" s="17" t="s">
        <v>86</v>
      </c>
      <c r="T3279" s="10" t="s">
        <v>27</v>
      </c>
      <c r="U3279" s="10">
        <v>795</v>
      </c>
      <c r="V3279" s="10">
        <v>42</v>
      </c>
      <c r="W3279" s="10">
        <v>3022</v>
      </c>
      <c r="X3279" s="10">
        <v>3496</v>
      </c>
      <c r="Y3279" s="10">
        <f t="shared" si="114"/>
        <v>1931</v>
      </c>
      <c r="Z3279" s="10" t="str">
        <f>IFERROR(VLOOKUP(H3279,'[1]MW-NIFTY-50-12-Apr-2020'!$A:$A,1,FALSE),"No")</f>
        <v>No</v>
      </c>
      <c r="AA3279" s="10" t="str">
        <f>IFERROR(VLOOKUP(AB3279,'[2]ind_nifty500list 12th Apr20'!$F:$F,1,FALSE),"No")</f>
        <v>No</v>
      </c>
      <c r="AB3279" s="9">
        <v>1931</v>
      </c>
    </row>
    <row r="3280" spans="1:28" ht="15.75" customHeight="1" x14ac:dyDescent="0.3">
      <c r="A3280" s="9">
        <v>1751</v>
      </c>
      <c r="B3280" s="10"/>
      <c r="C3280" s="10"/>
      <c r="D3280" s="10">
        <v>130034180</v>
      </c>
      <c r="E3280" s="10">
        <v>507946</v>
      </c>
      <c r="F3280" s="10">
        <v>507946</v>
      </c>
      <c r="G3280" s="10" t="s">
        <v>5490</v>
      </c>
      <c r="H3280" s="10" t="str">
        <f t="shared" si="115"/>
        <v>KIDUJA</v>
      </c>
      <c r="I3280" s="10" t="s">
        <v>5491</v>
      </c>
      <c r="J3280" s="10" t="s">
        <v>5492</v>
      </c>
      <c r="K3280" s="13">
        <v>3.75</v>
      </c>
      <c r="L3280" s="19" t="s">
        <v>13176</v>
      </c>
      <c r="M3280" s="11" t="s">
        <v>39</v>
      </c>
      <c r="N3280" s="10" t="s">
        <v>40</v>
      </c>
      <c r="O3280" s="10" t="s">
        <v>76</v>
      </c>
      <c r="P3280" s="10"/>
      <c r="Q3280" s="12"/>
      <c r="R3280" s="12"/>
      <c r="S3280" s="15" t="s">
        <v>42</v>
      </c>
      <c r="T3280" s="10" t="s">
        <v>27</v>
      </c>
      <c r="U3280" s="10">
        <v>2323</v>
      </c>
      <c r="V3280" s="10">
        <v>2410</v>
      </c>
      <c r="W3280" s="10">
        <v>775</v>
      </c>
      <c r="X3280" s="10">
        <v>149</v>
      </c>
      <c r="Y3280" s="10">
        <f t="shared" si="114"/>
        <v>1751</v>
      </c>
      <c r="Z3280" s="10" t="str">
        <f>IFERROR(VLOOKUP(H3280,'[1]MW-NIFTY-50-12-Apr-2020'!$A:$A,1,FALSE),"No")</f>
        <v>No</v>
      </c>
      <c r="AA3280" s="10" t="str">
        <f>IFERROR(VLOOKUP(AB3280,'[2]ind_nifty500list 12th Apr20'!$F:$F,1,FALSE),"No")</f>
        <v>No</v>
      </c>
      <c r="AB3280" s="9">
        <v>1751</v>
      </c>
    </row>
    <row r="3281" spans="1:28" ht="15.75" customHeight="1" x14ac:dyDescent="0.3">
      <c r="A3281" s="9">
        <v>1775</v>
      </c>
      <c r="B3281" s="10"/>
      <c r="C3281" s="10"/>
      <c r="D3281" s="10">
        <v>135877380</v>
      </c>
      <c r="E3281" s="10">
        <v>530771</v>
      </c>
      <c r="F3281" s="10">
        <v>530771</v>
      </c>
      <c r="G3281" s="10" t="s">
        <v>5563</v>
      </c>
      <c r="H3281" s="10" t="str">
        <f t="shared" si="115"/>
        <v>KLGCAP</v>
      </c>
      <c r="I3281" s="10" t="s">
        <v>5564</v>
      </c>
      <c r="J3281" s="10" t="s">
        <v>5565</v>
      </c>
      <c r="K3281" s="13">
        <v>3.75</v>
      </c>
      <c r="L3281" s="19" t="s">
        <v>13176</v>
      </c>
      <c r="M3281" s="11" t="s">
        <v>55</v>
      </c>
      <c r="N3281" s="10" t="s">
        <v>56</v>
      </c>
      <c r="O3281" s="10" t="s">
        <v>62</v>
      </c>
      <c r="P3281" s="10" t="s">
        <v>63</v>
      </c>
      <c r="Q3281" s="12"/>
      <c r="R3281" s="12"/>
      <c r="S3281" s="18" t="s">
        <v>58</v>
      </c>
      <c r="T3281" s="10" t="s">
        <v>27</v>
      </c>
      <c r="U3281" s="10">
        <v>2025</v>
      </c>
      <c r="V3281" s="10">
        <v>2713</v>
      </c>
      <c r="W3281" s="10">
        <v>1549</v>
      </c>
      <c r="X3281" s="10">
        <v>1428</v>
      </c>
      <c r="Y3281" s="10">
        <f t="shared" si="114"/>
        <v>1775</v>
      </c>
      <c r="Z3281" s="10" t="str">
        <f>IFERROR(VLOOKUP(H3281,'[1]MW-NIFTY-50-12-Apr-2020'!$A:$A,1,FALSE),"No")</f>
        <v>No</v>
      </c>
      <c r="AA3281" s="10" t="str">
        <f>IFERROR(VLOOKUP(AB3281,'[2]ind_nifty500list 12th Apr20'!$F:$F,1,FALSE),"No")</f>
        <v>No</v>
      </c>
      <c r="AB3281" s="9">
        <v>1775</v>
      </c>
    </row>
    <row r="3282" spans="1:28" ht="15.75" customHeight="1" x14ac:dyDescent="0.3">
      <c r="A3282" s="9">
        <v>1464</v>
      </c>
      <c r="B3282" s="10"/>
      <c r="C3282" s="10"/>
      <c r="D3282" s="10">
        <v>135878916</v>
      </c>
      <c r="E3282" s="10">
        <v>530777</v>
      </c>
      <c r="F3282" s="10">
        <v>530777</v>
      </c>
      <c r="G3282" s="10" t="s">
        <v>4626</v>
      </c>
      <c r="H3282" s="10" t="str">
        <f t="shared" si="115"/>
        <v>INFRAIND</v>
      </c>
      <c r="I3282" s="10" t="s">
        <v>4627</v>
      </c>
      <c r="J3282" s="10" t="s">
        <v>4628</v>
      </c>
      <c r="K3282" s="13">
        <v>3.74</v>
      </c>
      <c r="L3282" s="19" t="s">
        <v>13176</v>
      </c>
      <c r="M3282" s="11" t="s">
        <v>39</v>
      </c>
      <c r="N3282" s="10" t="s">
        <v>145</v>
      </c>
      <c r="O3282" s="10"/>
      <c r="P3282" s="10"/>
      <c r="Q3282" s="12"/>
      <c r="R3282" s="12"/>
      <c r="S3282" s="17" t="s">
        <v>42</v>
      </c>
      <c r="T3282" s="10" t="s">
        <v>27</v>
      </c>
      <c r="U3282" s="10">
        <v>1502</v>
      </c>
      <c r="V3282" s="10">
        <v>2613</v>
      </c>
      <c r="W3282" s="10">
        <v>286</v>
      </c>
      <c r="X3282" s="10">
        <v>79</v>
      </c>
      <c r="Y3282" s="10">
        <f t="shared" si="114"/>
        <v>1464</v>
      </c>
      <c r="Z3282" s="10" t="str">
        <f>IFERROR(VLOOKUP(H3282,'[1]MW-NIFTY-50-12-Apr-2020'!$A:$A,1,FALSE),"No")</f>
        <v>No</v>
      </c>
      <c r="AA3282" s="10" t="str">
        <f>IFERROR(VLOOKUP(AB3282,'[2]ind_nifty500list 12th Apr20'!$F:$F,1,FALSE),"No")</f>
        <v>No</v>
      </c>
      <c r="AB3282" s="9">
        <v>1464</v>
      </c>
    </row>
    <row r="3283" spans="1:28" ht="15.75" customHeight="1" x14ac:dyDescent="0.3">
      <c r="A3283" s="9">
        <v>1534</v>
      </c>
      <c r="B3283" s="10"/>
      <c r="C3283" s="10"/>
      <c r="D3283" s="10">
        <v>133694724</v>
      </c>
      <c r="E3283" s="10">
        <v>522245</v>
      </c>
      <c r="F3283" s="10">
        <v>522245</v>
      </c>
      <c r="G3283" s="10" t="s">
        <v>4837</v>
      </c>
      <c r="H3283" s="10" t="str">
        <f t="shared" si="115"/>
        <v>IYKOTHITE</v>
      </c>
      <c r="I3283" s="10" t="s">
        <v>4838</v>
      </c>
      <c r="J3283" s="10" t="s">
        <v>4839</v>
      </c>
      <c r="K3283" s="13">
        <v>3.74</v>
      </c>
      <c r="L3283" s="19" t="s">
        <v>13176</v>
      </c>
      <c r="M3283" s="11" t="s">
        <v>23</v>
      </c>
      <c r="N3283" s="10" t="s">
        <v>24</v>
      </c>
      <c r="O3283" s="10"/>
      <c r="P3283" s="10"/>
      <c r="Q3283" s="12"/>
      <c r="R3283" s="12"/>
      <c r="S3283" s="15" t="s">
        <v>26</v>
      </c>
      <c r="T3283" s="10" t="s">
        <v>27</v>
      </c>
      <c r="U3283" s="10">
        <v>2765</v>
      </c>
      <c r="V3283" s="10">
        <v>77</v>
      </c>
      <c r="W3283" s="10">
        <v>1239</v>
      </c>
      <c r="X3283" s="10">
        <v>713</v>
      </c>
      <c r="Y3283" s="10">
        <f t="shared" si="114"/>
        <v>1534</v>
      </c>
      <c r="Z3283" s="10" t="str">
        <f>IFERROR(VLOOKUP(H3283,'[1]MW-NIFTY-50-12-Apr-2020'!$A:$A,1,FALSE),"No")</f>
        <v>No</v>
      </c>
      <c r="AA3283" s="10" t="str">
        <f>IFERROR(VLOOKUP(AB3283,'[2]ind_nifty500list 12th Apr20'!$F:$F,1,FALSE),"No")</f>
        <v>No</v>
      </c>
      <c r="AB3283" s="9">
        <v>1534</v>
      </c>
    </row>
    <row r="3284" spans="1:28" ht="15.75" customHeight="1" x14ac:dyDescent="0.3">
      <c r="A3284" s="9">
        <v>1802</v>
      </c>
      <c r="B3284" s="10"/>
      <c r="C3284" s="10"/>
      <c r="D3284" s="10">
        <v>135715588</v>
      </c>
      <c r="E3284" s="10">
        <v>530139</v>
      </c>
      <c r="F3284" s="10">
        <v>530139</v>
      </c>
      <c r="G3284" s="10" t="s">
        <v>5646</v>
      </c>
      <c r="H3284" s="10" t="str">
        <f t="shared" si="115"/>
        <v>KREONFIN</v>
      </c>
      <c r="I3284" s="10" t="s">
        <v>5647</v>
      </c>
      <c r="J3284" s="10" t="s">
        <v>5648</v>
      </c>
      <c r="K3284" s="13">
        <v>3.74</v>
      </c>
      <c r="L3284" s="19" t="s">
        <v>13176</v>
      </c>
      <c r="M3284" s="11" t="s">
        <v>55</v>
      </c>
      <c r="N3284" s="10" t="s">
        <v>56</v>
      </c>
      <c r="O3284" s="10"/>
      <c r="P3284" s="10"/>
      <c r="Q3284" s="12"/>
      <c r="R3284" s="12"/>
      <c r="S3284" s="10" t="s">
        <v>58</v>
      </c>
      <c r="T3284" s="10" t="s">
        <v>27</v>
      </c>
      <c r="U3284" s="10">
        <v>163</v>
      </c>
      <c r="V3284" s="10">
        <v>1033</v>
      </c>
      <c r="W3284" s="10">
        <v>3651</v>
      </c>
      <c r="X3284" s="10">
        <v>1387</v>
      </c>
      <c r="Y3284" s="10">
        <f t="shared" si="114"/>
        <v>1802</v>
      </c>
      <c r="Z3284" s="10" t="str">
        <f>IFERROR(VLOOKUP(H3284,'[1]MW-NIFTY-50-12-Apr-2020'!$A:$A,1,FALSE),"No")</f>
        <v>No</v>
      </c>
      <c r="AA3284" s="10" t="str">
        <f>IFERROR(VLOOKUP(AB3284,'[2]ind_nifty500list 12th Apr20'!$F:$F,1,FALSE),"No")</f>
        <v>No</v>
      </c>
      <c r="AB3284" s="9">
        <v>1802</v>
      </c>
    </row>
    <row r="3285" spans="1:28" ht="15.75" customHeight="1" x14ac:dyDescent="0.3">
      <c r="A3285" s="9">
        <v>2760</v>
      </c>
      <c r="B3285" s="10"/>
      <c r="C3285" s="10"/>
      <c r="D3285" s="10">
        <v>131629316</v>
      </c>
      <c r="E3285" s="10">
        <v>131629316</v>
      </c>
      <c r="F3285" s="10">
        <v>514177</v>
      </c>
      <c r="G3285" s="10" t="s">
        <v>8522</v>
      </c>
      <c r="H3285" s="10" t="str">
        <f t="shared" si="115"/>
        <v>RISHYRN</v>
      </c>
      <c r="I3285" s="10"/>
      <c r="J3285" s="10" t="s">
        <v>8523</v>
      </c>
      <c r="K3285" s="13">
        <v>3.74</v>
      </c>
      <c r="L3285" s="19" t="s">
        <v>13176</v>
      </c>
      <c r="M3285" s="11" t="s">
        <v>83</v>
      </c>
      <c r="N3285" s="10" t="s">
        <v>84</v>
      </c>
      <c r="O3285" s="10" t="s">
        <v>85</v>
      </c>
      <c r="P3285" s="10"/>
      <c r="Q3285" s="12"/>
      <c r="R3285" s="12"/>
      <c r="S3285" s="15" t="s">
        <v>86</v>
      </c>
      <c r="T3285" s="10" t="s">
        <v>27</v>
      </c>
      <c r="U3285" s="10">
        <v>2817</v>
      </c>
      <c r="V3285" s="10">
        <v>3044</v>
      </c>
      <c r="W3285" s="10">
        <v>2596</v>
      </c>
      <c r="X3285" s="10">
        <v>2591</v>
      </c>
      <c r="Y3285" s="10">
        <f t="shared" si="114"/>
        <v>2760</v>
      </c>
      <c r="Z3285" s="10" t="str">
        <f>IFERROR(VLOOKUP(H3285,'[1]MW-NIFTY-50-12-Apr-2020'!$A:$A,1,FALSE),"No")</f>
        <v>No</v>
      </c>
      <c r="AA3285" s="10" t="str">
        <f>IFERROR(VLOOKUP(AB3285,'[2]ind_nifty500list 12th Apr20'!$F:$F,1,FALSE),"No")</f>
        <v>No</v>
      </c>
      <c r="AB3285" s="9">
        <v>2760</v>
      </c>
    </row>
    <row r="3286" spans="1:28" ht="15.75" customHeight="1" x14ac:dyDescent="0.3">
      <c r="A3286" s="9">
        <v>1428</v>
      </c>
      <c r="B3286" s="10"/>
      <c r="C3286" s="10"/>
      <c r="D3286" s="10">
        <v>135871236</v>
      </c>
      <c r="E3286" s="10">
        <v>530747</v>
      </c>
      <c r="F3286" s="10">
        <v>530747</v>
      </c>
      <c r="G3286" s="10" t="s">
        <v>4514</v>
      </c>
      <c r="H3286" s="10" t="str">
        <f t="shared" si="115"/>
        <v>INDOASIAF</v>
      </c>
      <c r="I3286" s="10" t="s">
        <v>4515</v>
      </c>
      <c r="J3286" s="10" t="s">
        <v>4516</v>
      </c>
      <c r="K3286" s="13">
        <v>3.73</v>
      </c>
      <c r="L3286" s="19" t="s">
        <v>13176</v>
      </c>
      <c r="M3286" s="11" t="s">
        <v>55</v>
      </c>
      <c r="N3286" s="10" t="s">
        <v>56</v>
      </c>
      <c r="O3286" s="10" t="s">
        <v>62</v>
      </c>
      <c r="P3286" s="10" t="s">
        <v>63</v>
      </c>
      <c r="Q3286" s="12"/>
      <c r="R3286" s="12"/>
      <c r="S3286" s="18" t="s">
        <v>58</v>
      </c>
      <c r="T3286" s="10" t="s">
        <v>27</v>
      </c>
      <c r="U3286" s="10">
        <v>1549</v>
      </c>
      <c r="V3286" s="10">
        <v>1775</v>
      </c>
      <c r="W3286" s="10">
        <v>1066</v>
      </c>
      <c r="X3286" s="10">
        <v>3530</v>
      </c>
      <c r="Y3286" s="10">
        <f t="shared" si="114"/>
        <v>1428</v>
      </c>
      <c r="Z3286" s="10" t="str">
        <f>IFERROR(VLOOKUP(H3286,'[1]MW-NIFTY-50-12-Apr-2020'!$A:$A,1,FALSE),"No")</f>
        <v>No</v>
      </c>
      <c r="AA3286" s="10" t="str">
        <f>IFERROR(VLOOKUP(AB3286,'[2]ind_nifty500list 12th Apr20'!$F:$F,1,FALSE),"No")</f>
        <v>No</v>
      </c>
      <c r="AB3286" s="9">
        <v>1428</v>
      </c>
    </row>
    <row r="3287" spans="1:28" ht="15.75" customHeight="1" x14ac:dyDescent="0.3">
      <c r="A3287" s="9">
        <v>2783</v>
      </c>
      <c r="B3287" s="10"/>
      <c r="C3287" s="10"/>
      <c r="D3287" s="10">
        <v>131084036</v>
      </c>
      <c r="E3287" s="10">
        <v>512047</v>
      </c>
      <c r="F3287" s="10">
        <v>512047</v>
      </c>
      <c r="G3287" s="10" t="s">
        <v>8591</v>
      </c>
      <c r="H3287" s="10" t="str">
        <f t="shared" si="115"/>
        <v>ROYALIND</v>
      </c>
      <c r="I3287" s="10" t="s">
        <v>8592</v>
      </c>
      <c r="J3287" s="10" t="s">
        <v>8593</v>
      </c>
      <c r="K3287" s="13">
        <v>3.72</v>
      </c>
      <c r="L3287" s="19" t="s">
        <v>13176</v>
      </c>
      <c r="M3287" s="11" t="s">
        <v>83</v>
      </c>
      <c r="N3287" s="10" t="s">
        <v>84</v>
      </c>
      <c r="O3287" s="10"/>
      <c r="P3287" s="10"/>
      <c r="Q3287" s="12"/>
      <c r="R3287" s="12"/>
      <c r="S3287" s="17" t="s">
        <v>86</v>
      </c>
      <c r="T3287" s="10" t="s">
        <v>27</v>
      </c>
      <c r="U3287" s="10">
        <v>1253</v>
      </c>
      <c r="V3287" s="10">
        <v>2625</v>
      </c>
      <c r="W3287" s="10">
        <v>2408</v>
      </c>
      <c r="X3287" s="10">
        <v>2464</v>
      </c>
      <c r="Y3287" s="10">
        <f t="shared" si="114"/>
        <v>2783</v>
      </c>
      <c r="Z3287" s="10" t="str">
        <f>IFERROR(VLOOKUP(H3287,'[1]MW-NIFTY-50-12-Apr-2020'!$A:$A,1,FALSE),"No")</f>
        <v>No</v>
      </c>
      <c r="AA3287" s="10" t="str">
        <f>IFERROR(VLOOKUP(AB3287,'[2]ind_nifty500list 12th Apr20'!$F:$F,1,FALSE),"No")</f>
        <v>No</v>
      </c>
      <c r="AB3287" s="9">
        <v>2783</v>
      </c>
    </row>
    <row r="3288" spans="1:28" ht="15.75" customHeight="1" x14ac:dyDescent="0.3">
      <c r="A3288" s="9">
        <v>1071</v>
      </c>
      <c r="B3288" s="10"/>
      <c r="C3288" s="10"/>
      <c r="D3288" s="10">
        <v>135721220</v>
      </c>
      <c r="E3288" s="10">
        <v>135721220</v>
      </c>
      <c r="F3288" s="10">
        <v>530161</v>
      </c>
      <c r="G3288" s="10" t="s">
        <v>3421</v>
      </c>
      <c r="H3288" s="10" t="str">
        <f t="shared" si="115"/>
        <v>GARODCH</v>
      </c>
      <c r="I3288" s="10" t="s">
        <v>3422</v>
      </c>
      <c r="J3288" s="10" t="s">
        <v>3423</v>
      </c>
      <c r="K3288" s="13">
        <v>3.7</v>
      </c>
      <c r="L3288" s="19" t="s">
        <v>13176</v>
      </c>
      <c r="M3288" s="11" t="s">
        <v>39</v>
      </c>
      <c r="N3288" s="10" t="s">
        <v>40</v>
      </c>
      <c r="O3288" s="10" t="s">
        <v>76</v>
      </c>
      <c r="P3288" s="10"/>
      <c r="Q3288" s="12"/>
      <c r="R3288" s="12"/>
      <c r="S3288" s="17" t="s">
        <v>42</v>
      </c>
      <c r="T3288" s="10" t="s">
        <v>27</v>
      </c>
      <c r="U3288" s="10">
        <v>3588</v>
      </c>
      <c r="V3288" s="10">
        <v>1022</v>
      </c>
      <c r="W3288" s="10">
        <v>600</v>
      </c>
      <c r="X3288" s="10">
        <v>3265</v>
      </c>
      <c r="Y3288" s="10">
        <f t="shared" si="114"/>
        <v>1071</v>
      </c>
      <c r="Z3288" s="10" t="str">
        <f>IFERROR(VLOOKUP(H3288,'[1]MW-NIFTY-50-12-Apr-2020'!$A:$A,1,FALSE),"No")</f>
        <v>No</v>
      </c>
      <c r="AA3288" s="10" t="str">
        <f>IFERROR(VLOOKUP(AB3288,'[2]ind_nifty500list 12th Apr20'!$F:$F,1,FALSE),"No")</f>
        <v>No</v>
      </c>
      <c r="AB3288" s="9">
        <v>1071</v>
      </c>
    </row>
    <row r="3289" spans="1:28" ht="15.75" customHeight="1" x14ac:dyDescent="0.3">
      <c r="A3289" s="9">
        <v>3293</v>
      </c>
      <c r="B3289" s="10">
        <v>4516097</v>
      </c>
      <c r="C3289" s="10">
        <v>17641</v>
      </c>
      <c r="D3289" s="10">
        <v>131117828</v>
      </c>
      <c r="E3289" s="10">
        <v>512179</v>
      </c>
      <c r="F3289" s="10">
        <v>512179</v>
      </c>
      <c r="G3289" s="10" t="s">
        <v>10115</v>
      </c>
      <c r="H3289" s="10" t="s">
        <v>10115</v>
      </c>
      <c r="I3289" s="10" t="s">
        <v>10116</v>
      </c>
      <c r="J3289" s="10" t="s">
        <v>10117</v>
      </c>
      <c r="K3289" s="13">
        <v>5906.2499000000007</v>
      </c>
      <c r="L3289" s="19" t="s">
        <v>13179</v>
      </c>
      <c r="M3289" s="11" t="s">
        <v>249</v>
      </c>
      <c r="N3289" s="10" t="s">
        <v>383</v>
      </c>
      <c r="O3289" s="10"/>
      <c r="P3289" s="10"/>
      <c r="Q3289" s="12"/>
      <c r="R3289" s="12"/>
      <c r="S3289" s="18" t="s">
        <v>384</v>
      </c>
      <c r="T3289" s="10" t="s">
        <v>27</v>
      </c>
      <c r="U3289" s="10">
        <v>1940</v>
      </c>
      <c r="V3289" s="10">
        <v>1789</v>
      </c>
      <c r="W3289" s="10">
        <v>2592</v>
      </c>
      <c r="X3289" s="10">
        <v>1348</v>
      </c>
      <c r="Y3289" s="10">
        <f t="shared" si="114"/>
        <v>3293</v>
      </c>
      <c r="Z3289" s="10" t="str">
        <f>IFERROR(VLOOKUP(H3289,'[1]MW-NIFTY-50-12-Apr-2020'!$A:$A,1,FALSE),"No")</f>
        <v>No</v>
      </c>
      <c r="AA3289" s="10" t="s">
        <v>44</v>
      </c>
      <c r="AB3289" s="9">
        <v>3293</v>
      </c>
    </row>
    <row r="3290" spans="1:28" ht="15.75" customHeight="1" x14ac:dyDescent="0.3">
      <c r="A3290" s="9">
        <v>2062</v>
      </c>
      <c r="B3290" s="10"/>
      <c r="C3290" s="10"/>
      <c r="D3290" s="10">
        <v>129484036</v>
      </c>
      <c r="E3290" s="10">
        <v>505797</v>
      </c>
      <c r="F3290" s="10">
        <v>505797</v>
      </c>
      <c r="G3290" s="10" t="s">
        <v>6427</v>
      </c>
      <c r="H3290" s="10" t="str">
        <f>G3290</f>
        <v>MPCOSEMB</v>
      </c>
      <c r="I3290" s="10" t="s">
        <v>6428</v>
      </c>
      <c r="J3290" s="10" t="s">
        <v>6429</v>
      </c>
      <c r="K3290" s="13">
        <v>3.69</v>
      </c>
      <c r="L3290" s="19" t="s">
        <v>13176</v>
      </c>
      <c r="M3290" s="11" t="s">
        <v>39</v>
      </c>
      <c r="N3290" s="10" t="s">
        <v>40</v>
      </c>
      <c r="O3290" s="10"/>
      <c r="P3290" s="10"/>
      <c r="Q3290" s="12"/>
      <c r="R3290" s="12"/>
      <c r="S3290" s="15" t="s">
        <v>42</v>
      </c>
      <c r="T3290" s="10" t="s">
        <v>27</v>
      </c>
      <c r="U3290" s="10">
        <v>2900</v>
      </c>
      <c r="V3290" s="10">
        <v>1418</v>
      </c>
      <c r="W3290" s="10">
        <v>1342</v>
      </c>
      <c r="X3290" s="10">
        <v>3545</v>
      </c>
      <c r="Y3290" s="10">
        <f t="shared" si="114"/>
        <v>2062</v>
      </c>
      <c r="Z3290" s="10" t="str">
        <f>IFERROR(VLOOKUP(H3290,'[1]MW-NIFTY-50-12-Apr-2020'!$A:$A,1,FALSE),"No")</f>
        <v>No</v>
      </c>
      <c r="AA3290" s="10" t="str">
        <f>IFERROR(VLOOKUP(AB3290,'[2]ind_nifty500list 12th Apr20'!$F:$F,1,FALSE),"No")</f>
        <v>No</v>
      </c>
      <c r="AB3290" s="9">
        <v>2062</v>
      </c>
    </row>
    <row r="3291" spans="1:28" ht="15.75" customHeight="1" x14ac:dyDescent="0.3">
      <c r="A3291" s="9">
        <v>2609</v>
      </c>
      <c r="B3291" s="10"/>
      <c r="C3291" s="10"/>
      <c r="D3291" s="10">
        <v>136198148</v>
      </c>
      <c r="E3291" s="10">
        <v>136198148</v>
      </c>
      <c r="F3291" s="10">
        <v>532024</v>
      </c>
      <c r="G3291" s="10" t="s">
        <v>8066</v>
      </c>
      <c r="H3291" s="10" t="str">
        <f>G3291</f>
        <v>RBGUPTA</v>
      </c>
      <c r="I3291" s="10" t="s">
        <v>8067</v>
      </c>
      <c r="J3291" s="10" t="s">
        <v>8068</v>
      </c>
      <c r="K3291" s="13">
        <v>3.69</v>
      </c>
      <c r="L3291" s="19" t="s">
        <v>13176</v>
      </c>
      <c r="M3291" s="11" t="s">
        <v>55</v>
      </c>
      <c r="N3291" s="10" t="s">
        <v>56</v>
      </c>
      <c r="O3291" s="10" t="s">
        <v>62</v>
      </c>
      <c r="P3291" s="10" t="s">
        <v>293</v>
      </c>
      <c r="Q3291" s="12"/>
      <c r="R3291" s="12"/>
      <c r="S3291" s="18" t="s">
        <v>58</v>
      </c>
      <c r="T3291" s="10" t="s">
        <v>27</v>
      </c>
      <c r="U3291" s="10">
        <v>2673</v>
      </c>
      <c r="V3291" s="10">
        <v>2683</v>
      </c>
      <c r="W3291" s="10">
        <v>1045</v>
      </c>
      <c r="X3291" s="10">
        <v>2916</v>
      </c>
      <c r="Y3291" s="10">
        <f t="shared" si="114"/>
        <v>2609</v>
      </c>
      <c r="Z3291" s="10" t="str">
        <f>IFERROR(VLOOKUP(H3291,'[1]MW-NIFTY-50-12-Apr-2020'!$A:$A,1,FALSE),"No")</f>
        <v>No</v>
      </c>
      <c r="AA3291" s="10" t="str">
        <f>IFERROR(VLOOKUP(AB3291,'[2]ind_nifty500list 12th Apr20'!$F:$F,1,FALSE),"No")</f>
        <v>No</v>
      </c>
      <c r="AB3291" s="9">
        <v>2609</v>
      </c>
    </row>
    <row r="3292" spans="1:28" ht="15.75" customHeight="1" x14ac:dyDescent="0.3">
      <c r="A3292" s="9">
        <v>2653</v>
      </c>
      <c r="B3292" s="10"/>
      <c r="C3292" s="10"/>
      <c r="D3292" s="10">
        <v>138007044</v>
      </c>
      <c r="E3292" s="10">
        <v>539090</v>
      </c>
      <c r="F3292" s="10">
        <v>539090</v>
      </c>
      <c r="G3292" s="10" t="s">
        <v>8198</v>
      </c>
      <c r="H3292" s="10" t="str">
        <f>G3292</f>
        <v>RAJPUTANA</v>
      </c>
      <c r="I3292" s="10" t="s">
        <v>8199</v>
      </c>
      <c r="J3292" s="10" t="s">
        <v>8200</v>
      </c>
      <c r="K3292" s="13">
        <v>3.69</v>
      </c>
      <c r="L3292" s="19" t="s">
        <v>13176</v>
      </c>
      <c r="M3292" s="11" t="s">
        <v>55</v>
      </c>
      <c r="N3292" s="10" t="s">
        <v>56</v>
      </c>
      <c r="O3292" s="10" t="s">
        <v>62</v>
      </c>
      <c r="P3292" s="10" t="s">
        <v>63</v>
      </c>
      <c r="Q3292" s="12"/>
      <c r="R3292" s="12"/>
      <c r="S3292" s="10" t="s">
        <v>58</v>
      </c>
      <c r="T3292" s="10" t="s">
        <v>27</v>
      </c>
      <c r="U3292" s="10">
        <v>2902</v>
      </c>
      <c r="V3292" s="10">
        <v>3204</v>
      </c>
      <c r="W3292" s="10">
        <v>1987</v>
      </c>
      <c r="X3292" s="10">
        <v>1383</v>
      </c>
      <c r="Y3292" s="10">
        <f t="shared" si="114"/>
        <v>2653</v>
      </c>
      <c r="Z3292" s="10" t="str">
        <f>IFERROR(VLOOKUP(H3292,'[1]MW-NIFTY-50-12-Apr-2020'!$A:$A,1,FALSE),"No")</f>
        <v>No</v>
      </c>
      <c r="AA3292" s="10" t="str">
        <f>IFERROR(VLOOKUP(AB3292,'[2]ind_nifty500list 12th Apr20'!$F:$F,1,FALSE),"No")</f>
        <v>No</v>
      </c>
      <c r="AB3292" s="9">
        <v>2653</v>
      </c>
    </row>
    <row r="3293" spans="1:28" ht="15.75" customHeight="1" x14ac:dyDescent="0.3">
      <c r="A3293" s="9">
        <v>1347</v>
      </c>
      <c r="B3293" s="10">
        <v>1029121</v>
      </c>
      <c r="C3293" s="10">
        <v>4020</v>
      </c>
      <c r="D3293" s="10">
        <v>134830852</v>
      </c>
      <c r="E3293" s="10">
        <v>526683</v>
      </c>
      <c r="F3293" s="10">
        <v>526683</v>
      </c>
      <c r="G3293" s="10" t="s">
        <v>4266</v>
      </c>
      <c r="H3293" s="10" t="s">
        <v>4266</v>
      </c>
      <c r="I3293" s="10" t="s">
        <v>4267</v>
      </c>
      <c r="J3293" s="10" t="s">
        <v>4268</v>
      </c>
      <c r="K3293" s="13">
        <v>3.6868999999999996</v>
      </c>
      <c r="L3293" s="19" t="s">
        <v>13176</v>
      </c>
      <c r="M3293" s="11" t="s">
        <v>83</v>
      </c>
      <c r="N3293" s="10" t="s">
        <v>181</v>
      </c>
      <c r="O3293" s="10" t="s">
        <v>210</v>
      </c>
      <c r="P3293" s="10" t="s">
        <v>4269</v>
      </c>
      <c r="Q3293" s="12"/>
      <c r="R3293" s="12"/>
      <c r="S3293" s="15" t="s">
        <v>86</v>
      </c>
      <c r="T3293" s="10" t="s">
        <v>27</v>
      </c>
      <c r="U3293" s="10">
        <v>3492</v>
      </c>
      <c r="V3293" s="10">
        <v>3159</v>
      </c>
      <c r="W3293" s="10">
        <v>3967</v>
      </c>
      <c r="X3293" s="10">
        <v>1843</v>
      </c>
      <c r="Y3293" s="10">
        <f t="shared" si="114"/>
        <v>1347</v>
      </c>
      <c r="Z3293" s="10" t="str">
        <f>IFERROR(VLOOKUP(H3293,'[1]MW-NIFTY-50-12-Apr-2020'!$A:$A,1,FALSE),"No")</f>
        <v>No</v>
      </c>
      <c r="AA3293" s="10" t="str">
        <f>IFERROR(VLOOKUP(AB3293,'[2]ind_nifty500list 12th Apr20'!$F:$F,1,FALSE),"No")</f>
        <v>No</v>
      </c>
      <c r="AB3293" s="9">
        <v>1347</v>
      </c>
    </row>
    <row r="3294" spans="1:28" ht="15.75" customHeight="1" x14ac:dyDescent="0.3">
      <c r="A3294" s="9">
        <v>2476</v>
      </c>
      <c r="B3294" s="10"/>
      <c r="C3294" s="10"/>
      <c r="D3294" s="10">
        <v>132976388</v>
      </c>
      <c r="E3294" s="10">
        <v>519439</v>
      </c>
      <c r="F3294" s="10">
        <v>519439</v>
      </c>
      <c r="G3294" s="10" t="s">
        <v>7673</v>
      </c>
      <c r="H3294" s="10" t="str">
        <f t="shared" ref="H3294:H3300" si="116">G3294</f>
        <v>PIONAGR</v>
      </c>
      <c r="I3294" s="10" t="s">
        <v>7674</v>
      </c>
      <c r="J3294" s="10" t="s">
        <v>7675</v>
      </c>
      <c r="K3294" s="13">
        <v>3.67</v>
      </c>
      <c r="L3294" s="19" t="s">
        <v>13176</v>
      </c>
      <c r="M3294" s="11" t="s">
        <v>275</v>
      </c>
      <c r="N3294" s="10" t="s">
        <v>357</v>
      </c>
      <c r="O3294" s="10" t="s">
        <v>358</v>
      </c>
      <c r="P3294" s="10" t="s">
        <v>359</v>
      </c>
      <c r="Q3294" s="12"/>
      <c r="R3294" s="12"/>
      <c r="S3294" s="10" t="s">
        <v>279</v>
      </c>
      <c r="T3294" s="10" t="s">
        <v>27</v>
      </c>
      <c r="U3294" s="10">
        <v>1542</v>
      </c>
      <c r="V3294" s="10">
        <v>2631</v>
      </c>
      <c r="W3294" s="10">
        <v>823</v>
      </c>
      <c r="X3294" s="10">
        <v>2633</v>
      </c>
      <c r="Y3294" s="10">
        <f t="shared" si="114"/>
        <v>2476</v>
      </c>
      <c r="Z3294" s="10" t="str">
        <f>IFERROR(VLOOKUP(H3294,'[1]MW-NIFTY-50-12-Apr-2020'!$A:$A,1,FALSE),"No")</f>
        <v>No</v>
      </c>
      <c r="AA3294" s="10" t="str">
        <f>IFERROR(VLOOKUP(AB3294,'[2]ind_nifty500list 12th Apr20'!$F:$F,1,FALSE),"No")</f>
        <v>No</v>
      </c>
      <c r="AB3294" s="9">
        <v>2476</v>
      </c>
    </row>
    <row r="3295" spans="1:28" ht="15.75" customHeight="1" x14ac:dyDescent="0.3">
      <c r="A3295" s="9">
        <v>64</v>
      </c>
      <c r="B3295" s="10"/>
      <c r="C3295" s="10"/>
      <c r="D3295" s="10">
        <v>131612932</v>
      </c>
      <c r="E3295" s="10">
        <v>514113</v>
      </c>
      <c r="F3295" s="10">
        <v>514113</v>
      </c>
      <c r="G3295" s="10" t="s">
        <v>294</v>
      </c>
      <c r="H3295" s="10" t="str">
        <f t="shared" si="116"/>
        <v>ADINATH</v>
      </c>
      <c r="I3295" s="10" t="s">
        <v>295</v>
      </c>
      <c r="J3295" s="10" t="s">
        <v>296</v>
      </c>
      <c r="K3295" s="13">
        <v>3.66</v>
      </c>
      <c r="L3295" s="19" t="s">
        <v>13176</v>
      </c>
      <c r="M3295" s="11" t="s">
        <v>83</v>
      </c>
      <c r="N3295" s="10" t="s">
        <v>84</v>
      </c>
      <c r="O3295" s="10" t="s">
        <v>85</v>
      </c>
      <c r="P3295" s="10"/>
      <c r="Q3295" s="12"/>
      <c r="R3295" s="12"/>
      <c r="S3295" s="17" t="s">
        <v>86</v>
      </c>
      <c r="T3295" s="10" t="s">
        <v>27</v>
      </c>
      <c r="U3295" s="10">
        <v>1007</v>
      </c>
      <c r="V3295" s="10">
        <v>1149</v>
      </c>
      <c r="W3295" s="10">
        <v>45</v>
      </c>
      <c r="X3295" s="10">
        <v>3416</v>
      </c>
      <c r="Y3295" s="10">
        <f t="shared" si="114"/>
        <v>64</v>
      </c>
      <c r="Z3295" s="10" t="str">
        <f>IFERROR(VLOOKUP(H3295,'[1]MW-NIFTY-50-12-Apr-2020'!$A:$A,1,FALSE),"No")</f>
        <v>No</v>
      </c>
      <c r="AA3295" s="10" t="str">
        <f>IFERROR(VLOOKUP(AB3295,'[2]ind_nifty500list 12th Apr20'!$F:$F,1,FALSE),"No")</f>
        <v>No</v>
      </c>
      <c r="AB3295" s="9">
        <v>64</v>
      </c>
    </row>
    <row r="3296" spans="1:28" ht="15.75" customHeight="1" x14ac:dyDescent="0.3">
      <c r="A3296" s="9">
        <v>1043</v>
      </c>
      <c r="B3296" s="10"/>
      <c r="C3296" s="10"/>
      <c r="D3296" s="10">
        <v>135986180</v>
      </c>
      <c r="E3296" s="10">
        <v>531196</v>
      </c>
      <c r="F3296" s="10">
        <v>531196</v>
      </c>
      <c r="G3296" s="10" t="s">
        <v>3336</v>
      </c>
      <c r="H3296" s="10" t="str">
        <f t="shared" si="116"/>
        <v>GAGANPO</v>
      </c>
      <c r="I3296" s="10" t="s">
        <v>3337</v>
      </c>
      <c r="J3296" s="10" t="s">
        <v>3338</v>
      </c>
      <c r="K3296" s="13">
        <v>3.66</v>
      </c>
      <c r="L3296" s="19" t="s">
        <v>13176</v>
      </c>
      <c r="M3296" s="10" t="s">
        <v>39</v>
      </c>
      <c r="N3296" s="10" t="s">
        <v>40</v>
      </c>
      <c r="O3296" s="10" t="s">
        <v>76</v>
      </c>
      <c r="P3296" s="12"/>
      <c r="Q3296" s="12"/>
      <c r="R3296" s="12"/>
      <c r="S3296" s="17" t="s">
        <v>42</v>
      </c>
      <c r="T3296" s="10" t="s">
        <v>27</v>
      </c>
      <c r="U3296" s="10">
        <v>1560</v>
      </c>
      <c r="V3296" s="10">
        <v>1901</v>
      </c>
      <c r="W3296" s="10">
        <v>993</v>
      </c>
      <c r="X3296" s="10">
        <v>329</v>
      </c>
      <c r="Y3296" s="10">
        <f t="shared" si="114"/>
        <v>1043</v>
      </c>
      <c r="Z3296" s="10" t="str">
        <f>IFERROR(VLOOKUP(H3296,'[1]MW-NIFTY-50-12-Apr-2020'!$A:$A,1,FALSE),"No")</f>
        <v>No</v>
      </c>
      <c r="AA3296" s="10" t="str">
        <f>IFERROR(VLOOKUP(AB3296,'[2]ind_nifty500list 12th Apr20'!$F:$F,1,FALSE),"No")</f>
        <v>No</v>
      </c>
      <c r="AB3296" s="9">
        <v>1043</v>
      </c>
    </row>
    <row r="3297" spans="1:28" ht="15.75" customHeight="1" x14ac:dyDescent="0.3">
      <c r="A3297" s="9">
        <v>1372</v>
      </c>
      <c r="B3297" s="10"/>
      <c r="C3297" s="10"/>
      <c r="D3297" s="10">
        <v>130990596</v>
      </c>
      <c r="E3297" s="10">
        <v>511682</v>
      </c>
      <c r="F3297" s="10">
        <v>511682</v>
      </c>
      <c r="G3297" s="10" t="s">
        <v>4343</v>
      </c>
      <c r="H3297" s="10" t="str">
        <f t="shared" si="116"/>
        <v>IFLPROMOT</v>
      </c>
      <c r="I3297" s="10" t="s">
        <v>4344</v>
      </c>
      <c r="J3297" s="10" t="s">
        <v>4345</v>
      </c>
      <c r="K3297" s="13">
        <v>3.65</v>
      </c>
      <c r="L3297" s="19" t="s">
        <v>13176</v>
      </c>
      <c r="M3297" s="11" t="s">
        <v>55</v>
      </c>
      <c r="N3297" s="10" t="s">
        <v>56</v>
      </c>
      <c r="O3297" s="10" t="s">
        <v>57</v>
      </c>
      <c r="P3297" s="10"/>
      <c r="Q3297" s="12"/>
      <c r="R3297" s="12"/>
      <c r="S3297" s="10" t="s">
        <v>58</v>
      </c>
      <c r="T3297" s="10" t="s">
        <v>27</v>
      </c>
      <c r="U3297" s="10">
        <v>1409</v>
      </c>
      <c r="V3297" s="10">
        <v>1473</v>
      </c>
      <c r="W3297" s="10">
        <v>1259</v>
      </c>
      <c r="X3297" s="10">
        <v>1138</v>
      </c>
      <c r="Y3297" s="10">
        <f t="shared" si="114"/>
        <v>1372</v>
      </c>
      <c r="Z3297" s="10" t="str">
        <f>IFERROR(VLOOKUP(H3297,'[1]MW-NIFTY-50-12-Apr-2020'!$A:$A,1,FALSE),"No")</f>
        <v>No</v>
      </c>
      <c r="AA3297" s="10" t="str">
        <f>IFERROR(VLOOKUP(AB3297,'[2]ind_nifty500list 12th Apr20'!$F:$F,1,FALSE),"No")</f>
        <v>No</v>
      </c>
      <c r="AB3297" s="9">
        <v>1372</v>
      </c>
    </row>
    <row r="3298" spans="1:28" ht="15.75" customHeight="1" x14ac:dyDescent="0.3">
      <c r="A3298" s="9">
        <v>3239</v>
      </c>
      <c r="B3298" s="10"/>
      <c r="C3298" s="10"/>
      <c r="D3298" s="10">
        <v>129269764</v>
      </c>
      <c r="E3298" s="10">
        <v>504960</v>
      </c>
      <c r="F3298" s="10">
        <v>504960</v>
      </c>
      <c r="G3298" s="10" t="s">
        <v>9951</v>
      </c>
      <c r="H3298" s="10" t="str">
        <f t="shared" si="116"/>
        <v>STEWARTQ</v>
      </c>
      <c r="I3298" s="10" t="s">
        <v>9952</v>
      </c>
      <c r="J3298" s="10" t="s">
        <v>9953</v>
      </c>
      <c r="K3298" s="13">
        <v>3.65</v>
      </c>
      <c r="L3298" s="19" t="s">
        <v>13176</v>
      </c>
      <c r="M3298" s="11" t="s">
        <v>39</v>
      </c>
      <c r="N3298" s="10" t="s">
        <v>67</v>
      </c>
      <c r="O3298" s="10"/>
      <c r="P3298" s="10"/>
      <c r="Q3298" s="12"/>
      <c r="R3298" s="12"/>
      <c r="S3298" s="15" t="s">
        <v>69</v>
      </c>
      <c r="T3298" s="10" t="s">
        <v>27</v>
      </c>
      <c r="U3298" s="10">
        <v>3756</v>
      </c>
      <c r="V3298" s="10">
        <v>3834</v>
      </c>
      <c r="W3298" s="10">
        <v>2599</v>
      </c>
      <c r="X3298" s="10">
        <v>2931</v>
      </c>
      <c r="Y3298" s="10">
        <f t="shared" si="114"/>
        <v>3239</v>
      </c>
      <c r="Z3298" s="10" t="str">
        <f>IFERROR(VLOOKUP(H3298,'[1]MW-NIFTY-50-12-Apr-2020'!$A:$A,1,FALSE),"No")</f>
        <v>No</v>
      </c>
      <c r="AA3298" s="10" t="str">
        <f>IFERROR(VLOOKUP(AB3298,'[2]ind_nifty500list 12th Apr20'!$F:$F,1,FALSE),"No")</f>
        <v>No</v>
      </c>
      <c r="AB3298" s="9">
        <v>3239</v>
      </c>
    </row>
    <row r="3299" spans="1:28" ht="15.75" customHeight="1" x14ac:dyDescent="0.3">
      <c r="A3299" s="9">
        <v>1822</v>
      </c>
      <c r="B3299" s="10"/>
      <c r="C3299" s="10"/>
      <c r="D3299" s="10">
        <v>135988740</v>
      </c>
      <c r="E3299" s="10">
        <v>531206</v>
      </c>
      <c r="F3299" s="10">
        <v>531206</v>
      </c>
      <c r="G3299" s="10" t="s">
        <v>5705</v>
      </c>
      <c r="H3299" s="10" t="str">
        <f t="shared" si="116"/>
        <v>KWALITYCL</v>
      </c>
      <c r="I3299" s="10" t="s">
        <v>5706</v>
      </c>
      <c r="J3299" s="10" t="s">
        <v>5707</v>
      </c>
      <c r="K3299" s="13">
        <v>3.64</v>
      </c>
      <c r="L3299" s="19" t="s">
        <v>13176</v>
      </c>
      <c r="M3299" s="11" t="s">
        <v>55</v>
      </c>
      <c r="N3299" s="10" t="s">
        <v>56</v>
      </c>
      <c r="O3299" s="10" t="s">
        <v>158</v>
      </c>
      <c r="P3299" s="10" t="s">
        <v>159</v>
      </c>
      <c r="Q3299" s="12"/>
      <c r="R3299" s="12"/>
      <c r="S3299" s="10" t="s">
        <v>58</v>
      </c>
      <c r="T3299" s="10" t="s">
        <v>27</v>
      </c>
      <c r="U3299" s="10">
        <v>1857</v>
      </c>
      <c r="V3299" s="10">
        <v>521</v>
      </c>
      <c r="W3299" s="10">
        <v>3537</v>
      </c>
      <c r="X3299" s="10">
        <v>188</v>
      </c>
      <c r="Y3299" s="10">
        <f t="shared" si="114"/>
        <v>1822</v>
      </c>
      <c r="Z3299" s="10" t="str">
        <f>IFERROR(VLOOKUP(H3299,'[1]MW-NIFTY-50-12-Apr-2020'!$A:$A,1,FALSE),"No")</f>
        <v>No</v>
      </c>
      <c r="AA3299" s="10" t="str">
        <f>IFERROR(VLOOKUP(AB3299,'[2]ind_nifty500list 12th Apr20'!$F:$F,1,FALSE),"No")</f>
        <v>No</v>
      </c>
      <c r="AB3299" s="9">
        <v>1822</v>
      </c>
    </row>
    <row r="3300" spans="1:28" ht="15.75" customHeight="1" x14ac:dyDescent="0.3">
      <c r="A3300" s="9">
        <v>30</v>
      </c>
      <c r="B3300" s="10"/>
      <c r="C3300" s="10"/>
      <c r="D3300" s="10">
        <v>137967364</v>
      </c>
      <c r="E3300" s="10">
        <v>538935</v>
      </c>
      <c r="F3300" s="10">
        <v>538935</v>
      </c>
      <c r="G3300" s="10" t="s">
        <v>163</v>
      </c>
      <c r="H3300" s="10" t="str">
        <f t="shared" si="116"/>
        <v>ABHIFIN</v>
      </c>
      <c r="I3300" s="10" t="s">
        <v>164</v>
      </c>
      <c r="J3300" s="10" t="s">
        <v>165</v>
      </c>
      <c r="K3300" s="13">
        <v>3.63</v>
      </c>
      <c r="L3300" s="19" t="s">
        <v>13176</v>
      </c>
      <c r="M3300" s="11" t="s">
        <v>55</v>
      </c>
      <c r="N3300" s="11" t="s">
        <v>56</v>
      </c>
      <c r="O3300" s="10" t="s">
        <v>62</v>
      </c>
      <c r="P3300" s="10" t="s">
        <v>63</v>
      </c>
      <c r="Q3300" s="12"/>
      <c r="R3300" s="12"/>
      <c r="S3300" s="18" t="s">
        <v>58</v>
      </c>
      <c r="T3300" s="10" t="s">
        <v>27</v>
      </c>
      <c r="U3300" s="10">
        <v>208</v>
      </c>
      <c r="V3300" s="10">
        <v>233</v>
      </c>
      <c r="W3300" s="10">
        <v>3230</v>
      </c>
      <c r="X3300" s="10">
        <v>2304</v>
      </c>
      <c r="Y3300" s="10">
        <f t="shared" si="114"/>
        <v>30</v>
      </c>
      <c r="Z3300" s="10" t="str">
        <f>IFERROR(VLOOKUP(H3300,'[1]MW-NIFTY-50-12-Apr-2020'!$A:$A,1,FALSE),"No")</f>
        <v>No</v>
      </c>
      <c r="AA3300" s="10" t="str">
        <f>IFERROR(VLOOKUP(AB3300,'[2]ind_nifty500list 12th Apr20'!$F:$F,1,FALSE),"No")</f>
        <v>No</v>
      </c>
      <c r="AB3300" s="9">
        <v>30</v>
      </c>
    </row>
    <row r="3301" spans="1:28" ht="15.75" customHeight="1" x14ac:dyDescent="0.3">
      <c r="A3301" s="9">
        <v>3305</v>
      </c>
      <c r="B3301" s="10">
        <v>2992385</v>
      </c>
      <c r="C3301" s="10">
        <v>11689</v>
      </c>
      <c r="D3301" s="10">
        <v>136322308</v>
      </c>
      <c r="E3301" s="10">
        <v>532509</v>
      </c>
      <c r="F3301" s="10">
        <v>532509</v>
      </c>
      <c r="G3301" s="10" t="s">
        <v>10151</v>
      </c>
      <c r="H3301" s="10" t="s">
        <v>10151</v>
      </c>
      <c r="I3301" s="10" t="s">
        <v>10152</v>
      </c>
      <c r="J3301" s="10" t="s">
        <v>10153</v>
      </c>
      <c r="K3301" s="13">
        <v>3958.1198999999997</v>
      </c>
      <c r="L3301" s="19" t="s">
        <v>13179</v>
      </c>
      <c r="M3301" s="11" t="s">
        <v>83</v>
      </c>
      <c r="N3301" s="10" t="s">
        <v>621</v>
      </c>
      <c r="O3301" s="10" t="s">
        <v>622</v>
      </c>
      <c r="P3301" s="10" t="s">
        <v>660</v>
      </c>
      <c r="Q3301" s="12"/>
      <c r="R3301" s="12"/>
      <c r="S3301" s="18" t="s">
        <v>623</v>
      </c>
      <c r="T3301" s="10" t="s">
        <v>27</v>
      </c>
      <c r="U3301" s="10">
        <v>1040</v>
      </c>
      <c r="V3301" s="10">
        <v>981</v>
      </c>
      <c r="W3301" s="10">
        <v>2055</v>
      </c>
      <c r="X3301" s="10">
        <v>5024</v>
      </c>
      <c r="Y3301" s="10">
        <f t="shared" si="114"/>
        <v>3305</v>
      </c>
      <c r="Z3301" s="10" t="str">
        <f>IFERROR(VLOOKUP(H3301,'[1]MW-NIFTY-50-12-Apr-2020'!$A:$A,1,FALSE),"No")</f>
        <v>No</v>
      </c>
      <c r="AA3301" s="10" t="s">
        <v>44</v>
      </c>
      <c r="AB3301" s="9">
        <v>3305</v>
      </c>
    </row>
    <row r="3302" spans="1:28" ht="15.75" customHeight="1" x14ac:dyDescent="0.3">
      <c r="A3302" s="9">
        <v>1177</v>
      </c>
      <c r="B3302" s="10"/>
      <c r="C3302" s="10"/>
      <c r="D3302" s="10">
        <v>134848260</v>
      </c>
      <c r="E3302" s="10">
        <v>526751</v>
      </c>
      <c r="F3302" s="10">
        <v>526751</v>
      </c>
      <c r="G3302" s="10" t="s">
        <v>3746</v>
      </c>
      <c r="H3302" s="10" t="str">
        <f t="shared" ref="H3302:H3312" si="117">G3302</f>
        <v>GRATEXI</v>
      </c>
      <c r="I3302" s="10" t="s">
        <v>3747</v>
      </c>
      <c r="J3302" s="10" t="s">
        <v>3748</v>
      </c>
      <c r="K3302" s="13">
        <v>3.63</v>
      </c>
      <c r="L3302" s="19" t="s">
        <v>13176</v>
      </c>
      <c r="M3302" s="11" t="s">
        <v>39</v>
      </c>
      <c r="N3302" s="10" t="s">
        <v>145</v>
      </c>
      <c r="O3302" s="10"/>
      <c r="P3302" s="10"/>
      <c r="Q3302" s="12"/>
      <c r="R3302" s="12"/>
      <c r="S3302" s="15" t="s">
        <v>42</v>
      </c>
      <c r="T3302" s="10" t="s">
        <v>27</v>
      </c>
      <c r="U3302" s="10">
        <v>1209</v>
      </c>
      <c r="V3302" s="10">
        <v>1510</v>
      </c>
      <c r="W3302" s="10">
        <v>3835</v>
      </c>
      <c r="X3302" s="10">
        <v>3053</v>
      </c>
      <c r="Y3302" s="10">
        <f t="shared" si="114"/>
        <v>1177</v>
      </c>
      <c r="Z3302" s="10" t="str">
        <f>IFERROR(VLOOKUP(H3302,'[1]MW-NIFTY-50-12-Apr-2020'!$A:$A,1,FALSE),"No")</f>
        <v>No</v>
      </c>
      <c r="AA3302" s="10" t="str">
        <f>IFERROR(VLOOKUP(AB3302,'[2]ind_nifty500list 12th Apr20'!$F:$F,1,FALSE),"No")</f>
        <v>No</v>
      </c>
      <c r="AB3302" s="9">
        <v>1177</v>
      </c>
    </row>
    <row r="3303" spans="1:28" ht="15.75" customHeight="1" x14ac:dyDescent="0.3">
      <c r="A3303" s="9">
        <v>2087</v>
      </c>
      <c r="B3303" s="10"/>
      <c r="C3303" s="10"/>
      <c r="D3303" s="10">
        <v>136211972</v>
      </c>
      <c r="E3303" s="10">
        <v>532078</v>
      </c>
      <c r="F3303" s="10">
        <v>532078</v>
      </c>
      <c r="G3303" s="10" t="s">
        <v>6504</v>
      </c>
      <c r="H3303" s="10" t="str">
        <f t="shared" si="117"/>
        <v>MONNETIN</v>
      </c>
      <c r="I3303" s="10" t="s">
        <v>6505</v>
      </c>
      <c r="J3303" s="10" t="s">
        <v>6506</v>
      </c>
      <c r="K3303" s="13">
        <v>3.62</v>
      </c>
      <c r="L3303" s="19" t="s">
        <v>13176</v>
      </c>
      <c r="M3303" s="11" t="s">
        <v>23</v>
      </c>
      <c r="N3303" s="10" t="s">
        <v>90</v>
      </c>
      <c r="O3303" s="10"/>
      <c r="P3303" s="10"/>
      <c r="Q3303" s="12"/>
      <c r="R3303" s="12"/>
      <c r="S3303" s="18" t="s">
        <v>91</v>
      </c>
      <c r="T3303" s="10" t="s">
        <v>27</v>
      </c>
      <c r="U3303" s="10">
        <v>3016</v>
      </c>
      <c r="V3303" s="10">
        <v>485</v>
      </c>
      <c r="W3303" s="10">
        <v>1162</v>
      </c>
      <c r="X3303" s="10">
        <v>453</v>
      </c>
      <c r="Y3303" s="10">
        <f t="shared" si="114"/>
        <v>2087</v>
      </c>
      <c r="Z3303" s="10" t="str">
        <f>IFERROR(VLOOKUP(H3303,'[1]MW-NIFTY-50-12-Apr-2020'!$A:$A,1,FALSE),"No")</f>
        <v>No</v>
      </c>
      <c r="AA3303" s="10" t="str">
        <f>IFERROR(VLOOKUP(AB3303,'[2]ind_nifty500list 12th Apr20'!$F:$F,1,FALSE),"No")</f>
        <v>No</v>
      </c>
      <c r="AB3303" s="9">
        <v>2087</v>
      </c>
    </row>
    <row r="3304" spans="1:28" ht="15.75" customHeight="1" x14ac:dyDescent="0.3">
      <c r="A3304" s="9">
        <v>2366</v>
      </c>
      <c r="B3304" s="10"/>
      <c r="C3304" s="10"/>
      <c r="D3304" s="10">
        <v>135952644</v>
      </c>
      <c r="E3304" s="10">
        <v>531065</v>
      </c>
      <c r="F3304" s="10">
        <v>531065</v>
      </c>
      <c r="G3304" s="10" t="s">
        <v>7348</v>
      </c>
      <c r="H3304" s="10" t="str">
        <f t="shared" si="117"/>
        <v>OSWALOR</v>
      </c>
      <c r="I3304" s="10" t="s">
        <v>7349</v>
      </c>
      <c r="J3304" s="10" t="s">
        <v>7350</v>
      </c>
      <c r="K3304" s="13">
        <v>3.62</v>
      </c>
      <c r="L3304" s="19" t="s">
        <v>13176</v>
      </c>
      <c r="M3304" s="11" t="s">
        <v>275</v>
      </c>
      <c r="N3304" s="10" t="s">
        <v>357</v>
      </c>
      <c r="O3304" s="10" t="s">
        <v>358</v>
      </c>
      <c r="P3304" s="10" t="s">
        <v>1254</v>
      </c>
      <c r="Q3304" s="12"/>
      <c r="R3304" s="12"/>
      <c r="S3304" s="18" t="s">
        <v>279</v>
      </c>
      <c r="T3304" s="10" t="s">
        <v>27</v>
      </c>
      <c r="U3304" s="10">
        <v>2260</v>
      </c>
      <c r="V3304" s="10">
        <v>2370</v>
      </c>
      <c r="W3304" s="10">
        <v>911</v>
      </c>
      <c r="X3304" s="10">
        <v>2471</v>
      </c>
      <c r="Y3304" s="10">
        <f t="shared" si="114"/>
        <v>2366</v>
      </c>
      <c r="Z3304" s="10" t="str">
        <f>IFERROR(VLOOKUP(H3304,'[1]MW-NIFTY-50-12-Apr-2020'!$A:$A,1,FALSE),"No")</f>
        <v>No</v>
      </c>
      <c r="AA3304" s="10" t="str">
        <f>IFERROR(VLOOKUP(AB3304,'[2]ind_nifty500list 12th Apr20'!$F:$F,1,FALSE),"No")</f>
        <v>No</v>
      </c>
      <c r="AB3304" s="9">
        <v>2366</v>
      </c>
    </row>
    <row r="3305" spans="1:28" ht="15.75" customHeight="1" x14ac:dyDescent="0.3">
      <c r="A3305" s="9">
        <v>341</v>
      </c>
      <c r="B3305" s="10"/>
      <c r="C3305" s="10"/>
      <c r="D3305" s="10">
        <v>137463044</v>
      </c>
      <c r="E3305" s="10">
        <v>536965</v>
      </c>
      <c r="F3305" s="10">
        <v>536965</v>
      </c>
      <c r="G3305" s="10" t="s">
        <v>1193</v>
      </c>
      <c r="H3305" s="10" t="str">
        <f t="shared" si="117"/>
        <v>BPCAP</v>
      </c>
      <c r="I3305" s="10" t="s">
        <v>1194</v>
      </c>
      <c r="J3305" s="10" t="s">
        <v>1195</v>
      </c>
      <c r="K3305" s="13">
        <v>3.59</v>
      </c>
      <c r="L3305" s="19" t="s">
        <v>13176</v>
      </c>
      <c r="M3305" s="11" t="s">
        <v>55</v>
      </c>
      <c r="N3305" s="10" t="s">
        <v>56</v>
      </c>
      <c r="O3305" s="10" t="s">
        <v>57</v>
      </c>
      <c r="P3305" s="10"/>
      <c r="Q3305" s="12"/>
      <c r="R3305" s="12"/>
      <c r="S3305" s="18" t="s">
        <v>58</v>
      </c>
      <c r="T3305" s="10" t="s">
        <v>27</v>
      </c>
      <c r="U3305" s="10">
        <v>2238</v>
      </c>
      <c r="V3305" s="10">
        <v>3347</v>
      </c>
      <c r="W3305" s="10">
        <v>3816</v>
      </c>
      <c r="X3305" s="10">
        <v>3714</v>
      </c>
      <c r="Y3305" s="10">
        <f t="shared" si="114"/>
        <v>341</v>
      </c>
      <c r="Z3305" s="10" t="str">
        <f>IFERROR(VLOOKUP(H3305,'[1]MW-NIFTY-50-12-Apr-2020'!$A:$A,1,FALSE),"No")</f>
        <v>No</v>
      </c>
      <c r="AA3305" s="10" t="str">
        <f>IFERROR(VLOOKUP(AB3305,'[2]ind_nifty500list 12th Apr20'!$F:$F,1,FALSE),"No")</f>
        <v>No</v>
      </c>
      <c r="AB3305" s="9">
        <v>341</v>
      </c>
    </row>
    <row r="3306" spans="1:28" ht="15.75" customHeight="1" x14ac:dyDescent="0.3">
      <c r="A3306" s="9">
        <v>2942</v>
      </c>
      <c r="B3306" s="10"/>
      <c r="C3306" s="10"/>
      <c r="D3306" s="10">
        <v>136186884</v>
      </c>
      <c r="E3306" s="10">
        <v>531980</v>
      </c>
      <c r="F3306" s="10">
        <v>531980</v>
      </c>
      <c r="G3306" s="10" t="s">
        <v>9066</v>
      </c>
      <c r="H3306" s="10" t="str">
        <f t="shared" si="117"/>
        <v>SENINFO</v>
      </c>
      <c r="I3306" s="10" t="s">
        <v>9067</v>
      </c>
      <c r="J3306" s="10" t="s">
        <v>9068</v>
      </c>
      <c r="K3306" s="13">
        <v>3.59</v>
      </c>
      <c r="L3306" s="19" t="s">
        <v>13176</v>
      </c>
      <c r="M3306" s="10" t="s">
        <v>32</v>
      </c>
      <c r="N3306" s="10" t="s">
        <v>33</v>
      </c>
      <c r="O3306" s="10" t="s">
        <v>48</v>
      </c>
      <c r="P3306" s="10"/>
      <c r="Q3306" s="12"/>
      <c r="R3306" s="12"/>
      <c r="S3306" s="18" t="s">
        <v>35</v>
      </c>
      <c r="T3306" s="10" t="s">
        <v>27</v>
      </c>
      <c r="U3306" s="10">
        <v>3595</v>
      </c>
      <c r="V3306" s="10">
        <v>558</v>
      </c>
      <c r="W3306" s="10">
        <v>2743</v>
      </c>
      <c r="X3306" s="10">
        <v>2331</v>
      </c>
      <c r="Y3306" s="10">
        <f t="shared" si="114"/>
        <v>2942</v>
      </c>
      <c r="Z3306" s="10" t="str">
        <f>IFERROR(VLOOKUP(H3306,'[1]MW-NIFTY-50-12-Apr-2020'!$A:$A,1,FALSE),"No")</f>
        <v>No</v>
      </c>
      <c r="AA3306" s="10" t="str">
        <f>IFERROR(VLOOKUP(AB3306,'[2]ind_nifty500list 12th Apr20'!$F:$F,1,FALSE),"No")</f>
        <v>No</v>
      </c>
      <c r="AB3306" s="9">
        <v>2942</v>
      </c>
    </row>
    <row r="3307" spans="1:28" ht="15.75" customHeight="1" x14ac:dyDescent="0.3">
      <c r="A3307" s="9">
        <v>116</v>
      </c>
      <c r="B3307" s="10"/>
      <c r="C3307" s="10"/>
      <c r="D3307" s="10">
        <v>136040708</v>
      </c>
      <c r="E3307" s="10">
        <v>531409</v>
      </c>
      <c r="F3307" s="10">
        <v>531409</v>
      </c>
      <c r="G3307" s="10" t="s">
        <v>475</v>
      </c>
      <c r="H3307" s="10" t="str">
        <f t="shared" si="117"/>
        <v>ALCHCORP</v>
      </c>
      <c r="I3307" s="10" t="s">
        <v>476</v>
      </c>
      <c r="J3307" s="10" t="s">
        <v>477</v>
      </c>
      <c r="K3307" s="13">
        <v>3.58</v>
      </c>
      <c r="L3307" s="19" t="s">
        <v>13176</v>
      </c>
      <c r="M3307" s="12"/>
      <c r="N3307" s="10"/>
      <c r="O3307" s="10"/>
      <c r="P3307" s="10"/>
      <c r="Q3307" s="12"/>
      <c r="R3307" s="12"/>
      <c r="S3307" s="10"/>
      <c r="T3307" s="10" t="s">
        <v>27</v>
      </c>
      <c r="U3307" s="10"/>
      <c r="V3307" s="10"/>
      <c r="W3307" s="10"/>
      <c r="X3307" s="10"/>
      <c r="Y3307" s="10">
        <f t="shared" si="114"/>
        <v>116</v>
      </c>
      <c r="Z3307" s="10" t="str">
        <f>IFERROR(VLOOKUP(H3307,'[1]MW-NIFTY-50-12-Apr-2020'!$A:$A,1,FALSE),"No")</f>
        <v>No</v>
      </c>
      <c r="AA3307" s="10" t="str">
        <f>IFERROR(VLOOKUP(AB3307,'[2]ind_nifty500list 12th Apr20'!$F:$F,1,FALSE),"No")</f>
        <v>No</v>
      </c>
      <c r="AB3307" s="9">
        <v>116</v>
      </c>
    </row>
    <row r="3308" spans="1:28" ht="15.75" customHeight="1" x14ac:dyDescent="0.3">
      <c r="A3308" s="9">
        <v>1022</v>
      </c>
      <c r="B3308" s="10"/>
      <c r="C3308" s="10"/>
      <c r="D3308" s="10">
        <v>137992196</v>
      </c>
      <c r="E3308" s="10">
        <v>539032</v>
      </c>
      <c r="F3308" s="10">
        <v>539032</v>
      </c>
      <c r="G3308" s="10" t="s">
        <v>3271</v>
      </c>
      <c r="H3308" s="10" t="str">
        <f t="shared" si="117"/>
        <v>FRASER</v>
      </c>
      <c r="I3308" s="10" t="s">
        <v>3272</v>
      </c>
      <c r="J3308" s="10" t="s">
        <v>3273</v>
      </c>
      <c r="K3308" s="13">
        <v>3.58</v>
      </c>
      <c r="L3308" s="19" t="s">
        <v>13176</v>
      </c>
      <c r="M3308" s="11" t="s">
        <v>39</v>
      </c>
      <c r="N3308" s="10" t="s">
        <v>40</v>
      </c>
      <c r="O3308" s="10" t="s">
        <v>76</v>
      </c>
      <c r="P3308" s="10"/>
      <c r="Q3308" s="12"/>
      <c r="R3308" s="12"/>
      <c r="S3308" s="17" t="s">
        <v>42</v>
      </c>
      <c r="T3308" s="10" t="s">
        <v>27</v>
      </c>
      <c r="U3308" s="10">
        <v>1902</v>
      </c>
      <c r="V3308" s="10">
        <v>3097</v>
      </c>
      <c r="W3308" s="10">
        <v>3588</v>
      </c>
      <c r="X3308" s="10">
        <v>1071</v>
      </c>
      <c r="Y3308" s="10">
        <f t="shared" si="114"/>
        <v>1022</v>
      </c>
      <c r="Z3308" s="10" t="str">
        <f>IFERROR(VLOOKUP(H3308,'[1]MW-NIFTY-50-12-Apr-2020'!$A:$A,1,FALSE),"No")</f>
        <v>No</v>
      </c>
      <c r="AA3308" s="10" t="str">
        <f>IFERROR(VLOOKUP(AB3308,'[2]ind_nifty500list 12th Apr20'!$F:$F,1,FALSE),"No")</f>
        <v>No</v>
      </c>
      <c r="AB3308" s="9">
        <v>1022</v>
      </c>
    </row>
    <row r="3309" spans="1:28" ht="15.75" customHeight="1" x14ac:dyDescent="0.3">
      <c r="A3309" s="9">
        <v>1037</v>
      </c>
      <c r="B3309" s="10"/>
      <c r="C3309" s="10"/>
      <c r="D3309" s="10">
        <v>136130052</v>
      </c>
      <c r="E3309" s="10">
        <v>531758</v>
      </c>
      <c r="F3309" s="10">
        <v>531758</v>
      </c>
      <c r="G3309" s="10" t="s">
        <v>3317</v>
      </c>
      <c r="H3309" s="10" t="str">
        <f t="shared" si="117"/>
        <v>GKCONS</v>
      </c>
      <c r="I3309" s="10" t="s">
        <v>3318</v>
      </c>
      <c r="J3309" s="10" t="s">
        <v>3319</v>
      </c>
      <c r="K3309" s="13">
        <v>3.58</v>
      </c>
      <c r="L3309" s="19" t="s">
        <v>13176</v>
      </c>
      <c r="M3309" s="11" t="s">
        <v>55</v>
      </c>
      <c r="N3309" s="10" t="s">
        <v>56</v>
      </c>
      <c r="O3309" s="10" t="s">
        <v>62</v>
      </c>
      <c r="P3309" s="10" t="s">
        <v>63</v>
      </c>
      <c r="Q3309" s="12"/>
      <c r="R3309" s="12"/>
      <c r="S3309" s="10" t="s">
        <v>58</v>
      </c>
      <c r="T3309" s="10" t="s">
        <v>27</v>
      </c>
      <c r="U3309" s="10">
        <v>1710</v>
      </c>
      <c r="V3309" s="10">
        <v>1985</v>
      </c>
      <c r="W3309" s="10">
        <v>678</v>
      </c>
      <c r="X3309" s="10">
        <v>649</v>
      </c>
      <c r="Y3309" s="10">
        <f t="shared" si="114"/>
        <v>1037</v>
      </c>
      <c r="Z3309" s="10" t="str">
        <f>IFERROR(VLOOKUP(H3309,'[1]MW-NIFTY-50-12-Apr-2020'!$A:$A,1,FALSE),"No")</f>
        <v>No</v>
      </c>
      <c r="AA3309" s="10" t="str">
        <f>IFERROR(VLOOKUP(AB3309,'[2]ind_nifty500list 12th Apr20'!$F:$F,1,FALSE),"No")</f>
        <v>No</v>
      </c>
      <c r="AB3309" s="9">
        <v>1037</v>
      </c>
    </row>
    <row r="3310" spans="1:28" ht="15.75" customHeight="1" x14ac:dyDescent="0.3">
      <c r="A3310" s="9">
        <v>3602</v>
      </c>
      <c r="B3310" s="10"/>
      <c r="C3310" s="10"/>
      <c r="D3310" s="10">
        <v>134020868</v>
      </c>
      <c r="E3310" s="10">
        <v>523519</v>
      </c>
      <c r="F3310" s="10">
        <v>523519</v>
      </c>
      <c r="G3310" s="10" t="s">
        <v>11039</v>
      </c>
      <c r="H3310" s="10" t="str">
        <f t="shared" si="117"/>
        <v>UNIOFFICE</v>
      </c>
      <c r="I3310" s="10" t="s">
        <v>11040</v>
      </c>
      <c r="J3310" s="10" t="s">
        <v>11041</v>
      </c>
      <c r="K3310" s="13">
        <v>3.58</v>
      </c>
      <c r="L3310" s="19" t="s">
        <v>13176</v>
      </c>
      <c r="M3310" s="11" t="s">
        <v>39</v>
      </c>
      <c r="N3310" s="10" t="s">
        <v>40</v>
      </c>
      <c r="O3310" s="10" t="s">
        <v>76</v>
      </c>
      <c r="P3310" s="10"/>
      <c r="Q3310" s="12"/>
      <c r="R3310" s="12"/>
      <c r="S3310" s="17" t="s">
        <v>42</v>
      </c>
      <c r="T3310" s="10" t="s">
        <v>27</v>
      </c>
      <c r="U3310" s="10">
        <v>149</v>
      </c>
      <c r="V3310" s="10">
        <v>775</v>
      </c>
      <c r="W3310" s="10">
        <v>2934</v>
      </c>
      <c r="X3310" s="10">
        <v>2734</v>
      </c>
      <c r="Y3310" s="10">
        <f t="shared" si="114"/>
        <v>3602</v>
      </c>
      <c r="Z3310" s="10" t="str">
        <f>IFERROR(VLOOKUP(H3310,'[1]MW-NIFTY-50-12-Apr-2020'!$A:$A,1,FALSE),"No")</f>
        <v>No</v>
      </c>
      <c r="AA3310" s="10" t="str">
        <f>IFERROR(VLOOKUP(AB3310,'[2]ind_nifty500list 12th Apr20'!$F:$F,1,FALSE),"No")</f>
        <v>No</v>
      </c>
      <c r="AB3310" s="9">
        <v>3602</v>
      </c>
    </row>
    <row r="3311" spans="1:28" ht="15.75" customHeight="1" x14ac:dyDescent="0.3">
      <c r="A3311" s="9">
        <v>774</v>
      </c>
      <c r="B3311" s="10"/>
      <c r="C3311" s="10"/>
      <c r="D3311" s="10">
        <v>135979780</v>
      </c>
      <c r="E3311" s="10">
        <v>531171</v>
      </c>
      <c r="F3311" s="10">
        <v>531171</v>
      </c>
      <c r="G3311" s="10" t="s">
        <v>2519</v>
      </c>
      <c r="H3311" s="10" t="str">
        <f t="shared" si="117"/>
        <v>DEVIKA</v>
      </c>
      <c r="I3311" s="10" t="s">
        <v>2520</v>
      </c>
      <c r="J3311" s="10" t="s">
        <v>2521</v>
      </c>
      <c r="K3311" s="13">
        <v>3.55</v>
      </c>
      <c r="L3311" s="19" t="s">
        <v>13176</v>
      </c>
      <c r="M3311" s="11" t="s">
        <v>275</v>
      </c>
      <c r="N3311" s="10" t="s">
        <v>276</v>
      </c>
      <c r="O3311" s="10" t="s">
        <v>277</v>
      </c>
      <c r="P3311" s="10"/>
      <c r="Q3311" s="12"/>
      <c r="R3311" s="12"/>
      <c r="S3311" s="18" t="s">
        <v>279</v>
      </c>
      <c r="T3311" s="10" t="s">
        <v>27</v>
      </c>
      <c r="U3311" s="10">
        <v>2208</v>
      </c>
      <c r="V3311" s="10">
        <v>3504</v>
      </c>
      <c r="W3311" s="10">
        <v>3829</v>
      </c>
      <c r="X3311" s="10">
        <v>3294</v>
      </c>
      <c r="Y3311" s="10">
        <f t="shared" si="114"/>
        <v>774</v>
      </c>
      <c r="Z3311" s="10" t="str">
        <f>IFERROR(VLOOKUP(H3311,'[1]MW-NIFTY-50-12-Apr-2020'!$A:$A,1,FALSE),"No")</f>
        <v>No</v>
      </c>
      <c r="AA3311" s="10" t="str">
        <f>IFERROR(VLOOKUP(AB3311,'[2]ind_nifty500list 12th Apr20'!$F:$F,1,FALSE),"No")</f>
        <v>No</v>
      </c>
      <c r="AB3311" s="9">
        <v>774</v>
      </c>
    </row>
    <row r="3312" spans="1:28" ht="15.75" customHeight="1" x14ac:dyDescent="0.3">
      <c r="A3312" s="9">
        <v>923</v>
      </c>
      <c r="B3312" s="10"/>
      <c r="C3312" s="10"/>
      <c r="D3312" s="10">
        <v>134802948</v>
      </c>
      <c r="E3312" s="10">
        <v>526574</v>
      </c>
      <c r="F3312" s="10">
        <v>526574</v>
      </c>
      <c r="G3312" s="10" t="s">
        <v>2968</v>
      </c>
      <c r="H3312" s="10" t="str">
        <f t="shared" si="117"/>
        <v>ENTRINT</v>
      </c>
      <c r="I3312" s="10" t="s">
        <v>2969</v>
      </c>
      <c r="J3312" s="10" t="s">
        <v>2970</v>
      </c>
      <c r="K3312" s="13">
        <v>3.55</v>
      </c>
      <c r="L3312" s="19" t="s">
        <v>13176</v>
      </c>
      <c r="M3312" s="11" t="s">
        <v>39</v>
      </c>
      <c r="N3312" s="10" t="s">
        <v>40</v>
      </c>
      <c r="O3312" s="10" t="s">
        <v>76</v>
      </c>
      <c r="P3312" s="10"/>
      <c r="Q3312" s="12"/>
      <c r="R3312" s="12"/>
      <c r="S3312" s="17" t="s">
        <v>42</v>
      </c>
      <c r="T3312" s="10" t="s">
        <v>27</v>
      </c>
      <c r="U3312" s="10">
        <v>1220</v>
      </c>
      <c r="V3312" s="10">
        <v>1392</v>
      </c>
      <c r="W3312" s="10">
        <v>903</v>
      </c>
      <c r="X3312" s="10">
        <v>446</v>
      </c>
      <c r="Y3312" s="10">
        <f t="shared" si="114"/>
        <v>923</v>
      </c>
      <c r="Z3312" s="10" t="str">
        <f>IFERROR(VLOOKUP(H3312,'[1]MW-NIFTY-50-12-Apr-2020'!$A:$A,1,FALSE),"No")</f>
        <v>No</v>
      </c>
      <c r="AA3312" s="10" t="str">
        <f>IFERROR(VLOOKUP(AB3312,'[2]ind_nifty500list 12th Apr20'!$F:$F,1,FALSE),"No")</f>
        <v>No</v>
      </c>
      <c r="AB3312" s="9">
        <v>923</v>
      </c>
    </row>
    <row r="3313" spans="1:28" ht="15.75" customHeight="1" x14ac:dyDescent="0.3">
      <c r="A3313" s="9">
        <v>1103</v>
      </c>
      <c r="B3313" s="10">
        <v>4350977</v>
      </c>
      <c r="C3313" s="10">
        <v>16996</v>
      </c>
      <c r="D3313" s="10">
        <v>136460292</v>
      </c>
      <c r="E3313" s="10">
        <v>533048</v>
      </c>
      <c r="F3313" s="10">
        <v>533048</v>
      </c>
      <c r="G3313" s="10" t="s">
        <v>3519</v>
      </c>
      <c r="H3313" s="10" t="s">
        <v>3519</v>
      </c>
      <c r="I3313" s="10" t="s">
        <v>3520</v>
      </c>
      <c r="J3313" s="10" t="s">
        <v>3521</v>
      </c>
      <c r="K3313" s="13">
        <v>3.5407500000000001</v>
      </c>
      <c r="L3313" s="19" t="s">
        <v>13176</v>
      </c>
      <c r="M3313" s="11" t="s">
        <v>32</v>
      </c>
      <c r="N3313" s="10" t="s">
        <v>33</v>
      </c>
      <c r="O3313" s="10" t="s">
        <v>48</v>
      </c>
      <c r="P3313" s="10"/>
      <c r="Q3313" s="10"/>
      <c r="R3313" s="12"/>
      <c r="S3313" s="18" t="s">
        <v>35</v>
      </c>
      <c r="T3313" s="10" t="s">
        <v>27</v>
      </c>
      <c r="U3313" s="10">
        <v>2216</v>
      </c>
      <c r="V3313" s="10">
        <v>1438</v>
      </c>
      <c r="W3313" s="10">
        <v>558</v>
      </c>
      <c r="X3313" s="10">
        <v>3595</v>
      </c>
      <c r="Y3313" s="10">
        <f t="shared" si="114"/>
        <v>1103</v>
      </c>
      <c r="Z3313" s="10" t="str">
        <f>IFERROR(VLOOKUP(H3313,'[1]MW-NIFTY-50-12-Apr-2020'!$A:$A,1,FALSE),"No")</f>
        <v>No</v>
      </c>
      <c r="AA3313" s="10" t="str">
        <f>IFERROR(VLOOKUP(AB3313,'[2]ind_nifty500list 12th Apr20'!$F:$F,1,FALSE),"No")</f>
        <v>No</v>
      </c>
      <c r="AB3313" s="9">
        <v>1103</v>
      </c>
    </row>
    <row r="3314" spans="1:28" ht="15.75" customHeight="1" x14ac:dyDescent="0.3">
      <c r="A3314" s="9">
        <v>2427</v>
      </c>
      <c r="B3314" s="10"/>
      <c r="C3314" s="10"/>
      <c r="D3314" s="10">
        <v>134151940</v>
      </c>
      <c r="E3314" s="10">
        <v>524031</v>
      </c>
      <c r="F3314" s="10">
        <v>524031</v>
      </c>
      <c r="G3314" s="10" t="s">
        <v>7529</v>
      </c>
      <c r="H3314" s="10" t="str">
        <f t="shared" ref="H3314:H3322" si="118">G3314</f>
        <v>PATIDAR</v>
      </c>
      <c r="I3314" s="10" t="s">
        <v>7530</v>
      </c>
      <c r="J3314" s="10" t="s">
        <v>7531</v>
      </c>
      <c r="K3314" s="13">
        <v>3.54</v>
      </c>
      <c r="L3314" s="19" t="s">
        <v>13176</v>
      </c>
      <c r="M3314" s="10" t="s">
        <v>39</v>
      </c>
      <c r="N3314" s="10" t="s">
        <v>145</v>
      </c>
      <c r="O3314" s="10"/>
      <c r="P3314" s="10"/>
      <c r="Q3314" s="12"/>
      <c r="R3314" s="12"/>
      <c r="S3314" s="15" t="s">
        <v>42</v>
      </c>
      <c r="T3314" s="10" t="s">
        <v>27</v>
      </c>
      <c r="U3314" s="10">
        <v>254</v>
      </c>
      <c r="V3314" s="10">
        <v>507</v>
      </c>
      <c r="W3314" s="10">
        <v>2022</v>
      </c>
      <c r="X3314" s="10">
        <v>1977</v>
      </c>
      <c r="Y3314" s="10">
        <f t="shared" si="114"/>
        <v>2427</v>
      </c>
      <c r="Z3314" s="10" t="str">
        <f>IFERROR(VLOOKUP(H3314,'[1]MW-NIFTY-50-12-Apr-2020'!$A:$A,1,FALSE),"No")</f>
        <v>No</v>
      </c>
      <c r="AA3314" s="10" t="str">
        <f>IFERROR(VLOOKUP(AB3314,'[2]ind_nifty500list 12th Apr20'!$F:$F,1,FALSE),"No")</f>
        <v>No</v>
      </c>
      <c r="AB3314" s="9">
        <v>2427</v>
      </c>
    </row>
    <row r="3315" spans="1:28" ht="15.75" customHeight="1" x14ac:dyDescent="0.3">
      <c r="A3315" s="9">
        <v>3820</v>
      </c>
      <c r="B3315" s="10"/>
      <c r="C3315" s="10"/>
      <c r="D3315" s="10">
        <v>136221700</v>
      </c>
      <c r="E3315" s="10">
        <v>532116</v>
      </c>
      <c r="F3315" s="10">
        <v>532116</v>
      </c>
      <c r="G3315" s="10" t="s">
        <v>11725</v>
      </c>
      <c r="H3315" s="10" t="str">
        <f t="shared" si="118"/>
        <v>XOINFO</v>
      </c>
      <c r="I3315" s="10" t="s">
        <v>11726</v>
      </c>
      <c r="J3315" s="10" t="s">
        <v>11727</v>
      </c>
      <c r="K3315" s="13">
        <v>3.54</v>
      </c>
      <c r="L3315" s="19" t="s">
        <v>13176</v>
      </c>
      <c r="M3315" s="10" t="s">
        <v>32</v>
      </c>
      <c r="N3315" s="10" t="s">
        <v>220</v>
      </c>
      <c r="O3315" s="10" t="s">
        <v>221</v>
      </c>
      <c r="P3315" s="10"/>
      <c r="Q3315" s="12"/>
      <c r="R3315" s="12"/>
      <c r="S3315" s="15" t="s">
        <v>222</v>
      </c>
      <c r="T3315" s="10" t="s">
        <v>27</v>
      </c>
      <c r="U3315" s="10">
        <v>4038</v>
      </c>
      <c r="V3315" s="10">
        <v>3844</v>
      </c>
      <c r="W3315" s="10">
        <v>916</v>
      </c>
      <c r="X3315" s="10">
        <v>3175</v>
      </c>
      <c r="Y3315" s="10">
        <f t="shared" si="114"/>
        <v>3820</v>
      </c>
      <c r="Z3315" s="10" t="str">
        <f>IFERROR(VLOOKUP(H3315,'[1]MW-NIFTY-50-12-Apr-2020'!$A:$A,1,FALSE),"No")</f>
        <v>No</v>
      </c>
      <c r="AA3315" s="10" t="str">
        <f>IFERROR(VLOOKUP(AB3315,'[2]ind_nifty500list 12th Apr20'!$F:$F,1,FALSE),"No")</f>
        <v>No</v>
      </c>
      <c r="AB3315" s="9">
        <v>3820</v>
      </c>
    </row>
    <row r="3316" spans="1:28" ht="15.75" customHeight="1" x14ac:dyDescent="0.3">
      <c r="A3316" s="9">
        <v>1020</v>
      </c>
      <c r="B3316" s="10"/>
      <c r="C3316" s="10"/>
      <c r="D3316" s="10">
        <v>131476228</v>
      </c>
      <c r="E3316" s="10">
        <v>513579</v>
      </c>
      <c r="F3316" s="10">
        <v>513579</v>
      </c>
      <c r="G3316" s="10" t="s">
        <v>3265</v>
      </c>
      <c r="H3316" s="10" t="str">
        <f t="shared" si="118"/>
        <v>FFPL</v>
      </c>
      <c r="I3316" s="10" t="s">
        <v>3266</v>
      </c>
      <c r="J3316" s="10" t="s">
        <v>3267</v>
      </c>
      <c r="K3316" s="13">
        <v>3.53</v>
      </c>
      <c r="L3316" s="19" t="s">
        <v>13176</v>
      </c>
      <c r="M3316" s="11" t="s">
        <v>121</v>
      </c>
      <c r="N3316" s="10" t="s">
        <v>1107</v>
      </c>
      <c r="O3316" s="10"/>
      <c r="P3316" s="10"/>
      <c r="Q3316" s="12"/>
      <c r="R3316" s="12"/>
      <c r="S3316" s="15" t="s">
        <v>565</v>
      </c>
      <c r="T3316" s="10" t="s">
        <v>27</v>
      </c>
      <c r="U3316" s="10">
        <v>317</v>
      </c>
      <c r="V3316" s="10">
        <v>1226</v>
      </c>
      <c r="W3316" s="10">
        <v>313</v>
      </c>
      <c r="X3316" s="10">
        <v>1225</v>
      </c>
      <c r="Y3316" s="10">
        <f t="shared" si="114"/>
        <v>1020</v>
      </c>
      <c r="Z3316" s="10" t="str">
        <f>IFERROR(VLOOKUP(H3316,'[1]MW-NIFTY-50-12-Apr-2020'!$A:$A,1,FALSE),"No")</f>
        <v>No</v>
      </c>
      <c r="AA3316" s="10" t="str">
        <f>IFERROR(VLOOKUP(AB3316,'[2]ind_nifty500list 12th Apr20'!$F:$F,1,FALSE),"No")</f>
        <v>No</v>
      </c>
      <c r="AB3316" s="9">
        <v>1020</v>
      </c>
    </row>
    <row r="3317" spans="1:28" ht="15.75" customHeight="1" x14ac:dyDescent="0.3">
      <c r="A3317" s="9">
        <v>2807</v>
      </c>
      <c r="B3317" s="10"/>
      <c r="C3317" s="10"/>
      <c r="D3317" s="10">
        <v>136272900</v>
      </c>
      <c r="E3317" s="10">
        <v>532316</v>
      </c>
      <c r="F3317" s="10">
        <v>532316</v>
      </c>
      <c r="G3317" s="10" t="s">
        <v>8663</v>
      </c>
      <c r="H3317" s="10" t="str">
        <f t="shared" si="118"/>
        <v>SKUMAR</v>
      </c>
      <c r="I3317" s="10" t="s">
        <v>8664</v>
      </c>
      <c r="J3317" s="10" t="s">
        <v>8665</v>
      </c>
      <c r="K3317" s="13">
        <v>3.52</v>
      </c>
      <c r="L3317" s="19" t="s">
        <v>13176</v>
      </c>
      <c r="M3317" s="11" t="s">
        <v>39</v>
      </c>
      <c r="N3317" s="10" t="s">
        <v>145</v>
      </c>
      <c r="O3317" s="10"/>
      <c r="P3317" s="10"/>
      <c r="Q3317" s="12"/>
      <c r="R3317" s="12"/>
      <c r="S3317" s="15" t="s">
        <v>42</v>
      </c>
      <c r="T3317" s="10" t="s">
        <v>27</v>
      </c>
      <c r="U3317" s="10">
        <v>2921</v>
      </c>
      <c r="V3317" s="10">
        <v>2975</v>
      </c>
      <c r="W3317" s="10">
        <v>1759</v>
      </c>
      <c r="X3317" s="10">
        <v>1510</v>
      </c>
      <c r="Y3317" s="10">
        <f t="shared" si="114"/>
        <v>2807</v>
      </c>
      <c r="Z3317" s="10" t="str">
        <f>IFERROR(VLOOKUP(H3317,'[1]MW-NIFTY-50-12-Apr-2020'!$A:$A,1,FALSE),"No")</f>
        <v>No</v>
      </c>
      <c r="AA3317" s="10" t="str">
        <f>IFERROR(VLOOKUP(AB3317,'[2]ind_nifty500list 12th Apr20'!$F:$F,1,FALSE),"No")</f>
        <v>No</v>
      </c>
      <c r="AB3317" s="9">
        <v>2807</v>
      </c>
    </row>
    <row r="3318" spans="1:28" ht="15.75" customHeight="1" x14ac:dyDescent="0.3">
      <c r="A3318" s="9">
        <v>1780</v>
      </c>
      <c r="B3318" s="10"/>
      <c r="C3318" s="10"/>
      <c r="D3318" s="10">
        <v>136083972</v>
      </c>
      <c r="E3318" s="10">
        <v>531578</v>
      </c>
      <c r="F3318" s="10">
        <v>531578</v>
      </c>
      <c r="G3318" s="10" t="s">
        <v>5579</v>
      </c>
      <c r="H3318" s="10" t="str">
        <f t="shared" si="118"/>
        <v>KMFBLDR</v>
      </c>
      <c r="I3318" s="10" t="s">
        <v>5580</v>
      </c>
      <c r="J3318" s="10" t="s">
        <v>5581</v>
      </c>
      <c r="K3318" s="13">
        <v>3.51</v>
      </c>
      <c r="L3318" s="19" t="s">
        <v>13176</v>
      </c>
      <c r="M3318" s="11" t="s">
        <v>249</v>
      </c>
      <c r="N3318" s="10" t="s">
        <v>383</v>
      </c>
      <c r="O3318" s="10"/>
      <c r="P3318" s="10"/>
      <c r="Q3318" s="12"/>
      <c r="R3318" s="12"/>
      <c r="S3318" s="18" t="s">
        <v>384</v>
      </c>
      <c r="T3318" s="10" t="s">
        <v>27</v>
      </c>
      <c r="U3318" s="10">
        <v>2416</v>
      </c>
      <c r="V3318" s="10">
        <v>2709</v>
      </c>
      <c r="W3318" s="10">
        <v>702</v>
      </c>
      <c r="X3318" s="10">
        <v>2766</v>
      </c>
      <c r="Y3318" s="10">
        <f t="shared" si="114"/>
        <v>1780</v>
      </c>
      <c r="Z3318" s="10" t="str">
        <f>IFERROR(VLOOKUP(H3318,'[1]MW-NIFTY-50-12-Apr-2020'!$A:$A,1,FALSE),"No")</f>
        <v>No</v>
      </c>
      <c r="AA3318" s="10" t="str">
        <f>IFERROR(VLOOKUP(AB3318,'[2]ind_nifty500list 12th Apr20'!$F:$F,1,FALSE),"No")</f>
        <v>No</v>
      </c>
      <c r="AB3318" s="9">
        <v>1780</v>
      </c>
    </row>
    <row r="3319" spans="1:28" ht="15.75" customHeight="1" x14ac:dyDescent="0.3">
      <c r="A3319" s="9">
        <v>2243</v>
      </c>
      <c r="B3319" s="10"/>
      <c r="C3319" s="10"/>
      <c r="D3319" s="10">
        <v>135928580</v>
      </c>
      <c r="E3319" s="10">
        <v>530971</v>
      </c>
      <c r="F3319" s="10">
        <v>530971</v>
      </c>
      <c r="G3319" s="10" t="s">
        <v>6976</v>
      </c>
      <c r="H3319" s="10" t="str">
        <f t="shared" si="118"/>
        <v>NIMBUSI</v>
      </c>
      <c r="I3319" s="10" t="s">
        <v>6977</v>
      </c>
      <c r="J3319" s="10" t="s">
        <v>6978</v>
      </c>
      <c r="K3319" s="13">
        <v>3.51</v>
      </c>
      <c r="L3319" s="19" t="s">
        <v>13176</v>
      </c>
      <c r="M3319" s="11" t="s">
        <v>39</v>
      </c>
      <c r="N3319" s="10" t="s">
        <v>40</v>
      </c>
      <c r="O3319" s="10" t="s">
        <v>76</v>
      </c>
      <c r="P3319" s="10"/>
      <c r="Q3319" s="12"/>
      <c r="R3319" s="12"/>
      <c r="S3319" s="15" t="s">
        <v>42</v>
      </c>
      <c r="T3319" s="10" t="s">
        <v>27</v>
      </c>
      <c r="U3319" s="10">
        <v>3156</v>
      </c>
      <c r="V3319" s="10">
        <v>3335</v>
      </c>
      <c r="W3319" s="10">
        <v>2148</v>
      </c>
      <c r="X3319" s="10">
        <v>1927</v>
      </c>
      <c r="Y3319" s="10">
        <f t="shared" si="114"/>
        <v>2243</v>
      </c>
      <c r="Z3319" s="10" t="str">
        <f>IFERROR(VLOOKUP(H3319,'[1]MW-NIFTY-50-12-Apr-2020'!$A:$A,1,FALSE),"No")</f>
        <v>No</v>
      </c>
      <c r="AA3319" s="10" t="str">
        <f>IFERROR(VLOOKUP(AB3319,'[2]ind_nifty500list 12th Apr20'!$F:$F,1,FALSE),"No")</f>
        <v>No</v>
      </c>
      <c r="AB3319" s="9">
        <v>2243</v>
      </c>
    </row>
    <row r="3320" spans="1:28" ht="15.75" customHeight="1" x14ac:dyDescent="0.3">
      <c r="A3320" s="9">
        <v>3447</v>
      </c>
      <c r="B3320" s="10"/>
      <c r="C3320" s="10"/>
      <c r="D3320" s="10">
        <v>131707908</v>
      </c>
      <c r="E3320" s="10">
        <v>514484</v>
      </c>
      <c r="F3320" s="10">
        <v>514484</v>
      </c>
      <c r="G3320" s="10" t="s">
        <v>10576</v>
      </c>
      <c r="H3320" s="10" t="str">
        <f t="shared" si="118"/>
        <v>THAMBBI</v>
      </c>
      <c r="I3320" s="10" t="s">
        <v>10577</v>
      </c>
      <c r="J3320" s="10" t="s">
        <v>10578</v>
      </c>
      <c r="K3320" s="13">
        <v>3.51</v>
      </c>
      <c r="L3320" s="19" t="s">
        <v>13176</v>
      </c>
      <c r="M3320" s="11" t="s">
        <v>83</v>
      </c>
      <c r="N3320" s="10" t="s">
        <v>84</v>
      </c>
      <c r="O3320" s="10" t="s">
        <v>85</v>
      </c>
      <c r="P3320" s="10"/>
      <c r="Q3320" s="12"/>
      <c r="R3320" s="12"/>
      <c r="S3320" s="17" t="s">
        <v>86</v>
      </c>
      <c r="T3320" s="10" t="s">
        <v>27</v>
      </c>
      <c r="U3320" s="10">
        <v>1072</v>
      </c>
      <c r="V3320" s="10">
        <v>164</v>
      </c>
      <c r="W3320" s="10">
        <v>3415</v>
      </c>
      <c r="X3320" s="10">
        <v>3343</v>
      </c>
      <c r="Y3320" s="10">
        <f t="shared" si="114"/>
        <v>3447</v>
      </c>
      <c r="Z3320" s="10" t="str">
        <f>IFERROR(VLOOKUP(H3320,'[1]MW-NIFTY-50-12-Apr-2020'!$A:$A,1,FALSE),"No")</f>
        <v>No</v>
      </c>
      <c r="AA3320" s="10" t="str">
        <f>IFERROR(VLOOKUP(AB3320,'[2]ind_nifty500list 12th Apr20'!$F:$F,1,FALSE),"No")</f>
        <v>No</v>
      </c>
      <c r="AB3320" s="9">
        <v>3447</v>
      </c>
    </row>
    <row r="3321" spans="1:28" ht="15.75" customHeight="1" x14ac:dyDescent="0.3">
      <c r="A3321" s="9">
        <v>775</v>
      </c>
      <c r="B3321" s="10"/>
      <c r="C3321" s="10"/>
      <c r="D3321" s="10">
        <v>136085764</v>
      </c>
      <c r="E3321" s="10">
        <v>531585</v>
      </c>
      <c r="F3321" s="10">
        <v>531585</v>
      </c>
      <c r="G3321" s="10" t="s">
        <v>2522</v>
      </c>
      <c r="H3321" s="10" t="str">
        <f t="shared" si="118"/>
        <v>DEVINE</v>
      </c>
      <c r="I3321" s="10" t="s">
        <v>2523</v>
      </c>
      <c r="J3321" s="10" t="s">
        <v>2524</v>
      </c>
      <c r="K3321" s="13">
        <v>3.5</v>
      </c>
      <c r="L3321" s="19" t="s">
        <v>13176</v>
      </c>
      <c r="M3321" s="11" t="s">
        <v>39</v>
      </c>
      <c r="N3321" s="10" t="s">
        <v>40</v>
      </c>
      <c r="O3321" s="10" t="s">
        <v>76</v>
      </c>
      <c r="P3321" s="10"/>
      <c r="Q3321" s="12"/>
      <c r="R3321" s="12"/>
      <c r="S3321" s="15" t="s">
        <v>42</v>
      </c>
      <c r="T3321" s="10" t="s">
        <v>27</v>
      </c>
      <c r="U3321" s="10">
        <v>1751</v>
      </c>
      <c r="V3321" s="10">
        <v>2323</v>
      </c>
      <c r="W3321" s="10">
        <v>149</v>
      </c>
      <c r="X3321" s="10">
        <v>3602</v>
      </c>
      <c r="Y3321" s="10">
        <f t="shared" si="114"/>
        <v>775</v>
      </c>
      <c r="Z3321" s="10" t="str">
        <f>IFERROR(VLOOKUP(H3321,'[1]MW-NIFTY-50-12-Apr-2020'!$A:$A,1,FALSE),"No")</f>
        <v>No</v>
      </c>
      <c r="AA3321" s="10" t="str">
        <f>IFERROR(VLOOKUP(AB3321,'[2]ind_nifty500list 12th Apr20'!$F:$F,1,FALSE),"No")</f>
        <v>No</v>
      </c>
      <c r="AB3321" s="9">
        <v>775</v>
      </c>
    </row>
    <row r="3322" spans="1:28" ht="15.75" customHeight="1" x14ac:dyDescent="0.3">
      <c r="A3322" s="9">
        <v>3830</v>
      </c>
      <c r="B3322" s="10"/>
      <c r="C3322" s="10"/>
      <c r="D3322" s="10">
        <v>133685508</v>
      </c>
      <c r="E3322" s="10">
        <v>133685508</v>
      </c>
      <c r="F3322" s="10">
        <v>522209</v>
      </c>
      <c r="G3322" s="10" t="s">
        <v>11757</v>
      </c>
      <c r="H3322" s="10" t="str">
        <f t="shared" si="118"/>
        <v>YOGISUNG</v>
      </c>
      <c r="I3322" s="10" t="s">
        <v>11758</v>
      </c>
      <c r="J3322" s="10" t="s">
        <v>11759</v>
      </c>
      <c r="K3322" s="13">
        <v>3.5</v>
      </c>
      <c r="L3322" s="19" t="s">
        <v>13176</v>
      </c>
      <c r="M3322" s="10" t="s">
        <v>55</v>
      </c>
      <c r="N3322" s="10" t="s">
        <v>56</v>
      </c>
      <c r="O3322" s="10" t="s">
        <v>215</v>
      </c>
      <c r="P3322" s="10" t="s">
        <v>454</v>
      </c>
      <c r="Q3322" s="12"/>
      <c r="R3322" s="12"/>
      <c r="S3322" s="18" t="s">
        <v>58</v>
      </c>
      <c r="T3322" s="10" t="s">
        <v>27</v>
      </c>
      <c r="U3322" s="10">
        <v>2024</v>
      </c>
      <c r="V3322" s="10">
        <v>3063</v>
      </c>
      <c r="W3322" s="10">
        <v>1966</v>
      </c>
      <c r="X3322" s="10">
        <v>1968</v>
      </c>
      <c r="Y3322" s="10">
        <f t="shared" si="114"/>
        <v>3830</v>
      </c>
      <c r="Z3322" s="10" t="str">
        <f>IFERROR(VLOOKUP(H3322,'[1]MW-NIFTY-50-12-Apr-2020'!$A:$A,1,FALSE),"No")</f>
        <v>No</v>
      </c>
      <c r="AA3322" s="10" t="str">
        <f>IFERROR(VLOOKUP(AB3322,'[2]ind_nifty500list 12th Apr20'!$F:$F,1,FALSE),"No")</f>
        <v>No</v>
      </c>
      <c r="AB3322" s="9">
        <v>3830</v>
      </c>
    </row>
    <row r="3323" spans="1:28" ht="15.75" customHeight="1" x14ac:dyDescent="0.3">
      <c r="A3323" s="9">
        <v>4876</v>
      </c>
      <c r="B3323" s="10">
        <v>1900801</v>
      </c>
      <c r="C3323" s="10">
        <v>7425</v>
      </c>
      <c r="D3323" s="10">
        <v>136268292</v>
      </c>
      <c r="E3323" s="10">
        <v>532298</v>
      </c>
      <c r="F3323" s="10">
        <v>532298</v>
      </c>
      <c r="G3323" s="10" t="s">
        <v>12647</v>
      </c>
      <c r="H3323" s="10" t="s">
        <v>12647</v>
      </c>
      <c r="I3323" s="10" t="s">
        <v>12648</v>
      </c>
      <c r="J3323" s="10" t="s">
        <v>12649</v>
      </c>
      <c r="K3323" s="13">
        <v>3.49</v>
      </c>
      <c r="L3323" s="19" t="s">
        <v>13176</v>
      </c>
      <c r="M3323" s="11" t="s">
        <v>39</v>
      </c>
      <c r="N3323" s="10" t="s">
        <v>145</v>
      </c>
      <c r="O3323" s="10"/>
      <c r="P3323" s="10"/>
      <c r="Q3323" s="12"/>
      <c r="R3323" s="12"/>
      <c r="S3323" s="15" t="s">
        <v>42</v>
      </c>
      <c r="T3323" s="10" t="s">
        <v>27</v>
      </c>
      <c r="U3323" s="10">
        <v>4628</v>
      </c>
      <c r="V3323" s="10">
        <v>4472</v>
      </c>
      <c r="W3323" s="10">
        <v>4832</v>
      </c>
      <c r="X3323" s="10">
        <v>4658</v>
      </c>
      <c r="Y3323" s="10">
        <f t="shared" si="114"/>
        <v>4876</v>
      </c>
      <c r="Z3323" s="10" t="str">
        <f>IFERROR(VLOOKUP(H3323,'[1]MW-NIFTY-50-12-Apr-2020'!$A:$A,1,FALSE),"No")</f>
        <v>No</v>
      </c>
      <c r="AA3323" s="10" t="str">
        <f>IFERROR(VLOOKUP(AB3323,'[2]ind_nifty500list 12th Apr20'!$F:$F,1,FALSE),"No")</f>
        <v>No</v>
      </c>
      <c r="AB3323" s="9">
        <v>4876</v>
      </c>
    </row>
    <row r="3324" spans="1:28" ht="15.75" customHeight="1" x14ac:dyDescent="0.3">
      <c r="A3324" s="9">
        <v>960</v>
      </c>
      <c r="B3324" s="10"/>
      <c r="C3324" s="10"/>
      <c r="D3324" s="10">
        <v>134844164</v>
      </c>
      <c r="E3324" s="10">
        <v>526735</v>
      </c>
      <c r="F3324" s="10">
        <v>526735</v>
      </c>
      <c r="G3324" s="10" t="s">
        <v>3082</v>
      </c>
      <c r="H3324" s="10" t="str">
        <f t="shared" ref="H3324:H3329" si="119">G3324</f>
        <v>EXCAST</v>
      </c>
      <c r="I3324" s="10" t="s">
        <v>3083</v>
      </c>
      <c r="J3324" s="10" t="s">
        <v>3084</v>
      </c>
      <c r="K3324" s="13">
        <v>3.48</v>
      </c>
      <c r="L3324" s="19" t="s">
        <v>13176</v>
      </c>
      <c r="M3324" s="11" t="s">
        <v>39</v>
      </c>
      <c r="N3324" s="10" t="s">
        <v>145</v>
      </c>
      <c r="O3324" s="10"/>
      <c r="P3324" s="10"/>
      <c r="Q3324" s="12"/>
      <c r="R3324" s="12"/>
      <c r="S3324" s="17" t="s">
        <v>42</v>
      </c>
      <c r="T3324" s="10" t="s">
        <v>27</v>
      </c>
      <c r="U3324" s="10">
        <v>1401</v>
      </c>
      <c r="V3324" s="10">
        <v>1696</v>
      </c>
      <c r="W3324" s="10">
        <v>797</v>
      </c>
      <c r="X3324" s="10">
        <v>507</v>
      </c>
      <c r="Y3324" s="10">
        <f t="shared" si="114"/>
        <v>960</v>
      </c>
      <c r="Z3324" s="10" t="str">
        <f>IFERROR(VLOOKUP(H3324,'[1]MW-NIFTY-50-12-Apr-2020'!$A:$A,1,FALSE),"No")</f>
        <v>No</v>
      </c>
      <c r="AA3324" s="10" t="str">
        <f>IFERROR(VLOOKUP(AB3324,'[2]ind_nifty500list 12th Apr20'!$F:$F,1,FALSE),"No")</f>
        <v>No</v>
      </c>
      <c r="AB3324" s="9">
        <v>960</v>
      </c>
    </row>
    <row r="3325" spans="1:28" ht="15.75" customHeight="1" x14ac:dyDescent="0.3">
      <c r="A3325" s="9">
        <v>1601</v>
      </c>
      <c r="B3325" s="10"/>
      <c r="C3325" s="10"/>
      <c r="D3325" s="10">
        <v>136076804</v>
      </c>
      <c r="E3325" s="10">
        <v>531550</v>
      </c>
      <c r="F3325" s="10">
        <v>531550</v>
      </c>
      <c r="G3325" s="10" t="s">
        <v>5039</v>
      </c>
      <c r="H3325" s="10" t="str">
        <f t="shared" si="119"/>
        <v>JHACC</v>
      </c>
      <c r="I3325" s="10" t="s">
        <v>5040</v>
      </c>
      <c r="J3325" s="10" t="s">
        <v>5041</v>
      </c>
      <c r="K3325" s="13">
        <v>3.48</v>
      </c>
      <c r="L3325" s="19" t="s">
        <v>13176</v>
      </c>
      <c r="M3325" s="11" t="s">
        <v>55</v>
      </c>
      <c r="N3325" s="10" t="s">
        <v>56</v>
      </c>
      <c r="O3325" s="10" t="s">
        <v>158</v>
      </c>
      <c r="P3325" s="10" t="s">
        <v>159</v>
      </c>
      <c r="Q3325" s="10"/>
      <c r="R3325" s="12"/>
      <c r="S3325" s="10" t="s">
        <v>58</v>
      </c>
      <c r="T3325" s="10" t="s">
        <v>27</v>
      </c>
      <c r="U3325" s="10">
        <v>1655</v>
      </c>
      <c r="V3325" s="10">
        <v>2094</v>
      </c>
      <c r="W3325" s="10">
        <v>1217</v>
      </c>
      <c r="X3325" s="10">
        <v>1156</v>
      </c>
      <c r="Y3325" s="10">
        <f t="shared" si="114"/>
        <v>1601</v>
      </c>
      <c r="Z3325" s="10" t="str">
        <f>IFERROR(VLOOKUP(H3325,'[1]MW-NIFTY-50-12-Apr-2020'!$A:$A,1,FALSE),"No")</f>
        <v>No</v>
      </c>
      <c r="AA3325" s="10" t="str">
        <f>IFERROR(VLOOKUP(AB3325,'[2]ind_nifty500list 12th Apr20'!$F:$F,1,FALSE),"No")</f>
        <v>No</v>
      </c>
      <c r="AB3325" s="9">
        <v>1601</v>
      </c>
    </row>
    <row r="3326" spans="1:28" ht="15.75" customHeight="1" x14ac:dyDescent="0.3">
      <c r="A3326" s="9">
        <v>3525</v>
      </c>
      <c r="B3326" s="10"/>
      <c r="C3326" s="10"/>
      <c r="D3326" s="10">
        <v>136152580</v>
      </c>
      <c r="E3326" s="10">
        <v>136152580</v>
      </c>
      <c r="F3326" s="10">
        <v>531846</v>
      </c>
      <c r="G3326" s="10" t="s">
        <v>10810</v>
      </c>
      <c r="H3326" s="10" t="str">
        <f t="shared" si="119"/>
        <v>TRINITYLEA</v>
      </c>
      <c r="I3326" s="10" t="s">
        <v>10811</v>
      </c>
      <c r="J3326" s="10" t="s">
        <v>10812</v>
      </c>
      <c r="K3326" s="13">
        <v>3.48</v>
      </c>
      <c r="L3326" s="19" t="s">
        <v>13176</v>
      </c>
      <c r="M3326" s="11" t="s">
        <v>55</v>
      </c>
      <c r="N3326" s="10" t="s">
        <v>56</v>
      </c>
      <c r="O3326" s="10" t="s">
        <v>57</v>
      </c>
      <c r="P3326" s="10"/>
      <c r="Q3326" s="12"/>
      <c r="R3326" s="12"/>
      <c r="S3326" s="18" t="s">
        <v>58</v>
      </c>
      <c r="T3326" s="10" t="s">
        <v>27</v>
      </c>
      <c r="U3326" s="10">
        <v>648</v>
      </c>
      <c r="V3326" s="10">
        <v>681</v>
      </c>
      <c r="W3326" s="10">
        <v>3025</v>
      </c>
      <c r="X3326" s="10">
        <v>2951</v>
      </c>
      <c r="Y3326" s="10">
        <f t="shared" si="114"/>
        <v>3525</v>
      </c>
      <c r="Z3326" s="10" t="str">
        <f>IFERROR(VLOOKUP(H3326,'[1]MW-NIFTY-50-12-Apr-2020'!$A:$A,1,FALSE),"No")</f>
        <v>No</v>
      </c>
      <c r="AA3326" s="10" t="str">
        <f>IFERROR(VLOOKUP(AB3326,'[2]ind_nifty500list 12th Apr20'!$F:$F,1,FALSE),"No")</f>
        <v>No</v>
      </c>
      <c r="AB3326" s="9">
        <v>3525</v>
      </c>
    </row>
    <row r="3327" spans="1:28" ht="15.75" customHeight="1" x14ac:dyDescent="0.3">
      <c r="A3327" s="9">
        <v>920</v>
      </c>
      <c r="B3327" s="10"/>
      <c r="C3327" s="10"/>
      <c r="D3327" s="10">
        <v>131166468</v>
      </c>
      <c r="E3327" s="10">
        <v>512369</v>
      </c>
      <c r="F3327" s="10">
        <v>512369</v>
      </c>
      <c r="G3327" s="10" t="s">
        <v>2959</v>
      </c>
      <c r="H3327" s="10" t="str">
        <f t="shared" si="119"/>
        <v>ENNORE</v>
      </c>
      <c r="I3327" s="10" t="s">
        <v>2960</v>
      </c>
      <c r="J3327" s="10" t="s">
        <v>2961</v>
      </c>
      <c r="K3327" s="13">
        <v>3.47</v>
      </c>
      <c r="L3327" s="19" t="s">
        <v>13176</v>
      </c>
      <c r="M3327" s="11" t="s">
        <v>39</v>
      </c>
      <c r="N3327" s="10" t="s">
        <v>40</v>
      </c>
      <c r="O3327" s="10" t="s">
        <v>76</v>
      </c>
      <c r="P3327" s="10"/>
      <c r="Q3327" s="12"/>
      <c r="R3327" s="12"/>
      <c r="S3327" s="17" t="s">
        <v>42</v>
      </c>
      <c r="T3327" s="10" t="s">
        <v>27</v>
      </c>
      <c r="U3327" s="10">
        <v>1074</v>
      </c>
      <c r="V3327" s="10">
        <v>2126</v>
      </c>
      <c r="W3327" s="10">
        <v>909</v>
      </c>
      <c r="X3327" s="10">
        <v>3097</v>
      </c>
      <c r="Y3327" s="10">
        <f t="shared" si="114"/>
        <v>920</v>
      </c>
      <c r="Z3327" s="10" t="str">
        <f>IFERROR(VLOOKUP(H3327,'[1]MW-NIFTY-50-12-Apr-2020'!$A:$A,1,FALSE),"No")</f>
        <v>No</v>
      </c>
      <c r="AA3327" s="10" t="str">
        <f>IFERROR(VLOOKUP(AB3327,'[2]ind_nifty500list 12th Apr20'!$F:$F,1,FALSE),"No")</f>
        <v>No</v>
      </c>
      <c r="AB3327" s="9">
        <v>920</v>
      </c>
    </row>
    <row r="3328" spans="1:28" ht="15.75" customHeight="1" x14ac:dyDescent="0.3">
      <c r="A3328" s="9">
        <v>1041</v>
      </c>
      <c r="B3328" s="10"/>
      <c r="C3328" s="10"/>
      <c r="D3328" s="10">
        <v>128729604</v>
      </c>
      <c r="E3328" s="10">
        <v>128729604</v>
      </c>
      <c r="F3328" s="10">
        <v>502850</v>
      </c>
      <c r="G3328" s="10" t="s">
        <v>3330</v>
      </c>
      <c r="H3328" s="10" t="str">
        <f t="shared" si="119"/>
        <v>ZGAEKWAR</v>
      </c>
      <c r="I3328" s="10" t="s">
        <v>3331</v>
      </c>
      <c r="J3328" s="10" t="s">
        <v>3332</v>
      </c>
      <c r="K3328" s="13">
        <v>3.47</v>
      </c>
      <c r="L3328" s="19" t="s">
        <v>13176</v>
      </c>
      <c r="M3328" s="11" t="s">
        <v>83</v>
      </c>
      <c r="N3328" s="10" t="s">
        <v>84</v>
      </c>
      <c r="O3328" s="10" t="s">
        <v>85</v>
      </c>
      <c r="P3328" s="10"/>
      <c r="Q3328" s="12"/>
      <c r="R3328" s="12"/>
      <c r="S3328" s="15" t="s">
        <v>86</v>
      </c>
      <c r="T3328" s="10" t="s">
        <v>27</v>
      </c>
      <c r="U3328" s="10">
        <v>1546</v>
      </c>
      <c r="V3328" s="10">
        <v>1762</v>
      </c>
      <c r="W3328" s="10">
        <v>3605</v>
      </c>
      <c r="X3328" s="10">
        <v>3597</v>
      </c>
      <c r="Y3328" s="10">
        <f t="shared" si="114"/>
        <v>1041</v>
      </c>
      <c r="Z3328" s="10" t="str">
        <f>IFERROR(VLOOKUP(H3328,'[1]MW-NIFTY-50-12-Apr-2020'!$A:$A,1,FALSE),"No")</f>
        <v>No</v>
      </c>
      <c r="AA3328" s="10" t="str">
        <f>IFERROR(VLOOKUP(AB3328,'[2]ind_nifty500list 12th Apr20'!$F:$F,1,FALSE),"No")</f>
        <v>No</v>
      </c>
      <c r="AB3328" s="9">
        <v>1041</v>
      </c>
    </row>
    <row r="3329" spans="1:28" ht="15.75" customHeight="1" x14ac:dyDescent="0.3">
      <c r="A3329" s="9">
        <v>2060</v>
      </c>
      <c r="B3329" s="10"/>
      <c r="C3329" s="10"/>
      <c r="D3329" s="10">
        <v>133983492</v>
      </c>
      <c r="E3329" s="10">
        <v>523373</v>
      </c>
      <c r="F3329" s="10">
        <v>523373</v>
      </c>
      <c r="G3329" s="10" t="s">
        <v>6421</v>
      </c>
      <c r="H3329" s="10" t="str">
        <f t="shared" si="119"/>
        <v>MINID</v>
      </c>
      <c r="I3329" s="10" t="s">
        <v>6422</v>
      </c>
      <c r="J3329" s="10" t="s">
        <v>6423</v>
      </c>
      <c r="K3329" s="13">
        <v>3.47</v>
      </c>
      <c r="L3329" s="19" t="s">
        <v>13176</v>
      </c>
      <c r="M3329" s="11" t="s">
        <v>83</v>
      </c>
      <c r="N3329" s="10" t="s">
        <v>84</v>
      </c>
      <c r="O3329" s="10" t="s">
        <v>508</v>
      </c>
      <c r="P3329" s="10"/>
      <c r="Q3329" s="12"/>
      <c r="R3329" s="12"/>
      <c r="S3329" s="17" t="s">
        <v>86</v>
      </c>
      <c r="T3329" s="10" t="s">
        <v>27</v>
      </c>
      <c r="U3329" s="10">
        <v>2570</v>
      </c>
      <c r="V3329" s="10">
        <v>3006</v>
      </c>
      <c r="W3329" s="10">
        <v>853</v>
      </c>
      <c r="X3329" s="10">
        <v>198</v>
      </c>
      <c r="Y3329" s="10">
        <f t="shared" si="114"/>
        <v>2060</v>
      </c>
      <c r="Z3329" s="10" t="str">
        <f>IFERROR(VLOOKUP(H3329,'[1]MW-NIFTY-50-12-Apr-2020'!$A:$A,1,FALSE),"No")</f>
        <v>No</v>
      </c>
      <c r="AA3329" s="10" t="str">
        <f>IFERROR(VLOOKUP(AB3329,'[2]ind_nifty500list 12th Apr20'!$F:$F,1,FALSE),"No")</f>
        <v>No</v>
      </c>
      <c r="AB3329" s="9">
        <v>2060</v>
      </c>
    </row>
    <row r="3330" spans="1:28" ht="15.75" customHeight="1" x14ac:dyDescent="0.3">
      <c r="A3330" s="9">
        <v>3334</v>
      </c>
      <c r="B3330" s="10">
        <v>3076609</v>
      </c>
      <c r="C3330" s="10">
        <v>12018</v>
      </c>
      <c r="D3330" s="10">
        <v>136362756</v>
      </c>
      <c r="E3330" s="10">
        <v>532667</v>
      </c>
      <c r="F3330" s="10">
        <v>532667</v>
      </c>
      <c r="G3330" s="10" t="s">
        <v>10237</v>
      </c>
      <c r="H3330" s="10" t="s">
        <v>10237</v>
      </c>
      <c r="I3330" s="10" t="s">
        <v>10238</v>
      </c>
      <c r="J3330" s="10" t="s">
        <v>10239</v>
      </c>
      <c r="K3330" s="13">
        <v>6124.21695</v>
      </c>
      <c r="L3330" s="19" t="s">
        <v>13179</v>
      </c>
      <c r="M3330" s="10" t="s">
        <v>121</v>
      </c>
      <c r="N3330" s="10" t="s">
        <v>562</v>
      </c>
      <c r="O3330" s="10" t="s">
        <v>2952</v>
      </c>
      <c r="P3330" s="10" t="s">
        <v>4663</v>
      </c>
      <c r="Q3330" s="12"/>
      <c r="R3330" s="12"/>
      <c r="S3330" s="15" t="s">
        <v>565</v>
      </c>
      <c r="T3330" s="10" t="s">
        <v>43</v>
      </c>
      <c r="U3330" s="10">
        <v>1475</v>
      </c>
      <c r="V3330" s="10">
        <v>2349</v>
      </c>
      <c r="W3330" s="10">
        <v>3941</v>
      </c>
      <c r="X3330" s="10">
        <v>917</v>
      </c>
      <c r="Y3330" s="10">
        <f t="shared" ref="Y3330:Y3393" si="120">A3330</f>
        <v>3334</v>
      </c>
      <c r="Z3330" s="10" t="str">
        <f>IFERROR(VLOOKUP(H3330,'[1]MW-NIFTY-50-12-Apr-2020'!$A:$A,1,FALSE),"No")</f>
        <v>No</v>
      </c>
      <c r="AA3330" s="10" t="s">
        <v>44</v>
      </c>
      <c r="AB3330" s="9">
        <v>3334</v>
      </c>
    </row>
    <row r="3331" spans="1:28" ht="15.75" customHeight="1" x14ac:dyDescent="0.3">
      <c r="A3331" s="9">
        <v>3012</v>
      </c>
      <c r="B3331" s="10"/>
      <c r="C3331" s="10"/>
      <c r="D3331" s="10">
        <v>128988932</v>
      </c>
      <c r="E3331" s="10">
        <v>503863</v>
      </c>
      <c r="F3331" s="10">
        <v>503863</v>
      </c>
      <c r="G3331" s="10" t="s">
        <v>9276</v>
      </c>
      <c r="H3331" s="10" t="str">
        <f>G3331</f>
        <v>SHRMFGC</v>
      </c>
      <c r="I3331" s="10" t="s">
        <v>9277</v>
      </c>
      <c r="J3331" s="10" t="s">
        <v>9278</v>
      </c>
      <c r="K3331" s="13">
        <v>3.47</v>
      </c>
      <c r="L3331" s="19" t="s">
        <v>13176</v>
      </c>
      <c r="M3331" s="11" t="s">
        <v>83</v>
      </c>
      <c r="N3331" s="10" t="s">
        <v>84</v>
      </c>
      <c r="O3331" s="10" t="s">
        <v>85</v>
      </c>
      <c r="P3331" s="10"/>
      <c r="Q3331" s="12"/>
      <c r="R3331" s="12"/>
      <c r="S3331" s="15" t="s">
        <v>86</v>
      </c>
      <c r="T3331" s="10" t="s">
        <v>27</v>
      </c>
      <c r="U3331" s="10">
        <v>3167</v>
      </c>
      <c r="V3331" s="10">
        <v>3327</v>
      </c>
      <c r="W3331" s="10">
        <v>2981</v>
      </c>
      <c r="X3331" s="10">
        <v>2886</v>
      </c>
      <c r="Y3331" s="10">
        <f t="shared" si="120"/>
        <v>3012</v>
      </c>
      <c r="Z3331" s="10" t="str">
        <f>IFERROR(VLOOKUP(H3331,'[1]MW-NIFTY-50-12-Apr-2020'!$A:$A,1,FALSE),"No")</f>
        <v>No</v>
      </c>
      <c r="AA3331" s="10" t="str">
        <f>IFERROR(VLOOKUP(AB3331,'[2]ind_nifty500list 12th Apr20'!$F:$F,1,FALSE),"No")</f>
        <v>No</v>
      </c>
      <c r="AB3331" s="9">
        <v>3012</v>
      </c>
    </row>
    <row r="3332" spans="1:28" ht="15.75" customHeight="1" x14ac:dyDescent="0.3">
      <c r="A3332" s="9">
        <v>4664</v>
      </c>
      <c r="B3332" s="10">
        <v>787201</v>
      </c>
      <c r="C3332" s="10">
        <v>3075</v>
      </c>
      <c r="D3332" s="10">
        <v>128098820</v>
      </c>
      <c r="E3332" s="10">
        <v>500386</v>
      </c>
      <c r="F3332" s="10">
        <v>500386</v>
      </c>
      <c r="G3332" s="10" t="s">
        <v>12569</v>
      </c>
      <c r="H3332" s="10" t="s">
        <v>12569</v>
      </c>
      <c r="I3332" s="10" t="s">
        <v>12570</v>
      </c>
      <c r="J3332" s="10" t="s">
        <v>12571</v>
      </c>
      <c r="K3332" s="13">
        <v>3.47</v>
      </c>
      <c r="L3332" s="19" t="s">
        <v>13176</v>
      </c>
      <c r="M3332" s="11" t="s">
        <v>83</v>
      </c>
      <c r="N3332" s="10" t="s">
        <v>84</v>
      </c>
      <c r="O3332" s="10" t="s">
        <v>85</v>
      </c>
      <c r="P3332" s="10"/>
      <c r="Q3332" s="12"/>
      <c r="R3332" s="12"/>
      <c r="S3332" s="17" t="s">
        <v>86</v>
      </c>
      <c r="T3332" s="10" t="s">
        <v>27</v>
      </c>
      <c r="U3332" s="10">
        <v>4816</v>
      </c>
      <c r="V3332" s="10">
        <v>4869</v>
      </c>
      <c r="W3332" s="10">
        <v>4567</v>
      </c>
      <c r="X3332" s="10">
        <v>4534</v>
      </c>
      <c r="Y3332" s="10">
        <f t="shared" si="120"/>
        <v>4664</v>
      </c>
      <c r="Z3332" s="10" t="str">
        <f>IFERROR(VLOOKUP(H3332,'[1]MW-NIFTY-50-12-Apr-2020'!$A:$A,1,FALSE),"No")</f>
        <v>No</v>
      </c>
      <c r="AA3332" s="10" t="str">
        <f>IFERROR(VLOOKUP(AB3332,'[2]ind_nifty500list 12th Apr20'!$F:$F,1,FALSE),"No")</f>
        <v>No</v>
      </c>
      <c r="AB3332" s="9">
        <v>4664</v>
      </c>
    </row>
    <row r="3333" spans="1:28" ht="15.75" customHeight="1" x14ac:dyDescent="0.3">
      <c r="A3333" s="9">
        <v>2604</v>
      </c>
      <c r="B3333" s="10"/>
      <c r="C3333" s="10"/>
      <c r="D3333" s="10">
        <v>137144068</v>
      </c>
      <c r="E3333" s="10">
        <v>535719</v>
      </c>
      <c r="F3333" s="10">
        <v>535719</v>
      </c>
      <c r="G3333" s="10" t="s">
        <v>8051</v>
      </c>
      <c r="H3333" s="10" t="str">
        <f t="shared" ref="H3333:H3340" si="121">G3333</f>
        <v>QUEST</v>
      </c>
      <c r="I3333" s="10" t="s">
        <v>8052</v>
      </c>
      <c r="J3333" s="10" t="s">
        <v>8053</v>
      </c>
      <c r="K3333" s="13">
        <v>3.46</v>
      </c>
      <c r="L3333" s="19" t="s">
        <v>13176</v>
      </c>
      <c r="M3333" s="11" t="s">
        <v>32</v>
      </c>
      <c r="N3333" s="10" t="s">
        <v>33</v>
      </c>
      <c r="O3333" s="10" t="s">
        <v>34</v>
      </c>
      <c r="P3333" s="10"/>
      <c r="Q3333" s="12"/>
      <c r="R3333" s="12"/>
      <c r="S3333" s="18" t="s">
        <v>35</v>
      </c>
      <c r="T3333" s="10" t="s">
        <v>27</v>
      </c>
      <c r="U3333" s="10">
        <v>1359</v>
      </c>
      <c r="V3333" s="10">
        <v>18</v>
      </c>
      <c r="W3333" s="10">
        <v>1917</v>
      </c>
      <c r="X3333" s="10">
        <v>670</v>
      </c>
      <c r="Y3333" s="10">
        <f t="shared" si="120"/>
        <v>2604</v>
      </c>
      <c r="Z3333" s="10" t="str">
        <f>IFERROR(VLOOKUP(H3333,'[1]MW-NIFTY-50-12-Apr-2020'!$A:$A,1,FALSE),"No")</f>
        <v>No</v>
      </c>
      <c r="AA3333" s="10" t="str">
        <f>IFERROR(VLOOKUP(AB3333,'[2]ind_nifty500list 12th Apr20'!$F:$F,1,FALSE),"No")</f>
        <v>No</v>
      </c>
      <c r="AB3333" s="9">
        <v>2604</v>
      </c>
    </row>
    <row r="3334" spans="1:28" ht="15.75" customHeight="1" x14ac:dyDescent="0.3">
      <c r="A3334" s="9">
        <v>2951</v>
      </c>
      <c r="B3334" s="10"/>
      <c r="C3334" s="10"/>
      <c r="D3334" s="10">
        <v>131010564</v>
      </c>
      <c r="E3334" s="10">
        <v>511760</v>
      </c>
      <c r="F3334" s="10">
        <v>511760</v>
      </c>
      <c r="G3334" s="10" t="s">
        <v>9093</v>
      </c>
      <c r="H3334" s="10" t="str">
        <f t="shared" si="121"/>
        <v>SEVENHILL</v>
      </c>
      <c r="I3334" s="10" t="s">
        <v>9094</v>
      </c>
      <c r="J3334" s="10" t="s">
        <v>9095</v>
      </c>
      <c r="K3334" s="13">
        <v>3.46</v>
      </c>
      <c r="L3334" s="19" t="s">
        <v>13176</v>
      </c>
      <c r="M3334" s="11" t="s">
        <v>55</v>
      </c>
      <c r="N3334" s="10" t="s">
        <v>56</v>
      </c>
      <c r="O3334" s="10" t="s">
        <v>57</v>
      </c>
      <c r="P3334" s="10"/>
      <c r="Q3334" s="12"/>
      <c r="R3334" s="12"/>
      <c r="S3334" s="18" t="s">
        <v>58</v>
      </c>
      <c r="T3334" s="10" t="s">
        <v>27</v>
      </c>
      <c r="U3334" s="10">
        <v>3025</v>
      </c>
      <c r="V3334" s="10">
        <v>3525</v>
      </c>
      <c r="W3334" s="10">
        <v>2751</v>
      </c>
      <c r="X3334" s="10">
        <v>2643</v>
      </c>
      <c r="Y3334" s="10">
        <f t="shared" si="120"/>
        <v>2951</v>
      </c>
      <c r="Z3334" s="10" t="str">
        <f>IFERROR(VLOOKUP(H3334,'[1]MW-NIFTY-50-12-Apr-2020'!$A:$A,1,FALSE),"No")</f>
        <v>No</v>
      </c>
      <c r="AA3334" s="10" t="str">
        <f>IFERROR(VLOOKUP(AB3334,'[2]ind_nifty500list 12th Apr20'!$F:$F,1,FALSE),"No")</f>
        <v>No</v>
      </c>
      <c r="AB3334" s="9">
        <v>2951</v>
      </c>
    </row>
    <row r="3335" spans="1:28" ht="15.75" customHeight="1" x14ac:dyDescent="0.3">
      <c r="A3335" s="9">
        <v>3294</v>
      </c>
      <c r="B3335" s="10"/>
      <c r="C3335" s="10"/>
      <c r="D3335" s="10">
        <v>135868164</v>
      </c>
      <c r="E3335" s="10">
        <v>530735</v>
      </c>
      <c r="F3335" s="10">
        <v>530735</v>
      </c>
      <c r="G3335" s="10" t="s">
        <v>10118</v>
      </c>
      <c r="H3335" s="10" t="str">
        <f t="shared" si="121"/>
        <v>SUPERBAK</v>
      </c>
      <c r="I3335" s="10" t="s">
        <v>10119</v>
      </c>
      <c r="J3335" s="10" t="s">
        <v>10120</v>
      </c>
      <c r="K3335" s="13">
        <v>3.46</v>
      </c>
      <c r="L3335" s="19" t="s">
        <v>13176</v>
      </c>
      <c r="M3335" s="11" t="s">
        <v>275</v>
      </c>
      <c r="N3335" s="10" t="s">
        <v>276</v>
      </c>
      <c r="O3335" s="10" t="s">
        <v>277</v>
      </c>
      <c r="P3335" s="10"/>
      <c r="Q3335" s="12"/>
      <c r="R3335" s="12"/>
      <c r="S3335" s="18" t="s">
        <v>279</v>
      </c>
      <c r="T3335" s="10" t="s">
        <v>27</v>
      </c>
      <c r="U3335" s="10">
        <v>3829</v>
      </c>
      <c r="V3335" s="10">
        <v>774</v>
      </c>
      <c r="W3335" s="10">
        <v>3504</v>
      </c>
      <c r="X3335" s="10">
        <v>3328</v>
      </c>
      <c r="Y3335" s="10">
        <f t="shared" si="120"/>
        <v>3294</v>
      </c>
      <c r="Z3335" s="10" t="str">
        <f>IFERROR(VLOOKUP(H3335,'[1]MW-NIFTY-50-12-Apr-2020'!$A:$A,1,FALSE),"No")</f>
        <v>No</v>
      </c>
      <c r="AA3335" s="10" t="str">
        <f>IFERROR(VLOOKUP(AB3335,'[2]ind_nifty500list 12th Apr20'!$F:$F,1,FALSE),"No")</f>
        <v>No</v>
      </c>
      <c r="AB3335" s="9">
        <v>3294</v>
      </c>
    </row>
    <row r="3336" spans="1:28" ht="15.75" customHeight="1" x14ac:dyDescent="0.3">
      <c r="A3336" s="9">
        <v>77</v>
      </c>
      <c r="B3336" s="10"/>
      <c r="C3336" s="10"/>
      <c r="D3336" s="10">
        <v>129778436</v>
      </c>
      <c r="E3336" s="10">
        <v>129778436</v>
      </c>
      <c r="F3336" s="10">
        <v>506947</v>
      </c>
      <c r="G3336" s="10" t="s">
        <v>340</v>
      </c>
      <c r="H3336" s="10" t="str">
        <f t="shared" si="121"/>
        <v>ADVPETR-B</v>
      </c>
      <c r="I3336" s="10" t="s">
        <v>341</v>
      </c>
      <c r="J3336" s="10" t="s">
        <v>342</v>
      </c>
      <c r="K3336" s="13">
        <v>3.45</v>
      </c>
      <c r="L3336" s="19" t="s">
        <v>13176</v>
      </c>
      <c r="M3336" s="11" t="s">
        <v>23</v>
      </c>
      <c r="N3336" s="10" t="s">
        <v>24</v>
      </c>
      <c r="O3336" s="10"/>
      <c r="P3336" s="10"/>
      <c r="Q3336" s="12"/>
      <c r="R3336" s="12"/>
      <c r="S3336" s="15" t="s">
        <v>26</v>
      </c>
      <c r="T3336" s="10" t="s">
        <v>27</v>
      </c>
      <c r="U3336" s="10">
        <v>351</v>
      </c>
      <c r="V3336" s="10">
        <v>1896</v>
      </c>
      <c r="W3336" s="10">
        <v>2765</v>
      </c>
      <c r="X3336" s="10">
        <v>1534</v>
      </c>
      <c r="Y3336" s="10">
        <f t="shared" si="120"/>
        <v>77</v>
      </c>
      <c r="Z3336" s="10" t="str">
        <f>IFERROR(VLOOKUP(H3336,'[1]MW-NIFTY-50-12-Apr-2020'!$A:$A,1,FALSE),"No")</f>
        <v>No</v>
      </c>
      <c r="AA3336" s="10" t="str">
        <f>IFERROR(VLOOKUP(AB3336,'[2]ind_nifty500list 12th Apr20'!$F:$F,1,FALSE),"No")</f>
        <v>No</v>
      </c>
      <c r="AB3336" s="9">
        <v>77</v>
      </c>
    </row>
    <row r="3337" spans="1:28" ht="15.75" customHeight="1" x14ac:dyDescent="0.3">
      <c r="A3337" s="9">
        <v>2716</v>
      </c>
      <c r="B3337" s="10"/>
      <c r="C3337" s="10"/>
      <c r="D3337" s="10">
        <v>130965764</v>
      </c>
      <c r="E3337" s="10">
        <v>511585</v>
      </c>
      <c r="F3337" s="10">
        <v>511585</v>
      </c>
      <c r="G3337" s="10" t="s">
        <v>8390</v>
      </c>
      <c r="H3337" s="10" t="str">
        <f t="shared" si="121"/>
        <v>REGTRUS</v>
      </c>
      <c r="I3337" s="10" t="s">
        <v>8391</v>
      </c>
      <c r="J3337" s="10" t="s">
        <v>8392</v>
      </c>
      <c r="K3337" s="13">
        <v>3.45</v>
      </c>
      <c r="L3337" s="19" t="s">
        <v>13176</v>
      </c>
      <c r="M3337" s="11" t="s">
        <v>55</v>
      </c>
      <c r="N3337" s="10" t="s">
        <v>56</v>
      </c>
      <c r="O3337" s="10" t="s">
        <v>62</v>
      </c>
      <c r="P3337" s="10" t="s">
        <v>293</v>
      </c>
      <c r="Q3337" s="12"/>
      <c r="R3337" s="12"/>
      <c r="S3337" s="10" t="s">
        <v>58</v>
      </c>
      <c r="T3337" s="10" t="s">
        <v>27</v>
      </c>
      <c r="U3337" s="10">
        <v>3341</v>
      </c>
      <c r="V3337" s="10">
        <v>362</v>
      </c>
      <c r="W3337" s="10">
        <v>2683</v>
      </c>
      <c r="X3337" s="10">
        <v>2673</v>
      </c>
      <c r="Y3337" s="10">
        <f t="shared" si="120"/>
        <v>2716</v>
      </c>
      <c r="Z3337" s="10" t="str">
        <f>IFERROR(VLOOKUP(H3337,'[1]MW-NIFTY-50-12-Apr-2020'!$A:$A,1,FALSE),"No")</f>
        <v>No</v>
      </c>
      <c r="AA3337" s="10" t="str">
        <f>IFERROR(VLOOKUP(AB3337,'[2]ind_nifty500list 12th Apr20'!$F:$F,1,FALSE),"No")</f>
        <v>No</v>
      </c>
      <c r="AB3337" s="9">
        <v>2716</v>
      </c>
    </row>
    <row r="3338" spans="1:28" ht="15.75" customHeight="1" x14ac:dyDescent="0.3">
      <c r="A3338" s="9">
        <v>1418</v>
      </c>
      <c r="B3338" s="10"/>
      <c r="C3338" s="10"/>
      <c r="D3338" s="10">
        <v>129214980</v>
      </c>
      <c r="E3338" s="10">
        <v>129214980</v>
      </c>
      <c r="F3338" s="10">
        <v>504746</v>
      </c>
      <c r="G3338" s="10" t="s">
        <v>4484</v>
      </c>
      <c r="H3338" s="10" t="str">
        <f t="shared" si="121"/>
        <v>INLCM</v>
      </c>
      <c r="I3338" s="10" t="s">
        <v>4485</v>
      </c>
      <c r="J3338" s="10" t="s">
        <v>4486</v>
      </c>
      <c r="K3338" s="13">
        <v>3.44</v>
      </c>
      <c r="L3338" s="19" t="s">
        <v>13176</v>
      </c>
      <c r="M3338" s="11" t="s">
        <v>39</v>
      </c>
      <c r="N3338" s="10" t="s">
        <v>40</v>
      </c>
      <c r="O3338" s="10"/>
      <c r="P3338" s="10"/>
      <c r="Q3338" s="12"/>
      <c r="R3338" s="12"/>
      <c r="S3338" s="15" t="s">
        <v>42</v>
      </c>
      <c r="T3338" s="10" t="s">
        <v>27</v>
      </c>
      <c r="U3338" s="10">
        <v>1490</v>
      </c>
      <c r="V3338" s="10">
        <v>2067</v>
      </c>
      <c r="W3338" s="10">
        <v>2900</v>
      </c>
      <c r="X3338" s="10">
        <v>2062</v>
      </c>
      <c r="Y3338" s="10">
        <f t="shared" si="120"/>
        <v>1418</v>
      </c>
      <c r="Z3338" s="10" t="str">
        <f>IFERROR(VLOOKUP(H3338,'[1]MW-NIFTY-50-12-Apr-2020'!$A:$A,1,FALSE),"No")</f>
        <v>No</v>
      </c>
      <c r="AA3338" s="10" t="str">
        <f>IFERROR(VLOOKUP(AB3338,'[2]ind_nifty500list 12th Apr20'!$F:$F,1,FALSE),"No")</f>
        <v>No</v>
      </c>
      <c r="AB3338" s="9">
        <v>1418</v>
      </c>
    </row>
    <row r="3339" spans="1:28" ht="15.75" customHeight="1" x14ac:dyDescent="0.3">
      <c r="A3339" s="9">
        <v>1710</v>
      </c>
      <c r="B3339" s="10"/>
      <c r="C3339" s="10"/>
      <c r="D3339" s="10">
        <v>135771396</v>
      </c>
      <c r="E3339" s="10">
        <v>530357</v>
      </c>
      <c r="F3339" s="10">
        <v>530357</v>
      </c>
      <c r="G3339" s="10" t="s">
        <v>5366</v>
      </c>
      <c r="H3339" s="10" t="str">
        <f t="shared" si="121"/>
        <v>KBSINDIA</v>
      </c>
      <c r="I3339" s="10" t="s">
        <v>5367</v>
      </c>
      <c r="J3339" s="10" t="s">
        <v>5368</v>
      </c>
      <c r="K3339" s="13">
        <v>3.44</v>
      </c>
      <c r="L3339" s="19" t="s">
        <v>13176</v>
      </c>
      <c r="M3339" s="11" t="s">
        <v>55</v>
      </c>
      <c r="N3339" s="10" t="s">
        <v>56</v>
      </c>
      <c r="O3339" s="10" t="s">
        <v>62</v>
      </c>
      <c r="P3339" s="10" t="s">
        <v>63</v>
      </c>
      <c r="Q3339" s="12"/>
      <c r="R3339" s="12"/>
      <c r="S3339" s="18" t="s">
        <v>58</v>
      </c>
      <c r="T3339" s="10" t="s">
        <v>27</v>
      </c>
      <c r="U3339" s="10">
        <v>1985</v>
      </c>
      <c r="V3339" s="10">
        <v>2026</v>
      </c>
      <c r="W3339" s="10">
        <v>1037</v>
      </c>
      <c r="X3339" s="10">
        <v>678</v>
      </c>
      <c r="Y3339" s="10">
        <f t="shared" si="120"/>
        <v>1710</v>
      </c>
      <c r="Z3339" s="10" t="str">
        <f>IFERROR(VLOOKUP(H3339,'[1]MW-NIFTY-50-12-Apr-2020'!$A:$A,1,FALSE),"No")</f>
        <v>No</v>
      </c>
      <c r="AA3339" s="10" t="str">
        <f>IFERROR(VLOOKUP(AB3339,'[2]ind_nifty500list 12th Apr20'!$F:$F,1,FALSE),"No")</f>
        <v>No</v>
      </c>
      <c r="AB3339" s="9">
        <v>1710</v>
      </c>
    </row>
    <row r="3340" spans="1:28" ht="15.75" customHeight="1" x14ac:dyDescent="0.3">
      <c r="A3340" s="9">
        <v>2886</v>
      </c>
      <c r="B3340" s="10"/>
      <c r="C3340" s="10"/>
      <c r="D3340" s="10">
        <v>135688964</v>
      </c>
      <c r="E3340" s="10">
        <v>135688964</v>
      </c>
      <c r="F3340" s="10">
        <v>530035</v>
      </c>
      <c r="G3340" s="10" t="s">
        <v>8900</v>
      </c>
      <c r="H3340" s="10" t="str">
        <f t="shared" si="121"/>
        <v>SANTOSHF</v>
      </c>
      <c r="I3340" s="10" t="s">
        <v>8901</v>
      </c>
      <c r="J3340" s="10" t="s">
        <v>8902</v>
      </c>
      <c r="K3340" s="13">
        <v>3.44</v>
      </c>
      <c r="L3340" s="19" t="s">
        <v>13176</v>
      </c>
      <c r="M3340" s="11" t="s">
        <v>83</v>
      </c>
      <c r="N3340" s="10" t="s">
        <v>84</v>
      </c>
      <c r="O3340" s="10" t="s">
        <v>85</v>
      </c>
      <c r="P3340" s="10"/>
      <c r="Q3340" s="12"/>
      <c r="R3340" s="12"/>
      <c r="S3340" s="15" t="s">
        <v>86</v>
      </c>
      <c r="T3340" s="10" t="s">
        <v>27</v>
      </c>
      <c r="U3340" s="10">
        <v>2981</v>
      </c>
      <c r="V3340" s="10">
        <v>3012</v>
      </c>
      <c r="W3340" s="10">
        <v>2767</v>
      </c>
      <c r="X3340" s="10">
        <v>2440</v>
      </c>
      <c r="Y3340" s="10">
        <f t="shared" si="120"/>
        <v>2886</v>
      </c>
      <c r="Z3340" s="10" t="str">
        <f>IFERROR(VLOOKUP(H3340,'[1]MW-NIFTY-50-12-Apr-2020'!$A:$A,1,FALSE),"No")</f>
        <v>No</v>
      </c>
      <c r="AA3340" s="10" t="str">
        <f>IFERROR(VLOOKUP(AB3340,'[2]ind_nifty500list 12th Apr20'!$F:$F,1,FALSE),"No")</f>
        <v>No</v>
      </c>
      <c r="AB3340" s="9">
        <v>2886</v>
      </c>
    </row>
    <row r="3341" spans="1:28" ht="15.75" customHeight="1" x14ac:dyDescent="0.3">
      <c r="A3341" s="9">
        <v>3345</v>
      </c>
      <c r="B3341" s="10">
        <v>6936321</v>
      </c>
      <c r="C3341" s="10">
        <v>27095</v>
      </c>
      <c r="D3341" s="10">
        <v>128847364</v>
      </c>
      <c r="E3341" s="10">
        <v>503310</v>
      </c>
      <c r="F3341" s="10">
        <v>503310</v>
      </c>
      <c r="G3341" s="10" t="s">
        <v>10269</v>
      </c>
      <c r="H3341" s="10" t="s">
        <v>10269</v>
      </c>
      <c r="I3341" s="10" t="s">
        <v>10270</v>
      </c>
      <c r="J3341" s="10" t="s">
        <v>10271</v>
      </c>
      <c r="K3341" s="13">
        <v>4485.29655</v>
      </c>
      <c r="L3341" s="19" t="s">
        <v>13179</v>
      </c>
      <c r="M3341" s="11" t="s">
        <v>83</v>
      </c>
      <c r="N3341" s="10" t="s">
        <v>84</v>
      </c>
      <c r="O3341" s="10" t="s">
        <v>85</v>
      </c>
      <c r="P3341" s="10"/>
      <c r="Q3341" s="12"/>
      <c r="R3341" s="12"/>
      <c r="S3341" s="15" t="s">
        <v>86</v>
      </c>
      <c r="T3341" s="10" t="s">
        <v>27</v>
      </c>
      <c r="U3341" s="10">
        <v>503</v>
      </c>
      <c r="V3341" s="10">
        <v>1301</v>
      </c>
      <c r="W3341" s="10">
        <v>3518</v>
      </c>
      <c r="X3341" s="10">
        <v>1653</v>
      </c>
      <c r="Y3341" s="10">
        <f t="shared" si="120"/>
        <v>3345</v>
      </c>
      <c r="Z3341" s="10" t="str">
        <f>IFERROR(VLOOKUP(H3341,'[1]MW-NIFTY-50-12-Apr-2020'!$A:$A,1,FALSE),"No")</f>
        <v>No</v>
      </c>
      <c r="AA3341" s="10" t="s">
        <v>44</v>
      </c>
      <c r="AB3341" s="9">
        <v>3345</v>
      </c>
    </row>
    <row r="3342" spans="1:28" ht="15.75" customHeight="1" x14ac:dyDescent="0.3">
      <c r="A3342" s="9">
        <v>3595</v>
      </c>
      <c r="B3342" s="10"/>
      <c r="C3342" s="10"/>
      <c r="D3342" s="10">
        <v>128740612</v>
      </c>
      <c r="E3342" s="10">
        <v>502893</v>
      </c>
      <c r="F3342" s="10">
        <v>502893</v>
      </c>
      <c r="G3342" s="10" t="s">
        <v>11018</v>
      </c>
      <c r="H3342" s="10" t="str">
        <f>G3342</f>
        <v>UNITEDINT</v>
      </c>
      <c r="I3342" s="10" t="s">
        <v>11019</v>
      </c>
      <c r="J3342" s="10" t="s">
        <v>11020</v>
      </c>
      <c r="K3342" s="13">
        <v>3.43</v>
      </c>
      <c r="L3342" s="19" t="s">
        <v>13176</v>
      </c>
      <c r="M3342" s="11" t="s">
        <v>32</v>
      </c>
      <c r="N3342" s="10" t="s">
        <v>33</v>
      </c>
      <c r="O3342" s="10" t="s">
        <v>48</v>
      </c>
      <c r="P3342" s="10"/>
      <c r="Q3342" s="12"/>
      <c r="R3342" s="12"/>
      <c r="S3342" s="10" t="s">
        <v>35</v>
      </c>
      <c r="T3342" s="10" t="s">
        <v>27</v>
      </c>
      <c r="U3342" s="10">
        <v>558</v>
      </c>
      <c r="V3342" s="10">
        <v>1103</v>
      </c>
      <c r="W3342" s="10">
        <v>2942</v>
      </c>
      <c r="X3342" s="10">
        <v>2743</v>
      </c>
      <c r="Y3342" s="10">
        <f t="shared" si="120"/>
        <v>3595</v>
      </c>
      <c r="Z3342" s="10" t="str">
        <f>IFERROR(VLOOKUP(H3342,'[1]MW-NIFTY-50-12-Apr-2020'!$A:$A,1,FALSE),"No")</f>
        <v>No</v>
      </c>
      <c r="AA3342" s="10" t="str">
        <f>IFERROR(VLOOKUP(AB3342,'[2]ind_nifty500list 12th Apr20'!$F:$F,1,FALSE),"No")</f>
        <v>No</v>
      </c>
      <c r="AB3342" s="9">
        <v>3595</v>
      </c>
    </row>
    <row r="3343" spans="1:28" ht="15.75" customHeight="1" x14ac:dyDescent="0.3">
      <c r="A3343" s="9">
        <v>91</v>
      </c>
      <c r="B3343" s="10"/>
      <c r="C3343" s="10"/>
      <c r="D3343" s="10">
        <v>137597956</v>
      </c>
      <c r="E3343" s="10">
        <v>137597956</v>
      </c>
      <c r="F3343" s="10">
        <v>537492</v>
      </c>
      <c r="G3343" s="10" t="s">
        <v>392</v>
      </c>
      <c r="H3343" s="10" t="str">
        <f>G3343</f>
        <v>AGRIMONY</v>
      </c>
      <c r="I3343" s="10" t="s">
        <v>393</v>
      </c>
      <c r="J3343" s="10" t="s">
        <v>394</v>
      </c>
      <c r="K3343" s="13">
        <v>3.42</v>
      </c>
      <c r="L3343" s="19" t="s">
        <v>13176</v>
      </c>
      <c r="M3343" s="11" t="s">
        <v>39</v>
      </c>
      <c r="N3343" s="10" t="s">
        <v>40</v>
      </c>
      <c r="O3343" s="10" t="s">
        <v>76</v>
      </c>
      <c r="P3343" s="10"/>
      <c r="Q3343" s="12"/>
      <c r="R3343" s="12"/>
      <c r="S3343" s="15" t="s">
        <v>42</v>
      </c>
      <c r="T3343" s="10" t="s">
        <v>27</v>
      </c>
      <c r="U3343" s="10">
        <v>446</v>
      </c>
      <c r="V3343" s="10">
        <v>903</v>
      </c>
      <c r="W3343" s="10">
        <v>3028</v>
      </c>
      <c r="X3343" s="10">
        <v>2410</v>
      </c>
      <c r="Y3343" s="10">
        <f t="shared" si="120"/>
        <v>91</v>
      </c>
      <c r="Z3343" s="10" t="str">
        <f>IFERROR(VLOOKUP(H3343,'[1]MW-NIFTY-50-12-Apr-2020'!$A:$A,1,FALSE),"No")</f>
        <v>No</v>
      </c>
      <c r="AA3343" s="10" t="str">
        <f>IFERROR(VLOOKUP(AB3343,'[2]ind_nifty500list 12th Apr20'!$F:$F,1,FALSE),"No")</f>
        <v>No</v>
      </c>
      <c r="AB3343" s="9">
        <v>91</v>
      </c>
    </row>
    <row r="3344" spans="1:28" ht="15.75" customHeight="1" x14ac:dyDescent="0.3">
      <c r="A3344" s="9">
        <v>1149</v>
      </c>
      <c r="B3344" s="10"/>
      <c r="C3344" s="10"/>
      <c r="D3344" s="10">
        <v>136173572</v>
      </c>
      <c r="E3344" s="10">
        <v>531928</v>
      </c>
      <c r="F3344" s="10">
        <v>531928</v>
      </c>
      <c r="G3344" s="10" t="s">
        <v>3660</v>
      </c>
      <c r="H3344" s="10" t="str">
        <f>G3344</f>
        <v>GOLCA</v>
      </c>
      <c r="I3344" s="10" t="s">
        <v>3661</v>
      </c>
      <c r="J3344" s="10" t="s">
        <v>3662</v>
      </c>
      <c r="K3344" s="13">
        <v>3.42</v>
      </c>
      <c r="L3344" s="19" t="s">
        <v>13176</v>
      </c>
      <c r="M3344" s="11" t="s">
        <v>83</v>
      </c>
      <c r="N3344" s="10" t="s">
        <v>84</v>
      </c>
      <c r="O3344" s="10" t="s">
        <v>85</v>
      </c>
      <c r="P3344" s="10"/>
      <c r="Q3344" s="12"/>
      <c r="R3344" s="12"/>
      <c r="S3344" s="15" t="s">
        <v>86</v>
      </c>
      <c r="T3344" s="10" t="s">
        <v>27</v>
      </c>
      <c r="U3344" s="10">
        <v>1537</v>
      </c>
      <c r="V3344" s="10">
        <v>1946</v>
      </c>
      <c r="W3344" s="10">
        <v>1007</v>
      </c>
      <c r="X3344" s="10">
        <v>64</v>
      </c>
      <c r="Y3344" s="10">
        <f t="shared" si="120"/>
        <v>1149</v>
      </c>
      <c r="Z3344" s="10" t="str">
        <f>IFERROR(VLOOKUP(H3344,'[1]MW-NIFTY-50-12-Apr-2020'!$A:$A,1,FALSE),"No")</f>
        <v>No</v>
      </c>
      <c r="AA3344" s="10" t="str">
        <f>IFERROR(VLOOKUP(AB3344,'[2]ind_nifty500list 12th Apr20'!$F:$F,1,FALSE),"No")</f>
        <v>No</v>
      </c>
      <c r="AB3344" s="9">
        <v>1149</v>
      </c>
    </row>
    <row r="3345" spans="1:28" ht="15.75" customHeight="1" x14ac:dyDescent="0.3">
      <c r="A3345" s="9">
        <v>2880</v>
      </c>
      <c r="B3345" s="10"/>
      <c r="C3345" s="10"/>
      <c r="D3345" s="10">
        <v>136081668</v>
      </c>
      <c r="E3345" s="10">
        <v>531569</v>
      </c>
      <c r="F3345" s="10">
        <v>531569</v>
      </c>
      <c r="G3345" s="10" t="s">
        <v>8882</v>
      </c>
      <c r="H3345" s="10" t="str">
        <f>G3345</f>
        <v>SANJIVIN</v>
      </c>
      <c r="I3345" s="10" t="s">
        <v>8883</v>
      </c>
      <c r="J3345" s="10" t="s">
        <v>8884</v>
      </c>
      <c r="K3345" s="13">
        <v>3.42</v>
      </c>
      <c r="L3345" s="19" t="s">
        <v>13176</v>
      </c>
      <c r="M3345" s="11" t="s">
        <v>95</v>
      </c>
      <c r="N3345" s="10" t="s">
        <v>96</v>
      </c>
      <c r="O3345" s="10" t="s">
        <v>97</v>
      </c>
      <c r="P3345" s="10"/>
      <c r="Q3345" s="12"/>
      <c r="R3345" s="12"/>
      <c r="S3345" s="10" t="s">
        <v>98</v>
      </c>
      <c r="T3345" s="10" t="s">
        <v>27</v>
      </c>
      <c r="U3345" s="10">
        <v>1656</v>
      </c>
      <c r="V3345" s="10">
        <v>3497</v>
      </c>
      <c r="W3345" s="10">
        <v>2720</v>
      </c>
      <c r="X3345" s="10">
        <v>3607</v>
      </c>
      <c r="Y3345" s="10">
        <f t="shared" si="120"/>
        <v>2880</v>
      </c>
      <c r="Z3345" s="10" t="str">
        <f>IFERROR(VLOOKUP(H3345,'[1]MW-NIFTY-50-12-Apr-2020'!$A:$A,1,FALSE),"No")</f>
        <v>No</v>
      </c>
      <c r="AA3345" s="10" t="str">
        <f>IFERROR(VLOOKUP(AB3345,'[2]ind_nifty500list 12th Apr20'!$F:$F,1,FALSE),"No")</f>
        <v>No</v>
      </c>
      <c r="AB3345" s="9">
        <v>2880</v>
      </c>
    </row>
    <row r="3346" spans="1:28" ht="15.75" customHeight="1" x14ac:dyDescent="0.3">
      <c r="A3346" s="9">
        <v>3615</v>
      </c>
      <c r="B3346" s="10">
        <v>4900353</v>
      </c>
      <c r="C3346" s="10">
        <v>19142</v>
      </c>
      <c r="D3346" s="10">
        <v>136293892</v>
      </c>
      <c r="E3346" s="10">
        <v>532398</v>
      </c>
      <c r="F3346" s="10">
        <v>532398</v>
      </c>
      <c r="G3346" s="10" t="s">
        <v>11077</v>
      </c>
      <c r="H3346" s="10" t="s">
        <v>11077</v>
      </c>
      <c r="I3346" s="10" t="s">
        <v>11078</v>
      </c>
      <c r="J3346" s="10" t="s">
        <v>11079</v>
      </c>
      <c r="K3346" s="13">
        <v>3.4130500000000001</v>
      </c>
      <c r="L3346" s="19" t="s">
        <v>13176</v>
      </c>
      <c r="M3346" s="11" t="s">
        <v>32</v>
      </c>
      <c r="N3346" s="10" t="s">
        <v>33</v>
      </c>
      <c r="O3346" s="10" t="s">
        <v>34</v>
      </c>
      <c r="P3346" s="10"/>
      <c r="Q3346" s="12"/>
      <c r="R3346" s="12"/>
      <c r="S3346" s="18" t="s">
        <v>35</v>
      </c>
      <c r="T3346" s="10" t="s">
        <v>27</v>
      </c>
      <c r="U3346" s="10">
        <v>2027</v>
      </c>
      <c r="V3346" s="10">
        <v>2386</v>
      </c>
      <c r="W3346" s="10">
        <v>104</v>
      </c>
      <c r="X3346" s="10">
        <v>2455</v>
      </c>
      <c r="Y3346" s="10">
        <f t="shared" si="120"/>
        <v>3615</v>
      </c>
      <c r="Z3346" s="10" t="str">
        <f>IFERROR(VLOOKUP(H3346,'[1]MW-NIFTY-50-12-Apr-2020'!$A:$A,1,FALSE),"No")</f>
        <v>No</v>
      </c>
      <c r="AA3346" s="10" t="str">
        <f>IFERROR(VLOOKUP(AB3346,'[2]ind_nifty500list 12th Apr20'!$F:$F,1,FALSE),"No")</f>
        <v>No</v>
      </c>
      <c r="AB3346" s="9">
        <v>3615</v>
      </c>
    </row>
    <row r="3347" spans="1:28" ht="15.75" customHeight="1" x14ac:dyDescent="0.3">
      <c r="A3347" s="9">
        <v>1946</v>
      </c>
      <c r="B3347" s="10">
        <v>536833</v>
      </c>
      <c r="C3347" s="10">
        <v>2097</v>
      </c>
      <c r="D3347" s="10">
        <v>128766724</v>
      </c>
      <c r="E3347" s="10">
        <v>502995</v>
      </c>
      <c r="F3347" s="10">
        <v>502995</v>
      </c>
      <c r="G3347" s="10" t="s">
        <v>6082</v>
      </c>
      <c r="H3347" s="10" t="s">
        <v>6082</v>
      </c>
      <c r="I3347" s="10" t="s">
        <v>6083</v>
      </c>
      <c r="J3347" s="10" t="s">
        <v>6084</v>
      </c>
      <c r="K3347" s="13">
        <v>3.41</v>
      </c>
      <c r="L3347" s="19" t="s">
        <v>13176</v>
      </c>
      <c r="M3347" s="11" t="s">
        <v>83</v>
      </c>
      <c r="N3347" s="10" t="s">
        <v>84</v>
      </c>
      <c r="O3347" s="10" t="s">
        <v>85</v>
      </c>
      <c r="P3347" s="10"/>
      <c r="Q3347" s="12"/>
      <c r="R3347" s="12"/>
      <c r="S3347" s="15" t="s">
        <v>86</v>
      </c>
      <c r="T3347" s="10" t="s">
        <v>27</v>
      </c>
      <c r="U3347" s="10">
        <v>3081</v>
      </c>
      <c r="V3347" s="10">
        <v>3343</v>
      </c>
      <c r="W3347" s="10">
        <v>1537</v>
      </c>
      <c r="X3347" s="10">
        <v>1149</v>
      </c>
      <c r="Y3347" s="10">
        <f t="shared" si="120"/>
        <v>1946</v>
      </c>
      <c r="Z3347" s="10" t="str">
        <f>IFERROR(VLOOKUP(H3347,'[1]MW-NIFTY-50-12-Apr-2020'!$A:$A,1,FALSE),"No")</f>
        <v>No</v>
      </c>
      <c r="AA3347" s="10" t="str">
        <f>IFERROR(VLOOKUP(AB3347,'[2]ind_nifty500list 12th Apr20'!$F:$F,1,FALSE),"No")</f>
        <v>No</v>
      </c>
      <c r="AB3347" s="9">
        <v>1946</v>
      </c>
    </row>
    <row r="3348" spans="1:28" ht="15.75" customHeight="1" x14ac:dyDescent="0.3">
      <c r="A3348" s="9">
        <v>36</v>
      </c>
      <c r="B3348" s="10"/>
      <c r="C3348" s="10"/>
      <c r="D3348" s="10">
        <v>132478468</v>
      </c>
      <c r="E3348" s="10">
        <v>517494</v>
      </c>
      <c r="F3348" s="10">
        <v>517494</v>
      </c>
      <c r="G3348" s="10" t="s">
        <v>187</v>
      </c>
      <c r="H3348" s="10" t="str">
        <f t="shared" ref="H3348:H3353" si="122">G3348</f>
        <v>ACCEL</v>
      </c>
      <c r="I3348" s="10" t="s">
        <v>188</v>
      </c>
      <c r="J3348" s="10" t="s">
        <v>189</v>
      </c>
      <c r="K3348" s="13">
        <v>3.4</v>
      </c>
      <c r="L3348" s="19" t="s">
        <v>13176</v>
      </c>
      <c r="M3348" s="11" t="s">
        <v>32</v>
      </c>
      <c r="N3348" s="11" t="s">
        <v>33</v>
      </c>
      <c r="O3348" s="10" t="s">
        <v>48</v>
      </c>
      <c r="P3348" s="10"/>
      <c r="Q3348" s="12"/>
      <c r="R3348" s="12"/>
      <c r="S3348" s="18" t="s">
        <v>35</v>
      </c>
      <c r="T3348" s="10" t="s">
        <v>27</v>
      </c>
      <c r="U3348" s="10">
        <v>421</v>
      </c>
      <c r="V3348" s="10">
        <v>567</v>
      </c>
      <c r="W3348" s="10">
        <v>2605</v>
      </c>
      <c r="X3348" s="10">
        <v>725</v>
      </c>
      <c r="Y3348" s="10">
        <f t="shared" si="120"/>
        <v>36</v>
      </c>
      <c r="Z3348" s="10" t="str">
        <f>IFERROR(VLOOKUP(H3348,'[1]MW-NIFTY-50-12-Apr-2020'!$A:$A,1,FALSE),"No")</f>
        <v>No</v>
      </c>
      <c r="AA3348" s="10" t="str">
        <f>IFERROR(VLOOKUP(AB3348,'[2]ind_nifty500list 12th Apr20'!$F:$F,1,FALSE),"No")</f>
        <v>No</v>
      </c>
      <c r="AB3348" s="9">
        <v>36</v>
      </c>
    </row>
    <row r="3349" spans="1:28" ht="15.75" customHeight="1" x14ac:dyDescent="0.3">
      <c r="A3349" s="9">
        <v>2977</v>
      </c>
      <c r="B3349" s="10"/>
      <c r="C3349" s="10"/>
      <c r="D3349" s="10">
        <v>134870788</v>
      </c>
      <c r="E3349" s="10">
        <v>526839</v>
      </c>
      <c r="F3349" s="10">
        <v>526839</v>
      </c>
      <c r="G3349" s="10" t="s">
        <v>9170</v>
      </c>
      <c r="H3349" s="10" t="str">
        <f t="shared" si="122"/>
        <v>SIPL</v>
      </c>
      <c r="I3349" s="10" t="s">
        <v>9171</v>
      </c>
      <c r="J3349" s="10" t="s">
        <v>9172</v>
      </c>
      <c r="K3349" s="13">
        <v>3.4</v>
      </c>
      <c r="L3349" s="19" t="s">
        <v>13176</v>
      </c>
      <c r="M3349" s="11" t="s">
        <v>249</v>
      </c>
      <c r="N3349" s="10" t="s">
        <v>383</v>
      </c>
      <c r="O3349" s="12"/>
      <c r="P3349" s="10"/>
      <c r="Q3349" s="12"/>
      <c r="R3349" s="12"/>
      <c r="S3349" s="18" t="s">
        <v>384</v>
      </c>
      <c r="T3349" s="10" t="s">
        <v>27</v>
      </c>
      <c r="U3349" s="10">
        <v>1244</v>
      </c>
      <c r="V3349" s="10">
        <v>1267</v>
      </c>
      <c r="W3349" s="10">
        <v>2648</v>
      </c>
      <c r="X3349" s="10">
        <v>800</v>
      </c>
      <c r="Y3349" s="10">
        <f t="shared" si="120"/>
        <v>2977</v>
      </c>
      <c r="Z3349" s="10" t="str">
        <f>IFERROR(VLOOKUP(H3349,'[1]MW-NIFTY-50-12-Apr-2020'!$A:$A,1,FALSE),"No")</f>
        <v>No</v>
      </c>
      <c r="AA3349" s="10" t="str">
        <f>IFERROR(VLOOKUP(AB3349,'[2]ind_nifty500list 12th Apr20'!$F:$F,1,FALSE),"No")</f>
        <v>No</v>
      </c>
      <c r="AB3349" s="9">
        <v>2977</v>
      </c>
    </row>
    <row r="3350" spans="1:28" ht="15.75" customHeight="1" x14ac:dyDescent="0.3">
      <c r="A3350" s="9">
        <v>163</v>
      </c>
      <c r="B3350" s="10"/>
      <c r="C3350" s="10"/>
      <c r="D3350" s="10">
        <v>136078596</v>
      </c>
      <c r="E3350" s="10">
        <v>531557</v>
      </c>
      <c r="F3350" s="10">
        <v>531557</v>
      </c>
      <c r="G3350" s="10" t="s">
        <v>630</v>
      </c>
      <c r="H3350" s="10" t="str">
        <f t="shared" si="122"/>
        <v>AMITSEC</v>
      </c>
      <c r="I3350" s="10" t="s">
        <v>631</v>
      </c>
      <c r="J3350" s="10" t="s">
        <v>632</v>
      </c>
      <c r="K3350" s="13">
        <v>3.37</v>
      </c>
      <c r="L3350" s="19" t="s">
        <v>13176</v>
      </c>
      <c r="M3350" s="11" t="s">
        <v>55</v>
      </c>
      <c r="N3350" s="10" t="s">
        <v>56</v>
      </c>
      <c r="O3350" s="10"/>
      <c r="P3350" s="10"/>
      <c r="Q3350" s="12"/>
      <c r="R3350" s="12"/>
      <c r="S3350" s="10" t="s">
        <v>58</v>
      </c>
      <c r="T3350" s="10" t="s">
        <v>27</v>
      </c>
      <c r="U3350" s="10">
        <v>1033</v>
      </c>
      <c r="V3350" s="10">
        <v>1219</v>
      </c>
      <c r="W3350" s="10">
        <v>1802</v>
      </c>
      <c r="X3350" s="10">
        <v>3651</v>
      </c>
      <c r="Y3350" s="10">
        <f t="shared" si="120"/>
        <v>163</v>
      </c>
      <c r="Z3350" s="10" t="str">
        <f>IFERROR(VLOOKUP(H3350,'[1]MW-NIFTY-50-12-Apr-2020'!$A:$A,1,FALSE),"No")</f>
        <v>No</v>
      </c>
      <c r="AA3350" s="10" t="str">
        <f>IFERROR(VLOOKUP(AB3350,'[2]ind_nifty500list 12th Apr20'!$F:$F,1,FALSE),"No")</f>
        <v>No</v>
      </c>
      <c r="AB3350" s="9">
        <v>163</v>
      </c>
    </row>
    <row r="3351" spans="1:28" ht="15.75" customHeight="1" x14ac:dyDescent="0.3">
      <c r="A3351" s="9">
        <v>853</v>
      </c>
      <c r="B3351" s="10"/>
      <c r="C3351" s="10"/>
      <c r="D3351" s="10">
        <v>136020484</v>
      </c>
      <c r="E3351" s="10">
        <v>136020484</v>
      </c>
      <c r="F3351" s="10">
        <v>531330</v>
      </c>
      <c r="G3351" s="10" t="s">
        <v>2755</v>
      </c>
      <c r="H3351" s="10" t="str">
        <f t="shared" si="122"/>
        <v>DYNMICR</v>
      </c>
      <c r="I3351" s="10" t="s">
        <v>2756</v>
      </c>
      <c r="J3351" s="10" t="s">
        <v>2757</v>
      </c>
      <c r="K3351" s="13">
        <v>3.36</v>
      </c>
      <c r="L3351" s="19" t="s">
        <v>13176</v>
      </c>
      <c r="M3351" s="11" t="s">
        <v>83</v>
      </c>
      <c r="N3351" s="10" t="s">
        <v>84</v>
      </c>
      <c r="O3351" s="10" t="s">
        <v>508</v>
      </c>
      <c r="P3351" s="10"/>
      <c r="Q3351" s="12"/>
      <c r="R3351" s="12"/>
      <c r="S3351" s="17" t="s">
        <v>86</v>
      </c>
      <c r="T3351" s="10" t="s">
        <v>27</v>
      </c>
      <c r="U3351" s="10">
        <v>2060</v>
      </c>
      <c r="V3351" s="10">
        <v>2570</v>
      </c>
      <c r="W3351" s="10">
        <v>198</v>
      </c>
      <c r="X3351" s="10">
        <v>3288</v>
      </c>
      <c r="Y3351" s="10">
        <f t="shared" si="120"/>
        <v>853</v>
      </c>
      <c r="Z3351" s="10" t="str">
        <f>IFERROR(VLOOKUP(H3351,'[1]MW-NIFTY-50-12-Apr-2020'!$A:$A,1,FALSE),"No")</f>
        <v>No</v>
      </c>
      <c r="AA3351" s="10" t="str">
        <f>IFERROR(VLOOKUP(AB3351,'[2]ind_nifty500list 12th Apr20'!$F:$F,1,FALSE),"No")</f>
        <v>No</v>
      </c>
      <c r="AB3351" s="9">
        <v>853</v>
      </c>
    </row>
    <row r="3352" spans="1:28" ht="15.75" customHeight="1" x14ac:dyDescent="0.3">
      <c r="A3352" s="9">
        <v>1010</v>
      </c>
      <c r="B3352" s="10"/>
      <c r="C3352" s="10"/>
      <c r="D3352" s="10">
        <v>136897796</v>
      </c>
      <c r="E3352" s="10">
        <v>534757</v>
      </c>
      <c r="F3352" s="10">
        <v>534757</v>
      </c>
      <c r="G3352" s="10" t="s">
        <v>3234</v>
      </c>
      <c r="H3352" s="10" t="str">
        <f t="shared" si="122"/>
        <v>FOCUSIRL</v>
      </c>
      <c r="I3352" s="10" t="s">
        <v>3235</v>
      </c>
      <c r="J3352" s="10" t="s">
        <v>3236</v>
      </c>
      <c r="K3352" s="13">
        <v>3.36</v>
      </c>
      <c r="L3352" s="19" t="s">
        <v>13176</v>
      </c>
      <c r="M3352" s="10" t="s">
        <v>55</v>
      </c>
      <c r="N3352" s="10" t="s">
        <v>56</v>
      </c>
      <c r="O3352" s="10" t="s">
        <v>215</v>
      </c>
      <c r="P3352" s="10" t="s">
        <v>216</v>
      </c>
      <c r="Q3352" s="12"/>
      <c r="R3352" s="12"/>
      <c r="S3352" s="18" t="s">
        <v>58</v>
      </c>
      <c r="T3352" s="10" t="s">
        <v>27</v>
      </c>
      <c r="U3352" s="10">
        <v>1849</v>
      </c>
      <c r="V3352" s="10">
        <v>1659</v>
      </c>
      <c r="W3352" s="10">
        <v>3776</v>
      </c>
      <c r="X3352" s="10">
        <v>1538</v>
      </c>
      <c r="Y3352" s="10">
        <f t="shared" si="120"/>
        <v>1010</v>
      </c>
      <c r="Z3352" s="10" t="str">
        <f>IFERROR(VLOOKUP(H3352,'[1]MW-NIFTY-50-12-Apr-2020'!$A:$A,1,FALSE),"No")</f>
        <v>No</v>
      </c>
      <c r="AA3352" s="10" t="str">
        <f>IFERROR(VLOOKUP(AB3352,'[2]ind_nifty500list 12th Apr20'!$F:$F,1,FALSE),"No")</f>
        <v>No</v>
      </c>
      <c r="AB3352" s="9">
        <v>1010</v>
      </c>
    </row>
    <row r="3353" spans="1:28" ht="15.75" customHeight="1" x14ac:dyDescent="0.3">
      <c r="A3353" s="9">
        <v>1502</v>
      </c>
      <c r="B3353" s="10"/>
      <c r="C3353" s="10"/>
      <c r="D3353" s="10">
        <v>132363268</v>
      </c>
      <c r="E3353" s="10">
        <v>517044</v>
      </c>
      <c r="F3353" s="10">
        <v>517044</v>
      </c>
      <c r="G3353" s="10" t="s">
        <v>4740</v>
      </c>
      <c r="H3353" s="10" t="str">
        <f t="shared" si="122"/>
        <v>IDM</v>
      </c>
      <c r="I3353" s="10" t="s">
        <v>4741</v>
      </c>
      <c r="J3353" s="10" t="s">
        <v>4742</v>
      </c>
      <c r="K3353" s="13">
        <v>3.36</v>
      </c>
      <c r="L3353" s="19" t="s">
        <v>13176</v>
      </c>
      <c r="M3353" s="11" t="s">
        <v>39</v>
      </c>
      <c r="N3353" s="10" t="s">
        <v>145</v>
      </c>
      <c r="O3353" s="10"/>
      <c r="P3353" s="10"/>
      <c r="Q3353" s="12"/>
      <c r="R3353" s="12"/>
      <c r="S3353" s="17" t="s">
        <v>42</v>
      </c>
      <c r="T3353" s="10" t="s">
        <v>27</v>
      </c>
      <c r="U3353" s="10">
        <v>2613</v>
      </c>
      <c r="V3353" s="10">
        <v>3053</v>
      </c>
      <c r="W3353" s="10">
        <v>1464</v>
      </c>
      <c r="X3353" s="10">
        <v>286</v>
      </c>
      <c r="Y3353" s="10">
        <f t="shared" si="120"/>
        <v>1502</v>
      </c>
      <c r="Z3353" s="10" t="str">
        <f>IFERROR(VLOOKUP(H3353,'[1]MW-NIFTY-50-12-Apr-2020'!$A:$A,1,FALSE),"No")</f>
        <v>No</v>
      </c>
      <c r="AA3353" s="10" t="str">
        <f>IFERROR(VLOOKUP(AB3353,'[2]ind_nifty500list 12th Apr20'!$F:$F,1,FALSE),"No")</f>
        <v>No</v>
      </c>
      <c r="AB3353" s="9">
        <v>1502</v>
      </c>
    </row>
    <row r="3354" spans="1:28" ht="15.75" customHeight="1" x14ac:dyDescent="0.3">
      <c r="A3354" s="9">
        <v>2605</v>
      </c>
      <c r="B3354" s="10">
        <v>2394881</v>
      </c>
      <c r="C3354" s="10">
        <v>9355</v>
      </c>
      <c r="D3354" s="10">
        <v>136413700</v>
      </c>
      <c r="E3354" s="10">
        <v>532866</v>
      </c>
      <c r="F3354" s="10">
        <v>532866</v>
      </c>
      <c r="G3354" s="10" t="s">
        <v>8054</v>
      </c>
      <c r="H3354" s="10" t="s">
        <v>8054</v>
      </c>
      <c r="I3354" s="10" t="s">
        <v>8055</v>
      </c>
      <c r="J3354" s="10" t="s">
        <v>8056</v>
      </c>
      <c r="K3354" s="13">
        <v>3.3586</v>
      </c>
      <c r="L3354" s="19" t="s">
        <v>13176</v>
      </c>
      <c r="M3354" s="11" t="s">
        <v>32</v>
      </c>
      <c r="N3354" s="10" t="s">
        <v>33</v>
      </c>
      <c r="O3354" s="10" t="s">
        <v>48</v>
      </c>
      <c r="P3354" s="10"/>
      <c r="Q3354" s="12"/>
      <c r="R3354" s="12"/>
      <c r="S3354" s="18" t="s">
        <v>35</v>
      </c>
      <c r="T3354" s="10" t="s">
        <v>27</v>
      </c>
      <c r="U3354" s="10">
        <v>36</v>
      </c>
      <c r="V3354" s="10">
        <v>421</v>
      </c>
      <c r="W3354" s="10">
        <v>725</v>
      </c>
      <c r="X3354" s="10">
        <v>82</v>
      </c>
      <c r="Y3354" s="10">
        <f t="shared" si="120"/>
        <v>2605</v>
      </c>
      <c r="Z3354" s="10" t="str">
        <f>IFERROR(VLOOKUP(H3354,'[1]MW-NIFTY-50-12-Apr-2020'!$A:$A,1,FALSE),"No")</f>
        <v>No</v>
      </c>
      <c r="AA3354" s="10" t="str">
        <f>IFERROR(VLOOKUP(AB3354,'[2]ind_nifty500list 12th Apr20'!$F:$F,1,FALSE),"No")</f>
        <v>No</v>
      </c>
      <c r="AB3354" s="9">
        <v>2605</v>
      </c>
    </row>
    <row r="3355" spans="1:28" ht="15.75" customHeight="1" x14ac:dyDescent="0.3">
      <c r="A3355" s="9">
        <v>2382</v>
      </c>
      <c r="B3355" s="10">
        <v>3689729</v>
      </c>
      <c r="C3355" s="10">
        <v>14413</v>
      </c>
      <c r="D3355" s="10">
        <v>136403716</v>
      </c>
      <c r="E3355" s="10">
        <v>532827</v>
      </c>
      <c r="F3355" s="10">
        <v>532827</v>
      </c>
      <c r="G3355" s="10" t="s">
        <v>10312</v>
      </c>
      <c r="H3355" s="10" t="s">
        <v>10312</v>
      </c>
      <c r="I3355" s="10" t="s">
        <v>10313</v>
      </c>
      <c r="J3355" s="10" t="s">
        <v>10314</v>
      </c>
      <c r="K3355" s="13">
        <v>26078.748449999999</v>
      </c>
      <c r="L3355" s="16" t="s">
        <v>13178</v>
      </c>
      <c r="M3355" s="11" t="s">
        <v>83</v>
      </c>
      <c r="N3355" s="10" t="s">
        <v>84</v>
      </c>
      <c r="O3355" s="10" t="s">
        <v>108</v>
      </c>
      <c r="P3355" s="10"/>
      <c r="Q3355" s="12"/>
      <c r="R3355" s="12"/>
      <c r="S3355" s="15" t="s">
        <v>86</v>
      </c>
      <c r="T3355" s="10" t="s">
        <v>130</v>
      </c>
      <c r="U3355" s="10">
        <v>248</v>
      </c>
      <c r="V3355" s="10">
        <v>2700</v>
      </c>
      <c r="W3355" s="10">
        <v>506</v>
      </c>
      <c r="X3355" s="10">
        <v>3922</v>
      </c>
      <c r="Y3355" s="10">
        <f t="shared" si="120"/>
        <v>2382</v>
      </c>
      <c r="Z3355" s="10" t="str">
        <f>IFERROR(VLOOKUP(H3355,'[1]MW-NIFTY-50-12-Apr-2020'!$A:$A,1,FALSE),"No")</f>
        <v>No</v>
      </c>
      <c r="AA3355" s="10" t="s">
        <v>44</v>
      </c>
      <c r="AB3355" s="9">
        <v>2382</v>
      </c>
    </row>
    <row r="3356" spans="1:28" ht="15.75" customHeight="1" x14ac:dyDescent="0.3">
      <c r="A3356" s="9">
        <v>1748</v>
      </c>
      <c r="B3356" s="10"/>
      <c r="C3356" s="10"/>
      <c r="D3356" s="10">
        <v>137146884</v>
      </c>
      <c r="E3356" s="10">
        <v>535730</v>
      </c>
      <c r="F3356" s="10">
        <v>535730</v>
      </c>
      <c r="G3356" s="10" t="s">
        <v>5481</v>
      </c>
      <c r="H3356" s="10" t="str">
        <f t="shared" ref="H3356:H3361" si="123">G3356</f>
        <v>KHOOBSURAT</v>
      </c>
      <c r="I3356" s="10" t="s">
        <v>5482</v>
      </c>
      <c r="J3356" s="10" t="s">
        <v>5483</v>
      </c>
      <c r="K3356" s="13">
        <v>3.3230585498387049</v>
      </c>
      <c r="L3356" s="19" t="s">
        <v>13176</v>
      </c>
      <c r="M3356" s="11" t="s">
        <v>83</v>
      </c>
      <c r="N3356" s="10" t="s">
        <v>84</v>
      </c>
      <c r="O3356" s="10" t="s">
        <v>85</v>
      </c>
      <c r="P3356" s="10"/>
      <c r="Q3356" s="12"/>
      <c r="R3356" s="12"/>
      <c r="S3356" s="15" t="s">
        <v>86</v>
      </c>
      <c r="T3356" s="10" t="s">
        <v>27</v>
      </c>
      <c r="U3356" s="10">
        <v>2300</v>
      </c>
      <c r="V3356" s="10">
        <v>2440</v>
      </c>
      <c r="W3356" s="10">
        <v>1339</v>
      </c>
      <c r="X3356" s="10">
        <v>1181</v>
      </c>
      <c r="Y3356" s="10">
        <f t="shared" si="120"/>
        <v>1748</v>
      </c>
      <c r="Z3356" s="10" t="str">
        <f>IFERROR(VLOOKUP(H3356,'[1]MW-NIFTY-50-12-Apr-2020'!$A:$A,1,FALSE),"No")</f>
        <v>No</v>
      </c>
      <c r="AA3356" s="10" t="str">
        <f>IFERROR(VLOOKUP(AB3356,'[2]ind_nifty500list 12th Apr20'!$F:$F,1,FALSE),"No")</f>
        <v>No</v>
      </c>
      <c r="AB3356" s="9">
        <v>1748</v>
      </c>
    </row>
    <row r="3357" spans="1:28" ht="15.75" customHeight="1" x14ac:dyDescent="0.3">
      <c r="A3357" s="9">
        <v>68</v>
      </c>
      <c r="B3357" s="10"/>
      <c r="C3357" s="10"/>
      <c r="D3357" s="10">
        <v>131459332</v>
      </c>
      <c r="E3357" s="10">
        <v>513513</v>
      </c>
      <c r="F3357" s="10">
        <v>513513</v>
      </c>
      <c r="G3357" s="10" t="s">
        <v>305</v>
      </c>
      <c r="H3357" s="10" t="str">
        <f t="shared" si="123"/>
        <v>ADITYA</v>
      </c>
      <c r="I3357" s="10" t="s">
        <v>306</v>
      </c>
      <c r="J3357" s="10" t="s">
        <v>307</v>
      </c>
      <c r="K3357" s="13">
        <v>3.32</v>
      </c>
      <c r="L3357" s="19" t="s">
        <v>13176</v>
      </c>
      <c r="M3357" s="11" t="s">
        <v>23</v>
      </c>
      <c r="N3357" s="10" t="s">
        <v>90</v>
      </c>
      <c r="O3357" s="10"/>
      <c r="P3357" s="10"/>
      <c r="Q3357" s="12"/>
      <c r="R3357" s="12"/>
      <c r="S3357" s="18" t="s">
        <v>91</v>
      </c>
      <c r="T3357" s="10" t="s">
        <v>27</v>
      </c>
      <c r="U3357" s="10">
        <v>1922</v>
      </c>
      <c r="V3357" s="10">
        <v>2042</v>
      </c>
      <c r="W3357" s="10">
        <v>1068</v>
      </c>
      <c r="X3357" s="10">
        <v>390</v>
      </c>
      <c r="Y3357" s="10">
        <f t="shared" si="120"/>
        <v>68</v>
      </c>
      <c r="Z3357" s="10" t="str">
        <f>IFERROR(VLOOKUP(H3357,'[1]MW-NIFTY-50-12-Apr-2020'!$A:$A,1,FALSE),"No")</f>
        <v>No</v>
      </c>
      <c r="AA3357" s="10" t="str">
        <f>IFERROR(VLOOKUP(AB3357,'[2]ind_nifty500list 12th Apr20'!$F:$F,1,FALSE),"No")</f>
        <v>No</v>
      </c>
      <c r="AB3357" s="9">
        <v>68</v>
      </c>
    </row>
    <row r="3358" spans="1:28" ht="15.75" customHeight="1" x14ac:dyDescent="0.3">
      <c r="A3358" s="9">
        <v>595</v>
      </c>
      <c r="B3358" s="10"/>
      <c r="C3358" s="10"/>
      <c r="D3358" s="10">
        <v>131149060</v>
      </c>
      <c r="E3358" s="10">
        <v>512301</v>
      </c>
      <c r="F3358" s="10">
        <v>512301</v>
      </c>
      <c r="G3358" s="10" t="s">
        <v>1976</v>
      </c>
      <c r="H3358" s="10" t="str">
        <f t="shared" si="123"/>
        <v>CHMBBRW</v>
      </c>
      <c r="I3358" s="10" t="s">
        <v>1977</v>
      </c>
      <c r="J3358" s="10" t="s">
        <v>1978</v>
      </c>
      <c r="K3358" s="13">
        <v>3.32</v>
      </c>
      <c r="L3358" s="19" t="s">
        <v>13176</v>
      </c>
      <c r="M3358" s="11" t="s">
        <v>275</v>
      </c>
      <c r="N3358" s="10" t="s">
        <v>276</v>
      </c>
      <c r="O3358" s="10" t="s">
        <v>277</v>
      </c>
      <c r="P3358" s="10" t="s">
        <v>1030</v>
      </c>
      <c r="Q3358" s="12"/>
      <c r="R3358" s="12"/>
      <c r="S3358" s="18" t="s">
        <v>279</v>
      </c>
      <c r="T3358" s="10" t="s">
        <v>27</v>
      </c>
      <c r="U3358" s="10">
        <v>2106</v>
      </c>
      <c r="V3358" s="10">
        <v>3801</v>
      </c>
      <c r="W3358" s="10">
        <v>3074</v>
      </c>
      <c r="X3358" s="10">
        <v>2301</v>
      </c>
      <c r="Y3358" s="10">
        <f t="shared" si="120"/>
        <v>595</v>
      </c>
      <c r="Z3358" s="10" t="str">
        <f>IFERROR(VLOOKUP(H3358,'[1]MW-NIFTY-50-12-Apr-2020'!$A:$A,1,FALSE),"No")</f>
        <v>No</v>
      </c>
      <c r="AA3358" s="10" t="str">
        <f>IFERROR(VLOOKUP(AB3358,'[2]ind_nifty500list 12th Apr20'!$F:$F,1,FALSE),"No")</f>
        <v>No</v>
      </c>
      <c r="AB3358" s="9">
        <v>595</v>
      </c>
    </row>
    <row r="3359" spans="1:28" ht="15.75" customHeight="1" x14ac:dyDescent="0.3">
      <c r="A3359" s="9">
        <v>1655</v>
      </c>
      <c r="B3359" s="10"/>
      <c r="C3359" s="10"/>
      <c r="D3359" s="10">
        <v>131002372</v>
      </c>
      <c r="E3359" s="10">
        <v>511728</v>
      </c>
      <c r="F3359" s="10">
        <v>511728</v>
      </c>
      <c r="G3359" s="10" t="s">
        <v>5201</v>
      </c>
      <c r="H3359" s="10" t="str">
        <f t="shared" si="123"/>
        <v>KZLFIN</v>
      </c>
      <c r="I3359" s="10" t="s">
        <v>5202</v>
      </c>
      <c r="J3359" s="10" t="s">
        <v>5203</v>
      </c>
      <c r="K3359" s="13">
        <v>3.32</v>
      </c>
      <c r="L3359" s="19" t="s">
        <v>13176</v>
      </c>
      <c r="M3359" s="11" t="s">
        <v>55</v>
      </c>
      <c r="N3359" s="10" t="s">
        <v>56</v>
      </c>
      <c r="O3359" s="10" t="s">
        <v>158</v>
      </c>
      <c r="P3359" s="10" t="s">
        <v>159</v>
      </c>
      <c r="Q3359" s="12"/>
      <c r="R3359" s="12"/>
      <c r="S3359" s="18" t="s">
        <v>58</v>
      </c>
      <c r="T3359" s="10" t="s">
        <v>27</v>
      </c>
      <c r="U3359" s="10">
        <v>2094</v>
      </c>
      <c r="V3359" s="10">
        <v>3456</v>
      </c>
      <c r="W3359" s="10">
        <v>1601</v>
      </c>
      <c r="X3359" s="10">
        <v>1217</v>
      </c>
      <c r="Y3359" s="10">
        <f t="shared" si="120"/>
        <v>1655</v>
      </c>
      <c r="Z3359" s="10" t="str">
        <f>IFERROR(VLOOKUP(H3359,'[1]MW-NIFTY-50-12-Apr-2020'!$A:$A,1,FALSE),"No")</f>
        <v>No</v>
      </c>
      <c r="AA3359" s="10" t="str">
        <f>IFERROR(VLOOKUP(AB3359,'[2]ind_nifty500list 12th Apr20'!$F:$F,1,FALSE),"No")</f>
        <v>No</v>
      </c>
      <c r="AB3359" s="9">
        <v>1655</v>
      </c>
    </row>
    <row r="3360" spans="1:28" ht="15.75" customHeight="1" x14ac:dyDescent="0.3">
      <c r="A3360" s="9">
        <v>2086</v>
      </c>
      <c r="B3360" s="10"/>
      <c r="C3360" s="10"/>
      <c r="D3360" s="10">
        <v>137192964</v>
      </c>
      <c r="E3360" s="10">
        <v>137192964</v>
      </c>
      <c r="F3360" s="10">
        <v>535910</v>
      </c>
      <c r="G3360" s="10" t="s">
        <v>6501</v>
      </c>
      <c r="H3360" s="10" t="str">
        <f t="shared" si="123"/>
        <v>MMLF</v>
      </c>
      <c r="I3360" s="10" t="s">
        <v>6502</v>
      </c>
      <c r="J3360" s="10" t="s">
        <v>6503</v>
      </c>
      <c r="K3360" s="13">
        <v>3.32</v>
      </c>
      <c r="L3360" s="19" t="s">
        <v>13176</v>
      </c>
      <c r="M3360" s="10" t="s">
        <v>55</v>
      </c>
      <c r="N3360" s="10" t="s">
        <v>56</v>
      </c>
      <c r="O3360" s="10" t="s">
        <v>158</v>
      </c>
      <c r="P3360" s="10" t="s">
        <v>797</v>
      </c>
      <c r="Q3360" s="12"/>
      <c r="R3360" s="12"/>
      <c r="S3360" s="10" t="s">
        <v>58</v>
      </c>
      <c r="T3360" s="10" t="s">
        <v>27</v>
      </c>
      <c r="U3360" s="10">
        <v>3487</v>
      </c>
      <c r="V3360" s="10">
        <v>216</v>
      </c>
      <c r="W3360" s="10">
        <v>1689</v>
      </c>
      <c r="X3360" s="10">
        <v>1578</v>
      </c>
      <c r="Y3360" s="10">
        <f t="shared" si="120"/>
        <v>2086</v>
      </c>
      <c r="Z3360" s="10" t="str">
        <f>IFERROR(VLOOKUP(H3360,'[1]MW-NIFTY-50-12-Apr-2020'!$A:$A,1,FALSE),"No")</f>
        <v>No</v>
      </c>
      <c r="AA3360" s="10" t="str">
        <f>IFERROR(VLOOKUP(AB3360,'[2]ind_nifty500list 12th Apr20'!$F:$F,1,FALSE),"No")</f>
        <v>No</v>
      </c>
      <c r="AB3360" s="9">
        <v>2086</v>
      </c>
    </row>
    <row r="3361" spans="1:28" ht="15.75" customHeight="1" x14ac:dyDescent="0.3">
      <c r="A3361" s="9">
        <v>1337</v>
      </c>
      <c r="B3361" s="10"/>
      <c r="C3361" s="10"/>
      <c r="D3361" s="10">
        <v>136126212</v>
      </c>
      <c r="E3361" s="10">
        <v>136126212</v>
      </c>
      <c r="F3361" s="10">
        <v>531743</v>
      </c>
      <c r="G3361" s="10" t="s">
        <v>4236</v>
      </c>
      <c r="H3361" s="10" t="str">
        <f t="shared" si="123"/>
        <v>HIRAUTO</v>
      </c>
      <c r="I3361" s="10"/>
      <c r="J3361" s="10" t="s">
        <v>4237</v>
      </c>
      <c r="K3361" s="13">
        <v>3.3</v>
      </c>
      <c r="L3361" s="19" t="s">
        <v>13176</v>
      </c>
      <c r="M3361" s="11" t="s">
        <v>39</v>
      </c>
      <c r="N3361" s="10" t="s">
        <v>40</v>
      </c>
      <c r="O3361" s="10" t="s">
        <v>76</v>
      </c>
      <c r="P3361" s="10"/>
      <c r="Q3361" s="12"/>
      <c r="R3361" s="12"/>
      <c r="S3361" s="15" t="s">
        <v>42</v>
      </c>
      <c r="T3361" s="10" t="s">
        <v>27</v>
      </c>
      <c r="U3361" s="10">
        <v>1594</v>
      </c>
      <c r="V3361" s="10">
        <v>1933</v>
      </c>
      <c r="W3361" s="10">
        <v>1051</v>
      </c>
      <c r="X3361" s="10">
        <v>1001</v>
      </c>
      <c r="Y3361" s="10">
        <f t="shared" si="120"/>
        <v>1337</v>
      </c>
      <c r="Z3361" s="10" t="str">
        <f>IFERROR(VLOOKUP(H3361,'[1]MW-NIFTY-50-12-Apr-2020'!$A:$A,1,FALSE),"No")</f>
        <v>No</v>
      </c>
      <c r="AA3361" s="10" t="str">
        <f>IFERROR(VLOOKUP(AB3361,'[2]ind_nifty500list 12th Apr20'!$F:$F,1,FALSE),"No")</f>
        <v>No</v>
      </c>
      <c r="AB3361" s="9">
        <v>1337</v>
      </c>
    </row>
    <row r="3362" spans="1:28" ht="15.75" customHeight="1" x14ac:dyDescent="0.3">
      <c r="A3362" s="9">
        <v>2216</v>
      </c>
      <c r="B3362" s="10">
        <v>495105</v>
      </c>
      <c r="C3362" s="10">
        <v>1934</v>
      </c>
      <c r="D3362" s="10">
        <v>135887620</v>
      </c>
      <c r="E3362" s="10">
        <v>530811</v>
      </c>
      <c r="F3362" s="10">
        <v>530811</v>
      </c>
      <c r="G3362" s="10" t="s">
        <v>6896</v>
      </c>
      <c r="H3362" s="10" t="s">
        <v>6896</v>
      </c>
      <c r="I3362" s="10" t="s">
        <v>6897</v>
      </c>
      <c r="J3362" s="10" t="s">
        <v>6898</v>
      </c>
      <c r="K3362" s="13">
        <v>3.29</v>
      </c>
      <c r="L3362" s="19" t="s">
        <v>13176</v>
      </c>
      <c r="M3362" s="10" t="s">
        <v>32</v>
      </c>
      <c r="N3362" s="10" t="s">
        <v>33</v>
      </c>
      <c r="O3362" s="10" t="s">
        <v>48</v>
      </c>
      <c r="P3362" s="10"/>
      <c r="Q3362" s="12"/>
      <c r="R3362" s="12"/>
      <c r="S3362" s="18" t="s">
        <v>35</v>
      </c>
      <c r="T3362" s="10" t="s">
        <v>27</v>
      </c>
      <c r="U3362" s="10">
        <v>1438</v>
      </c>
      <c r="V3362" s="10">
        <v>2307</v>
      </c>
      <c r="W3362" s="10">
        <v>1103</v>
      </c>
      <c r="X3362" s="10">
        <v>558</v>
      </c>
      <c r="Y3362" s="10">
        <f t="shared" si="120"/>
        <v>2216</v>
      </c>
      <c r="Z3362" s="10" t="str">
        <f>IFERROR(VLOOKUP(H3362,'[1]MW-NIFTY-50-12-Apr-2020'!$A:$A,1,FALSE),"No")</f>
        <v>No</v>
      </c>
      <c r="AA3362" s="10" t="str">
        <f>IFERROR(VLOOKUP(AB3362,'[2]ind_nifty500list 12th Apr20'!$F:$F,1,FALSE),"No")</f>
        <v>No</v>
      </c>
      <c r="AB3362" s="9">
        <v>2216</v>
      </c>
    </row>
    <row r="3363" spans="1:28" ht="15.75" customHeight="1" x14ac:dyDescent="0.3">
      <c r="A3363" s="9">
        <v>2420</v>
      </c>
      <c r="B3363" s="10"/>
      <c r="C3363" s="10"/>
      <c r="D3363" s="10">
        <v>133396484</v>
      </c>
      <c r="E3363" s="10">
        <v>521080</v>
      </c>
      <c r="F3363" s="10">
        <v>521080</v>
      </c>
      <c r="G3363" s="10" t="s">
        <v>7508</v>
      </c>
      <c r="H3363" s="10" t="str">
        <f>G3363</f>
        <v>PASARI</v>
      </c>
      <c r="I3363" s="10" t="s">
        <v>7509</v>
      </c>
      <c r="J3363" s="10" t="s">
        <v>7510</v>
      </c>
      <c r="K3363" s="13">
        <v>3.29</v>
      </c>
      <c r="L3363" s="19" t="s">
        <v>13176</v>
      </c>
      <c r="M3363" s="11" t="s">
        <v>83</v>
      </c>
      <c r="N3363" s="10" t="s">
        <v>84</v>
      </c>
      <c r="O3363" s="10" t="s">
        <v>85</v>
      </c>
      <c r="P3363" s="10"/>
      <c r="Q3363" s="12"/>
      <c r="R3363" s="12"/>
      <c r="S3363" s="15" t="s">
        <v>86</v>
      </c>
      <c r="T3363" s="10" t="s">
        <v>27</v>
      </c>
      <c r="U3363" s="10">
        <v>2591</v>
      </c>
      <c r="V3363" s="10">
        <v>2596</v>
      </c>
      <c r="W3363" s="10">
        <v>2367</v>
      </c>
      <c r="X3363" s="10">
        <v>2328</v>
      </c>
      <c r="Y3363" s="10">
        <f t="shared" si="120"/>
        <v>2420</v>
      </c>
      <c r="Z3363" s="10" t="str">
        <f>IFERROR(VLOOKUP(H3363,'[1]MW-NIFTY-50-12-Apr-2020'!$A:$A,1,FALSE),"No")</f>
        <v>No</v>
      </c>
      <c r="AA3363" s="10" t="str">
        <f>IFERROR(VLOOKUP(AB3363,'[2]ind_nifty500list 12th Apr20'!$F:$F,1,FALSE),"No")</f>
        <v>No</v>
      </c>
      <c r="AB3363" s="9">
        <v>2420</v>
      </c>
    </row>
    <row r="3364" spans="1:28" ht="15.75" customHeight="1" x14ac:dyDescent="0.3">
      <c r="A3364" s="9">
        <v>2916</v>
      </c>
      <c r="B3364" s="10"/>
      <c r="C3364" s="10"/>
      <c r="D3364" s="10">
        <v>130963716</v>
      </c>
      <c r="E3364" s="10">
        <v>511577</v>
      </c>
      <c r="F3364" s="10">
        <v>511577</v>
      </c>
      <c r="G3364" s="10" t="s">
        <v>8989</v>
      </c>
      <c r="H3364" s="10" t="str">
        <f>G3364</f>
        <v>SAVFI</v>
      </c>
      <c r="I3364" s="10" t="s">
        <v>8990</v>
      </c>
      <c r="J3364" s="10" t="s">
        <v>8991</v>
      </c>
      <c r="K3364" s="13">
        <v>3.27</v>
      </c>
      <c r="L3364" s="19" t="s">
        <v>13176</v>
      </c>
      <c r="M3364" s="11" t="s">
        <v>55</v>
      </c>
      <c r="N3364" s="10" t="s">
        <v>56</v>
      </c>
      <c r="O3364" s="10" t="s">
        <v>62</v>
      </c>
      <c r="P3364" s="10" t="s">
        <v>293</v>
      </c>
      <c r="Q3364" s="12"/>
      <c r="R3364" s="12"/>
      <c r="S3364" s="18" t="s">
        <v>58</v>
      </c>
      <c r="T3364" s="10" t="s">
        <v>27</v>
      </c>
      <c r="U3364" s="10">
        <v>1045</v>
      </c>
      <c r="V3364" s="10">
        <v>2609</v>
      </c>
      <c r="W3364" s="10">
        <v>2730</v>
      </c>
      <c r="X3364" s="10">
        <v>2074</v>
      </c>
      <c r="Y3364" s="10">
        <f t="shared" si="120"/>
        <v>2916</v>
      </c>
      <c r="Z3364" s="10" t="str">
        <f>IFERROR(VLOOKUP(H3364,'[1]MW-NIFTY-50-12-Apr-2020'!$A:$A,1,FALSE),"No")</f>
        <v>No</v>
      </c>
      <c r="AA3364" s="10" t="str">
        <f>IFERROR(VLOOKUP(AB3364,'[2]ind_nifty500list 12th Apr20'!$F:$F,1,FALSE),"No")</f>
        <v>No</v>
      </c>
      <c r="AB3364" s="9">
        <v>2916</v>
      </c>
    </row>
    <row r="3365" spans="1:28" ht="15.75" customHeight="1" x14ac:dyDescent="0.3">
      <c r="A3365" s="9">
        <v>78</v>
      </c>
      <c r="B3365" s="10"/>
      <c r="C3365" s="10"/>
      <c r="D3365" s="10">
        <v>135948036</v>
      </c>
      <c r="E3365" s="10">
        <v>531047</v>
      </c>
      <c r="F3365" s="10">
        <v>531047</v>
      </c>
      <c r="G3365" s="10" t="s">
        <v>343</v>
      </c>
      <c r="H3365" s="10" t="str">
        <f>G3365</f>
        <v>ADVPOWER</v>
      </c>
      <c r="I3365" s="10" t="s">
        <v>344</v>
      </c>
      <c r="J3365" s="10" t="s">
        <v>345</v>
      </c>
      <c r="K3365" s="13">
        <v>3.26</v>
      </c>
      <c r="L3365" s="19" t="s">
        <v>13176</v>
      </c>
      <c r="M3365" s="11" t="s">
        <v>335</v>
      </c>
      <c r="N3365" s="10" t="s">
        <v>336</v>
      </c>
      <c r="O3365" s="10" t="s">
        <v>346</v>
      </c>
      <c r="P3365" s="10" t="s">
        <v>347</v>
      </c>
      <c r="Q3365" s="12"/>
      <c r="R3365" s="12"/>
      <c r="S3365" s="15" t="s">
        <v>339</v>
      </c>
      <c r="T3365" s="10" t="s">
        <v>27</v>
      </c>
      <c r="U3365" s="10">
        <v>4949</v>
      </c>
      <c r="V3365" s="10"/>
      <c r="W3365" s="10">
        <v>3195</v>
      </c>
      <c r="X3365" s="10">
        <v>1650</v>
      </c>
      <c r="Y3365" s="10">
        <f t="shared" si="120"/>
        <v>78</v>
      </c>
      <c r="Z3365" s="10" t="str">
        <f>IFERROR(VLOOKUP(H3365,'[1]MW-NIFTY-50-12-Apr-2020'!$A:$A,1,FALSE),"No")</f>
        <v>No</v>
      </c>
      <c r="AA3365" s="10" t="str">
        <f>IFERROR(VLOOKUP(AB3365,'[2]ind_nifty500list 12th Apr20'!$F:$F,1,FALSE),"No")</f>
        <v>No</v>
      </c>
      <c r="AB3365" s="9">
        <v>78</v>
      </c>
    </row>
    <row r="3366" spans="1:28" ht="15.75" customHeight="1" x14ac:dyDescent="0.3">
      <c r="A3366" s="9">
        <v>79</v>
      </c>
      <c r="B3366" s="10"/>
      <c r="C3366" s="10"/>
      <c r="D3366" s="10">
        <v>132493316</v>
      </c>
      <c r="E3366" s="10">
        <v>517552</v>
      </c>
      <c r="F3366" s="10">
        <v>517552</v>
      </c>
      <c r="G3366" s="10" t="s">
        <v>348</v>
      </c>
      <c r="H3366" s="10" t="str">
        <f>G3366</f>
        <v>ADVNCMIC</v>
      </c>
      <c r="I3366" s="10" t="s">
        <v>349</v>
      </c>
      <c r="J3366" s="10" t="s">
        <v>350</v>
      </c>
      <c r="K3366" s="13">
        <v>3.26</v>
      </c>
      <c r="L3366" s="19" t="s">
        <v>13176</v>
      </c>
      <c r="M3366" s="11" t="s">
        <v>39</v>
      </c>
      <c r="N3366" s="10" t="s">
        <v>145</v>
      </c>
      <c r="O3366" s="10"/>
      <c r="P3366" s="10"/>
      <c r="Q3366" s="12"/>
      <c r="R3366" s="12"/>
      <c r="S3366" s="15" t="s">
        <v>42</v>
      </c>
      <c r="T3366" s="10" t="s">
        <v>27</v>
      </c>
      <c r="U3366" s="10">
        <v>286</v>
      </c>
      <c r="V3366" s="10">
        <v>1464</v>
      </c>
      <c r="W3366" s="10">
        <v>3249</v>
      </c>
      <c r="X3366" s="10">
        <v>1701</v>
      </c>
      <c r="Y3366" s="10">
        <f t="shared" si="120"/>
        <v>79</v>
      </c>
      <c r="Z3366" s="10" t="str">
        <f>IFERROR(VLOOKUP(H3366,'[1]MW-NIFTY-50-12-Apr-2020'!$A:$A,1,FALSE),"No")</f>
        <v>No</v>
      </c>
      <c r="AA3366" s="10" t="str">
        <f>IFERROR(VLOOKUP(AB3366,'[2]ind_nifty500list 12th Apr20'!$F:$F,1,FALSE),"No")</f>
        <v>No</v>
      </c>
      <c r="AB3366" s="9">
        <v>79</v>
      </c>
    </row>
    <row r="3367" spans="1:28" ht="15.75" customHeight="1" x14ac:dyDescent="0.3">
      <c r="A3367" s="9">
        <v>2625</v>
      </c>
      <c r="B3367" s="10"/>
      <c r="C3367" s="10"/>
      <c r="D3367" s="10">
        <v>136163076</v>
      </c>
      <c r="E3367" s="10">
        <v>531887</v>
      </c>
      <c r="F3367" s="10">
        <v>531887</v>
      </c>
      <c r="G3367" s="10" t="s">
        <v>8113</v>
      </c>
      <c r="H3367" s="10" t="str">
        <f>G3367</f>
        <v>RAHME</v>
      </c>
      <c r="I3367" s="10" t="s">
        <v>8114</v>
      </c>
      <c r="J3367" s="10" t="s">
        <v>8115</v>
      </c>
      <c r="K3367" s="13">
        <v>3.26</v>
      </c>
      <c r="L3367" s="19" t="s">
        <v>13176</v>
      </c>
      <c r="M3367" s="11" t="s">
        <v>83</v>
      </c>
      <c r="N3367" s="10" t="s">
        <v>84</v>
      </c>
      <c r="O3367" s="10"/>
      <c r="P3367" s="10"/>
      <c r="Q3367" s="12"/>
      <c r="R3367" s="12"/>
      <c r="S3367" s="15" t="s">
        <v>86</v>
      </c>
      <c r="T3367" s="10" t="s">
        <v>27</v>
      </c>
      <c r="U3367" s="10">
        <v>1679</v>
      </c>
      <c r="V3367" s="10">
        <v>1691</v>
      </c>
      <c r="W3367" s="10">
        <v>1253</v>
      </c>
      <c r="X3367" s="10">
        <v>2783</v>
      </c>
      <c r="Y3367" s="10">
        <f t="shared" si="120"/>
        <v>2625</v>
      </c>
      <c r="Z3367" s="10" t="str">
        <f>IFERROR(VLOOKUP(H3367,'[1]MW-NIFTY-50-12-Apr-2020'!$A:$A,1,FALSE),"No")</f>
        <v>No</v>
      </c>
      <c r="AA3367" s="10" t="str">
        <f>IFERROR(VLOOKUP(AB3367,'[2]ind_nifty500list 12th Apr20'!$F:$F,1,FALSE),"No")</f>
        <v>No</v>
      </c>
      <c r="AB3367" s="9">
        <v>2625</v>
      </c>
    </row>
    <row r="3368" spans="1:28" ht="15.75" customHeight="1" x14ac:dyDescent="0.3">
      <c r="A3368" s="9">
        <v>3466</v>
      </c>
      <c r="B3368" s="10">
        <v>6224897</v>
      </c>
      <c r="C3368" s="10">
        <v>24316</v>
      </c>
      <c r="D3368" s="10">
        <v>136561668</v>
      </c>
      <c r="E3368" s="10">
        <v>533444</v>
      </c>
      <c r="F3368" s="10">
        <v>533444</v>
      </c>
      <c r="G3368" s="10" t="s">
        <v>10633</v>
      </c>
      <c r="H3368" s="10" t="s">
        <v>10633</v>
      </c>
      <c r="I3368" s="10" t="s">
        <v>10634</v>
      </c>
      <c r="J3368" s="10" t="s">
        <v>10635</v>
      </c>
      <c r="K3368" s="13">
        <v>3.26</v>
      </c>
      <c r="L3368" s="19" t="s">
        <v>13176</v>
      </c>
      <c r="M3368" s="10" t="s">
        <v>23</v>
      </c>
      <c r="N3368" s="10" t="s">
        <v>24</v>
      </c>
      <c r="O3368" s="10"/>
      <c r="P3368" s="10"/>
      <c r="Q3368" s="12"/>
      <c r="R3368" s="12"/>
      <c r="S3368" s="15" t="s">
        <v>26</v>
      </c>
      <c r="T3368" s="10" t="s">
        <v>27</v>
      </c>
      <c r="U3368" s="10">
        <v>3476</v>
      </c>
      <c r="V3368" s="10">
        <v>3691</v>
      </c>
      <c r="W3368" s="10">
        <v>3286</v>
      </c>
      <c r="X3368" s="10">
        <v>3256</v>
      </c>
      <c r="Y3368" s="10">
        <f t="shared" si="120"/>
        <v>3466</v>
      </c>
      <c r="Z3368" s="10" t="str">
        <f>IFERROR(VLOOKUP(H3368,'[1]MW-NIFTY-50-12-Apr-2020'!$A:$A,1,FALSE),"No")</f>
        <v>No</v>
      </c>
      <c r="AA3368" s="10" t="str">
        <f>IFERROR(VLOOKUP(AB3368,'[2]ind_nifty500list 12th Apr20'!$F:$F,1,FALSE),"No")</f>
        <v>No</v>
      </c>
      <c r="AB3368" s="9">
        <v>3466</v>
      </c>
    </row>
    <row r="3369" spans="1:28" ht="15.75" customHeight="1" x14ac:dyDescent="0.3">
      <c r="A3369" s="9">
        <v>461</v>
      </c>
      <c r="B3369" s="10">
        <v>3607297</v>
      </c>
      <c r="C3369" s="10">
        <v>14091</v>
      </c>
      <c r="D3369" s="10">
        <v>136087044</v>
      </c>
      <c r="E3369" s="10">
        <v>531590</v>
      </c>
      <c r="F3369" s="10">
        <v>531590</v>
      </c>
      <c r="G3369" s="10" t="s">
        <v>1567</v>
      </c>
      <c r="H3369" s="10" t="s">
        <v>1567</v>
      </c>
      <c r="I3369" s="10" t="s">
        <v>1568</v>
      </c>
      <c r="J3369" s="10" t="s">
        <v>1569</v>
      </c>
      <c r="K3369" s="13">
        <v>3.2433000000000001</v>
      </c>
      <c r="L3369" s="19" t="s">
        <v>13176</v>
      </c>
      <c r="M3369" s="11" t="s">
        <v>39</v>
      </c>
      <c r="N3369" s="10" t="s">
        <v>40</v>
      </c>
      <c r="O3369" s="10" t="s">
        <v>128</v>
      </c>
      <c r="P3369" s="10"/>
      <c r="Q3369" s="12"/>
      <c r="R3369" s="12"/>
      <c r="S3369" s="15" t="s">
        <v>42</v>
      </c>
      <c r="T3369" s="10" t="s">
        <v>27</v>
      </c>
      <c r="U3369" s="10">
        <v>2549</v>
      </c>
      <c r="V3369" s="10">
        <v>3690</v>
      </c>
      <c r="W3369" s="10">
        <v>428</v>
      </c>
      <c r="X3369" s="10">
        <v>752</v>
      </c>
      <c r="Y3369" s="10">
        <f t="shared" si="120"/>
        <v>461</v>
      </c>
      <c r="Z3369" s="10" t="str">
        <f>IFERROR(VLOOKUP(H3369,'[1]MW-NIFTY-50-12-Apr-2020'!$A:$A,1,FALSE),"No")</f>
        <v>No</v>
      </c>
      <c r="AA3369" s="10" t="str">
        <f>IFERROR(VLOOKUP(AB3369,'[2]ind_nifty500list 12th Apr20'!$F:$F,1,FALSE),"No")</f>
        <v>No</v>
      </c>
      <c r="AB3369" s="9">
        <v>461</v>
      </c>
    </row>
    <row r="3370" spans="1:28" ht="15.75" customHeight="1" x14ac:dyDescent="0.3">
      <c r="A3370" s="9">
        <v>2300</v>
      </c>
      <c r="B3370" s="10"/>
      <c r="C3370" s="10"/>
      <c r="D3370" s="10">
        <v>136013828</v>
      </c>
      <c r="E3370" s="10">
        <v>531304</v>
      </c>
      <c r="F3370" s="10">
        <v>531304</v>
      </c>
      <c r="G3370" s="10" t="s">
        <v>7150</v>
      </c>
      <c r="H3370" s="10" t="str">
        <f>G3370</f>
        <v>NUTECGLOB</v>
      </c>
      <c r="I3370" s="10" t="s">
        <v>7151</v>
      </c>
      <c r="J3370" s="10" t="s">
        <v>7152</v>
      </c>
      <c r="K3370" s="13">
        <v>3.24</v>
      </c>
      <c r="L3370" s="19" t="s">
        <v>13176</v>
      </c>
      <c r="M3370" s="11" t="s">
        <v>83</v>
      </c>
      <c r="N3370" s="10" t="s">
        <v>84</v>
      </c>
      <c r="O3370" s="10" t="s">
        <v>85</v>
      </c>
      <c r="P3370" s="10"/>
      <c r="Q3370" s="12"/>
      <c r="R3370" s="12"/>
      <c r="S3370" s="17" t="s">
        <v>86</v>
      </c>
      <c r="T3370" s="10" t="s">
        <v>27</v>
      </c>
      <c r="U3370" s="10">
        <v>2440</v>
      </c>
      <c r="V3370" s="10">
        <v>2767</v>
      </c>
      <c r="W3370" s="10">
        <v>1748</v>
      </c>
      <c r="X3370" s="10">
        <v>1339</v>
      </c>
      <c r="Y3370" s="10">
        <f t="shared" si="120"/>
        <v>2300</v>
      </c>
      <c r="Z3370" s="10" t="str">
        <f>IFERROR(VLOOKUP(H3370,'[1]MW-NIFTY-50-12-Apr-2020'!$A:$A,1,FALSE),"No")</f>
        <v>No</v>
      </c>
      <c r="AA3370" s="10" t="str">
        <f>IFERROR(VLOOKUP(AB3370,'[2]ind_nifty500list 12th Apr20'!$F:$F,1,FALSE),"No")</f>
        <v>No</v>
      </c>
      <c r="AB3370" s="9">
        <v>2300</v>
      </c>
    </row>
    <row r="3371" spans="1:28" ht="15.75" customHeight="1" x14ac:dyDescent="0.3">
      <c r="A3371" s="9">
        <v>2713</v>
      </c>
      <c r="B3371" s="10"/>
      <c r="C3371" s="10"/>
      <c r="D3371" s="10">
        <v>135944452</v>
      </c>
      <c r="E3371" s="10">
        <v>531033</v>
      </c>
      <c r="F3371" s="10">
        <v>531033</v>
      </c>
      <c r="G3371" s="10" t="s">
        <v>8381</v>
      </c>
      <c r="H3371" s="10" t="str">
        <f>G3371</f>
        <v>REGAL</v>
      </c>
      <c r="I3371" s="10" t="s">
        <v>8382</v>
      </c>
      <c r="J3371" s="10" t="s">
        <v>8383</v>
      </c>
      <c r="K3371" s="13">
        <v>3.24</v>
      </c>
      <c r="L3371" s="19" t="s">
        <v>13176</v>
      </c>
      <c r="M3371" s="11" t="s">
        <v>55</v>
      </c>
      <c r="N3371" s="10" t="s">
        <v>56</v>
      </c>
      <c r="O3371" s="10" t="s">
        <v>62</v>
      </c>
      <c r="P3371" s="10" t="s">
        <v>63</v>
      </c>
      <c r="Q3371" s="12"/>
      <c r="R3371" s="12"/>
      <c r="S3371" s="10" t="s">
        <v>58</v>
      </c>
      <c r="T3371" s="10" t="s">
        <v>27</v>
      </c>
      <c r="U3371" s="10">
        <v>2737</v>
      </c>
      <c r="V3371" s="10">
        <v>3201</v>
      </c>
      <c r="W3371" s="10">
        <v>2025</v>
      </c>
      <c r="X3371" s="10">
        <v>1775</v>
      </c>
      <c r="Y3371" s="10">
        <f t="shared" si="120"/>
        <v>2713</v>
      </c>
      <c r="Z3371" s="10" t="str">
        <f>IFERROR(VLOOKUP(H3371,'[1]MW-NIFTY-50-12-Apr-2020'!$A:$A,1,FALSE),"No")</f>
        <v>No</v>
      </c>
      <c r="AA3371" s="10" t="str">
        <f>IFERROR(VLOOKUP(AB3371,'[2]ind_nifty500list 12th Apr20'!$F:$F,1,FALSE),"No")</f>
        <v>No</v>
      </c>
      <c r="AB3371" s="9">
        <v>2713</v>
      </c>
    </row>
    <row r="3372" spans="1:28" ht="15.75" customHeight="1" x14ac:dyDescent="0.3">
      <c r="A3372" s="9">
        <v>2743</v>
      </c>
      <c r="B3372" s="10"/>
      <c r="C3372" s="10"/>
      <c r="D3372" s="10">
        <v>137797892</v>
      </c>
      <c r="E3372" s="10">
        <v>538273</v>
      </c>
      <c r="F3372" s="10">
        <v>538273</v>
      </c>
      <c r="G3372" s="10" t="s">
        <v>8471</v>
      </c>
      <c r="H3372" s="10" t="str">
        <f>G3372</f>
        <v>RESPONSINF</v>
      </c>
      <c r="I3372" s="10" t="s">
        <v>8472</v>
      </c>
      <c r="J3372" s="10" t="s">
        <v>8473</v>
      </c>
      <c r="K3372" s="13">
        <v>3.24</v>
      </c>
      <c r="L3372" s="19" t="s">
        <v>13176</v>
      </c>
      <c r="M3372" s="11" t="s">
        <v>32</v>
      </c>
      <c r="N3372" s="10" t="s">
        <v>33</v>
      </c>
      <c r="O3372" s="10" t="s">
        <v>48</v>
      </c>
      <c r="P3372" s="10"/>
      <c r="Q3372" s="12"/>
      <c r="R3372" s="12"/>
      <c r="S3372" s="18" t="s">
        <v>35</v>
      </c>
      <c r="T3372" s="10" t="s">
        <v>27</v>
      </c>
      <c r="U3372" s="10">
        <v>2942</v>
      </c>
      <c r="V3372" s="10">
        <v>3595</v>
      </c>
      <c r="W3372" s="10">
        <v>2331</v>
      </c>
      <c r="X3372" s="10">
        <v>567</v>
      </c>
      <c r="Y3372" s="10">
        <f t="shared" si="120"/>
        <v>2743</v>
      </c>
      <c r="Z3372" s="10" t="str">
        <f>IFERROR(VLOOKUP(H3372,'[1]MW-NIFTY-50-12-Apr-2020'!$A:$A,1,FALSE),"No")</f>
        <v>No</v>
      </c>
      <c r="AA3372" s="10" t="str">
        <f>IFERROR(VLOOKUP(AB3372,'[2]ind_nifty500list 12th Apr20'!$F:$F,1,FALSE),"No")</f>
        <v>No</v>
      </c>
      <c r="AB3372" s="9">
        <v>2743</v>
      </c>
    </row>
    <row r="3373" spans="1:28" ht="15.75" customHeight="1" x14ac:dyDescent="0.3">
      <c r="A3373" s="9">
        <v>3377</v>
      </c>
      <c r="B3373" s="10">
        <v>3818753</v>
      </c>
      <c r="C3373" s="10">
        <v>14917</v>
      </c>
      <c r="D3373" s="10">
        <v>136419844</v>
      </c>
      <c r="E3373" s="10">
        <v>532890</v>
      </c>
      <c r="F3373" s="10">
        <v>532890</v>
      </c>
      <c r="G3373" s="10" t="s">
        <v>10366</v>
      </c>
      <c r="H3373" s="10" t="s">
        <v>10366</v>
      </c>
      <c r="I3373" s="10" t="s">
        <v>10367</v>
      </c>
      <c r="J3373" s="10" t="s">
        <v>10368</v>
      </c>
      <c r="K3373" s="13">
        <v>2706.9979499999999</v>
      </c>
      <c r="L3373" s="19" t="s">
        <v>13179</v>
      </c>
      <c r="M3373" s="11" t="s">
        <v>32</v>
      </c>
      <c r="N3373" s="10" t="s">
        <v>33</v>
      </c>
      <c r="O3373" s="10" t="s">
        <v>34</v>
      </c>
      <c r="P3373" s="10"/>
      <c r="Q3373" s="12"/>
      <c r="R3373" s="12"/>
      <c r="S3373" s="18" t="s">
        <v>35</v>
      </c>
      <c r="T3373" s="10" t="s">
        <v>27</v>
      </c>
      <c r="U3373" s="10">
        <v>37</v>
      </c>
      <c r="V3373" s="10">
        <v>2667</v>
      </c>
      <c r="W3373" s="10">
        <v>3141</v>
      </c>
      <c r="X3373" s="10">
        <v>1798</v>
      </c>
      <c r="Y3373" s="10">
        <f t="shared" si="120"/>
        <v>3377</v>
      </c>
      <c r="Z3373" s="10" t="str">
        <f>IFERROR(VLOOKUP(H3373,'[1]MW-NIFTY-50-12-Apr-2020'!$A:$A,1,FALSE),"No")</f>
        <v>No</v>
      </c>
      <c r="AA3373" s="10" t="s">
        <v>44</v>
      </c>
      <c r="AB3373" s="9">
        <v>3377</v>
      </c>
    </row>
    <row r="3374" spans="1:28" ht="15.75" customHeight="1" x14ac:dyDescent="0.3">
      <c r="A3374" s="9">
        <v>2975</v>
      </c>
      <c r="B3374" s="10"/>
      <c r="C3374" s="10"/>
      <c r="D3374" s="10">
        <v>135814404</v>
      </c>
      <c r="E3374" s="10">
        <v>530525</v>
      </c>
      <c r="F3374" s="10">
        <v>530525</v>
      </c>
      <c r="G3374" s="10" t="s">
        <v>9164</v>
      </c>
      <c r="H3374" s="10" t="str">
        <f t="shared" ref="H3374:H3395" si="124">G3374</f>
        <v>SHEETAL</v>
      </c>
      <c r="I3374" s="10" t="s">
        <v>9165</v>
      </c>
      <c r="J3374" s="10" t="s">
        <v>9166</v>
      </c>
      <c r="K3374" s="13">
        <v>3.24</v>
      </c>
      <c r="L3374" s="19" t="s">
        <v>13176</v>
      </c>
      <c r="M3374" s="11" t="s">
        <v>39</v>
      </c>
      <c r="N3374" s="10" t="s">
        <v>145</v>
      </c>
      <c r="O3374" s="10"/>
      <c r="P3374" s="10"/>
      <c r="Q3374" s="12"/>
      <c r="R3374" s="12"/>
      <c r="S3374" s="15" t="s">
        <v>42</v>
      </c>
      <c r="T3374" s="10" t="s">
        <v>27</v>
      </c>
      <c r="U3374" s="10">
        <v>3007</v>
      </c>
      <c r="V3374" s="10">
        <v>3666</v>
      </c>
      <c r="W3374" s="10">
        <v>2921</v>
      </c>
      <c r="X3374" s="10">
        <v>2807</v>
      </c>
      <c r="Y3374" s="10">
        <f t="shared" si="120"/>
        <v>2975</v>
      </c>
      <c r="Z3374" s="10" t="str">
        <f>IFERROR(VLOOKUP(H3374,'[1]MW-NIFTY-50-12-Apr-2020'!$A:$A,1,FALSE),"No")</f>
        <v>No</v>
      </c>
      <c r="AA3374" s="10" t="str">
        <f>IFERROR(VLOOKUP(AB3374,'[2]ind_nifty500list 12th Apr20'!$F:$F,1,FALSE),"No")</f>
        <v>No</v>
      </c>
      <c r="AB3374" s="9">
        <v>2975</v>
      </c>
    </row>
    <row r="3375" spans="1:28" ht="15.75" customHeight="1" x14ac:dyDescent="0.3">
      <c r="A3375" s="9">
        <v>3328</v>
      </c>
      <c r="B3375" s="10"/>
      <c r="C3375" s="10"/>
      <c r="D3375" s="10">
        <v>133018628</v>
      </c>
      <c r="E3375" s="10">
        <v>519604</v>
      </c>
      <c r="F3375" s="10">
        <v>519604</v>
      </c>
      <c r="G3375" s="10" t="s">
        <v>10220</v>
      </c>
      <c r="H3375" s="10" t="str">
        <f t="shared" si="124"/>
        <v>SURFI</v>
      </c>
      <c r="I3375" s="10" t="s">
        <v>10221</v>
      </c>
      <c r="J3375" s="10" t="s">
        <v>10222</v>
      </c>
      <c r="K3375" s="13">
        <v>3.24</v>
      </c>
      <c r="L3375" s="19" t="s">
        <v>13176</v>
      </c>
      <c r="M3375" s="11" t="s">
        <v>275</v>
      </c>
      <c r="N3375" s="10" t="s">
        <v>276</v>
      </c>
      <c r="O3375" s="10" t="s">
        <v>277</v>
      </c>
      <c r="P3375" s="10"/>
      <c r="Q3375" s="12"/>
      <c r="R3375" s="12"/>
      <c r="S3375" s="18" t="s">
        <v>279</v>
      </c>
      <c r="T3375" s="10" t="s">
        <v>27</v>
      </c>
      <c r="U3375" s="10">
        <v>3504</v>
      </c>
      <c r="V3375" s="10">
        <v>3294</v>
      </c>
      <c r="W3375" s="10">
        <v>1145</v>
      </c>
      <c r="X3375" s="10">
        <v>3516</v>
      </c>
      <c r="Y3375" s="10">
        <f t="shared" si="120"/>
        <v>3328</v>
      </c>
      <c r="Z3375" s="10" t="str">
        <f>IFERROR(VLOOKUP(H3375,'[1]MW-NIFTY-50-12-Apr-2020'!$A:$A,1,FALSE),"No")</f>
        <v>No</v>
      </c>
      <c r="AA3375" s="10" t="str">
        <f>IFERROR(VLOOKUP(AB3375,'[2]ind_nifty500list 12th Apr20'!$F:$F,1,FALSE),"No")</f>
        <v>No</v>
      </c>
      <c r="AB3375" s="9">
        <v>3328</v>
      </c>
    </row>
    <row r="3376" spans="1:28" ht="15.75" customHeight="1" x14ac:dyDescent="0.3">
      <c r="A3376" s="9">
        <v>168</v>
      </c>
      <c r="B3376" s="10"/>
      <c r="C3376" s="10"/>
      <c r="D3376" s="10">
        <v>136189700</v>
      </c>
      <c r="E3376" s="10">
        <v>531991</v>
      </c>
      <c r="F3376" s="10">
        <v>531991</v>
      </c>
      <c r="G3376" s="10" t="s">
        <v>645</v>
      </c>
      <c r="H3376" s="10" t="str">
        <f t="shared" si="124"/>
        <v>AMRAAGRI</v>
      </c>
      <c r="I3376" s="10" t="s">
        <v>646</v>
      </c>
      <c r="J3376" s="10" t="s">
        <v>647</v>
      </c>
      <c r="K3376" s="13">
        <v>3.23</v>
      </c>
      <c r="L3376" s="19" t="s">
        <v>13176</v>
      </c>
      <c r="M3376" s="11" t="s">
        <v>83</v>
      </c>
      <c r="N3376" s="10" t="s">
        <v>84</v>
      </c>
      <c r="O3376" s="10" t="s">
        <v>85</v>
      </c>
      <c r="P3376" s="10"/>
      <c r="Q3376" s="12"/>
      <c r="R3376" s="12"/>
      <c r="S3376" s="17" t="s">
        <v>86</v>
      </c>
      <c r="T3376" s="10" t="s">
        <v>27</v>
      </c>
      <c r="U3376" s="10">
        <v>572</v>
      </c>
      <c r="V3376" s="10">
        <v>1181</v>
      </c>
      <c r="W3376" s="10">
        <v>164</v>
      </c>
      <c r="X3376" s="10">
        <v>1072</v>
      </c>
      <c r="Y3376" s="10">
        <f t="shared" si="120"/>
        <v>168</v>
      </c>
      <c r="Z3376" s="10" t="str">
        <f>IFERROR(VLOOKUP(H3376,'[1]MW-NIFTY-50-12-Apr-2020'!$A:$A,1,FALSE),"No")</f>
        <v>No</v>
      </c>
      <c r="AA3376" s="10" t="str">
        <f>IFERROR(VLOOKUP(AB3376,'[2]ind_nifty500list 12th Apr20'!$F:$F,1,FALSE),"No")</f>
        <v>No</v>
      </c>
      <c r="AB3376" s="9">
        <v>168</v>
      </c>
    </row>
    <row r="3377" spans="1:28" ht="15.75" customHeight="1" x14ac:dyDescent="0.3">
      <c r="A3377" s="9">
        <v>2067</v>
      </c>
      <c r="B3377" s="10"/>
      <c r="C3377" s="10"/>
      <c r="D3377" s="10">
        <v>133641220</v>
      </c>
      <c r="E3377" s="10">
        <v>133641220</v>
      </c>
      <c r="F3377" s="10">
        <v>522036</v>
      </c>
      <c r="G3377" s="10" t="s">
        <v>6442</v>
      </c>
      <c r="H3377" s="10" t="str">
        <f t="shared" si="124"/>
        <v>MIVENMACH</v>
      </c>
      <c r="I3377" s="10" t="s">
        <v>6443</v>
      </c>
      <c r="J3377" s="10" t="s">
        <v>6444</v>
      </c>
      <c r="K3377" s="13">
        <v>3.23</v>
      </c>
      <c r="L3377" s="19" t="s">
        <v>13176</v>
      </c>
      <c r="M3377" s="11" t="s">
        <v>39</v>
      </c>
      <c r="N3377" s="10" t="s">
        <v>40</v>
      </c>
      <c r="O3377" s="10"/>
      <c r="P3377" s="10"/>
      <c r="Q3377" s="12"/>
      <c r="R3377" s="12"/>
      <c r="S3377" s="15" t="s">
        <v>42</v>
      </c>
      <c r="T3377" s="10" t="s">
        <v>27</v>
      </c>
      <c r="U3377" s="10">
        <v>1891</v>
      </c>
      <c r="V3377" s="10">
        <v>2615</v>
      </c>
      <c r="W3377" s="10">
        <v>1490</v>
      </c>
      <c r="X3377" s="10">
        <v>1418</v>
      </c>
      <c r="Y3377" s="10">
        <f t="shared" si="120"/>
        <v>2067</v>
      </c>
      <c r="Z3377" s="10" t="str">
        <f>IFERROR(VLOOKUP(H3377,'[1]MW-NIFTY-50-12-Apr-2020'!$A:$A,1,FALSE),"No")</f>
        <v>No</v>
      </c>
      <c r="AA3377" s="10" t="str">
        <f>IFERROR(VLOOKUP(AB3377,'[2]ind_nifty500list 12th Apr20'!$F:$F,1,FALSE),"No")</f>
        <v>No</v>
      </c>
      <c r="AB3377" s="9">
        <v>2067</v>
      </c>
    </row>
    <row r="3378" spans="1:28" ht="15.75" customHeight="1" x14ac:dyDescent="0.3">
      <c r="A3378" s="9">
        <v>446</v>
      </c>
      <c r="B3378" s="10"/>
      <c r="C3378" s="10"/>
      <c r="D3378" s="10">
        <v>135943428</v>
      </c>
      <c r="E3378" s="10">
        <v>135943428</v>
      </c>
      <c r="F3378" s="10">
        <v>531029</v>
      </c>
      <c r="G3378" s="10" t="s">
        <v>1519</v>
      </c>
      <c r="H3378" s="10" t="str">
        <f t="shared" si="124"/>
        <v>BHATEXT</v>
      </c>
      <c r="I3378" s="10" t="s">
        <v>1520</v>
      </c>
      <c r="J3378" s="10" t="s">
        <v>1521</v>
      </c>
      <c r="K3378" s="13">
        <v>3.22</v>
      </c>
      <c r="L3378" s="19" t="s">
        <v>13176</v>
      </c>
      <c r="M3378" s="11" t="s">
        <v>39</v>
      </c>
      <c r="N3378" s="10" t="s">
        <v>40</v>
      </c>
      <c r="O3378" s="10" t="s">
        <v>76</v>
      </c>
      <c r="P3378" s="10"/>
      <c r="Q3378" s="12"/>
      <c r="R3378" s="12"/>
      <c r="S3378" s="15" t="s">
        <v>42</v>
      </c>
      <c r="T3378" s="10" t="s">
        <v>27</v>
      </c>
      <c r="U3378" s="10">
        <v>903</v>
      </c>
      <c r="V3378" s="10">
        <v>923</v>
      </c>
      <c r="W3378" s="10">
        <v>91</v>
      </c>
      <c r="X3378" s="10">
        <v>3028</v>
      </c>
      <c r="Y3378" s="10">
        <f t="shared" si="120"/>
        <v>446</v>
      </c>
      <c r="Z3378" s="10" t="str">
        <f>IFERROR(VLOOKUP(H3378,'[1]MW-NIFTY-50-12-Apr-2020'!$A:$A,1,FALSE),"No")</f>
        <v>No</v>
      </c>
      <c r="AA3378" s="10" t="str">
        <f>IFERROR(VLOOKUP(AB3378,'[2]ind_nifty500list 12th Apr20'!$F:$F,1,FALSE),"No")</f>
        <v>No</v>
      </c>
      <c r="AB3378" s="9">
        <v>446</v>
      </c>
    </row>
    <row r="3379" spans="1:28" ht="15.75" customHeight="1" x14ac:dyDescent="0.3">
      <c r="A3379" s="9">
        <v>1980</v>
      </c>
      <c r="B3379" s="10"/>
      <c r="C3379" s="10"/>
      <c r="D3379" s="10">
        <v>134884100</v>
      </c>
      <c r="E3379" s="10">
        <v>526891</v>
      </c>
      <c r="F3379" s="10">
        <v>526891</v>
      </c>
      <c r="G3379" s="10" t="s">
        <v>6183</v>
      </c>
      <c r="H3379" s="10" t="str">
        <f t="shared" si="124"/>
        <v>MKTCREAT</v>
      </c>
      <c r="I3379" s="10" t="s">
        <v>6184</v>
      </c>
      <c r="J3379" s="10" t="s">
        <v>6185</v>
      </c>
      <c r="K3379" s="13">
        <v>3.22</v>
      </c>
      <c r="L3379" s="19" t="s">
        <v>13176</v>
      </c>
      <c r="M3379" s="11" t="s">
        <v>55</v>
      </c>
      <c r="N3379" s="10" t="s">
        <v>56</v>
      </c>
      <c r="O3379" s="10" t="s">
        <v>62</v>
      </c>
      <c r="P3379" s="10" t="s">
        <v>2323</v>
      </c>
      <c r="Q3379" s="12"/>
      <c r="R3379" s="12"/>
      <c r="S3379" s="18" t="s">
        <v>58</v>
      </c>
      <c r="T3379" s="10" t="s">
        <v>27</v>
      </c>
      <c r="U3379" s="10">
        <v>715</v>
      </c>
      <c r="V3379" s="10"/>
      <c r="W3379" s="10">
        <v>1362</v>
      </c>
      <c r="X3379" s="10">
        <v>709</v>
      </c>
      <c r="Y3379" s="10">
        <f t="shared" si="120"/>
        <v>1980</v>
      </c>
      <c r="Z3379" s="10" t="str">
        <f>IFERROR(VLOOKUP(H3379,'[1]MW-NIFTY-50-12-Apr-2020'!$A:$A,1,FALSE),"No")</f>
        <v>No</v>
      </c>
      <c r="AA3379" s="10" t="str">
        <f>IFERROR(VLOOKUP(AB3379,'[2]ind_nifty500list 12th Apr20'!$F:$F,1,FALSE),"No")</f>
        <v>No</v>
      </c>
      <c r="AB3379" s="9">
        <v>1980</v>
      </c>
    </row>
    <row r="3380" spans="1:28" ht="15.75" customHeight="1" x14ac:dyDescent="0.3">
      <c r="A3380" s="9">
        <v>2767</v>
      </c>
      <c r="B3380" s="10"/>
      <c r="C3380" s="10"/>
      <c r="D3380" s="10">
        <v>131230212</v>
      </c>
      <c r="E3380" s="10">
        <v>512618</v>
      </c>
      <c r="F3380" s="10">
        <v>512618</v>
      </c>
      <c r="G3380" s="10" t="s">
        <v>8542</v>
      </c>
      <c r="H3380" s="10" t="str">
        <f t="shared" si="124"/>
        <v>RLF</v>
      </c>
      <c r="I3380" s="10" t="s">
        <v>8543</v>
      </c>
      <c r="J3380" s="10" t="s">
        <v>8544</v>
      </c>
      <c r="K3380" s="13">
        <v>3.22</v>
      </c>
      <c r="L3380" s="19" t="s">
        <v>13176</v>
      </c>
      <c r="M3380" s="11" t="s">
        <v>83</v>
      </c>
      <c r="N3380" s="10" t="s">
        <v>84</v>
      </c>
      <c r="O3380" s="10" t="s">
        <v>85</v>
      </c>
      <c r="P3380" s="10"/>
      <c r="Q3380" s="12"/>
      <c r="R3380" s="12"/>
      <c r="S3380" s="15" t="s">
        <v>86</v>
      </c>
      <c r="T3380" s="10" t="s">
        <v>27</v>
      </c>
      <c r="U3380" s="10">
        <v>2886</v>
      </c>
      <c r="V3380" s="10">
        <v>2981</v>
      </c>
      <c r="W3380" s="10">
        <v>2440</v>
      </c>
      <c r="X3380" s="10">
        <v>2300</v>
      </c>
      <c r="Y3380" s="10">
        <f t="shared" si="120"/>
        <v>2767</v>
      </c>
      <c r="Z3380" s="10" t="str">
        <f>IFERROR(VLOOKUP(H3380,'[1]MW-NIFTY-50-12-Apr-2020'!$A:$A,1,FALSE),"No")</f>
        <v>No</v>
      </c>
      <c r="AA3380" s="10" t="str">
        <f>IFERROR(VLOOKUP(AB3380,'[2]ind_nifty500list 12th Apr20'!$F:$F,1,FALSE),"No")</f>
        <v>No</v>
      </c>
      <c r="AB3380" s="9">
        <v>2767</v>
      </c>
    </row>
    <row r="3381" spans="1:28" ht="15.75" customHeight="1" x14ac:dyDescent="0.3">
      <c r="A3381" s="9">
        <v>2440</v>
      </c>
      <c r="B3381" s="10"/>
      <c r="C3381" s="10"/>
      <c r="D3381" s="10">
        <v>136026116</v>
      </c>
      <c r="E3381" s="10">
        <v>531352</v>
      </c>
      <c r="F3381" s="10">
        <v>531352</v>
      </c>
      <c r="G3381" s="10" t="s">
        <v>7568</v>
      </c>
      <c r="H3381" s="10" t="str">
        <f t="shared" si="124"/>
        <v>PEETISEC</v>
      </c>
      <c r="I3381" s="10" t="s">
        <v>7569</v>
      </c>
      <c r="J3381" s="10" t="s">
        <v>7570</v>
      </c>
      <c r="K3381" s="13">
        <v>3.21</v>
      </c>
      <c r="L3381" s="19" t="s">
        <v>13176</v>
      </c>
      <c r="M3381" s="11" t="s">
        <v>83</v>
      </c>
      <c r="N3381" s="10" t="s">
        <v>84</v>
      </c>
      <c r="O3381" s="10" t="s">
        <v>85</v>
      </c>
      <c r="P3381" s="10"/>
      <c r="Q3381" s="12"/>
      <c r="R3381" s="12"/>
      <c r="S3381" s="17" t="s">
        <v>86</v>
      </c>
      <c r="T3381" s="10" t="s">
        <v>27</v>
      </c>
      <c r="U3381" s="10">
        <v>2767</v>
      </c>
      <c r="V3381" s="10">
        <v>2886</v>
      </c>
      <c r="W3381" s="10">
        <v>2300</v>
      </c>
      <c r="X3381" s="10">
        <v>1748</v>
      </c>
      <c r="Y3381" s="10">
        <f t="shared" si="120"/>
        <v>2440</v>
      </c>
      <c r="Z3381" s="10" t="str">
        <f>IFERROR(VLOOKUP(H3381,'[1]MW-NIFTY-50-12-Apr-2020'!$A:$A,1,FALSE),"No")</f>
        <v>No</v>
      </c>
      <c r="AA3381" s="10" t="str">
        <f>IFERROR(VLOOKUP(AB3381,'[2]ind_nifty500list 12th Apr20'!$F:$F,1,FALSE),"No")</f>
        <v>No</v>
      </c>
      <c r="AB3381" s="9">
        <v>2440</v>
      </c>
    </row>
    <row r="3382" spans="1:28" ht="15.75" customHeight="1" x14ac:dyDescent="0.3">
      <c r="A3382" s="9">
        <v>670</v>
      </c>
      <c r="B3382" s="10"/>
      <c r="C3382" s="10"/>
      <c r="D3382" s="10">
        <v>130005252</v>
      </c>
      <c r="E3382" s="10">
        <v>507833</v>
      </c>
      <c r="F3382" s="10">
        <v>507833</v>
      </c>
      <c r="G3382" s="10" t="s">
        <v>2203</v>
      </c>
      <c r="H3382" s="10" t="str">
        <f t="shared" si="124"/>
        <v>COMPUPN</v>
      </c>
      <c r="I3382" s="10" t="s">
        <v>2204</v>
      </c>
      <c r="J3382" s="10" t="s">
        <v>2205</v>
      </c>
      <c r="K3382" s="13">
        <v>3.2</v>
      </c>
      <c r="L3382" s="19" t="s">
        <v>13176</v>
      </c>
      <c r="M3382" s="11" t="s">
        <v>32</v>
      </c>
      <c r="N3382" s="10" t="s">
        <v>33</v>
      </c>
      <c r="O3382" s="10" t="s">
        <v>34</v>
      </c>
      <c r="P3382" s="10"/>
      <c r="Q3382" s="12"/>
      <c r="R3382" s="12"/>
      <c r="S3382" s="10" t="s">
        <v>35</v>
      </c>
      <c r="T3382" s="10" t="s">
        <v>27</v>
      </c>
      <c r="U3382" s="10">
        <v>1917</v>
      </c>
      <c r="V3382" s="10">
        <v>2604</v>
      </c>
      <c r="W3382" s="10">
        <v>218</v>
      </c>
      <c r="X3382" s="10">
        <v>3555</v>
      </c>
      <c r="Y3382" s="10">
        <f t="shared" si="120"/>
        <v>670</v>
      </c>
      <c r="Z3382" s="10" t="str">
        <f>IFERROR(VLOOKUP(H3382,'[1]MW-NIFTY-50-12-Apr-2020'!$A:$A,1,FALSE),"No")</f>
        <v>No</v>
      </c>
      <c r="AA3382" s="10" t="str">
        <f>IFERROR(VLOOKUP(AB3382,'[2]ind_nifty500list 12th Apr20'!$F:$F,1,FALSE),"No")</f>
        <v>No</v>
      </c>
      <c r="AB3382" s="9">
        <v>670</v>
      </c>
    </row>
    <row r="3383" spans="1:28" ht="15.75" customHeight="1" x14ac:dyDescent="0.3">
      <c r="A3383" s="9">
        <v>2386</v>
      </c>
      <c r="B3383" s="10"/>
      <c r="C3383" s="10"/>
      <c r="D3383" s="10">
        <v>130968836</v>
      </c>
      <c r="E3383" s="10">
        <v>511597</v>
      </c>
      <c r="F3383" s="10">
        <v>511597</v>
      </c>
      <c r="G3383" s="10" t="s">
        <v>7409</v>
      </c>
      <c r="H3383" s="10" t="str">
        <f t="shared" si="124"/>
        <v>PALSOFT</v>
      </c>
      <c r="I3383" s="10" t="s">
        <v>7410</v>
      </c>
      <c r="J3383" s="10" t="s">
        <v>7411</v>
      </c>
      <c r="K3383" s="13">
        <v>3.19</v>
      </c>
      <c r="L3383" s="19" t="s">
        <v>13176</v>
      </c>
      <c r="M3383" s="11" t="s">
        <v>32</v>
      </c>
      <c r="N3383" s="10" t="s">
        <v>33</v>
      </c>
      <c r="O3383" s="10" t="s">
        <v>34</v>
      </c>
      <c r="P3383" s="10"/>
      <c r="Q3383" s="12"/>
      <c r="R3383" s="12"/>
      <c r="S3383" s="18" t="s">
        <v>35</v>
      </c>
      <c r="T3383" s="10" t="s">
        <v>27</v>
      </c>
      <c r="U3383" s="10">
        <v>3555</v>
      </c>
      <c r="V3383" s="10">
        <v>218</v>
      </c>
      <c r="W3383" s="10">
        <v>2027</v>
      </c>
      <c r="X3383" s="10">
        <v>3615</v>
      </c>
      <c r="Y3383" s="10">
        <f t="shared" si="120"/>
        <v>2386</v>
      </c>
      <c r="Z3383" s="10" t="str">
        <f>IFERROR(VLOOKUP(H3383,'[1]MW-NIFTY-50-12-Apr-2020'!$A:$A,1,FALSE),"No")</f>
        <v>No</v>
      </c>
      <c r="AA3383" s="10" t="str">
        <f>IFERROR(VLOOKUP(AB3383,'[2]ind_nifty500list 12th Apr20'!$F:$F,1,FALSE),"No")</f>
        <v>No</v>
      </c>
      <c r="AB3383" s="9">
        <v>2386</v>
      </c>
    </row>
    <row r="3384" spans="1:28" ht="15.75" customHeight="1" x14ac:dyDescent="0.3">
      <c r="A3384" s="9">
        <v>714</v>
      </c>
      <c r="B3384" s="10"/>
      <c r="C3384" s="10"/>
      <c r="D3384" s="10">
        <v>134906116</v>
      </c>
      <c r="E3384" s="10">
        <v>134906116</v>
      </c>
      <c r="F3384" s="10">
        <v>526977</v>
      </c>
      <c r="G3384" s="10" t="s">
        <v>2336</v>
      </c>
      <c r="H3384" s="10" t="str">
        <f t="shared" si="124"/>
        <v>CRIMSON</v>
      </c>
      <c r="I3384" s="10" t="s">
        <v>2337</v>
      </c>
      <c r="J3384" s="10" t="s">
        <v>2338</v>
      </c>
      <c r="K3384" s="13">
        <v>3.18</v>
      </c>
      <c r="L3384" s="19" t="s">
        <v>13176</v>
      </c>
      <c r="M3384" s="11" t="s">
        <v>249</v>
      </c>
      <c r="N3384" s="10" t="s">
        <v>250</v>
      </c>
      <c r="O3384" s="10" t="s">
        <v>762</v>
      </c>
      <c r="P3384" s="10" t="s">
        <v>763</v>
      </c>
      <c r="Q3384" s="12"/>
      <c r="R3384" s="12"/>
      <c r="S3384" s="15" t="s">
        <v>26</v>
      </c>
      <c r="T3384" s="10" t="s">
        <v>27</v>
      </c>
      <c r="U3384" s="10">
        <v>217</v>
      </c>
      <c r="V3384" s="10">
        <v>2576</v>
      </c>
      <c r="W3384" s="10">
        <v>3842</v>
      </c>
      <c r="X3384" s="10">
        <v>3463</v>
      </c>
      <c r="Y3384" s="10">
        <f t="shared" si="120"/>
        <v>714</v>
      </c>
      <c r="Z3384" s="10" t="str">
        <f>IFERROR(VLOOKUP(H3384,'[1]MW-NIFTY-50-12-Apr-2020'!$A:$A,1,FALSE),"No")</f>
        <v>No</v>
      </c>
      <c r="AA3384" s="10" t="str">
        <f>IFERROR(VLOOKUP(AB3384,'[2]ind_nifty500list 12th Apr20'!$F:$F,1,FALSE),"No")</f>
        <v>No</v>
      </c>
      <c r="AB3384" s="9">
        <v>714</v>
      </c>
    </row>
    <row r="3385" spans="1:28" ht="15.75" customHeight="1" x14ac:dyDescent="0.3">
      <c r="A3385" s="9">
        <v>1045</v>
      </c>
      <c r="B3385" s="10"/>
      <c r="C3385" s="10"/>
      <c r="D3385" s="10">
        <v>137883908</v>
      </c>
      <c r="E3385" s="10">
        <v>538609</v>
      </c>
      <c r="F3385" s="10">
        <v>538609</v>
      </c>
      <c r="G3385" s="10" t="s">
        <v>3342</v>
      </c>
      <c r="H3385" s="10" t="str">
        <f t="shared" si="124"/>
        <v>GAJANANSEC</v>
      </c>
      <c r="I3385" s="10" t="s">
        <v>3343</v>
      </c>
      <c r="J3385" s="10" t="s">
        <v>3344</v>
      </c>
      <c r="K3385" s="13">
        <v>3.18</v>
      </c>
      <c r="L3385" s="19" t="s">
        <v>13176</v>
      </c>
      <c r="M3385" s="11" t="s">
        <v>55</v>
      </c>
      <c r="N3385" s="10" t="s">
        <v>56</v>
      </c>
      <c r="O3385" s="10" t="s">
        <v>62</v>
      </c>
      <c r="P3385" s="10" t="s">
        <v>293</v>
      </c>
      <c r="Q3385" s="12"/>
      <c r="R3385" s="12"/>
      <c r="S3385" s="18" t="s">
        <v>58</v>
      </c>
      <c r="T3385" s="10" t="s">
        <v>27</v>
      </c>
      <c r="U3385" s="10">
        <v>2609</v>
      </c>
      <c r="V3385" s="10">
        <v>2673</v>
      </c>
      <c r="W3385" s="10">
        <v>2916</v>
      </c>
      <c r="X3385" s="10">
        <v>2730</v>
      </c>
      <c r="Y3385" s="10">
        <f t="shared" si="120"/>
        <v>1045</v>
      </c>
      <c r="Z3385" s="10" t="str">
        <f>IFERROR(VLOOKUP(H3385,'[1]MW-NIFTY-50-12-Apr-2020'!$A:$A,1,FALSE),"No")</f>
        <v>No</v>
      </c>
      <c r="AA3385" s="10" t="str">
        <f>IFERROR(VLOOKUP(AB3385,'[2]ind_nifty500list 12th Apr20'!$F:$F,1,FALSE),"No")</f>
        <v>No</v>
      </c>
      <c r="AB3385" s="9">
        <v>1045</v>
      </c>
    </row>
    <row r="3386" spans="1:28" ht="15.75" customHeight="1" x14ac:dyDescent="0.3">
      <c r="A3386" s="9">
        <v>2307</v>
      </c>
      <c r="B3386" s="10"/>
      <c r="C3386" s="10"/>
      <c r="D3386" s="10">
        <v>137128196</v>
      </c>
      <c r="E3386" s="10">
        <v>535657</v>
      </c>
      <c r="F3386" s="10">
        <v>535657</v>
      </c>
      <c r="G3386" s="10" t="s">
        <v>7171</v>
      </c>
      <c r="H3386" s="10" t="str">
        <f t="shared" si="124"/>
        <v>OONE</v>
      </c>
      <c r="I3386" s="10" t="s">
        <v>7172</v>
      </c>
      <c r="J3386" s="10" t="s">
        <v>7173</v>
      </c>
      <c r="K3386" s="13">
        <v>3.18</v>
      </c>
      <c r="L3386" s="19" t="s">
        <v>13176</v>
      </c>
      <c r="M3386" s="11" t="s">
        <v>32</v>
      </c>
      <c r="N3386" s="10" t="s">
        <v>33</v>
      </c>
      <c r="O3386" s="10" t="s">
        <v>48</v>
      </c>
      <c r="P3386" s="10"/>
      <c r="Q3386" s="12"/>
      <c r="R3386" s="12"/>
      <c r="S3386" s="18" t="s">
        <v>35</v>
      </c>
      <c r="T3386" s="10" t="s">
        <v>27</v>
      </c>
      <c r="U3386" s="10">
        <v>3126</v>
      </c>
      <c r="V3386" s="10">
        <v>3811</v>
      </c>
      <c r="W3386" s="10">
        <v>1438</v>
      </c>
      <c r="X3386" s="10">
        <v>2216</v>
      </c>
      <c r="Y3386" s="10">
        <f t="shared" si="120"/>
        <v>2307</v>
      </c>
      <c r="Z3386" s="10" t="str">
        <f>IFERROR(VLOOKUP(H3386,'[1]MW-NIFTY-50-12-Apr-2020'!$A:$A,1,FALSE),"No")</f>
        <v>No</v>
      </c>
      <c r="AA3386" s="10" t="str">
        <f>IFERROR(VLOOKUP(AB3386,'[2]ind_nifty500list 12th Apr20'!$F:$F,1,FALSE),"No")</f>
        <v>No</v>
      </c>
      <c r="AB3386" s="9">
        <v>2307</v>
      </c>
    </row>
    <row r="3387" spans="1:28" ht="15.75" customHeight="1" x14ac:dyDescent="0.3">
      <c r="A3387" s="9">
        <v>453</v>
      </c>
      <c r="B3387" s="10"/>
      <c r="C3387" s="10"/>
      <c r="D3387" s="10">
        <v>129542916</v>
      </c>
      <c r="E3387" s="10">
        <v>506027</v>
      </c>
      <c r="F3387" s="10">
        <v>506027</v>
      </c>
      <c r="G3387" s="10" t="s">
        <v>1544</v>
      </c>
      <c r="H3387" s="10" t="str">
        <f t="shared" si="124"/>
        <v>BHRKALM</v>
      </c>
      <c r="I3387" s="10" t="s">
        <v>1545</v>
      </c>
      <c r="J3387" s="10" t="s">
        <v>1546</v>
      </c>
      <c r="K3387" s="13">
        <v>3.17</v>
      </c>
      <c r="L3387" s="19" t="s">
        <v>13176</v>
      </c>
      <c r="M3387" s="11" t="s">
        <v>23</v>
      </c>
      <c r="N3387" s="10" t="s">
        <v>90</v>
      </c>
      <c r="O3387" s="10"/>
      <c r="P3387" s="10"/>
      <c r="Q3387" s="12"/>
      <c r="R3387" s="12"/>
      <c r="S3387" s="18" t="s">
        <v>91</v>
      </c>
      <c r="T3387" s="10" t="s">
        <v>27</v>
      </c>
      <c r="U3387" s="10">
        <v>1162</v>
      </c>
      <c r="V3387" s="10">
        <v>2087</v>
      </c>
      <c r="W3387" s="10">
        <v>2042</v>
      </c>
      <c r="X3387" s="10">
        <v>1922</v>
      </c>
      <c r="Y3387" s="10">
        <f t="shared" si="120"/>
        <v>453</v>
      </c>
      <c r="Z3387" s="10" t="str">
        <f>IFERROR(VLOOKUP(H3387,'[1]MW-NIFTY-50-12-Apr-2020'!$A:$A,1,FALSE),"No")</f>
        <v>No</v>
      </c>
      <c r="AA3387" s="10" t="str">
        <f>IFERROR(VLOOKUP(AB3387,'[2]ind_nifty500list 12th Apr20'!$F:$F,1,FALSE),"No")</f>
        <v>No</v>
      </c>
      <c r="AB3387" s="9">
        <v>453</v>
      </c>
    </row>
    <row r="3388" spans="1:28" ht="15.75" customHeight="1" x14ac:dyDescent="0.3">
      <c r="A3388" s="9">
        <v>638</v>
      </c>
      <c r="B3388" s="10"/>
      <c r="C3388" s="10"/>
      <c r="D3388" s="10">
        <v>135996164</v>
      </c>
      <c r="E3388" s="10">
        <v>531235</v>
      </c>
      <c r="F3388" s="10">
        <v>531235</v>
      </c>
      <c r="G3388" s="10" t="s">
        <v>2105</v>
      </c>
      <c r="H3388" s="10" t="str">
        <f t="shared" si="124"/>
        <v>CITIPOR</v>
      </c>
      <c r="I3388" s="10" t="s">
        <v>2106</v>
      </c>
      <c r="J3388" s="10" t="s">
        <v>2107</v>
      </c>
      <c r="K3388" s="13">
        <v>3.15</v>
      </c>
      <c r="L3388" s="19" t="s">
        <v>13176</v>
      </c>
      <c r="M3388" s="11" t="s">
        <v>55</v>
      </c>
      <c r="N3388" s="10" t="s">
        <v>56</v>
      </c>
      <c r="O3388" s="10" t="s">
        <v>158</v>
      </c>
      <c r="P3388" s="10" t="s">
        <v>159</v>
      </c>
      <c r="Q3388" s="12"/>
      <c r="R3388" s="12"/>
      <c r="S3388" s="18" t="s">
        <v>58</v>
      </c>
      <c r="T3388" s="10" t="s">
        <v>27</v>
      </c>
      <c r="U3388" s="10">
        <v>1085</v>
      </c>
      <c r="V3388" s="10">
        <v>1269</v>
      </c>
      <c r="W3388" s="10">
        <v>3650</v>
      </c>
      <c r="X3388" s="10">
        <v>3456</v>
      </c>
      <c r="Y3388" s="10">
        <f t="shared" si="120"/>
        <v>638</v>
      </c>
      <c r="Z3388" s="10" t="str">
        <f>IFERROR(VLOOKUP(H3388,'[1]MW-NIFTY-50-12-Apr-2020'!$A:$A,1,FALSE),"No")</f>
        <v>No</v>
      </c>
      <c r="AA3388" s="10" t="str">
        <f>IFERROR(VLOOKUP(AB3388,'[2]ind_nifty500list 12th Apr20'!$F:$F,1,FALSE),"No")</f>
        <v>No</v>
      </c>
      <c r="AB3388" s="9">
        <v>638</v>
      </c>
    </row>
    <row r="3389" spans="1:28" ht="15.75" customHeight="1" x14ac:dyDescent="0.3">
      <c r="A3389" s="9">
        <v>1688</v>
      </c>
      <c r="B3389" s="10"/>
      <c r="C3389" s="10"/>
      <c r="D3389" s="10">
        <v>135988484</v>
      </c>
      <c r="E3389" s="10">
        <v>135988484</v>
      </c>
      <c r="F3389" s="10">
        <v>531205</v>
      </c>
      <c r="G3389" s="10" t="s">
        <v>5299</v>
      </c>
      <c r="H3389" s="10" t="str">
        <f t="shared" si="124"/>
        <v>KANSAFB</v>
      </c>
      <c r="I3389" s="10" t="s">
        <v>5300</v>
      </c>
      <c r="J3389" s="10" t="s">
        <v>5301</v>
      </c>
      <c r="K3389" s="13">
        <v>3.15</v>
      </c>
      <c r="L3389" s="19" t="s">
        <v>13176</v>
      </c>
      <c r="M3389" s="11" t="s">
        <v>83</v>
      </c>
      <c r="N3389" s="10" t="s">
        <v>84</v>
      </c>
      <c r="O3389" s="10" t="s">
        <v>85</v>
      </c>
      <c r="P3389" s="10"/>
      <c r="Q3389" s="12"/>
      <c r="R3389" s="12"/>
      <c r="S3389" s="15" t="s">
        <v>86</v>
      </c>
      <c r="T3389" s="10" t="s">
        <v>27</v>
      </c>
      <c r="U3389" s="10">
        <v>2040</v>
      </c>
      <c r="V3389" s="10">
        <v>2141</v>
      </c>
      <c r="W3389" s="10">
        <v>1251</v>
      </c>
      <c r="X3389" s="10">
        <v>813</v>
      </c>
      <c r="Y3389" s="10">
        <f t="shared" si="120"/>
        <v>1688</v>
      </c>
      <c r="Z3389" s="10" t="str">
        <f>IFERROR(VLOOKUP(H3389,'[1]MW-NIFTY-50-12-Apr-2020'!$A:$A,1,FALSE),"No")</f>
        <v>No</v>
      </c>
      <c r="AA3389" s="10" t="str">
        <f>IFERROR(VLOOKUP(AB3389,'[2]ind_nifty500list 12th Apr20'!$F:$F,1,FALSE),"No")</f>
        <v>No</v>
      </c>
      <c r="AB3389" s="9">
        <v>1688</v>
      </c>
    </row>
    <row r="3390" spans="1:28" ht="15.75" customHeight="1" x14ac:dyDescent="0.3">
      <c r="A3390" s="9">
        <v>2720</v>
      </c>
      <c r="B3390" s="10"/>
      <c r="C3390" s="10"/>
      <c r="D3390" s="10">
        <v>134675204</v>
      </c>
      <c r="E3390" s="10">
        <v>526075</v>
      </c>
      <c r="F3390" s="10">
        <v>526075</v>
      </c>
      <c r="G3390" s="10" t="s">
        <v>8402</v>
      </c>
      <c r="H3390" s="10" t="str">
        <f t="shared" si="124"/>
        <v>VINRKLB</v>
      </c>
      <c r="I3390" s="10" t="s">
        <v>8403</v>
      </c>
      <c r="J3390" s="10" t="s">
        <v>8404</v>
      </c>
      <c r="K3390" s="13">
        <v>3.15</v>
      </c>
      <c r="L3390" s="19" t="s">
        <v>13176</v>
      </c>
      <c r="M3390" s="11" t="s">
        <v>4773</v>
      </c>
      <c r="N3390" s="10" t="s">
        <v>96</v>
      </c>
      <c r="O3390" s="10" t="s">
        <v>97</v>
      </c>
      <c r="P3390" s="10"/>
      <c r="Q3390" s="12"/>
      <c r="R3390" s="12"/>
      <c r="S3390" s="10" t="s">
        <v>98</v>
      </c>
      <c r="T3390" s="10" t="s">
        <v>27</v>
      </c>
      <c r="U3390" s="10">
        <v>2880</v>
      </c>
      <c r="V3390" s="10">
        <v>1656</v>
      </c>
      <c r="W3390" s="10">
        <v>3607</v>
      </c>
      <c r="X3390" s="10">
        <v>414</v>
      </c>
      <c r="Y3390" s="10">
        <f t="shared" si="120"/>
        <v>2720</v>
      </c>
      <c r="Z3390" s="10" t="str">
        <f>IFERROR(VLOOKUP(H3390,'[1]MW-NIFTY-50-12-Apr-2020'!$A:$A,1,FALSE),"No")</f>
        <v>No</v>
      </c>
      <c r="AA3390" s="10" t="str">
        <f>IFERROR(VLOOKUP(AB3390,'[2]ind_nifty500list 12th Apr20'!$F:$F,1,FALSE),"No")</f>
        <v>No</v>
      </c>
      <c r="AB3390" s="9">
        <v>2720</v>
      </c>
    </row>
    <row r="3391" spans="1:28" ht="15.75" customHeight="1" x14ac:dyDescent="0.3">
      <c r="A3391" s="9">
        <v>3327</v>
      </c>
      <c r="B3391" s="10"/>
      <c r="C3391" s="10"/>
      <c r="D3391" s="10">
        <v>131619844</v>
      </c>
      <c r="E3391" s="10">
        <v>514140</v>
      </c>
      <c r="F3391" s="10">
        <v>514140</v>
      </c>
      <c r="G3391" s="10" t="s">
        <v>10217</v>
      </c>
      <c r="H3391" s="10" t="str">
        <f t="shared" si="124"/>
        <v>SURYVANSPG</v>
      </c>
      <c r="I3391" s="10" t="s">
        <v>10218</v>
      </c>
      <c r="J3391" s="10" t="s">
        <v>10219</v>
      </c>
      <c r="K3391" s="13">
        <v>3.14</v>
      </c>
      <c r="L3391" s="19" t="s">
        <v>13176</v>
      </c>
      <c r="M3391" s="11" t="s">
        <v>83</v>
      </c>
      <c r="N3391" s="10" t="s">
        <v>84</v>
      </c>
      <c r="O3391" s="10" t="s">
        <v>85</v>
      </c>
      <c r="P3391" s="10"/>
      <c r="Q3391" s="12"/>
      <c r="R3391" s="12"/>
      <c r="S3391" s="15" t="s">
        <v>86</v>
      </c>
      <c r="T3391" s="10" t="s">
        <v>27</v>
      </c>
      <c r="U3391" s="10">
        <v>3832</v>
      </c>
      <c r="V3391" s="10">
        <v>11</v>
      </c>
      <c r="W3391" s="10">
        <v>3167</v>
      </c>
      <c r="X3391" s="10">
        <v>3012</v>
      </c>
      <c r="Y3391" s="10">
        <f t="shared" si="120"/>
        <v>3327</v>
      </c>
      <c r="Z3391" s="10" t="str">
        <f>IFERROR(VLOOKUP(H3391,'[1]MW-NIFTY-50-12-Apr-2020'!$A:$A,1,FALSE),"No")</f>
        <v>No</v>
      </c>
      <c r="AA3391" s="10" t="str">
        <f>IFERROR(VLOOKUP(AB3391,'[2]ind_nifty500list 12th Apr20'!$F:$F,1,FALSE),"No")</f>
        <v>No</v>
      </c>
      <c r="AB3391" s="9">
        <v>3327</v>
      </c>
    </row>
    <row r="3392" spans="1:28" ht="15.75" customHeight="1" x14ac:dyDescent="0.3">
      <c r="A3392" s="9">
        <v>1490</v>
      </c>
      <c r="B3392" s="10"/>
      <c r="C3392" s="10"/>
      <c r="D3392" s="10">
        <v>135915780</v>
      </c>
      <c r="E3392" s="10">
        <v>135915780</v>
      </c>
      <c r="F3392" s="10">
        <v>530921</v>
      </c>
      <c r="G3392" s="10" t="s">
        <v>4705</v>
      </c>
      <c r="H3392" s="10" t="str">
        <f t="shared" si="124"/>
        <v>INTETHR</v>
      </c>
      <c r="I3392" s="10" t="s">
        <v>4706</v>
      </c>
      <c r="J3392" s="10" t="s">
        <v>4707</v>
      </c>
      <c r="K3392" s="13">
        <v>3.13</v>
      </c>
      <c r="L3392" s="19" t="s">
        <v>13176</v>
      </c>
      <c r="M3392" s="11" t="s">
        <v>39</v>
      </c>
      <c r="N3392" s="10" t="s">
        <v>40</v>
      </c>
      <c r="O3392" s="10"/>
      <c r="P3392" s="10"/>
      <c r="Q3392" s="12"/>
      <c r="R3392" s="12"/>
      <c r="S3392" s="17" t="s">
        <v>42</v>
      </c>
      <c r="T3392" s="10" t="s">
        <v>27</v>
      </c>
      <c r="U3392" s="10">
        <v>2067</v>
      </c>
      <c r="V3392" s="10">
        <v>1891</v>
      </c>
      <c r="W3392" s="10">
        <v>1418</v>
      </c>
      <c r="X3392" s="10">
        <v>2900</v>
      </c>
      <c r="Y3392" s="10">
        <f t="shared" si="120"/>
        <v>1490</v>
      </c>
      <c r="Z3392" s="10" t="str">
        <f>IFERROR(VLOOKUP(H3392,'[1]MW-NIFTY-50-12-Apr-2020'!$A:$A,1,FALSE),"No")</f>
        <v>No</v>
      </c>
      <c r="AA3392" s="10" t="str">
        <f>IFERROR(VLOOKUP(AB3392,'[2]ind_nifty500list 12th Apr20'!$F:$F,1,FALSE),"No")</f>
        <v>No</v>
      </c>
      <c r="AB3392" s="9">
        <v>1490</v>
      </c>
    </row>
    <row r="3393" spans="1:28" ht="15.75" customHeight="1" x14ac:dyDescent="0.3">
      <c r="A3393" s="9">
        <v>1777</v>
      </c>
      <c r="B3393" s="10"/>
      <c r="C3393" s="10"/>
      <c r="D3393" s="10">
        <v>132395524</v>
      </c>
      <c r="E3393" s="10">
        <v>517170</v>
      </c>
      <c r="F3393" s="10">
        <v>517170</v>
      </c>
      <c r="G3393" s="10" t="s">
        <v>5569</v>
      </c>
      <c r="H3393" s="10" t="str">
        <f t="shared" si="124"/>
        <v>KLKELEC</v>
      </c>
      <c r="I3393" s="10" t="s">
        <v>5570</v>
      </c>
      <c r="J3393" s="10" t="s">
        <v>5571</v>
      </c>
      <c r="K3393" s="13">
        <v>3.13</v>
      </c>
      <c r="L3393" s="19" t="s">
        <v>13176</v>
      </c>
      <c r="M3393" s="12"/>
      <c r="N3393" s="10"/>
      <c r="O3393" s="10"/>
      <c r="P3393" s="10"/>
      <c r="Q3393" s="12"/>
      <c r="R3393" s="12"/>
      <c r="S3393" s="10"/>
      <c r="T3393" s="10" t="s">
        <v>27</v>
      </c>
      <c r="U3393" s="10"/>
      <c r="V3393" s="10"/>
      <c r="W3393" s="10"/>
      <c r="X3393" s="10"/>
      <c r="Y3393" s="10">
        <f t="shared" si="120"/>
        <v>1777</v>
      </c>
      <c r="Z3393" s="10" t="str">
        <f>IFERROR(VLOOKUP(H3393,'[1]MW-NIFTY-50-12-Apr-2020'!$A:$A,1,FALSE),"No")</f>
        <v>No</v>
      </c>
      <c r="AA3393" s="10" t="str">
        <f>IFERROR(VLOOKUP(AB3393,'[2]ind_nifty500list 12th Apr20'!$F:$F,1,FALSE),"No")</f>
        <v>No</v>
      </c>
      <c r="AB3393" s="9">
        <v>1777</v>
      </c>
    </row>
    <row r="3394" spans="1:28" ht="15.75" customHeight="1" x14ac:dyDescent="0.3">
      <c r="A3394" s="9">
        <v>1253</v>
      </c>
      <c r="B3394" s="10"/>
      <c r="C3394" s="10"/>
      <c r="D3394" s="10">
        <v>131226628</v>
      </c>
      <c r="E3394" s="10">
        <v>512604</v>
      </c>
      <c r="F3394" s="10">
        <v>512604</v>
      </c>
      <c r="G3394" s="10" t="s">
        <v>3978</v>
      </c>
      <c r="H3394" s="10" t="str">
        <f t="shared" si="124"/>
        <v>HARIAEXPO</v>
      </c>
      <c r="I3394" s="10" t="s">
        <v>3979</v>
      </c>
      <c r="J3394" s="10" t="s">
        <v>3980</v>
      </c>
      <c r="K3394" s="13">
        <v>3.12</v>
      </c>
      <c r="L3394" s="19" t="s">
        <v>13176</v>
      </c>
      <c r="M3394" s="11" t="s">
        <v>83</v>
      </c>
      <c r="N3394" s="10" t="s">
        <v>84</v>
      </c>
      <c r="O3394" s="10"/>
      <c r="P3394" s="10"/>
      <c r="Q3394" s="12"/>
      <c r="R3394" s="12"/>
      <c r="S3394" s="17" t="s">
        <v>86</v>
      </c>
      <c r="T3394" s="10" t="s">
        <v>27</v>
      </c>
      <c r="U3394" s="10">
        <v>2625</v>
      </c>
      <c r="V3394" s="10">
        <v>1679</v>
      </c>
      <c r="W3394" s="10">
        <v>2783</v>
      </c>
      <c r="X3394" s="10">
        <v>2408</v>
      </c>
      <c r="Y3394" s="10">
        <f t="shared" ref="Y3394:Y3457" si="125">A3394</f>
        <v>1253</v>
      </c>
      <c r="Z3394" s="10" t="str">
        <f>IFERROR(VLOOKUP(H3394,'[1]MW-NIFTY-50-12-Apr-2020'!$A:$A,1,FALSE),"No")</f>
        <v>No</v>
      </c>
      <c r="AA3394" s="10" t="str">
        <f>IFERROR(VLOOKUP(AB3394,'[2]ind_nifty500list 12th Apr20'!$F:$F,1,FALSE),"No")</f>
        <v>No</v>
      </c>
      <c r="AB3394" s="9">
        <v>1253</v>
      </c>
    </row>
    <row r="3395" spans="1:28" ht="15.75" customHeight="1" x14ac:dyDescent="0.3">
      <c r="A3395" s="9">
        <v>611</v>
      </c>
      <c r="B3395" s="10"/>
      <c r="C3395" s="10"/>
      <c r="D3395" s="10">
        <v>137986820</v>
      </c>
      <c r="E3395" s="10">
        <v>539011</v>
      </c>
      <c r="F3395" s="10">
        <v>539011</v>
      </c>
      <c r="G3395" s="10" t="s">
        <v>2022</v>
      </c>
      <c r="H3395" s="10" t="str">
        <f t="shared" si="124"/>
        <v>CHENFERRO</v>
      </c>
      <c r="I3395" s="10" t="s">
        <v>2023</v>
      </c>
      <c r="J3395" s="10" t="s">
        <v>2024</v>
      </c>
      <c r="K3395" s="13">
        <v>3.11</v>
      </c>
      <c r="L3395" s="19" t="s">
        <v>13176</v>
      </c>
      <c r="M3395" s="11" t="s">
        <v>23</v>
      </c>
      <c r="N3395" s="10" t="s">
        <v>90</v>
      </c>
      <c r="O3395" s="10"/>
      <c r="P3395" s="10"/>
      <c r="Q3395" s="12"/>
      <c r="R3395" s="12"/>
      <c r="S3395" s="18" t="s">
        <v>91</v>
      </c>
      <c r="T3395" s="10" t="s">
        <v>27</v>
      </c>
      <c r="U3395" s="10">
        <v>1278</v>
      </c>
      <c r="V3395" s="10">
        <v>3536</v>
      </c>
      <c r="W3395" s="10">
        <v>3603</v>
      </c>
      <c r="X3395" s="10">
        <v>2911</v>
      </c>
      <c r="Y3395" s="10">
        <f t="shared" si="125"/>
        <v>611</v>
      </c>
      <c r="Z3395" s="10" t="str">
        <f>IFERROR(VLOOKUP(H3395,'[1]MW-NIFTY-50-12-Apr-2020'!$A:$A,1,FALSE),"No")</f>
        <v>No</v>
      </c>
      <c r="AA3395" s="10" t="str">
        <f>IFERROR(VLOOKUP(AB3395,'[2]ind_nifty500list 12th Apr20'!$F:$F,1,FALSE),"No")</f>
        <v>No</v>
      </c>
      <c r="AB3395" s="9">
        <v>611</v>
      </c>
    </row>
    <row r="3396" spans="1:28" ht="15.75" customHeight="1" x14ac:dyDescent="0.3">
      <c r="A3396" s="9">
        <v>4017</v>
      </c>
      <c r="B3396" s="10">
        <v>43265</v>
      </c>
      <c r="C3396" s="10">
        <v>169</v>
      </c>
      <c r="D3396" s="10">
        <v>130902788</v>
      </c>
      <c r="E3396" s="10">
        <v>511339</v>
      </c>
      <c r="F3396" s="10">
        <v>511339</v>
      </c>
      <c r="G3396" s="10" t="s">
        <v>12228</v>
      </c>
      <c r="H3396" s="10" t="s">
        <v>12228</v>
      </c>
      <c r="I3396" s="10" t="s">
        <v>12229</v>
      </c>
      <c r="J3396" s="10" t="s">
        <v>12230</v>
      </c>
      <c r="K3396" s="13">
        <v>3.11</v>
      </c>
      <c r="L3396" s="19" t="s">
        <v>13176</v>
      </c>
      <c r="M3396" s="11" t="s">
        <v>55</v>
      </c>
      <c r="N3396" s="10" t="s">
        <v>56</v>
      </c>
      <c r="O3396" s="10" t="s">
        <v>158</v>
      </c>
      <c r="P3396" s="10" t="s">
        <v>159</v>
      </c>
      <c r="Q3396" s="12"/>
      <c r="R3396" s="12"/>
      <c r="S3396" s="10" t="s">
        <v>58</v>
      </c>
      <c r="T3396" s="10" t="s">
        <v>27</v>
      </c>
      <c r="U3396" s="10">
        <v>4187</v>
      </c>
      <c r="V3396" s="10">
        <v>4302</v>
      </c>
      <c r="W3396" s="10">
        <v>3911</v>
      </c>
      <c r="X3396" s="10">
        <v>3879</v>
      </c>
      <c r="Y3396" s="10">
        <f t="shared" si="125"/>
        <v>4017</v>
      </c>
      <c r="Z3396" s="10" t="str">
        <f>IFERROR(VLOOKUP(H3396,'[1]MW-NIFTY-50-12-Apr-2020'!$A:$A,1,FALSE),"No")</f>
        <v>No</v>
      </c>
      <c r="AA3396" s="10" t="str">
        <f>IFERROR(VLOOKUP(AB3396,'[2]ind_nifty500list 12th Apr20'!$F:$F,1,FALSE),"No")</f>
        <v>No</v>
      </c>
      <c r="AB3396" s="9">
        <v>4017</v>
      </c>
    </row>
    <row r="3397" spans="1:28" ht="15.75" customHeight="1" x14ac:dyDescent="0.3">
      <c r="A3397" s="9">
        <v>2434</v>
      </c>
      <c r="B3397" s="10">
        <v>7455745</v>
      </c>
      <c r="C3397" s="10">
        <v>29124</v>
      </c>
      <c r="D3397" s="10">
        <v>136911108</v>
      </c>
      <c r="E3397" s="10">
        <v>534809</v>
      </c>
      <c r="F3397" s="10">
        <v>534809</v>
      </c>
      <c r="G3397" s="10" t="s">
        <v>10439</v>
      </c>
      <c r="H3397" s="10" t="s">
        <v>10439</v>
      </c>
      <c r="I3397" s="10" t="s">
        <v>10440</v>
      </c>
      <c r="J3397" s="10" t="s">
        <v>10441</v>
      </c>
      <c r="K3397" s="13">
        <v>12154.705750000001</v>
      </c>
      <c r="L3397" s="16" t="s">
        <v>13179</v>
      </c>
      <c r="M3397" s="11" t="s">
        <v>83</v>
      </c>
      <c r="N3397" s="10" t="s">
        <v>84</v>
      </c>
      <c r="O3397" s="10" t="s">
        <v>508</v>
      </c>
      <c r="P3397" s="10"/>
      <c r="Q3397" s="12"/>
      <c r="R3397" s="12"/>
      <c r="S3397" s="17" t="s">
        <v>86</v>
      </c>
      <c r="T3397" s="10" t="s">
        <v>43</v>
      </c>
      <c r="U3397" s="10">
        <v>284</v>
      </c>
      <c r="V3397" s="10">
        <v>1112</v>
      </c>
      <c r="W3397" s="10">
        <v>2646</v>
      </c>
      <c r="X3397" s="10">
        <v>3482</v>
      </c>
      <c r="Y3397" s="10">
        <f t="shared" si="125"/>
        <v>2434</v>
      </c>
      <c r="Z3397" s="10" t="str">
        <f>IFERROR(VLOOKUP(H3397,'[1]MW-NIFTY-50-12-Apr-2020'!$A:$A,1,FALSE),"No")</f>
        <v>No</v>
      </c>
      <c r="AA3397" s="10" t="s">
        <v>44</v>
      </c>
      <c r="AB3397" s="9">
        <v>2434</v>
      </c>
    </row>
    <row r="3398" spans="1:28" ht="15.75" customHeight="1" x14ac:dyDescent="0.3">
      <c r="A3398" s="9">
        <v>2368</v>
      </c>
      <c r="B3398" s="10"/>
      <c r="C3398" s="10"/>
      <c r="D3398" s="10">
        <v>131701764</v>
      </c>
      <c r="E3398" s="10">
        <v>514460</v>
      </c>
      <c r="F3398" s="10">
        <v>514460</v>
      </c>
      <c r="G3398" s="10" t="s">
        <v>7354</v>
      </c>
      <c r="H3398" s="10" t="str">
        <f>G3398</f>
        <v>OSWAYRN</v>
      </c>
      <c r="I3398" s="10" t="s">
        <v>7355</v>
      </c>
      <c r="J3398" s="10" t="s">
        <v>7356</v>
      </c>
      <c r="K3398" s="13">
        <v>3.1</v>
      </c>
      <c r="L3398" s="19" t="s">
        <v>13176</v>
      </c>
      <c r="M3398" s="11" t="s">
        <v>39</v>
      </c>
      <c r="N3398" s="10" t="s">
        <v>40</v>
      </c>
      <c r="O3398" s="10" t="s">
        <v>76</v>
      </c>
      <c r="P3398" s="10"/>
      <c r="Q3398" s="12"/>
      <c r="R3398" s="12"/>
      <c r="S3398" s="15" t="s">
        <v>42</v>
      </c>
      <c r="T3398" s="10" t="s">
        <v>27</v>
      </c>
      <c r="U3398" s="10">
        <v>3023</v>
      </c>
      <c r="V3398" s="10">
        <v>3356</v>
      </c>
      <c r="W3398" s="10">
        <v>1901</v>
      </c>
      <c r="X3398" s="10">
        <v>1560</v>
      </c>
      <c r="Y3398" s="10">
        <f t="shared" si="125"/>
        <v>2368</v>
      </c>
      <c r="Z3398" s="10" t="str">
        <f>IFERROR(VLOOKUP(H3398,'[1]MW-NIFTY-50-12-Apr-2020'!$A:$A,1,FALSE),"No")</f>
        <v>No</v>
      </c>
      <c r="AA3398" s="10" t="str">
        <f>IFERROR(VLOOKUP(AB3398,'[2]ind_nifty500list 12th Apr20'!$F:$F,1,FALSE),"No")</f>
        <v>No</v>
      </c>
      <c r="AB3398" s="9">
        <v>2368</v>
      </c>
    </row>
    <row r="3399" spans="1:28" ht="15.75" customHeight="1" x14ac:dyDescent="0.3">
      <c r="A3399" s="9">
        <v>2515</v>
      </c>
      <c r="B3399" s="10">
        <v>3660545</v>
      </c>
      <c r="C3399" s="10">
        <v>14299</v>
      </c>
      <c r="D3399" s="10">
        <v>136399364</v>
      </c>
      <c r="E3399" s="10">
        <v>532810</v>
      </c>
      <c r="F3399" s="10">
        <v>532810</v>
      </c>
      <c r="G3399" s="10" t="s">
        <v>10445</v>
      </c>
      <c r="H3399" s="10" t="s">
        <v>10445</v>
      </c>
      <c r="I3399" s="10" t="s">
        <v>10446</v>
      </c>
      <c r="J3399" s="10" t="s">
        <v>10447</v>
      </c>
      <c r="K3399" s="13">
        <v>25048.145799999998</v>
      </c>
      <c r="L3399" s="16" t="s">
        <v>13178</v>
      </c>
      <c r="M3399" s="11" t="s">
        <v>55</v>
      </c>
      <c r="N3399" s="10" t="s">
        <v>56</v>
      </c>
      <c r="O3399" s="10" t="s">
        <v>4339</v>
      </c>
      <c r="P3399" s="10"/>
      <c r="Q3399" s="12"/>
      <c r="R3399" s="12"/>
      <c r="S3399" s="18" t="s">
        <v>58</v>
      </c>
      <c r="T3399" s="10" t="s">
        <v>130</v>
      </c>
      <c r="U3399" s="10">
        <v>2803</v>
      </c>
      <c r="V3399" s="10">
        <v>3909</v>
      </c>
      <c r="W3399" s="10">
        <v>3183</v>
      </c>
      <c r="X3399" s="10">
        <v>1370</v>
      </c>
      <c r="Y3399" s="10">
        <f t="shared" si="125"/>
        <v>2515</v>
      </c>
      <c r="Z3399" s="10" t="str">
        <f>IFERROR(VLOOKUP(H3399,'[1]MW-NIFTY-50-12-Apr-2020'!$A:$A,1,FALSE),"No")</f>
        <v>No</v>
      </c>
      <c r="AA3399" s="10" t="s">
        <v>44</v>
      </c>
      <c r="AB3399" s="9">
        <v>2515</v>
      </c>
    </row>
    <row r="3400" spans="1:28" ht="15.75" customHeight="1" x14ac:dyDescent="0.3">
      <c r="A3400" s="9">
        <v>3404</v>
      </c>
      <c r="B3400" s="10">
        <v>2953217</v>
      </c>
      <c r="C3400" s="10">
        <v>11536</v>
      </c>
      <c r="D3400" s="10">
        <v>136330244</v>
      </c>
      <c r="E3400" s="10">
        <v>532540</v>
      </c>
      <c r="F3400" s="10">
        <v>532540</v>
      </c>
      <c r="G3400" s="10" t="s">
        <v>10448</v>
      </c>
      <c r="H3400" s="10" t="s">
        <v>10448</v>
      </c>
      <c r="I3400" s="10" t="s">
        <v>10449</v>
      </c>
      <c r="J3400" s="10" t="s">
        <v>10450</v>
      </c>
      <c r="K3400" s="13">
        <v>609949.37904999999</v>
      </c>
      <c r="L3400" s="16" t="s">
        <v>13178</v>
      </c>
      <c r="M3400" s="11" t="s">
        <v>32</v>
      </c>
      <c r="N3400" s="10" t="s">
        <v>33</v>
      </c>
      <c r="O3400" s="10" t="s">
        <v>34</v>
      </c>
      <c r="P3400" s="10"/>
      <c r="Q3400" s="12"/>
      <c r="R3400" s="12"/>
      <c r="S3400" s="18" t="s">
        <v>35</v>
      </c>
      <c r="T3400" s="10" t="s">
        <v>130</v>
      </c>
      <c r="U3400" s="10">
        <v>1463</v>
      </c>
      <c r="V3400" s="10">
        <v>3807</v>
      </c>
      <c r="W3400" s="10">
        <v>1274</v>
      </c>
      <c r="X3400" s="10">
        <v>3424</v>
      </c>
      <c r="Y3400" s="10">
        <f t="shared" si="125"/>
        <v>3404</v>
      </c>
      <c r="Z3400" s="10" t="s">
        <v>44</v>
      </c>
      <c r="AA3400" s="10" t="s">
        <v>44</v>
      </c>
      <c r="AB3400" s="9">
        <v>3404</v>
      </c>
    </row>
    <row r="3401" spans="1:28" ht="15.75" customHeight="1" x14ac:dyDescent="0.3">
      <c r="A3401" s="9">
        <v>3405</v>
      </c>
      <c r="B3401" s="10">
        <v>873217</v>
      </c>
      <c r="C3401" s="10">
        <v>3411</v>
      </c>
      <c r="D3401" s="10">
        <v>128104452</v>
      </c>
      <c r="E3401" s="10">
        <v>500408</v>
      </c>
      <c r="F3401" s="10">
        <v>500408</v>
      </c>
      <c r="G3401" s="10" t="s">
        <v>10451</v>
      </c>
      <c r="H3401" s="10" t="s">
        <v>10451</v>
      </c>
      <c r="I3401" s="10" t="s">
        <v>10452</v>
      </c>
      <c r="J3401" s="10" t="s">
        <v>10453</v>
      </c>
      <c r="K3401" s="13">
        <v>6883.9263000000001</v>
      </c>
      <c r="L3401" s="19" t="s">
        <v>13179</v>
      </c>
      <c r="M3401" s="11" t="s">
        <v>32</v>
      </c>
      <c r="N3401" s="10" t="s">
        <v>33</v>
      </c>
      <c r="O3401" s="10" t="s">
        <v>48</v>
      </c>
      <c r="P3401" s="10"/>
      <c r="Q3401" s="12"/>
      <c r="R3401" s="12"/>
      <c r="S3401" s="18" t="s">
        <v>35</v>
      </c>
      <c r="T3401" s="10" t="s">
        <v>27</v>
      </c>
      <c r="U3401" s="10">
        <v>4</v>
      </c>
      <c r="V3401" s="10">
        <v>3862</v>
      </c>
      <c r="W3401" s="10">
        <v>2496</v>
      </c>
      <c r="X3401" s="10">
        <v>1491</v>
      </c>
      <c r="Y3401" s="10">
        <f t="shared" si="125"/>
        <v>3405</v>
      </c>
      <c r="Z3401" s="10" t="str">
        <f>IFERROR(VLOOKUP(H3401,'[1]MW-NIFTY-50-12-Apr-2020'!$A:$A,1,FALSE),"No")</f>
        <v>No</v>
      </c>
      <c r="AA3401" s="10" t="s">
        <v>44</v>
      </c>
      <c r="AB3401" s="9">
        <v>3405</v>
      </c>
    </row>
    <row r="3402" spans="1:28" ht="15.75" customHeight="1" x14ac:dyDescent="0.3">
      <c r="A3402" s="9">
        <v>2454</v>
      </c>
      <c r="B3402" s="10">
        <v>676609</v>
      </c>
      <c r="C3402" s="10">
        <v>2643</v>
      </c>
      <c r="D3402" s="10">
        <v>128174084</v>
      </c>
      <c r="E3402" s="10">
        <v>500680</v>
      </c>
      <c r="F3402" s="10">
        <v>500680</v>
      </c>
      <c r="G3402" s="10" t="s">
        <v>10454</v>
      </c>
      <c r="H3402" s="10" t="s">
        <v>10454</v>
      </c>
      <c r="I3402" s="10" t="s">
        <v>10455</v>
      </c>
      <c r="J3402" s="10" t="s">
        <v>10456</v>
      </c>
      <c r="K3402" s="13">
        <v>10470.594349999999</v>
      </c>
      <c r="L3402" s="16" t="s">
        <v>13177</v>
      </c>
      <c r="M3402" s="11" t="s">
        <v>95</v>
      </c>
      <c r="N3402" s="10" t="s">
        <v>96</v>
      </c>
      <c r="O3402" s="10" t="s">
        <v>97</v>
      </c>
      <c r="P3402" s="10"/>
      <c r="Q3402" s="12"/>
      <c r="R3402" s="12"/>
      <c r="S3402" s="10" t="s">
        <v>98</v>
      </c>
      <c r="T3402" s="10" t="s">
        <v>43</v>
      </c>
      <c r="U3402" s="10">
        <v>3913</v>
      </c>
      <c r="V3402" s="10">
        <v>3810</v>
      </c>
      <c r="W3402" s="10">
        <v>3268</v>
      </c>
      <c r="X3402" s="10">
        <v>120</v>
      </c>
      <c r="Y3402" s="10">
        <f t="shared" si="125"/>
        <v>2454</v>
      </c>
      <c r="Z3402" s="10" t="str">
        <f>IFERROR(VLOOKUP(H3402,'[1]MW-NIFTY-50-12-Apr-2020'!$A:$A,1,FALSE),"No")</f>
        <v>No</v>
      </c>
      <c r="AA3402" s="10" t="s">
        <v>44</v>
      </c>
      <c r="AB3402" s="9">
        <v>2454</v>
      </c>
    </row>
    <row r="3403" spans="1:28" ht="15.75" customHeight="1" x14ac:dyDescent="0.3">
      <c r="A3403" s="9">
        <v>3407</v>
      </c>
      <c r="B3403" s="10">
        <v>414977</v>
      </c>
      <c r="C3403" s="10">
        <v>1621</v>
      </c>
      <c r="D3403" s="10">
        <v>128333060</v>
      </c>
      <c r="E3403" s="10">
        <v>501301</v>
      </c>
      <c r="F3403" s="10">
        <v>501301</v>
      </c>
      <c r="G3403" s="10" t="s">
        <v>10457</v>
      </c>
      <c r="H3403" s="10" t="s">
        <v>10457</v>
      </c>
      <c r="I3403" s="10" t="s">
        <v>10458</v>
      </c>
      <c r="J3403" s="10" t="s">
        <v>10459</v>
      </c>
      <c r="K3403" s="13">
        <v>4511.5789999999997</v>
      </c>
      <c r="L3403" s="19" t="s">
        <v>13179</v>
      </c>
      <c r="M3403" s="11" t="s">
        <v>55</v>
      </c>
      <c r="N3403" s="10" t="s">
        <v>56</v>
      </c>
      <c r="O3403" s="10" t="s">
        <v>62</v>
      </c>
      <c r="P3403" s="10" t="s">
        <v>63</v>
      </c>
      <c r="Q3403" s="12"/>
      <c r="R3403" s="12"/>
      <c r="S3403" s="18" t="s">
        <v>58</v>
      </c>
      <c r="T3403" s="10" t="s">
        <v>27</v>
      </c>
      <c r="U3403" s="10">
        <v>4552</v>
      </c>
      <c r="V3403" s="10">
        <v>1146</v>
      </c>
      <c r="W3403" s="10">
        <v>3266</v>
      </c>
      <c r="X3403" s="10">
        <v>490</v>
      </c>
      <c r="Y3403" s="10">
        <f t="shared" si="125"/>
        <v>3407</v>
      </c>
      <c r="Z3403" s="10" t="str">
        <f>IFERROR(VLOOKUP(H3403,'[1]MW-NIFTY-50-12-Apr-2020'!$A:$A,1,FALSE),"No")</f>
        <v>No</v>
      </c>
      <c r="AA3403" s="10" t="s">
        <v>44</v>
      </c>
      <c r="AB3403" s="9">
        <v>3407</v>
      </c>
    </row>
    <row r="3404" spans="1:28" ht="15.75" customHeight="1" x14ac:dyDescent="0.3">
      <c r="A3404" s="9">
        <v>3586</v>
      </c>
      <c r="B3404" s="10"/>
      <c r="C3404" s="10"/>
      <c r="D3404" s="10">
        <v>136200964</v>
      </c>
      <c r="E3404" s="10">
        <v>532035</v>
      </c>
      <c r="F3404" s="10">
        <v>532035</v>
      </c>
      <c r="G3404" s="10" t="s">
        <v>10991</v>
      </c>
      <c r="H3404" s="10" t="str">
        <f>G3404</f>
        <v>UNISTRMU</v>
      </c>
      <c r="I3404" s="10" t="s">
        <v>10992</v>
      </c>
      <c r="J3404" s="10" t="s">
        <v>10993</v>
      </c>
      <c r="K3404" s="13">
        <v>3.1</v>
      </c>
      <c r="L3404" s="19" t="s">
        <v>13176</v>
      </c>
      <c r="M3404" s="11" t="s">
        <v>83</v>
      </c>
      <c r="N3404" s="10" t="s">
        <v>181</v>
      </c>
      <c r="O3404" s="10" t="s">
        <v>311</v>
      </c>
      <c r="P3404" s="10" t="s">
        <v>7890</v>
      </c>
      <c r="Q3404" s="12"/>
      <c r="R3404" s="12"/>
      <c r="S3404" s="15" t="s">
        <v>313</v>
      </c>
      <c r="T3404" s="10" t="s">
        <v>27</v>
      </c>
      <c r="U3404" s="10">
        <v>1785</v>
      </c>
      <c r="V3404" s="10">
        <v>915</v>
      </c>
      <c r="W3404" s="10">
        <v>2548</v>
      </c>
      <c r="X3404" s="10">
        <v>1518</v>
      </c>
      <c r="Y3404" s="10">
        <f t="shared" si="125"/>
        <v>3586</v>
      </c>
      <c r="Z3404" s="10" t="str">
        <f>IFERROR(VLOOKUP(H3404,'[1]MW-NIFTY-50-12-Apr-2020'!$A:$A,1,FALSE),"No")</f>
        <v>No</v>
      </c>
      <c r="AA3404" s="10" t="str">
        <f>IFERROR(VLOOKUP(AB3404,'[2]ind_nifty500list 12th Apr20'!$F:$F,1,FALSE),"No")</f>
        <v>No</v>
      </c>
      <c r="AB3404" s="9">
        <v>3586</v>
      </c>
    </row>
    <row r="3405" spans="1:28" ht="15.75" customHeight="1" x14ac:dyDescent="0.3">
      <c r="A3405" s="9">
        <v>3409</v>
      </c>
      <c r="B3405" s="10">
        <v>4343041</v>
      </c>
      <c r="C3405" s="10">
        <v>16965</v>
      </c>
      <c r="D3405" s="10"/>
      <c r="E3405" s="10"/>
      <c r="F3405" s="10">
        <v>570001</v>
      </c>
      <c r="G3405" s="10" t="s">
        <v>10463</v>
      </c>
      <c r="H3405" s="10" t="s">
        <v>10463</v>
      </c>
      <c r="I3405" s="10" t="s">
        <v>10464</v>
      </c>
      <c r="J3405" s="10" t="s">
        <v>10465</v>
      </c>
      <c r="K3405" s="13"/>
      <c r="L3405" s="13" t="s">
        <v>13178</v>
      </c>
      <c r="M3405" s="10" t="s">
        <v>83</v>
      </c>
      <c r="N3405" s="10" t="s">
        <v>621</v>
      </c>
      <c r="O3405" s="10" t="s">
        <v>964</v>
      </c>
      <c r="P3405" s="10" t="s">
        <v>3249</v>
      </c>
      <c r="Q3405" s="12"/>
      <c r="R3405" s="12"/>
      <c r="S3405" s="18" t="s">
        <v>623</v>
      </c>
      <c r="T3405" s="10" t="s">
        <v>27</v>
      </c>
      <c r="U3405" s="10">
        <v>1937</v>
      </c>
      <c r="V3405" s="10">
        <v>3410</v>
      </c>
      <c r="W3405" s="10">
        <v>1326</v>
      </c>
      <c r="X3405" s="10">
        <v>1014</v>
      </c>
      <c r="Y3405" s="10">
        <f t="shared" si="125"/>
        <v>3409</v>
      </c>
      <c r="Z3405" s="10" t="str">
        <f>IFERROR(VLOOKUP(H3405,'[1]MW-NIFTY-50-12-Apr-2020'!$A:$A,1,FALSE),"No")</f>
        <v>No</v>
      </c>
      <c r="AA3405" s="10" t="s">
        <v>44</v>
      </c>
      <c r="AB3405" s="9">
        <v>3409</v>
      </c>
    </row>
    <row r="3406" spans="1:28" ht="15.75" customHeight="1" x14ac:dyDescent="0.3">
      <c r="A3406" s="9">
        <v>3410</v>
      </c>
      <c r="B3406" s="10">
        <v>884737</v>
      </c>
      <c r="C3406" s="10">
        <v>3456</v>
      </c>
      <c r="D3406" s="10">
        <v>128145924</v>
      </c>
      <c r="E3406" s="10">
        <v>500570</v>
      </c>
      <c r="F3406" s="10">
        <v>500570</v>
      </c>
      <c r="G3406" s="10" t="s">
        <v>10466</v>
      </c>
      <c r="H3406" s="10" t="s">
        <v>10466</v>
      </c>
      <c r="I3406" s="10" t="s">
        <v>10467</v>
      </c>
      <c r="J3406" s="10" t="s">
        <v>10468</v>
      </c>
      <c r="K3406" s="13">
        <v>110881.07394999999</v>
      </c>
      <c r="L3406" s="16" t="s">
        <v>13178</v>
      </c>
      <c r="M3406" s="10" t="s">
        <v>83</v>
      </c>
      <c r="N3406" s="10" t="s">
        <v>621</v>
      </c>
      <c r="O3406" s="10" t="s">
        <v>964</v>
      </c>
      <c r="P3406" s="10" t="s">
        <v>3249</v>
      </c>
      <c r="Q3406" s="12"/>
      <c r="R3406" s="12"/>
      <c r="S3406" s="18" t="s">
        <v>623</v>
      </c>
      <c r="T3406" s="10" t="s">
        <v>130</v>
      </c>
      <c r="U3406" s="10">
        <v>1937</v>
      </c>
      <c r="V3406" s="10">
        <v>1014</v>
      </c>
      <c r="W3406" s="10">
        <v>1986</v>
      </c>
      <c r="X3406" s="10">
        <v>1326</v>
      </c>
      <c r="Y3406" s="10">
        <f t="shared" si="125"/>
        <v>3410</v>
      </c>
      <c r="Z3406" s="10" t="s">
        <v>44</v>
      </c>
      <c r="AA3406" s="10" t="s">
        <v>44</v>
      </c>
      <c r="AB3406" s="9">
        <v>3410</v>
      </c>
    </row>
    <row r="3407" spans="1:28" ht="15.75" customHeight="1" x14ac:dyDescent="0.3">
      <c r="A3407" s="9">
        <v>2373</v>
      </c>
      <c r="B3407" s="10">
        <v>6191105</v>
      </c>
      <c r="C3407" s="10">
        <v>24184</v>
      </c>
      <c r="D3407" s="10">
        <v>134052356</v>
      </c>
      <c r="E3407" s="10">
        <v>523642</v>
      </c>
      <c r="F3407" s="10">
        <v>523642</v>
      </c>
      <c r="G3407" s="10" t="s">
        <v>10469</v>
      </c>
      <c r="H3407" s="10" t="s">
        <v>10469</v>
      </c>
      <c r="I3407" s="10" t="s">
        <v>10470</v>
      </c>
      <c r="J3407" s="10" t="s">
        <v>10471</v>
      </c>
      <c r="K3407" s="13">
        <v>11954.078600000001</v>
      </c>
      <c r="L3407" s="16" t="s">
        <v>13177</v>
      </c>
      <c r="M3407" s="11" t="s">
        <v>23</v>
      </c>
      <c r="N3407" s="10" t="s">
        <v>24</v>
      </c>
      <c r="O3407" s="10" t="s">
        <v>1085</v>
      </c>
      <c r="P3407" s="10"/>
      <c r="Q3407" s="12"/>
      <c r="R3407" s="12"/>
      <c r="S3407" s="15" t="s">
        <v>26</v>
      </c>
      <c r="T3407" s="10" t="s">
        <v>43</v>
      </c>
      <c r="U3407" s="10">
        <v>750</v>
      </c>
      <c r="V3407" s="10">
        <v>394</v>
      </c>
      <c r="W3407" s="10">
        <v>3401</v>
      </c>
      <c r="X3407" s="10">
        <v>1136</v>
      </c>
      <c r="Y3407" s="10">
        <f t="shared" si="125"/>
        <v>2373</v>
      </c>
      <c r="Z3407" s="10" t="str">
        <f>IFERROR(VLOOKUP(H3407,'[1]MW-NIFTY-50-12-Apr-2020'!$A:$A,1,FALSE),"No")</f>
        <v>No</v>
      </c>
      <c r="AA3407" s="10" t="s">
        <v>44</v>
      </c>
      <c r="AB3407" s="9">
        <v>2373</v>
      </c>
    </row>
    <row r="3408" spans="1:28" ht="15.75" customHeight="1" x14ac:dyDescent="0.3">
      <c r="A3408" s="9">
        <v>1759</v>
      </c>
      <c r="B3408" s="10"/>
      <c r="C3408" s="10"/>
      <c r="D3408" s="10">
        <v>136006148</v>
      </c>
      <c r="E3408" s="10">
        <v>531274</v>
      </c>
      <c r="F3408" s="10">
        <v>531274</v>
      </c>
      <c r="G3408" s="10" t="s">
        <v>5514</v>
      </c>
      <c r="H3408" s="10" t="str">
        <f>G3408</f>
        <v>KINETRU</v>
      </c>
      <c r="I3408" s="10" t="s">
        <v>5515</v>
      </c>
      <c r="J3408" s="10" t="s">
        <v>5516</v>
      </c>
      <c r="K3408" s="13">
        <v>3.09</v>
      </c>
      <c r="L3408" s="19" t="s">
        <v>13176</v>
      </c>
      <c r="M3408" s="11" t="s">
        <v>39</v>
      </c>
      <c r="N3408" s="10" t="s">
        <v>145</v>
      </c>
      <c r="O3408" s="10"/>
      <c r="P3408" s="10"/>
      <c r="Q3408" s="12"/>
      <c r="R3408" s="12"/>
      <c r="S3408" s="15" t="s">
        <v>42</v>
      </c>
      <c r="T3408" s="10" t="s">
        <v>27</v>
      </c>
      <c r="U3408" s="10">
        <v>2807</v>
      </c>
      <c r="V3408" s="10">
        <v>2921</v>
      </c>
      <c r="W3408" s="10">
        <v>1510</v>
      </c>
      <c r="X3408" s="10">
        <v>1209</v>
      </c>
      <c r="Y3408" s="10">
        <f t="shared" si="125"/>
        <v>1759</v>
      </c>
      <c r="Z3408" s="10" t="str">
        <f>IFERROR(VLOOKUP(H3408,'[1]MW-NIFTY-50-12-Apr-2020'!$A:$A,1,FALSE),"No")</f>
        <v>No</v>
      </c>
      <c r="AA3408" s="10" t="str">
        <f>IFERROR(VLOOKUP(AB3408,'[2]ind_nifty500list 12th Apr20'!$F:$F,1,FALSE),"No")</f>
        <v>No</v>
      </c>
      <c r="AB3408" s="9">
        <v>1759</v>
      </c>
    </row>
    <row r="3409" spans="1:28" ht="15.75" customHeight="1" x14ac:dyDescent="0.3">
      <c r="A3409" s="9">
        <v>3413</v>
      </c>
      <c r="B3409" s="10">
        <v>895745</v>
      </c>
      <c r="C3409" s="10">
        <v>3499</v>
      </c>
      <c r="D3409" s="10">
        <v>128120324</v>
      </c>
      <c r="E3409" s="10">
        <v>500470</v>
      </c>
      <c r="F3409" s="10">
        <v>500470</v>
      </c>
      <c r="G3409" s="10" t="s">
        <v>10475</v>
      </c>
      <c r="H3409" s="10" t="s">
        <v>10475</v>
      </c>
      <c r="I3409" s="10" t="s">
        <v>10476</v>
      </c>
      <c r="J3409" s="10" t="s">
        <v>10477</v>
      </c>
      <c r="K3409" s="13">
        <v>68910.152499999997</v>
      </c>
      <c r="L3409" s="16" t="s">
        <v>13178</v>
      </c>
      <c r="M3409" s="10" t="s">
        <v>23</v>
      </c>
      <c r="N3409" s="10" t="s">
        <v>90</v>
      </c>
      <c r="O3409" s="10" t="s">
        <v>283</v>
      </c>
      <c r="P3409" s="10" t="e">
        <v>#REF!</v>
      </c>
      <c r="Q3409" s="12"/>
      <c r="R3409" s="12"/>
      <c r="S3409" s="18" t="s">
        <v>91</v>
      </c>
      <c r="T3409" s="10" t="s">
        <v>130</v>
      </c>
      <c r="U3409" s="10">
        <v>1634</v>
      </c>
      <c r="V3409" s="10">
        <v>2279</v>
      </c>
      <c r="W3409" s="10">
        <v>3221</v>
      </c>
      <c r="X3409" s="10">
        <v>1613</v>
      </c>
      <c r="Y3409" s="10">
        <f t="shared" si="125"/>
        <v>3413</v>
      </c>
      <c r="Z3409" s="10" t="s">
        <v>44</v>
      </c>
      <c r="AA3409" s="10" t="s">
        <v>44</v>
      </c>
      <c r="AB3409" s="9">
        <v>3413</v>
      </c>
    </row>
    <row r="3410" spans="1:28" ht="15.75" customHeight="1" x14ac:dyDescent="0.3">
      <c r="A3410" s="9">
        <v>2751</v>
      </c>
      <c r="B3410" s="10"/>
      <c r="C3410" s="10"/>
      <c r="D3410" s="10">
        <v>135749380</v>
      </c>
      <c r="E3410" s="10">
        <v>530271</v>
      </c>
      <c r="F3410" s="10">
        <v>530271</v>
      </c>
      <c r="G3410" s="10" t="s">
        <v>8495</v>
      </c>
      <c r="H3410" s="10" t="str">
        <f t="shared" ref="H3410:H3419" si="126">G3410</f>
        <v>RICHUNV</v>
      </c>
      <c r="I3410" s="10" t="s">
        <v>8496</v>
      </c>
      <c r="J3410" s="10" t="s">
        <v>8497</v>
      </c>
      <c r="K3410" s="13">
        <v>3.09</v>
      </c>
      <c r="L3410" s="19" t="s">
        <v>13176</v>
      </c>
      <c r="M3410" s="11" t="s">
        <v>55</v>
      </c>
      <c r="N3410" s="10" t="s">
        <v>56</v>
      </c>
      <c r="O3410" s="10" t="s">
        <v>57</v>
      </c>
      <c r="P3410" s="10"/>
      <c r="Q3410" s="12"/>
      <c r="R3410" s="12"/>
      <c r="S3410" s="10" t="s">
        <v>58</v>
      </c>
      <c r="T3410" s="10" t="s">
        <v>27</v>
      </c>
      <c r="U3410" s="10">
        <v>2951</v>
      </c>
      <c r="V3410" s="10">
        <v>3025</v>
      </c>
      <c r="W3410" s="10">
        <v>2643</v>
      </c>
      <c r="X3410" s="10">
        <v>1394</v>
      </c>
      <c r="Y3410" s="10">
        <f t="shared" si="125"/>
        <v>2751</v>
      </c>
      <c r="Z3410" s="10" t="str">
        <f>IFERROR(VLOOKUP(H3410,'[1]MW-NIFTY-50-12-Apr-2020'!$A:$A,1,FALSE),"No")</f>
        <v>No</v>
      </c>
      <c r="AA3410" s="10" t="str">
        <f>IFERROR(VLOOKUP(AB3410,'[2]ind_nifty500list 12th Apr20'!$F:$F,1,FALSE),"No")</f>
        <v>No</v>
      </c>
      <c r="AB3410" s="9">
        <v>2751</v>
      </c>
    </row>
    <row r="3411" spans="1:28" ht="15.75" customHeight="1" x14ac:dyDescent="0.3">
      <c r="A3411" s="9">
        <v>2026</v>
      </c>
      <c r="B3411" s="10"/>
      <c r="C3411" s="10"/>
      <c r="D3411" s="10">
        <v>131004932</v>
      </c>
      <c r="E3411" s="10">
        <v>511738</v>
      </c>
      <c r="F3411" s="10">
        <v>511738</v>
      </c>
      <c r="G3411" s="10" t="s">
        <v>6318</v>
      </c>
      <c r="H3411" s="10" t="str">
        <f t="shared" si="126"/>
        <v>MEHSECU</v>
      </c>
      <c r="I3411" s="10" t="s">
        <v>6319</v>
      </c>
      <c r="J3411" s="10" t="s">
        <v>6320</v>
      </c>
      <c r="K3411" s="13">
        <v>3.08</v>
      </c>
      <c r="L3411" s="19" t="s">
        <v>13176</v>
      </c>
      <c r="M3411" s="11" t="s">
        <v>55</v>
      </c>
      <c r="N3411" s="10" t="s">
        <v>56</v>
      </c>
      <c r="O3411" s="10" t="s">
        <v>62</v>
      </c>
      <c r="P3411" s="10" t="s">
        <v>63</v>
      </c>
      <c r="Q3411" s="12"/>
      <c r="R3411" s="12"/>
      <c r="S3411" s="10" t="s">
        <v>58</v>
      </c>
      <c r="T3411" s="10" t="s">
        <v>27</v>
      </c>
      <c r="U3411" s="10">
        <v>2044</v>
      </c>
      <c r="V3411" s="10">
        <v>630</v>
      </c>
      <c r="W3411" s="10">
        <v>1985</v>
      </c>
      <c r="X3411" s="10">
        <v>1710</v>
      </c>
      <c r="Y3411" s="10">
        <f t="shared" si="125"/>
        <v>2026</v>
      </c>
      <c r="Z3411" s="10" t="str">
        <f>IFERROR(VLOOKUP(H3411,'[1]MW-NIFTY-50-12-Apr-2020'!$A:$A,1,FALSE),"No")</f>
        <v>No</v>
      </c>
      <c r="AA3411" s="10" t="str">
        <f>IFERROR(VLOOKUP(AB3411,'[2]ind_nifty500list 12th Apr20'!$F:$F,1,FALSE),"No")</f>
        <v>No</v>
      </c>
      <c r="AB3411" s="9">
        <v>2026</v>
      </c>
    </row>
    <row r="3412" spans="1:28" ht="15.75" customHeight="1" x14ac:dyDescent="0.3">
      <c r="A3412" s="9">
        <v>3016</v>
      </c>
      <c r="B3412" s="10"/>
      <c r="C3412" s="10"/>
      <c r="D3412" s="10">
        <v>136476164</v>
      </c>
      <c r="E3412" s="10">
        <v>533110</v>
      </c>
      <c r="F3412" s="10">
        <v>533110</v>
      </c>
      <c r="G3412" s="10" t="s">
        <v>9288</v>
      </c>
      <c r="H3412" s="10" t="str">
        <f t="shared" si="126"/>
        <v>SHPRE</v>
      </c>
      <c r="I3412" s="10" t="s">
        <v>9289</v>
      </c>
      <c r="J3412" s="10" t="s">
        <v>9290</v>
      </c>
      <c r="K3412" s="13">
        <v>3.08</v>
      </c>
      <c r="L3412" s="19" t="s">
        <v>13176</v>
      </c>
      <c r="M3412" s="11" t="s">
        <v>23</v>
      </c>
      <c r="N3412" s="10" t="s">
        <v>90</v>
      </c>
      <c r="O3412" s="12"/>
      <c r="P3412" s="10"/>
      <c r="Q3412" s="12"/>
      <c r="R3412" s="12"/>
      <c r="S3412" s="18" t="s">
        <v>91</v>
      </c>
      <c r="T3412" s="10" t="s">
        <v>27</v>
      </c>
      <c r="U3412" s="10">
        <v>485</v>
      </c>
      <c r="V3412" s="10">
        <v>921</v>
      </c>
      <c r="W3412" s="10">
        <v>2087</v>
      </c>
      <c r="X3412" s="10">
        <v>1162</v>
      </c>
      <c r="Y3412" s="10">
        <f t="shared" si="125"/>
        <v>3016</v>
      </c>
      <c r="Z3412" s="10" t="str">
        <f>IFERROR(VLOOKUP(H3412,'[1]MW-NIFTY-50-12-Apr-2020'!$A:$A,1,FALSE),"No")</f>
        <v>No</v>
      </c>
      <c r="AA3412" s="10" t="str">
        <f>IFERROR(VLOOKUP(AB3412,'[2]ind_nifty500list 12th Apr20'!$F:$F,1,FALSE),"No")</f>
        <v>No</v>
      </c>
      <c r="AB3412" s="9">
        <v>3016</v>
      </c>
    </row>
    <row r="3413" spans="1:28" ht="15.75" customHeight="1" x14ac:dyDescent="0.3">
      <c r="A3413" s="9">
        <v>3646</v>
      </c>
      <c r="B3413" s="10"/>
      <c r="C3413" s="10"/>
      <c r="D3413" s="10">
        <v>130845188</v>
      </c>
      <c r="E3413" s="10">
        <v>511114</v>
      </c>
      <c r="F3413" s="10">
        <v>511114</v>
      </c>
      <c r="G3413" s="10" t="s">
        <v>11172</v>
      </c>
      <c r="H3413" s="10" t="str">
        <f t="shared" si="126"/>
        <v>VALUEMAR</v>
      </c>
      <c r="I3413" s="10" t="s">
        <v>11173</v>
      </c>
      <c r="J3413" s="10" t="s">
        <v>11174</v>
      </c>
      <c r="K3413" s="13">
        <v>3.08</v>
      </c>
      <c r="L3413" s="19" t="s">
        <v>13176</v>
      </c>
      <c r="M3413" s="10" t="s">
        <v>32</v>
      </c>
      <c r="N3413" s="10" t="s">
        <v>33</v>
      </c>
      <c r="O3413" s="10" t="s">
        <v>48</v>
      </c>
      <c r="P3413" s="10"/>
      <c r="Q3413" s="12"/>
      <c r="R3413" s="12"/>
      <c r="S3413" s="18" t="s">
        <v>35</v>
      </c>
      <c r="T3413" s="10" t="s">
        <v>27</v>
      </c>
      <c r="U3413" s="10">
        <v>3682</v>
      </c>
      <c r="V3413" s="10">
        <v>3684</v>
      </c>
      <c r="W3413" s="10">
        <v>3517</v>
      </c>
      <c r="X3413" s="10">
        <v>3237</v>
      </c>
      <c r="Y3413" s="10">
        <f t="shared" si="125"/>
        <v>3646</v>
      </c>
      <c r="Z3413" s="10" t="str">
        <f>IFERROR(VLOOKUP(H3413,'[1]MW-NIFTY-50-12-Apr-2020'!$A:$A,1,FALSE),"No")</f>
        <v>No</v>
      </c>
      <c r="AA3413" s="10" t="str">
        <f>IFERROR(VLOOKUP(AB3413,'[2]ind_nifty500list 12th Apr20'!$F:$F,1,FALSE),"No")</f>
        <v>No</v>
      </c>
      <c r="AB3413" s="9">
        <v>3646</v>
      </c>
    </row>
    <row r="3414" spans="1:28" ht="15.75" customHeight="1" x14ac:dyDescent="0.3">
      <c r="A3414" s="9">
        <v>773</v>
      </c>
      <c r="B3414" s="10"/>
      <c r="C3414" s="10"/>
      <c r="D3414" s="10">
        <v>136069380</v>
      </c>
      <c r="E3414" s="10">
        <v>136069380</v>
      </c>
      <c r="F3414" s="10">
        <v>531521</v>
      </c>
      <c r="G3414" s="10" t="s">
        <v>2516</v>
      </c>
      <c r="H3414" s="10" t="str">
        <f t="shared" si="126"/>
        <v>DESHRAK</v>
      </c>
      <c r="I3414" s="10" t="s">
        <v>2517</v>
      </c>
      <c r="J3414" s="10" t="s">
        <v>2518</v>
      </c>
      <c r="K3414" s="13">
        <v>3.07</v>
      </c>
      <c r="L3414" s="19" t="s">
        <v>13176</v>
      </c>
      <c r="M3414" s="11" t="s">
        <v>95</v>
      </c>
      <c r="N3414" s="10" t="s">
        <v>96</v>
      </c>
      <c r="O3414" s="10" t="s">
        <v>1772</v>
      </c>
      <c r="P3414" s="10"/>
      <c r="Q3414" s="12"/>
      <c r="R3414" s="12"/>
      <c r="S3414" s="10" t="s">
        <v>98</v>
      </c>
      <c r="T3414" s="10" t="s">
        <v>27</v>
      </c>
      <c r="U3414" s="10">
        <v>4901</v>
      </c>
      <c r="V3414" s="10">
        <v>528</v>
      </c>
      <c r="W3414" s="10">
        <v>575</v>
      </c>
      <c r="X3414" s="10">
        <v>1726</v>
      </c>
      <c r="Y3414" s="10">
        <f t="shared" si="125"/>
        <v>773</v>
      </c>
      <c r="Z3414" s="10" t="str">
        <f>IFERROR(VLOOKUP(H3414,'[1]MW-NIFTY-50-12-Apr-2020'!$A:$A,1,FALSE),"No")</f>
        <v>No</v>
      </c>
      <c r="AA3414" s="10" t="str">
        <f>IFERROR(VLOOKUP(AB3414,'[2]ind_nifty500list 12th Apr20'!$F:$F,1,FALSE),"No")</f>
        <v>No</v>
      </c>
      <c r="AB3414" s="9">
        <v>773</v>
      </c>
    </row>
    <row r="3415" spans="1:28" ht="15.75" customHeight="1" x14ac:dyDescent="0.3">
      <c r="A3415" s="9">
        <v>2232</v>
      </c>
      <c r="B3415" s="10"/>
      <c r="C3415" s="10"/>
      <c r="D3415" s="10">
        <v>133941508</v>
      </c>
      <c r="E3415" s="10">
        <v>523209</v>
      </c>
      <c r="F3415" s="10">
        <v>523209</v>
      </c>
      <c r="G3415" s="10" t="s">
        <v>6943</v>
      </c>
      <c r="H3415" s="10" t="str">
        <f t="shared" si="126"/>
        <v>NICCOUCO</v>
      </c>
      <c r="I3415" s="10" t="s">
        <v>6944</v>
      </c>
      <c r="J3415" s="10" t="s">
        <v>6945</v>
      </c>
      <c r="K3415" s="13">
        <v>3.07</v>
      </c>
      <c r="L3415" s="19" t="s">
        <v>13176</v>
      </c>
      <c r="M3415" s="11" t="s">
        <v>55</v>
      </c>
      <c r="N3415" s="10" t="s">
        <v>56</v>
      </c>
      <c r="O3415" s="12"/>
      <c r="P3415" s="10"/>
      <c r="Q3415" s="12"/>
      <c r="R3415" s="12"/>
      <c r="S3415" s="18" t="s">
        <v>58</v>
      </c>
      <c r="T3415" s="10" t="s">
        <v>27</v>
      </c>
      <c r="U3415" s="10">
        <v>215</v>
      </c>
      <c r="V3415" s="10">
        <v>1478</v>
      </c>
      <c r="W3415" s="10">
        <v>3617</v>
      </c>
      <c r="X3415" s="10">
        <v>3164</v>
      </c>
      <c r="Y3415" s="10">
        <f t="shared" si="125"/>
        <v>2232</v>
      </c>
      <c r="Z3415" s="10" t="str">
        <f>IFERROR(VLOOKUP(H3415,'[1]MW-NIFTY-50-12-Apr-2020'!$A:$A,1,FALSE),"No")</f>
        <v>No</v>
      </c>
      <c r="AA3415" s="10" t="str">
        <f>IFERROR(VLOOKUP(AB3415,'[2]ind_nifty500list 12th Apr20'!$F:$F,1,FALSE),"No")</f>
        <v>No</v>
      </c>
      <c r="AB3415" s="9">
        <v>2232</v>
      </c>
    </row>
    <row r="3416" spans="1:28" ht="15.75" customHeight="1" x14ac:dyDescent="0.3">
      <c r="A3416" s="9">
        <v>476</v>
      </c>
      <c r="B3416" s="10"/>
      <c r="C3416" s="10"/>
      <c r="D3416" s="10">
        <v>130971396</v>
      </c>
      <c r="E3416" s="10">
        <v>511607</v>
      </c>
      <c r="F3416" s="10">
        <v>511607</v>
      </c>
      <c r="G3416" s="10" t="s">
        <v>1613</v>
      </c>
      <c r="H3416" s="10" t="str">
        <f t="shared" si="126"/>
        <v>BIRSHLEDU</v>
      </c>
      <c r="I3416" s="10" t="s">
        <v>1614</v>
      </c>
      <c r="J3416" s="10" t="s">
        <v>1615</v>
      </c>
      <c r="K3416" s="13">
        <v>3.06</v>
      </c>
      <c r="L3416" s="19" t="s">
        <v>13176</v>
      </c>
      <c r="M3416" s="11" t="s">
        <v>32</v>
      </c>
      <c r="N3416" s="10" t="s">
        <v>33</v>
      </c>
      <c r="O3416" s="10" t="s">
        <v>34</v>
      </c>
      <c r="P3416" s="10"/>
      <c r="Q3416" s="12"/>
      <c r="R3416" s="12"/>
      <c r="S3416" s="18" t="s">
        <v>35</v>
      </c>
      <c r="T3416" s="10" t="s">
        <v>27</v>
      </c>
      <c r="U3416" s="10">
        <v>717</v>
      </c>
      <c r="V3416" s="10">
        <v>1127</v>
      </c>
      <c r="W3416" s="10">
        <v>3372</v>
      </c>
      <c r="X3416" s="10">
        <v>2221</v>
      </c>
      <c r="Y3416" s="10">
        <f t="shared" si="125"/>
        <v>476</v>
      </c>
      <c r="Z3416" s="10" t="str">
        <f>IFERROR(VLOOKUP(H3416,'[1]MW-NIFTY-50-12-Apr-2020'!$A:$A,1,FALSE),"No")</f>
        <v>No</v>
      </c>
      <c r="AA3416" s="10" t="str">
        <f>IFERROR(VLOOKUP(AB3416,'[2]ind_nifty500list 12th Apr20'!$F:$F,1,FALSE),"No")</f>
        <v>No</v>
      </c>
      <c r="AB3416" s="9">
        <v>476</v>
      </c>
    </row>
    <row r="3417" spans="1:28" ht="15.75" customHeight="1" x14ac:dyDescent="0.3">
      <c r="A3417" s="9">
        <v>2995</v>
      </c>
      <c r="B3417" s="10"/>
      <c r="C3417" s="10"/>
      <c r="D3417" s="10">
        <v>133692676</v>
      </c>
      <c r="E3417" s="10">
        <v>522237</v>
      </c>
      <c r="F3417" s="10">
        <v>522237</v>
      </c>
      <c r="G3417" s="10" t="s">
        <v>9225</v>
      </c>
      <c r="H3417" s="10" t="str">
        <f t="shared" si="126"/>
        <v>SHIVAGR</v>
      </c>
      <c r="I3417" s="10" t="s">
        <v>9226</v>
      </c>
      <c r="J3417" s="10" t="s">
        <v>9227</v>
      </c>
      <c r="K3417" s="13">
        <v>3.06</v>
      </c>
      <c r="L3417" s="19" t="s">
        <v>13176</v>
      </c>
      <c r="M3417" s="11" t="s">
        <v>39</v>
      </c>
      <c r="N3417" s="10" t="s">
        <v>40</v>
      </c>
      <c r="O3417" s="10" t="s">
        <v>137</v>
      </c>
      <c r="P3417" s="10" t="s">
        <v>138</v>
      </c>
      <c r="Q3417" s="12"/>
      <c r="R3417" s="12"/>
      <c r="S3417" s="17" t="s">
        <v>42</v>
      </c>
      <c r="T3417" s="10" t="s">
        <v>27</v>
      </c>
      <c r="U3417" s="10">
        <v>898</v>
      </c>
      <c r="V3417" s="10">
        <v>2946</v>
      </c>
      <c r="W3417" s="10">
        <v>753</v>
      </c>
      <c r="X3417" s="10">
        <v>1389</v>
      </c>
      <c r="Y3417" s="10">
        <f t="shared" si="125"/>
        <v>2995</v>
      </c>
      <c r="Z3417" s="10" t="str">
        <f>IFERROR(VLOOKUP(H3417,'[1]MW-NIFTY-50-12-Apr-2020'!$A:$A,1,FALSE),"No")</f>
        <v>No</v>
      </c>
      <c r="AA3417" s="10" t="str">
        <f>IFERROR(VLOOKUP(AB3417,'[2]ind_nifty500list 12th Apr20'!$F:$F,1,FALSE),"No")</f>
        <v>No</v>
      </c>
      <c r="AB3417" s="9">
        <v>2995</v>
      </c>
    </row>
    <row r="3418" spans="1:28" ht="15.75" customHeight="1" x14ac:dyDescent="0.3">
      <c r="A3418" s="9">
        <v>3041</v>
      </c>
      <c r="B3418" s="10"/>
      <c r="C3418" s="10"/>
      <c r="D3418" s="10">
        <v>136213252</v>
      </c>
      <c r="E3418" s="10">
        <v>532083</v>
      </c>
      <c r="F3418" s="10">
        <v>532083</v>
      </c>
      <c r="G3418" s="10" t="s">
        <v>9362</v>
      </c>
      <c r="H3418" s="10" t="str">
        <f t="shared" si="126"/>
        <v>SHKALYN</v>
      </c>
      <c r="I3418" s="10" t="s">
        <v>9363</v>
      </c>
      <c r="J3418" s="10" t="s">
        <v>9364</v>
      </c>
      <c r="K3418" s="13">
        <v>3.05</v>
      </c>
      <c r="L3418" s="19" t="s">
        <v>13176</v>
      </c>
      <c r="M3418" s="11" t="s">
        <v>55</v>
      </c>
      <c r="N3418" s="10" t="s">
        <v>56</v>
      </c>
      <c r="O3418" s="10" t="s">
        <v>154</v>
      </c>
      <c r="P3418" s="10"/>
      <c r="Q3418" s="12"/>
      <c r="R3418" s="12"/>
      <c r="S3418" s="11" t="s">
        <v>58</v>
      </c>
      <c r="T3418" s="10" t="s">
        <v>27</v>
      </c>
      <c r="U3418" s="10">
        <v>3772</v>
      </c>
      <c r="V3418" s="10">
        <v>1282</v>
      </c>
      <c r="W3418" s="10">
        <v>1218</v>
      </c>
      <c r="X3418" s="10">
        <v>2129</v>
      </c>
      <c r="Y3418" s="10">
        <f t="shared" si="125"/>
        <v>3041</v>
      </c>
      <c r="Z3418" s="10" t="str">
        <f>IFERROR(VLOOKUP(H3418,'[1]MW-NIFTY-50-12-Apr-2020'!$A:$A,1,FALSE),"No")</f>
        <v>No</v>
      </c>
      <c r="AA3418" s="10" t="str">
        <f>IFERROR(VLOOKUP(AB3418,'[2]ind_nifty500list 12th Apr20'!$F:$F,1,FALSE),"No")</f>
        <v>No</v>
      </c>
      <c r="AB3418" s="9">
        <v>3041</v>
      </c>
    </row>
    <row r="3419" spans="1:28" ht="15.75" customHeight="1" x14ac:dyDescent="0.3">
      <c r="A3419" s="9">
        <v>1162</v>
      </c>
      <c r="B3419" s="10"/>
      <c r="C3419" s="10"/>
      <c r="D3419" s="10">
        <v>136169732</v>
      </c>
      <c r="E3419" s="10">
        <v>531913</v>
      </c>
      <c r="F3419" s="10">
        <v>531913</v>
      </c>
      <c r="G3419" s="10" t="s">
        <v>3699</v>
      </c>
      <c r="H3419" s="10" t="str">
        <f t="shared" si="126"/>
        <v>GOPAIST</v>
      </c>
      <c r="I3419" s="10" t="s">
        <v>3700</v>
      </c>
      <c r="J3419" s="10" t="s">
        <v>3701</v>
      </c>
      <c r="K3419" s="13">
        <v>3.04</v>
      </c>
      <c r="L3419" s="19" t="s">
        <v>13176</v>
      </c>
      <c r="M3419" s="11" t="s">
        <v>23</v>
      </c>
      <c r="N3419" s="10" t="s">
        <v>90</v>
      </c>
      <c r="O3419" s="10"/>
      <c r="P3419" s="10"/>
      <c r="Q3419" s="12"/>
      <c r="R3419" s="12"/>
      <c r="S3419" s="18" t="s">
        <v>91</v>
      </c>
      <c r="T3419" s="10" t="s">
        <v>27</v>
      </c>
      <c r="U3419" s="10">
        <v>2087</v>
      </c>
      <c r="V3419" s="10">
        <v>3016</v>
      </c>
      <c r="W3419" s="10">
        <v>453</v>
      </c>
      <c r="X3419" s="10">
        <v>2042</v>
      </c>
      <c r="Y3419" s="10">
        <f t="shared" si="125"/>
        <v>1162</v>
      </c>
      <c r="Z3419" s="10" t="str">
        <f>IFERROR(VLOOKUP(H3419,'[1]MW-NIFTY-50-12-Apr-2020'!$A:$A,1,FALSE),"No")</f>
        <v>No</v>
      </c>
      <c r="AA3419" s="10" t="str">
        <f>IFERROR(VLOOKUP(AB3419,'[2]ind_nifty500list 12th Apr20'!$F:$F,1,FALSE),"No")</f>
        <v>No</v>
      </c>
      <c r="AB3419" s="9">
        <v>1162</v>
      </c>
    </row>
    <row r="3420" spans="1:28" ht="15.75" customHeight="1" x14ac:dyDescent="0.3">
      <c r="A3420" s="9">
        <v>3424</v>
      </c>
      <c r="B3420" s="10">
        <v>3465729</v>
      </c>
      <c r="C3420" s="10">
        <v>13538</v>
      </c>
      <c r="D3420" s="10">
        <v>136385284</v>
      </c>
      <c r="E3420" s="10">
        <v>532755</v>
      </c>
      <c r="F3420" s="10">
        <v>532755</v>
      </c>
      <c r="G3420" s="10" t="s">
        <v>10508</v>
      </c>
      <c r="H3420" s="10" t="s">
        <v>10508</v>
      </c>
      <c r="I3420" s="10" t="s">
        <v>10509</v>
      </c>
      <c r="J3420" s="10" t="s">
        <v>10510</v>
      </c>
      <c r="K3420" s="13">
        <v>62221.294249999999</v>
      </c>
      <c r="L3420" s="16" t="s">
        <v>13178</v>
      </c>
      <c r="M3420" s="11" t="s">
        <v>32</v>
      </c>
      <c r="N3420" s="10" t="s">
        <v>33</v>
      </c>
      <c r="O3420" s="10" t="s">
        <v>34</v>
      </c>
      <c r="P3420" s="10"/>
      <c r="Q3420" s="12"/>
      <c r="R3420" s="12"/>
      <c r="S3420" s="18" t="s">
        <v>35</v>
      </c>
      <c r="T3420" s="10" t="s">
        <v>130</v>
      </c>
      <c r="U3420" s="10">
        <v>2340</v>
      </c>
      <c r="V3420" s="10">
        <v>3900</v>
      </c>
      <c r="W3420" s="10">
        <v>1274</v>
      </c>
      <c r="X3420" s="10">
        <v>3807</v>
      </c>
      <c r="Y3420" s="10">
        <f t="shared" si="125"/>
        <v>3424</v>
      </c>
      <c r="Z3420" s="10" t="s">
        <v>44</v>
      </c>
      <c r="AA3420" s="10" t="s">
        <v>44</v>
      </c>
      <c r="AB3420" s="9">
        <v>3424</v>
      </c>
    </row>
    <row r="3421" spans="1:28" ht="15.75" customHeight="1" x14ac:dyDescent="0.3">
      <c r="A3421" s="9">
        <v>2106</v>
      </c>
      <c r="B3421" s="10"/>
      <c r="C3421" s="10"/>
      <c r="D3421" s="10">
        <v>129925636</v>
      </c>
      <c r="E3421" s="10">
        <v>507522</v>
      </c>
      <c r="F3421" s="10">
        <v>507522</v>
      </c>
      <c r="G3421" s="10" t="s">
        <v>6562</v>
      </c>
      <c r="H3421" s="10" t="str">
        <f t="shared" ref="H3421:H3428" si="127">G3421</f>
        <v>MOUNTSHIQ</v>
      </c>
      <c r="I3421" s="10" t="s">
        <v>6563</v>
      </c>
      <c r="J3421" s="10" t="s">
        <v>6564</v>
      </c>
      <c r="K3421" s="13">
        <v>3.04</v>
      </c>
      <c r="L3421" s="19" t="s">
        <v>13176</v>
      </c>
      <c r="M3421" s="11" t="s">
        <v>275</v>
      </c>
      <c r="N3421" s="10" t="s">
        <v>276</v>
      </c>
      <c r="O3421" s="10" t="s">
        <v>277</v>
      </c>
      <c r="P3421" s="10" t="s">
        <v>1030</v>
      </c>
      <c r="Q3421" s="11" t="s">
        <v>6565</v>
      </c>
      <c r="R3421" s="12"/>
      <c r="S3421" s="18" t="s">
        <v>279</v>
      </c>
      <c r="T3421" s="10" t="s">
        <v>27</v>
      </c>
      <c r="U3421" s="10">
        <v>2301</v>
      </c>
      <c r="V3421" s="10">
        <v>3801</v>
      </c>
      <c r="W3421" s="10">
        <v>595</v>
      </c>
      <c r="X3421" s="10">
        <v>3074</v>
      </c>
      <c r="Y3421" s="10">
        <f t="shared" si="125"/>
        <v>2106</v>
      </c>
      <c r="Z3421" s="10" t="str">
        <f>IFERROR(VLOOKUP(H3421,'[1]MW-NIFTY-50-12-Apr-2020'!$A:$A,1,FALSE),"No")</f>
        <v>No</v>
      </c>
      <c r="AA3421" s="10" t="str">
        <f>IFERROR(VLOOKUP(AB3421,'[2]ind_nifty500list 12th Apr20'!$F:$F,1,FALSE),"No")</f>
        <v>No</v>
      </c>
      <c r="AB3421" s="9">
        <v>2106</v>
      </c>
    </row>
    <row r="3422" spans="1:28" ht="15.75" customHeight="1" x14ac:dyDescent="0.3">
      <c r="A3422" s="9">
        <v>766</v>
      </c>
      <c r="B3422" s="10"/>
      <c r="C3422" s="10"/>
      <c r="D3422" s="10">
        <v>137084420</v>
      </c>
      <c r="E3422" s="10">
        <v>535486</v>
      </c>
      <c r="F3422" s="10">
        <v>535486</v>
      </c>
      <c r="G3422" s="10" t="s">
        <v>2494</v>
      </c>
      <c r="H3422" s="10" t="str">
        <f t="shared" si="127"/>
        <v>DELTALTD</v>
      </c>
      <c r="I3422" s="10" t="s">
        <v>2495</v>
      </c>
      <c r="J3422" s="10" t="s">
        <v>2496</v>
      </c>
      <c r="K3422" s="13">
        <v>3.03</v>
      </c>
      <c r="L3422" s="19" t="s">
        <v>13176</v>
      </c>
      <c r="M3422" s="11" t="s">
        <v>55</v>
      </c>
      <c r="N3422" s="10" t="s">
        <v>56</v>
      </c>
      <c r="O3422" s="10" t="s">
        <v>158</v>
      </c>
      <c r="P3422" s="10" t="s">
        <v>159</v>
      </c>
      <c r="Q3422" s="12"/>
      <c r="R3422" s="12"/>
      <c r="S3422" s="18" t="s">
        <v>58</v>
      </c>
      <c r="T3422" s="10" t="s">
        <v>27</v>
      </c>
      <c r="U3422" s="10">
        <v>1147</v>
      </c>
      <c r="V3422" s="10">
        <v>1156</v>
      </c>
      <c r="W3422" s="10">
        <v>521</v>
      </c>
      <c r="X3422" s="10">
        <v>1857</v>
      </c>
      <c r="Y3422" s="10">
        <f t="shared" si="125"/>
        <v>766</v>
      </c>
      <c r="Z3422" s="10" t="str">
        <f>IFERROR(VLOOKUP(H3422,'[1]MW-NIFTY-50-12-Apr-2020'!$A:$A,1,FALSE),"No")</f>
        <v>No</v>
      </c>
      <c r="AA3422" s="10" t="str">
        <f>IFERROR(VLOOKUP(AB3422,'[2]ind_nifty500list 12th Apr20'!$F:$F,1,FALSE),"No")</f>
        <v>No</v>
      </c>
      <c r="AB3422" s="9">
        <v>766</v>
      </c>
    </row>
    <row r="3423" spans="1:28" ht="15.75" customHeight="1" x14ac:dyDescent="0.3">
      <c r="A3423" s="9">
        <v>4775</v>
      </c>
      <c r="B3423" s="10"/>
      <c r="C3423" s="10"/>
      <c r="D3423" s="10">
        <v>129710084</v>
      </c>
      <c r="E3423" s="10">
        <v>129710084</v>
      </c>
      <c r="F3423" s="10">
        <v>506680</v>
      </c>
      <c r="G3423" s="10" t="s">
        <v>12602</v>
      </c>
      <c r="H3423" s="10" t="str">
        <f t="shared" si="127"/>
        <v>TECILCHEM</v>
      </c>
      <c r="I3423" s="10" t="s">
        <v>12603</v>
      </c>
      <c r="J3423" s="10" t="s">
        <v>12604</v>
      </c>
      <c r="K3423" s="13">
        <v>3.03</v>
      </c>
      <c r="L3423" s="19" t="s">
        <v>13176</v>
      </c>
      <c r="M3423" s="11" t="s">
        <v>23</v>
      </c>
      <c r="N3423" s="10" t="s">
        <v>24</v>
      </c>
      <c r="O3423" s="10" t="s">
        <v>376</v>
      </c>
      <c r="P3423" s="10"/>
      <c r="Q3423" s="12"/>
      <c r="R3423" s="12"/>
      <c r="S3423" s="17" t="s">
        <v>26</v>
      </c>
      <c r="T3423" s="10" t="s">
        <v>27</v>
      </c>
      <c r="U3423" s="10">
        <v>1078</v>
      </c>
      <c r="V3423" s="10">
        <v>129</v>
      </c>
      <c r="W3423" s="10">
        <v>3037</v>
      </c>
      <c r="X3423" s="10">
        <v>3203</v>
      </c>
      <c r="Y3423" s="10">
        <f t="shared" si="125"/>
        <v>4775</v>
      </c>
      <c r="Z3423" s="10" t="str">
        <f>IFERROR(VLOOKUP(H3423,'[1]MW-NIFTY-50-12-Apr-2020'!$A:$A,1,FALSE),"No")</f>
        <v>No</v>
      </c>
      <c r="AA3423" s="10" t="str">
        <f>IFERROR(VLOOKUP(AB3423,'[2]ind_nifty500list 12th Apr20'!$F:$F,1,FALSE),"No")</f>
        <v>No</v>
      </c>
      <c r="AB3423" s="9">
        <v>4775</v>
      </c>
    </row>
    <row r="3424" spans="1:28" ht="15.75" customHeight="1" x14ac:dyDescent="0.3">
      <c r="A3424" s="9">
        <v>2992</v>
      </c>
      <c r="B3424" s="10"/>
      <c r="C3424" s="10"/>
      <c r="D3424" s="10">
        <v>134298116</v>
      </c>
      <c r="E3424" s="10">
        <v>524602</v>
      </c>
      <c r="F3424" s="10">
        <v>524602</v>
      </c>
      <c r="G3424" s="10" t="s">
        <v>9216</v>
      </c>
      <c r="H3424" s="10" t="str">
        <f t="shared" si="127"/>
        <v>SHIVMED</v>
      </c>
      <c r="I3424" s="10" t="s">
        <v>9217</v>
      </c>
      <c r="J3424" s="10" t="s">
        <v>9218</v>
      </c>
      <c r="K3424" s="13">
        <v>3.02</v>
      </c>
      <c r="L3424" s="19" t="s">
        <v>13176</v>
      </c>
      <c r="M3424" s="11" t="s">
        <v>4773</v>
      </c>
      <c r="N3424" s="10" t="s">
        <v>172</v>
      </c>
      <c r="O3424" s="10" t="s">
        <v>9219</v>
      </c>
      <c r="P3424" s="10"/>
      <c r="Q3424" s="12"/>
      <c r="R3424" s="12"/>
      <c r="S3424" s="15" t="s">
        <v>174</v>
      </c>
      <c r="T3424" s="10" t="s">
        <v>27</v>
      </c>
      <c r="U3424" s="10">
        <v>74</v>
      </c>
      <c r="V3424" s="10">
        <v>831</v>
      </c>
      <c r="W3424" s="10">
        <v>792</v>
      </c>
      <c r="X3424" s="10">
        <v>1874</v>
      </c>
      <c r="Y3424" s="10">
        <f t="shared" si="125"/>
        <v>2992</v>
      </c>
      <c r="Z3424" s="10" t="str">
        <f>IFERROR(VLOOKUP(H3424,'[1]MW-NIFTY-50-12-Apr-2020'!$A:$A,1,FALSE),"No")</f>
        <v>No</v>
      </c>
      <c r="AA3424" s="10" t="str">
        <f>IFERROR(VLOOKUP(AB3424,'[2]ind_nifty500list 12th Apr20'!$F:$F,1,FALSE),"No")</f>
        <v>No</v>
      </c>
      <c r="AB3424" s="9">
        <v>2992</v>
      </c>
    </row>
    <row r="3425" spans="1:28" ht="15.75" customHeight="1" x14ac:dyDescent="0.3">
      <c r="A3425" s="9">
        <v>1645</v>
      </c>
      <c r="B3425" s="10"/>
      <c r="C3425" s="10"/>
      <c r="D3425" s="10">
        <v>136073476</v>
      </c>
      <c r="E3425" s="10">
        <v>531537</v>
      </c>
      <c r="F3425" s="10">
        <v>531537</v>
      </c>
      <c r="G3425" s="10" t="s">
        <v>5171</v>
      </c>
      <c r="H3425" s="10" t="str">
        <f t="shared" si="127"/>
        <v>JYOTHI</v>
      </c>
      <c r="I3425" s="10" t="s">
        <v>5172</v>
      </c>
      <c r="J3425" s="10" t="s">
        <v>5173</v>
      </c>
      <c r="K3425" s="13">
        <v>3.01</v>
      </c>
      <c r="L3425" s="19" t="s">
        <v>13176</v>
      </c>
      <c r="M3425" s="11" t="s">
        <v>39</v>
      </c>
      <c r="N3425" s="10" t="s">
        <v>67</v>
      </c>
      <c r="O3425" s="12"/>
      <c r="P3425" s="10"/>
      <c r="Q3425" s="12"/>
      <c r="R3425" s="12"/>
      <c r="S3425" s="15" t="s">
        <v>69</v>
      </c>
      <c r="T3425" s="10" t="s">
        <v>27</v>
      </c>
      <c r="U3425" s="10">
        <v>1997</v>
      </c>
      <c r="V3425" s="10">
        <v>2224</v>
      </c>
      <c r="W3425" s="10">
        <v>1451</v>
      </c>
      <c r="X3425" s="10">
        <v>931</v>
      </c>
      <c r="Y3425" s="10">
        <f t="shared" si="125"/>
        <v>1645</v>
      </c>
      <c r="Z3425" s="10" t="str">
        <f>IFERROR(VLOOKUP(H3425,'[1]MW-NIFTY-50-12-Apr-2020'!$A:$A,1,FALSE),"No")</f>
        <v>No</v>
      </c>
      <c r="AA3425" s="10" t="str">
        <f>IFERROR(VLOOKUP(AB3425,'[2]ind_nifty500list 12th Apr20'!$F:$F,1,FALSE),"No")</f>
        <v>No</v>
      </c>
      <c r="AB3425" s="9">
        <v>1645</v>
      </c>
    </row>
    <row r="3426" spans="1:28" ht="15.75" customHeight="1" x14ac:dyDescent="0.3">
      <c r="A3426" s="9">
        <v>800</v>
      </c>
      <c r="B3426" s="10"/>
      <c r="C3426" s="10"/>
      <c r="D3426" s="10">
        <v>130018820</v>
      </c>
      <c r="E3426" s="10">
        <v>507886</v>
      </c>
      <c r="F3426" s="10">
        <v>507886</v>
      </c>
      <c r="G3426" s="10" t="s">
        <v>2596</v>
      </c>
      <c r="H3426" s="10" t="str">
        <f t="shared" si="127"/>
        <v>DHRUVES</v>
      </c>
      <c r="I3426" s="10" t="s">
        <v>2597</v>
      </c>
      <c r="J3426" s="10" t="s">
        <v>2598</v>
      </c>
      <c r="K3426" s="13">
        <v>3</v>
      </c>
      <c r="L3426" s="19" t="s">
        <v>13176</v>
      </c>
      <c r="M3426" s="11" t="s">
        <v>249</v>
      </c>
      <c r="N3426" s="10" t="s">
        <v>383</v>
      </c>
      <c r="O3426" s="10"/>
      <c r="P3426" s="10"/>
      <c r="Q3426" s="12"/>
      <c r="R3426" s="12"/>
      <c r="S3426" s="18" t="s">
        <v>384</v>
      </c>
      <c r="T3426" s="10" t="s">
        <v>27</v>
      </c>
      <c r="U3426" s="10">
        <v>2648</v>
      </c>
      <c r="V3426" s="10">
        <v>2977</v>
      </c>
      <c r="W3426" s="10">
        <v>3109</v>
      </c>
      <c r="X3426" s="10">
        <v>2714</v>
      </c>
      <c r="Y3426" s="10">
        <f t="shared" si="125"/>
        <v>800</v>
      </c>
      <c r="Z3426" s="10" t="str">
        <f>IFERROR(VLOOKUP(H3426,'[1]MW-NIFTY-50-12-Apr-2020'!$A:$A,1,FALSE),"No")</f>
        <v>No</v>
      </c>
      <c r="AA3426" s="10" t="str">
        <f>IFERROR(VLOOKUP(AB3426,'[2]ind_nifty500list 12th Apr20'!$F:$F,1,FALSE),"No")</f>
        <v>No</v>
      </c>
      <c r="AB3426" s="9">
        <v>800</v>
      </c>
    </row>
    <row r="3427" spans="1:28" ht="15.75" customHeight="1" x14ac:dyDescent="0.3">
      <c r="A3427" s="9">
        <v>2044</v>
      </c>
      <c r="B3427" s="10"/>
      <c r="C3427" s="10"/>
      <c r="D3427" s="10">
        <v>133975812</v>
      </c>
      <c r="E3427" s="10">
        <v>523343</v>
      </c>
      <c r="F3427" s="10">
        <v>523343</v>
      </c>
      <c r="G3427" s="10" t="s">
        <v>6373</v>
      </c>
      <c r="H3427" s="10" t="str">
        <f t="shared" si="127"/>
        <v>MICROSE</v>
      </c>
      <c r="I3427" s="10" t="s">
        <v>6374</v>
      </c>
      <c r="J3427" s="10" t="s">
        <v>6375</v>
      </c>
      <c r="K3427" s="13">
        <v>3</v>
      </c>
      <c r="L3427" s="19" t="s">
        <v>13176</v>
      </c>
      <c r="M3427" s="11" t="s">
        <v>55</v>
      </c>
      <c r="N3427" s="10" t="s">
        <v>56</v>
      </c>
      <c r="O3427" s="10" t="s">
        <v>62</v>
      </c>
      <c r="P3427" s="10" t="s">
        <v>63</v>
      </c>
      <c r="Q3427" s="12"/>
      <c r="R3427" s="12"/>
      <c r="S3427" s="10" t="s">
        <v>58</v>
      </c>
      <c r="T3427" s="10" t="s">
        <v>27</v>
      </c>
      <c r="U3427" s="10">
        <v>630</v>
      </c>
      <c r="V3427" s="10">
        <v>854</v>
      </c>
      <c r="W3427" s="10">
        <v>2026</v>
      </c>
      <c r="X3427" s="10">
        <v>1985</v>
      </c>
      <c r="Y3427" s="10">
        <f t="shared" si="125"/>
        <v>2044</v>
      </c>
      <c r="Z3427" s="10" t="str">
        <f>IFERROR(VLOOKUP(H3427,'[1]MW-NIFTY-50-12-Apr-2020'!$A:$A,1,FALSE),"No")</f>
        <v>No</v>
      </c>
      <c r="AA3427" s="10" t="str">
        <f>IFERROR(VLOOKUP(AB3427,'[2]ind_nifty500list 12th Apr20'!$F:$F,1,FALSE),"No")</f>
        <v>No</v>
      </c>
      <c r="AB3427" s="9">
        <v>2044</v>
      </c>
    </row>
    <row r="3428" spans="1:28" ht="15.75" customHeight="1" x14ac:dyDescent="0.3">
      <c r="A3428" s="9">
        <v>1917</v>
      </c>
      <c r="B3428" s="10"/>
      <c r="C3428" s="10"/>
      <c r="D3428" s="10">
        <v>135768836</v>
      </c>
      <c r="E3428" s="10">
        <v>530347</v>
      </c>
      <c r="F3428" s="10">
        <v>530347</v>
      </c>
      <c r="G3428" s="10" t="s">
        <v>5996</v>
      </c>
      <c r="H3428" s="10" t="str">
        <f t="shared" si="127"/>
        <v>MAGNUML</v>
      </c>
      <c r="I3428" s="10" t="s">
        <v>5997</v>
      </c>
      <c r="J3428" s="10" t="s">
        <v>5998</v>
      </c>
      <c r="K3428" s="13">
        <v>2.98</v>
      </c>
      <c r="L3428" s="19" t="s">
        <v>13176</v>
      </c>
      <c r="M3428" s="11" t="s">
        <v>32</v>
      </c>
      <c r="N3428" s="10" t="s">
        <v>33</v>
      </c>
      <c r="O3428" s="10" t="s">
        <v>34</v>
      </c>
      <c r="P3428" s="10"/>
      <c r="Q3428" s="12"/>
      <c r="R3428" s="12"/>
      <c r="S3428" s="18" t="s">
        <v>35</v>
      </c>
      <c r="T3428" s="10" t="s">
        <v>27</v>
      </c>
      <c r="U3428" s="10">
        <v>2604</v>
      </c>
      <c r="V3428" s="10">
        <v>1359</v>
      </c>
      <c r="W3428" s="10">
        <v>670</v>
      </c>
      <c r="X3428" s="10">
        <v>218</v>
      </c>
      <c r="Y3428" s="10">
        <f t="shared" si="125"/>
        <v>1917</v>
      </c>
      <c r="Z3428" s="10" t="str">
        <f>IFERROR(VLOOKUP(H3428,'[1]MW-NIFTY-50-12-Apr-2020'!$A:$A,1,FALSE),"No")</f>
        <v>No</v>
      </c>
      <c r="AA3428" s="10" t="str">
        <f>IFERROR(VLOOKUP(AB3428,'[2]ind_nifty500list 12th Apr20'!$F:$F,1,FALSE),"No")</f>
        <v>No</v>
      </c>
      <c r="AB3428" s="9">
        <v>1917</v>
      </c>
    </row>
    <row r="3429" spans="1:28" ht="15.75" customHeight="1" x14ac:dyDescent="0.3">
      <c r="A3429" s="9">
        <v>4222</v>
      </c>
      <c r="B3429" s="10">
        <v>3767553</v>
      </c>
      <c r="C3429" s="10">
        <v>14717</v>
      </c>
      <c r="D3429" s="10">
        <v>136411396</v>
      </c>
      <c r="E3429" s="10">
        <v>532857</v>
      </c>
      <c r="F3429" s="10">
        <v>532857</v>
      </c>
      <c r="G3429" s="10" t="s">
        <v>12338</v>
      </c>
      <c r="H3429" s="10" t="s">
        <v>12338</v>
      </c>
      <c r="I3429" s="10" t="s">
        <v>12339</v>
      </c>
      <c r="J3429" s="10" t="s">
        <v>12340</v>
      </c>
      <c r="K3429" s="13">
        <v>2.97</v>
      </c>
      <c r="L3429" s="19" t="s">
        <v>13176</v>
      </c>
      <c r="M3429" s="11" t="s">
        <v>23</v>
      </c>
      <c r="N3429" s="10" t="s">
        <v>24</v>
      </c>
      <c r="O3429" s="10"/>
      <c r="P3429" s="10"/>
      <c r="Q3429" s="12"/>
      <c r="R3429" s="12"/>
      <c r="S3429" s="17" t="s">
        <v>26</v>
      </c>
      <c r="T3429" s="10" t="s">
        <v>27</v>
      </c>
      <c r="U3429" s="10">
        <v>4230</v>
      </c>
      <c r="V3429" s="10">
        <v>4286</v>
      </c>
      <c r="W3429" s="10">
        <v>4204</v>
      </c>
      <c r="X3429" s="10">
        <v>4111</v>
      </c>
      <c r="Y3429" s="10">
        <f t="shared" si="125"/>
        <v>4222</v>
      </c>
      <c r="Z3429" s="10" t="str">
        <f>IFERROR(VLOOKUP(H3429,'[1]MW-NIFTY-50-12-Apr-2020'!$A:$A,1,FALSE),"No")</f>
        <v>No</v>
      </c>
      <c r="AA3429" s="10" t="str">
        <f>IFERROR(VLOOKUP(AB3429,'[2]ind_nifty500list 12th Apr20'!$F:$F,1,FALSE),"No")</f>
        <v>No</v>
      </c>
      <c r="AB3429" s="9">
        <v>4222</v>
      </c>
    </row>
    <row r="3430" spans="1:28" ht="15.75" customHeight="1" x14ac:dyDescent="0.3">
      <c r="A3430" s="9">
        <v>2683</v>
      </c>
      <c r="B3430" s="10"/>
      <c r="C3430" s="10"/>
      <c r="D3430" s="10">
        <v>128345860</v>
      </c>
      <c r="E3430" s="10">
        <v>501351</v>
      </c>
      <c r="F3430" s="10">
        <v>501351</v>
      </c>
      <c r="G3430" s="10" t="s">
        <v>8290</v>
      </c>
      <c r="H3430" s="10" t="str">
        <f t="shared" ref="H3430:H3443" si="128">G3430</f>
        <v>RAPIDIN</v>
      </c>
      <c r="I3430" s="10" t="s">
        <v>8291</v>
      </c>
      <c r="J3430" s="10" t="s">
        <v>8292</v>
      </c>
      <c r="K3430" s="13">
        <v>2.96</v>
      </c>
      <c r="L3430" s="19" t="s">
        <v>13176</v>
      </c>
      <c r="M3430" s="11" t="s">
        <v>55</v>
      </c>
      <c r="N3430" s="10" t="s">
        <v>56</v>
      </c>
      <c r="O3430" s="10" t="s">
        <v>62</v>
      </c>
      <c r="P3430" s="10" t="s">
        <v>293</v>
      </c>
      <c r="Q3430" s="12"/>
      <c r="R3430" s="12"/>
      <c r="S3430" s="10" t="s">
        <v>58</v>
      </c>
      <c r="T3430" s="10" t="s">
        <v>27</v>
      </c>
      <c r="U3430" s="10">
        <v>2716</v>
      </c>
      <c r="V3430" s="10">
        <v>3341</v>
      </c>
      <c r="W3430" s="10">
        <v>2673</v>
      </c>
      <c r="X3430" s="10">
        <v>2609</v>
      </c>
      <c r="Y3430" s="10">
        <f t="shared" si="125"/>
        <v>2683</v>
      </c>
      <c r="Z3430" s="10" t="str">
        <f>IFERROR(VLOOKUP(H3430,'[1]MW-NIFTY-50-12-Apr-2020'!$A:$A,1,FALSE),"No")</f>
        <v>No</v>
      </c>
      <c r="AA3430" s="10" t="str">
        <f>IFERROR(VLOOKUP(AB3430,'[2]ind_nifty500list 12th Apr20'!$F:$F,1,FALSE),"No")</f>
        <v>No</v>
      </c>
      <c r="AB3430" s="9">
        <v>2683</v>
      </c>
    </row>
    <row r="3431" spans="1:28" ht="15.75" customHeight="1" x14ac:dyDescent="0.3">
      <c r="A3431" s="9">
        <v>3025</v>
      </c>
      <c r="B3431" s="10"/>
      <c r="C3431" s="10"/>
      <c r="D3431" s="10">
        <v>128930564</v>
      </c>
      <c r="E3431" s="10">
        <v>503635</v>
      </c>
      <c r="F3431" s="10">
        <v>503635</v>
      </c>
      <c r="G3431" s="10" t="s">
        <v>9314</v>
      </c>
      <c r="H3431" s="10" t="str">
        <f t="shared" si="128"/>
        <v>SALSAIN</v>
      </c>
      <c r="I3431" s="10" t="s">
        <v>9315</v>
      </c>
      <c r="J3431" s="10" t="s">
        <v>9316</v>
      </c>
      <c r="K3431" s="13">
        <v>2.96</v>
      </c>
      <c r="L3431" s="19" t="s">
        <v>13176</v>
      </c>
      <c r="M3431" s="11" t="s">
        <v>55</v>
      </c>
      <c r="N3431" s="10" t="s">
        <v>56</v>
      </c>
      <c r="O3431" s="10" t="s">
        <v>57</v>
      </c>
      <c r="P3431" s="10"/>
      <c r="Q3431" s="12"/>
      <c r="R3431" s="12"/>
      <c r="S3431" s="10" t="s">
        <v>58</v>
      </c>
      <c r="T3431" s="10" t="s">
        <v>27</v>
      </c>
      <c r="U3431" s="10">
        <v>3525</v>
      </c>
      <c r="V3431" s="10">
        <v>648</v>
      </c>
      <c r="W3431" s="10">
        <v>2951</v>
      </c>
      <c r="X3431" s="10">
        <v>2751</v>
      </c>
      <c r="Y3431" s="10">
        <f t="shared" si="125"/>
        <v>3025</v>
      </c>
      <c r="Z3431" s="10" t="str">
        <f>IFERROR(VLOOKUP(H3431,'[1]MW-NIFTY-50-12-Apr-2020'!$A:$A,1,FALSE),"No")</f>
        <v>No</v>
      </c>
      <c r="AA3431" s="10" t="str">
        <f>IFERROR(VLOOKUP(AB3431,'[2]ind_nifty500list 12th Apr20'!$F:$F,1,FALSE),"No")</f>
        <v>No</v>
      </c>
      <c r="AB3431" s="9">
        <v>3025</v>
      </c>
    </row>
    <row r="3432" spans="1:28" ht="15.75" customHeight="1" x14ac:dyDescent="0.3">
      <c r="A3432" s="9">
        <v>4292</v>
      </c>
      <c r="B3432" s="10"/>
      <c r="C3432" s="10"/>
      <c r="D3432" s="10">
        <v>128573700</v>
      </c>
      <c r="E3432" s="10">
        <v>502241</v>
      </c>
      <c r="F3432" s="10">
        <v>502241</v>
      </c>
      <c r="G3432" s="10" t="s">
        <v>12374</v>
      </c>
      <c r="H3432" s="10" t="str">
        <f t="shared" si="128"/>
        <v>INDOASAHI</v>
      </c>
      <c r="I3432" s="10" t="s">
        <v>12375</v>
      </c>
      <c r="J3432" s="10" t="s">
        <v>12376</v>
      </c>
      <c r="K3432" s="13">
        <v>2.96</v>
      </c>
      <c r="L3432" s="19" t="s">
        <v>13176</v>
      </c>
      <c r="M3432" s="10" t="s">
        <v>23</v>
      </c>
      <c r="N3432" s="10" t="s">
        <v>24</v>
      </c>
      <c r="O3432" s="10"/>
      <c r="P3432" s="10"/>
      <c r="Q3432" s="12"/>
      <c r="R3432" s="12"/>
      <c r="S3432" s="15" t="s">
        <v>26</v>
      </c>
      <c r="T3432" s="10" t="s">
        <v>27</v>
      </c>
      <c r="U3432" s="10">
        <v>4323</v>
      </c>
      <c r="V3432" s="10">
        <v>4398</v>
      </c>
      <c r="W3432" s="10">
        <v>4286</v>
      </c>
      <c r="X3432" s="10">
        <v>4230</v>
      </c>
      <c r="Y3432" s="10">
        <f t="shared" si="125"/>
        <v>4292</v>
      </c>
      <c r="Z3432" s="10" t="str">
        <f>IFERROR(VLOOKUP(H3432,'[1]MW-NIFTY-50-12-Apr-2020'!$A:$A,1,FALSE),"No")</f>
        <v>No</v>
      </c>
      <c r="AA3432" s="10" t="str">
        <f>IFERROR(VLOOKUP(AB3432,'[2]ind_nifty500list 12th Apr20'!$F:$F,1,FALSE),"No")</f>
        <v>No</v>
      </c>
      <c r="AB3432" s="9">
        <v>4292</v>
      </c>
    </row>
    <row r="3433" spans="1:28" ht="15.75" customHeight="1" x14ac:dyDescent="0.3">
      <c r="A3433" s="9">
        <v>1066</v>
      </c>
      <c r="B3433" s="10"/>
      <c r="C3433" s="10"/>
      <c r="D3433" s="10">
        <v>131185412</v>
      </c>
      <c r="E3433" s="10">
        <v>512443</v>
      </c>
      <c r="F3433" s="10">
        <v>512443</v>
      </c>
      <c r="G3433" s="10" t="s">
        <v>3406</v>
      </c>
      <c r="H3433" s="10" t="str">
        <f t="shared" si="128"/>
        <v>GANONTR</v>
      </c>
      <c r="I3433" s="10" t="s">
        <v>3407</v>
      </c>
      <c r="J3433" s="10" t="s">
        <v>3408</v>
      </c>
      <c r="K3433" s="13">
        <v>2.95</v>
      </c>
      <c r="L3433" s="19" t="s">
        <v>13176</v>
      </c>
      <c r="M3433" s="11" t="s">
        <v>55</v>
      </c>
      <c r="N3433" s="10" t="s">
        <v>56</v>
      </c>
      <c r="O3433" s="10" t="s">
        <v>62</v>
      </c>
      <c r="P3433" s="10" t="s">
        <v>63</v>
      </c>
      <c r="Q3433" s="12"/>
      <c r="R3433" s="12"/>
      <c r="S3433" s="18" t="s">
        <v>58</v>
      </c>
      <c r="T3433" s="10" t="s">
        <v>27</v>
      </c>
      <c r="U3433" s="10">
        <v>1428</v>
      </c>
      <c r="V3433" s="10">
        <v>1549</v>
      </c>
      <c r="W3433" s="10">
        <v>3530</v>
      </c>
      <c r="X3433" s="10">
        <v>3529</v>
      </c>
      <c r="Y3433" s="10">
        <f t="shared" si="125"/>
        <v>1066</v>
      </c>
      <c r="Z3433" s="10" t="str">
        <f>IFERROR(VLOOKUP(H3433,'[1]MW-NIFTY-50-12-Apr-2020'!$A:$A,1,FALSE),"No")</f>
        <v>No</v>
      </c>
      <c r="AA3433" s="10" t="str">
        <f>IFERROR(VLOOKUP(AB3433,'[2]ind_nifty500list 12th Apr20'!$F:$F,1,FALSE),"No")</f>
        <v>No</v>
      </c>
      <c r="AB3433" s="9">
        <v>1066</v>
      </c>
    </row>
    <row r="3434" spans="1:28" ht="15.75" customHeight="1" x14ac:dyDescent="0.3">
      <c r="A3434" s="9">
        <v>2594</v>
      </c>
      <c r="B3434" s="10"/>
      <c r="C3434" s="10"/>
      <c r="D3434" s="10">
        <v>137982212</v>
      </c>
      <c r="E3434" s="10">
        <v>538993</v>
      </c>
      <c r="F3434" s="10">
        <v>538993</v>
      </c>
      <c r="G3434" s="10" t="s">
        <v>8022</v>
      </c>
      <c r="H3434" s="10" t="str">
        <f t="shared" si="128"/>
        <v>PUROHITCON</v>
      </c>
      <c r="I3434" s="10" t="s">
        <v>8023</v>
      </c>
      <c r="J3434" s="10" t="s">
        <v>8024</v>
      </c>
      <c r="K3434" s="13">
        <v>2.95</v>
      </c>
      <c r="L3434" s="19" t="s">
        <v>13176</v>
      </c>
      <c r="M3434" s="11" t="s">
        <v>249</v>
      </c>
      <c r="N3434" s="10" t="s">
        <v>383</v>
      </c>
      <c r="O3434" s="10"/>
      <c r="P3434" s="10"/>
      <c r="Q3434" s="12"/>
      <c r="R3434" s="12"/>
      <c r="S3434" s="18" t="s">
        <v>384</v>
      </c>
      <c r="T3434" s="10" t="s">
        <v>27</v>
      </c>
      <c r="U3434" s="10">
        <v>2714</v>
      </c>
      <c r="V3434" s="10">
        <v>3109</v>
      </c>
      <c r="W3434" s="10">
        <v>929</v>
      </c>
      <c r="X3434" s="10">
        <v>2622</v>
      </c>
      <c r="Y3434" s="10">
        <f t="shared" si="125"/>
        <v>2594</v>
      </c>
      <c r="Z3434" s="10" t="str">
        <f>IFERROR(VLOOKUP(H3434,'[1]MW-NIFTY-50-12-Apr-2020'!$A:$A,1,FALSE),"No")</f>
        <v>No</v>
      </c>
      <c r="AA3434" s="10" t="str">
        <f>IFERROR(VLOOKUP(AB3434,'[2]ind_nifty500list 12th Apr20'!$F:$F,1,FALSE),"No")</f>
        <v>No</v>
      </c>
      <c r="AB3434" s="9">
        <v>2594</v>
      </c>
    </row>
    <row r="3435" spans="1:28" ht="15.75" customHeight="1" x14ac:dyDescent="0.3">
      <c r="A3435" s="9">
        <v>2000</v>
      </c>
      <c r="B3435" s="10"/>
      <c r="C3435" s="10"/>
      <c r="D3435" s="10">
        <v>135992580</v>
      </c>
      <c r="E3435" s="10">
        <v>135992580</v>
      </c>
      <c r="F3435" s="10">
        <v>531221</v>
      </c>
      <c r="G3435" s="10" t="s">
        <v>6243</v>
      </c>
      <c r="H3435" s="10" t="str">
        <f t="shared" si="128"/>
        <v>MAYURFL</v>
      </c>
      <c r="I3435" s="10"/>
      <c r="J3435" s="10" t="s">
        <v>6244</v>
      </c>
      <c r="K3435" s="13">
        <v>2.94</v>
      </c>
      <c r="L3435" s="19" t="s">
        <v>13176</v>
      </c>
      <c r="M3435" s="11" t="s">
        <v>249</v>
      </c>
      <c r="N3435" s="10" t="s">
        <v>250</v>
      </c>
      <c r="O3435" s="10" t="s">
        <v>762</v>
      </c>
      <c r="P3435" s="10"/>
      <c r="Q3435" s="10"/>
      <c r="R3435" s="12"/>
      <c r="S3435" s="15" t="s">
        <v>26</v>
      </c>
      <c r="T3435" s="10" t="s">
        <v>27</v>
      </c>
      <c r="U3435" s="10">
        <v>2868</v>
      </c>
      <c r="V3435" s="10">
        <v>3962</v>
      </c>
      <c r="W3435" s="10">
        <v>2049</v>
      </c>
      <c r="X3435" s="10">
        <v>3827</v>
      </c>
      <c r="Y3435" s="10">
        <f t="shared" si="125"/>
        <v>2000</v>
      </c>
      <c r="Z3435" s="10" t="str">
        <f>IFERROR(VLOOKUP(H3435,'[1]MW-NIFTY-50-12-Apr-2020'!$A:$A,1,FALSE),"No")</f>
        <v>No</v>
      </c>
      <c r="AA3435" s="10" t="str">
        <f>IFERROR(VLOOKUP(AB3435,'[2]ind_nifty500list 12th Apr20'!$F:$F,1,FALSE),"No")</f>
        <v>No</v>
      </c>
      <c r="AB3435" s="9">
        <v>2000</v>
      </c>
    </row>
    <row r="3436" spans="1:28" ht="15.75" customHeight="1" x14ac:dyDescent="0.3">
      <c r="A3436" s="9">
        <v>3081</v>
      </c>
      <c r="B3436" s="10"/>
      <c r="C3436" s="10"/>
      <c r="D3436" s="10">
        <v>136452612</v>
      </c>
      <c r="E3436" s="10">
        <v>533018</v>
      </c>
      <c r="F3436" s="10">
        <v>533018</v>
      </c>
      <c r="G3436" s="10" t="s">
        <v>9482</v>
      </c>
      <c r="H3436" s="10" t="str">
        <f t="shared" si="128"/>
        <v>SIMPLXMIL</v>
      </c>
      <c r="I3436" s="10" t="s">
        <v>9483</v>
      </c>
      <c r="J3436" s="10" t="s">
        <v>9484</v>
      </c>
      <c r="K3436" s="13">
        <v>2.94</v>
      </c>
      <c r="L3436" s="19" t="s">
        <v>13176</v>
      </c>
      <c r="M3436" s="11" t="s">
        <v>83</v>
      </c>
      <c r="N3436" s="10" t="s">
        <v>84</v>
      </c>
      <c r="O3436" s="10" t="s">
        <v>85</v>
      </c>
      <c r="P3436" s="10"/>
      <c r="Q3436" s="12"/>
      <c r="R3436" s="12"/>
      <c r="S3436" s="15" t="s">
        <v>86</v>
      </c>
      <c r="T3436" s="10" t="s">
        <v>27</v>
      </c>
      <c r="U3436" s="10">
        <v>3343</v>
      </c>
      <c r="V3436" s="10">
        <v>3415</v>
      </c>
      <c r="W3436" s="10">
        <v>1946</v>
      </c>
      <c r="X3436" s="10">
        <v>1537</v>
      </c>
      <c r="Y3436" s="10">
        <f t="shared" si="125"/>
        <v>3081</v>
      </c>
      <c r="Z3436" s="10" t="str">
        <f>IFERROR(VLOOKUP(H3436,'[1]MW-NIFTY-50-12-Apr-2020'!$A:$A,1,FALSE),"No")</f>
        <v>No</v>
      </c>
      <c r="AA3436" s="10" t="str">
        <f>IFERROR(VLOOKUP(AB3436,'[2]ind_nifty500list 12th Apr20'!$F:$F,1,FALSE),"No")</f>
        <v>No</v>
      </c>
      <c r="AB3436" s="9">
        <v>3081</v>
      </c>
    </row>
    <row r="3437" spans="1:28" ht="15.75" customHeight="1" x14ac:dyDescent="0.3">
      <c r="A3437" s="9">
        <v>726</v>
      </c>
      <c r="B3437" s="10"/>
      <c r="C3437" s="10"/>
      <c r="D3437" s="10">
        <v>136285188</v>
      </c>
      <c r="E3437" s="10">
        <v>532364</v>
      </c>
      <c r="F3437" s="10">
        <v>532364</v>
      </c>
      <c r="G3437" s="10" t="s">
        <v>2374</v>
      </c>
      <c r="H3437" s="10" t="str">
        <f t="shared" si="128"/>
        <v>CYBERSC</v>
      </c>
      <c r="I3437" s="10" t="s">
        <v>2375</v>
      </c>
      <c r="J3437" s="10" t="s">
        <v>2376</v>
      </c>
      <c r="K3437" s="13">
        <v>2.93</v>
      </c>
      <c r="L3437" s="19" t="s">
        <v>13176</v>
      </c>
      <c r="M3437" s="11" t="s">
        <v>39</v>
      </c>
      <c r="N3437" s="10" t="s">
        <v>145</v>
      </c>
      <c r="O3437" s="10" t="s">
        <v>543</v>
      </c>
      <c r="P3437" s="10"/>
      <c r="Q3437" s="12"/>
      <c r="R3437" s="12"/>
      <c r="S3437" s="15" t="s">
        <v>42</v>
      </c>
      <c r="T3437" s="10" t="s">
        <v>27</v>
      </c>
      <c r="U3437" s="10">
        <v>1979</v>
      </c>
      <c r="V3437" s="10">
        <v>578</v>
      </c>
      <c r="W3437" s="10">
        <v>808</v>
      </c>
      <c r="X3437" s="10">
        <v>1484</v>
      </c>
      <c r="Y3437" s="10">
        <f t="shared" si="125"/>
        <v>726</v>
      </c>
      <c r="Z3437" s="10" t="str">
        <f>IFERROR(VLOOKUP(H3437,'[1]MW-NIFTY-50-12-Apr-2020'!$A:$A,1,FALSE),"No")</f>
        <v>No</v>
      </c>
      <c r="AA3437" s="10" t="str">
        <f>IFERROR(VLOOKUP(AB3437,'[2]ind_nifty500list 12th Apr20'!$F:$F,1,FALSE),"No")</f>
        <v>No</v>
      </c>
      <c r="AB3437" s="9">
        <v>726</v>
      </c>
    </row>
    <row r="3438" spans="1:28" ht="15.75" customHeight="1" x14ac:dyDescent="0.3">
      <c r="A3438" s="9">
        <v>193</v>
      </c>
      <c r="B3438" s="10"/>
      <c r="C3438" s="10"/>
      <c r="D3438" s="10">
        <v>135884548</v>
      </c>
      <c r="E3438" s="10">
        <v>530799</v>
      </c>
      <c r="F3438" s="10">
        <v>530799</v>
      </c>
      <c r="G3438" s="10" t="s">
        <v>723</v>
      </c>
      <c r="H3438" s="10" t="str">
        <f t="shared" si="128"/>
        <v>ANNAINFRA</v>
      </c>
      <c r="I3438" s="10" t="s">
        <v>724</v>
      </c>
      <c r="J3438" s="10" t="s">
        <v>725</v>
      </c>
      <c r="K3438" s="13">
        <v>2.92</v>
      </c>
      <c r="L3438" s="19" t="s">
        <v>13176</v>
      </c>
      <c r="M3438" s="11" t="s">
        <v>55</v>
      </c>
      <c r="N3438" s="10" t="s">
        <v>56</v>
      </c>
      <c r="O3438" s="10" t="s">
        <v>57</v>
      </c>
      <c r="P3438" s="10"/>
      <c r="Q3438" s="12"/>
      <c r="R3438" s="12"/>
      <c r="S3438" s="10" t="s">
        <v>58</v>
      </c>
      <c r="T3438" s="10" t="s">
        <v>27</v>
      </c>
      <c r="U3438" s="10">
        <v>457</v>
      </c>
      <c r="V3438" s="10">
        <v>744</v>
      </c>
      <c r="W3438" s="10">
        <v>128</v>
      </c>
      <c r="X3438" s="10">
        <v>5</v>
      </c>
      <c r="Y3438" s="10">
        <f t="shared" si="125"/>
        <v>193</v>
      </c>
      <c r="Z3438" s="10" t="str">
        <f>IFERROR(VLOOKUP(H3438,'[1]MW-NIFTY-50-12-Apr-2020'!$A:$A,1,FALSE),"No")</f>
        <v>No</v>
      </c>
      <c r="AA3438" s="10" t="str">
        <f>IFERROR(VLOOKUP(AB3438,'[2]ind_nifty500list 12th Apr20'!$F:$F,1,FALSE),"No")</f>
        <v>No</v>
      </c>
      <c r="AB3438" s="9">
        <v>193</v>
      </c>
    </row>
    <row r="3439" spans="1:28" ht="15.75" customHeight="1" x14ac:dyDescent="0.3">
      <c r="A3439" s="9">
        <v>1401</v>
      </c>
      <c r="B3439" s="10"/>
      <c r="C3439" s="10"/>
      <c r="D3439" s="10">
        <v>136023812</v>
      </c>
      <c r="E3439" s="10">
        <v>531343</v>
      </c>
      <c r="F3439" s="10">
        <v>531343</v>
      </c>
      <c r="G3439" s="10" t="s">
        <v>4431</v>
      </c>
      <c r="H3439" s="10" t="str">
        <f t="shared" si="128"/>
        <v>INDINFRA</v>
      </c>
      <c r="I3439" s="10" t="s">
        <v>4432</v>
      </c>
      <c r="J3439" s="10" t="s">
        <v>4433</v>
      </c>
      <c r="K3439" s="13">
        <v>2.91</v>
      </c>
      <c r="L3439" s="19" t="s">
        <v>13176</v>
      </c>
      <c r="M3439" s="11" t="s">
        <v>39</v>
      </c>
      <c r="N3439" s="10" t="s">
        <v>145</v>
      </c>
      <c r="O3439" s="10"/>
      <c r="P3439" s="10"/>
      <c r="Q3439" s="12"/>
      <c r="R3439" s="12"/>
      <c r="S3439" s="15" t="s">
        <v>42</v>
      </c>
      <c r="T3439" s="10" t="s">
        <v>27</v>
      </c>
      <c r="U3439" s="10">
        <v>1696</v>
      </c>
      <c r="V3439" s="10">
        <v>1701</v>
      </c>
      <c r="W3439" s="10">
        <v>960</v>
      </c>
      <c r="X3439" s="10">
        <v>797</v>
      </c>
      <c r="Y3439" s="10">
        <f t="shared" si="125"/>
        <v>1401</v>
      </c>
      <c r="Z3439" s="10" t="str">
        <f>IFERROR(VLOOKUP(H3439,'[1]MW-NIFTY-50-12-Apr-2020'!$A:$A,1,FALSE),"No")</f>
        <v>No</v>
      </c>
      <c r="AA3439" s="10" t="str">
        <f>IFERROR(VLOOKUP(AB3439,'[2]ind_nifty500list 12th Apr20'!$F:$F,1,FALSE),"No")</f>
        <v>No</v>
      </c>
      <c r="AB3439" s="9">
        <v>1401</v>
      </c>
    </row>
    <row r="3440" spans="1:28" ht="15.75" customHeight="1" x14ac:dyDescent="0.3">
      <c r="A3440" s="9">
        <v>2899</v>
      </c>
      <c r="B3440" s="10"/>
      <c r="C3440" s="10"/>
      <c r="D3440" s="10">
        <v>135934212</v>
      </c>
      <c r="E3440" s="10">
        <v>530993</v>
      </c>
      <c r="F3440" s="10">
        <v>530993</v>
      </c>
      <c r="G3440" s="10" t="s">
        <v>8939</v>
      </c>
      <c r="H3440" s="10" t="str">
        <f t="shared" si="128"/>
        <v>SARTHAKGL</v>
      </c>
      <c r="I3440" s="10" t="s">
        <v>8940</v>
      </c>
      <c r="J3440" s="10" t="s">
        <v>8941</v>
      </c>
      <c r="K3440" s="13">
        <v>2.91</v>
      </c>
      <c r="L3440" s="19" t="s">
        <v>13176</v>
      </c>
      <c r="M3440" s="10" t="s">
        <v>55</v>
      </c>
      <c r="N3440" s="10" t="s">
        <v>56</v>
      </c>
      <c r="O3440" s="10" t="s">
        <v>62</v>
      </c>
      <c r="P3440" s="10" t="s">
        <v>63</v>
      </c>
      <c r="Q3440" s="12"/>
      <c r="R3440" s="12"/>
      <c r="S3440" s="18" t="s">
        <v>58</v>
      </c>
      <c r="T3440" s="10" t="s">
        <v>27</v>
      </c>
      <c r="U3440" s="10">
        <v>274</v>
      </c>
      <c r="V3440" s="10">
        <v>1604</v>
      </c>
      <c r="W3440" s="10">
        <v>2059</v>
      </c>
      <c r="X3440" s="10">
        <v>1101</v>
      </c>
      <c r="Y3440" s="10">
        <f t="shared" si="125"/>
        <v>2899</v>
      </c>
      <c r="Z3440" s="10" t="str">
        <f>IFERROR(VLOOKUP(H3440,'[1]MW-NIFTY-50-12-Apr-2020'!$A:$A,1,FALSE),"No")</f>
        <v>No</v>
      </c>
      <c r="AA3440" s="10" t="str">
        <f>IFERROR(VLOOKUP(AB3440,'[2]ind_nifty500list 12th Apr20'!$F:$F,1,FALSE),"No")</f>
        <v>No</v>
      </c>
      <c r="AB3440" s="9">
        <v>2899</v>
      </c>
    </row>
    <row r="3441" spans="1:28" ht="15.75" customHeight="1" x14ac:dyDescent="0.3">
      <c r="A3441" s="9">
        <v>572</v>
      </c>
      <c r="B3441" s="10"/>
      <c r="C3441" s="10"/>
      <c r="D3441" s="10">
        <v>135966468</v>
      </c>
      <c r="E3441" s="10">
        <v>531119</v>
      </c>
      <c r="F3441" s="10">
        <v>531119</v>
      </c>
      <c r="G3441" s="10" t="s">
        <v>1903</v>
      </c>
      <c r="H3441" s="10" t="str">
        <f t="shared" si="128"/>
        <v>CEENIKEXPO</v>
      </c>
      <c r="I3441" s="10" t="s">
        <v>1904</v>
      </c>
      <c r="J3441" s="10" t="s">
        <v>1905</v>
      </c>
      <c r="K3441" s="13">
        <v>2.89</v>
      </c>
      <c r="L3441" s="19" t="s">
        <v>13176</v>
      </c>
      <c r="M3441" s="11" t="s">
        <v>83</v>
      </c>
      <c r="N3441" s="10" t="s">
        <v>84</v>
      </c>
      <c r="O3441" s="10" t="s">
        <v>85</v>
      </c>
      <c r="P3441" s="10"/>
      <c r="Q3441" s="12"/>
      <c r="R3441" s="12"/>
      <c r="S3441" s="15" t="s">
        <v>86</v>
      </c>
      <c r="T3441" s="10" t="s">
        <v>27</v>
      </c>
      <c r="U3441" s="10">
        <v>1181</v>
      </c>
      <c r="V3441" s="10">
        <v>1339</v>
      </c>
      <c r="W3441" s="10">
        <v>168</v>
      </c>
      <c r="X3441" s="10">
        <v>164</v>
      </c>
      <c r="Y3441" s="10">
        <f t="shared" si="125"/>
        <v>572</v>
      </c>
      <c r="Z3441" s="10" t="str">
        <f>IFERROR(VLOOKUP(H3441,'[1]MW-NIFTY-50-12-Apr-2020'!$A:$A,1,FALSE),"No")</f>
        <v>No</v>
      </c>
      <c r="AA3441" s="10" t="str">
        <f>IFERROR(VLOOKUP(AB3441,'[2]ind_nifty500list 12th Apr20'!$F:$F,1,FALSE),"No")</f>
        <v>No</v>
      </c>
      <c r="AB3441" s="9">
        <v>572</v>
      </c>
    </row>
    <row r="3442" spans="1:28" ht="15.75" customHeight="1" x14ac:dyDescent="0.3">
      <c r="A3442" s="9">
        <v>1217</v>
      </c>
      <c r="B3442" s="10"/>
      <c r="C3442" s="10"/>
      <c r="D3442" s="10">
        <v>136023300</v>
      </c>
      <c r="E3442" s="10">
        <v>531341</v>
      </c>
      <c r="F3442" s="10">
        <v>531341</v>
      </c>
      <c r="G3442" s="10" t="s">
        <v>3869</v>
      </c>
      <c r="H3442" s="10" t="str">
        <f t="shared" si="128"/>
        <v>GUJINV</v>
      </c>
      <c r="I3442" s="10" t="s">
        <v>3870</v>
      </c>
      <c r="J3442" s="10" t="s">
        <v>3871</v>
      </c>
      <c r="K3442" s="13">
        <v>2.89</v>
      </c>
      <c r="L3442" s="19" t="s">
        <v>13176</v>
      </c>
      <c r="M3442" s="11" t="s">
        <v>55</v>
      </c>
      <c r="N3442" s="10" t="s">
        <v>56</v>
      </c>
      <c r="O3442" s="10" t="s">
        <v>158</v>
      </c>
      <c r="P3442" s="10" t="s">
        <v>159</v>
      </c>
      <c r="Q3442" s="12"/>
      <c r="R3442" s="12"/>
      <c r="S3442" s="18" t="s">
        <v>58</v>
      </c>
      <c r="T3442" s="10" t="s">
        <v>27</v>
      </c>
      <c r="U3442" s="10">
        <v>1601</v>
      </c>
      <c r="V3442" s="10">
        <v>1655</v>
      </c>
      <c r="W3442" s="10">
        <v>1156</v>
      </c>
      <c r="X3442" s="10">
        <v>1147</v>
      </c>
      <c r="Y3442" s="10">
        <f t="shared" si="125"/>
        <v>1217</v>
      </c>
      <c r="Z3442" s="10" t="str">
        <f>IFERROR(VLOOKUP(H3442,'[1]MW-NIFTY-50-12-Apr-2020'!$A:$A,1,FALSE),"No")</f>
        <v>No</v>
      </c>
      <c r="AA3442" s="10" t="str">
        <f>IFERROR(VLOOKUP(AB3442,'[2]ind_nifty500list 12th Apr20'!$F:$F,1,FALSE),"No")</f>
        <v>No</v>
      </c>
      <c r="AB3442" s="9">
        <v>1217</v>
      </c>
    </row>
    <row r="3443" spans="1:28" ht="15.75" customHeight="1" x14ac:dyDescent="0.3">
      <c r="A3443" s="9">
        <v>2643</v>
      </c>
      <c r="B3443" s="10"/>
      <c r="C3443" s="10"/>
      <c r="D3443" s="10">
        <v>130038276</v>
      </c>
      <c r="E3443" s="10">
        <v>507962</v>
      </c>
      <c r="F3443" s="10">
        <v>507962</v>
      </c>
      <c r="G3443" s="10" t="s">
        <v>8169</v>
      </c>
      <c r="H3443" s="10" t="str">
        <f t="shared" si="128"/>
        <v>RAJATH</v>
      </c>
      <c r="I3443" s="10" t="s">
        <v>8170</v>
      </c>
      <c r="J3443" s="10" t="s">
        <v>8171</v>
      </c>
      <c r="K3443" s="13">
        <v>2.89</v>
      </c>
      <c r="L3443" s="19" t="s">
        <v>13176</v>
      </c>
      <c r="M3443" s="11" t="s">
        <v>55</v>
      </c>
      <c r="N3443" s="10" t="s">
        <v>56</v>
      </c>
      <c r="O3443" s="10" t="s">
        <v>57</v>
      </c>
      <c r="P3443" s="10"/>
      <c r="Q3443" s="12"/>
      <c r="R3443" s="12"/>
      <c r="S3443" s="18" t="s">
        <v>58</v>
      </c>
      <c r="T3443" s="10" t="s">
        <v>27</v>
      </c>
      <c r="U3443" s="10">
        <v>2751</v>
      </c>
      <c r="V3443" s="10">
        <v>2951</v>
      </c>
      <c r="W3443" s="10">
        <v>1394</v>
      </c>
      <c r="X3443" s="10">
        <v>744</v>
      </c>
      <c r="Y3443" s="10">
        <f t="shared" si="125"/>
        <v>2643</v>
      </c>
      <c r="Z3443" s="10" t="str">
        <f>IFERROR(VLOOKUP(H3443,'[1]MW-NIFTY-50-12-Apr-2020'!$A:$A,1,FALSE),"No")</f>
        <v>No</v>
      </c>
      <c r="AA3443" s="10" t="str">
        <f>IFERROR(VLOOKUP(AB3443,'[2]ind_nifty500list 12th Apr20'!$F:$F,1,FALSE),"No")</f>
        <v>No</v>
      </c>
      <c r="AB3443" s="9">
        <v>2643</v>
      </c>
    </row>
    <row r="3444" spans="1:28" ht="15.75" customHeight="1" x14ac:dyDescent="0.3">
      <c r="A3444" s="9">
        <v>1603</v>
      </c>
      <c r="B3444" s="10">
        <v>4346881</v>
      </c>
      <c r="C3444" s="10">
        <v>16980</v>
      </c>
      <c r="D3444" s="10">
        <v>130974212</v>
      </c>
      <c r="E3444" s="10">
        <v>511618</v>
      </c>
      <c r="F3444" s="10">
        <v>511618</v>
      </c>
      <c r="G3444" s="10" t="s">
        <v>5045</v>
      </c>
      <c r="H3444" s="10" t="s">
        <v>5045</v>
      </c>
      <c r="I3444" s="10" t="s">
        <v>5046</v>
      </c>
      <c r="J3444" s="10" t="s">
        <v>5047</v>
      </c>
      <c r="K3444" s="13">
        <v>2.8756000000000004</v>
      </c>
      <c r="L3444" s="19" t="s">
        <v>13176</v>
      </c>
      <c r="M3444" s="11" t="s">
        <v>83</v>
      </c>
      <c r="N3444" s="10" t="s">
        <v>1069</v>
      </c>
      <c r="O3444" s="12"/>
      <c r="P3444" s="10"/>
      <c r="Q3444" s="12"/>
      <c r="R3444" s="12"/>
      <c r="S3444" s="15" t="s">
        <v>1071</v>
      </c>
      <c r="T3444" s="10" t="s">
        <v>27</v>
      </c>
      <c r="U3444" s="10">
        <v>1553</v>
      </c>
      <c r="V3444" s="10">
        <v>1591</v>
      </c>
      <c r="W3444" s="10">
        <v>2468</v>
      </c>
      <c r="X3444" s="10">
        <v>870</v>
      </c>
      <c r="Y3444" s="10">
        <f t="shared" si="125"/>
        <v>1603</v>
      </c>
      <c r="Z3444" s="10" t="str">
        <f>IFERROR(VLOOKUP(H3444,'[1]MW-NIFTY-50-12-Apr-2020'!$A:$A,1,FALSE),"No")</f>
        <v>No</v>
      </c>
      <c r="AA3444" s="10" t="str">
        <f>IFERROR(VLOOKUP(AB3444,'[2]ind_nifty500list 12th Apr20'!$F:$F,1,FALSE),"No")</f>
        <v>No</v>
      </c>
      <c r="AB3444" s="9">
        <v>1603</v>
      </c>
    </row>
    <row r="3445" spans="1:28" ht="15.75" customHeight="1" x14ac:dyDescent="0.3">
      <c r="A3445" s="9">
        <v>256</v>
      </c>
      <c r="B3445" s="10"/>
      <c r="C3445" s="10"/>
      <c r="D3445" s="10">
        <v>136848388</v>
      </c>
      <c r="E3445" s="10">
        <v>534564</v>
      </c>
      <c r="F3445" s="10">
        <v>534564</v>
      </c>
      <c r="G3445" s="10" t="s">
        <v>922</v>
      </c>
      <c r="H3445" s="10" t="str">
        <f>G3445</f>
        <v>ASEEMG</v>
      </c>
      <c r="I3445" s="10" t="s">
        <v>923</v>
      </c>
      <c r="J3445" s="10" t="s">
        <v>924</v>
      </c>
      <c r="K3445" s="13">
        <v>2.86</v>
      </c>
      <c r="L3445" s="19" t="s">
        <v>13176</v>
      </c>
      <c r="M3445" s="12"/>
      <c r="N3445" s="10"/>
      <c r="O3445" s="10"/>
      <c r="P3445" s="10"/>
      <c r="Q3445" s="12"/>
      <c r="R3445" s="12"/>
      <c r="S3445" s="10"/>
      <c r="T3445" s="10" t="s">
        <v>27</v>
      </c>
      <c r="U3445" s="10"/>
      <c r="V3445" s="10"/>
      <c r="W3445" s="10"/>
      <c r="X3445" s="10"/>
      <c r="Y3445" s="10">
        <f t="shared" si="125"/>
        <v>256</v>
      </c>
      <c r="Z3445" s="10" t="str">
        <f>IFERROR(VLOOKUP(H3445,'[1]MW-NIFTY-50-12-Apr-2020'!$A:$A,1,FALSE),"No")</f>
        <v>No</v>
      </c>
      <c r="AA3445" s="10" t="str">
        <f>IFERROR(VLOOKUP(AB3445,'[2]ind_nifty500list 12th Apr20'!$F:$F,1,FALSE),"No")</f>
        <v>No</v>
      </c>
      <c r="AB3445" s="9">
        <v>256</v>
      </c>
    </row>
    <row r="3446" spans="1:28" ht="15.75" customHeight="1" x14ac:dyDescent="0.3">
      <c r="A3446" s="9">
        <v>806</v>
      </c>
      <c r="B3446" s="10"/>
      <c r="C3446" s="10"/>
      <c r="D3446" s="10">
        <v>130268164</v>
      </c>
      <c r="E3446" s="10">
        <v>508860</v>
      </c>
      <c r="F3446" s="10">
        <v>508860</v>
      </c>
      <c r="G3446" s="10" t="s">
        <v>2615</v>
      </c>
      <c r="H3446" s="10" t="str">
        <f>G3446</f>
        <v>DIAMANT</v>
      </c>
      <c r="I3446" s="10" t="s">
        <v>2616</v>
      </c>
      <c r="J3446" s="10" t="s">
        <v>2617</v>
      </c>
      <c r="K3446" s="13">
        <v>2.86</v>
      </c>
      <c r="L3446" s="19" t="s">
        <v>13176</v>
      </c>
      <c r="M3446" s="11" t="s">
        <v>39</v>
      </c>
      <c r="N3446" s="10" t="s">
        <v>67</v>
      </c>
      <c r="O3446" s="10"/>
      <c r="P3446" s="12"/>
      <c r="Q3446" s="12"/>
      <c r="R3446" s="12"/>
      <c r="S3446" s="15" t="s">
        <v>69</v>
      </c>
      <c r="T3446" s="10" t="s">
        <v>27</v>
      </c>
      <c r="U3446" s="10">
        <v>1630</v>
      </c>
      <c r="V3446" s="10">
        <v>174</v>
      </c>
      <c r="W3446" s="10">
        <v>3834</v>
      </c>
      <c r="X3446" s="10">
        <v>3756</v>
      </c>
      <c r="Y3446" s="10">
        <f t="shared" si="125"/>
        <v>806</v>
      </c>
      <c r="Z3446" s="10" t="str">
        <f>IFERROR(VLOOKUP(H3446,'[1]MW-NIFTY-50-12-Apr-2020'!$A:$A,1,FALSE),"No")</f>
        <v>No</v>
      </c>
      <c r="AA3446" s="10" t="str">
        <f>IFERROR(VLOOKUP(AB3446,'[2]ind_nifty500list 12th Apr20'!$F:$F,1,FALSE),"No")</f>
        <v>No</v>
      </c>
      <c r="AB3446" s="9">
        <v>806</v>
      </c>
    </row>
    <row r="3447" spans="1:28" ht="15.75" customHeight="1" x14ac:dyDescent="0.3">
      <c r="A3447" s="9">
        <v>3451</v>
      </c>
      <c r="B3447" s="10">
        <v>3725313</v>
      </c>
      <c r="C3447" s="10">
        <v>14552</v>
      </c>
      <c r="D3447" s="10">
        <v>128793604</v>
      </c>
      <c r="E3447" s="10">
        <v>503100</v>
      </c>
      <c r="F3447" s="10">
        <v>503100</v>
      </c>
      <c r="G3447" s="10" t="s">
        <v>10588</v>
      </c>
      <c r="H3447" s="10" t="s">
        <v>10588</v>
      </c>
      <c r="I3447" s="10" t="s">
        <v>10589</v>
      </c>
      <c r="J3447" s="10" t="s">
        <v>10590</v>
      </c>
      <c r="K3447" s="13">
        <v>9608.4157000000014</v>
      </c>
      <c r="L3447" s="19" t="s">
        <v>13177</v>
      </c>
      <c r="M3447" s="11" t="s">
        <v>249</v>
      </c>
      <c r="N3447" s="10" t="s">
        <v>383</v>
      </c>
      <c r="O3447" s="10"/>
      <c r="P3447" s="10"/>
      <c r="Q3447" s="12"/>
      <c r="R3447" s="12"/>
      <c r="S3447" s="18" t="s">
        <v>384</v>
      </c>
      <c r="T3447" s="10" t="s">
        <v>43</v>
      </c>
      <c r="U3447" s="10">
        <v>3120</v>
      </c>
      <c r="V3447" s="10">
        <v>2325</v>
      </c>
      <c r="W3447" s="10">
        <v>1408</v>
      </c>
      <c r="X3447" s="10">
        <v>2550</v>
      </c>
      <c r="Y3447" s="10">
        <f t="shared" si="125"/>
        <v>3451</v>
      </c>
      <c r="Z3447" s="10" t="str">
        <f>IFERROR(VLOOKUP(H3447,'[1]MW-NIFTY-50-12-Apr-2020'!$A:$A,1,FALSE),"No")</f>
        <v>No</v>
      </c>
      <c r="AA3447" s="10" t="s">
        <v>44</v>
      </c>
      <c r="AB3447" s="9">
        <v>3451</v>
      </c>
    </row>
    <row r="3448" spans="1:28" ht="15.75" customHeight="1" x14ac:dyDescent="0.3">
      <c r="A3448" s="9">
        <v>2590</v>
      </c>
      <c r="B3448" s="10">
        <v>2730497</v>
      </c>
      <c r="C3448" s="10">
        <v>10666</v>
      </c>
      <c r="D3448" s="10">
        <v>136310020</v>
      </c>
      <c r="E3448" s="10">
        <v>532461</v>
      </c>
      <c r="F3448" s="10">
        <v>532461</v>
      </c>
      <c r="G3448" s="10" t="s">
        <v>10591</v>
      </c>
      <c r="H3448" s="10" t="s">
        <v>10591</v>
      </c>
      <c r="I3448" s="10" t="s">
        <v>10592</v>
      </c>
      <c r="J3448" s="10" t="s">
        <v>10593</v>
      </c>
      <c r="K3448" s="13">
        <v>28610.101049999997</v>
      </c>
      <c r="L3448" s="16" t="s">
        <v>13178</v>
      </c>
      <c r="M3448" s="11" t="s">
        <v>55</v>
      </c>
      <c r="N3448" s="10" t="s">
        <v>524</v>
      </c>
      <c r="O3448" s="10" t="s">
        <v>525</v>
      </c>
      <c r="P3448" s="10"/>
      <c r="Q3448" s="12"/>
      <c r="R3448" s="12"/>
      <c r="S3448" s="10" t="s">
        <v>526</v>
      </c>
      <c r="T3448" s="10" t="s">
        <v>130</v>
      </c>
      <c r="U3448" s="10">
        <v>550</v>
      </c>
      <c r="V3448" s="10">
        <v>383</v>
      </c>
      <c r="W3448" s="10">
        <v>382</v>
      </c>
      <c r="X3448" s="10">
        <v>3217</v>
      </c>
      <c r="Y3448" s="10">
        <f t="shared" si="125"/>
        <v>2590</v>
      </c>
      <c r="Z3448" s="10" t="str">
        <f>IFERROR(VLOOKUP(H3448,'[1]MW-NIFTY-50-12-Apr-2020'!$A:$A,1,FALSE),"No")</f>
        <v>No</v>
      </c>
      <c r="AA3448" s="10" t="s">
        <v>44</v>
      </c>
      <c r="AB3448" s="9">
        <v>2590</v>
      </c>
    </row>
    <row r="3449" spans="1:28" ht="15.75" customHeight="1" x14ac:dyDescent="0.3">
      <c r="A3449" s="9">
        <v>1147</v>
      </c>
      <c r="B3449" s="10"/>
      <c r="C3449" s="10"/>
      <c r="D3449" s="10">
        <v>136046852</v>
      </c>
      <c r="E3449" s="10">
        <v>531433</v>
      </c>
      <c r="F3449" s="10">
        <v>531433</v>
      </c>
      <c r="G3449" s="10" t="s">
        <v>3654</v>
      </c>
      <c r="H3449" s="10" t="str">
        <f>G3449</f>
        <v>SUNGOLD</v>
      </c>
      <c r="I3449" s="10" t="s">
        <v>3655</v>
      </c>
      <c r="J3449" s="10" t="s">
        <v>3656</v>
      </c>
      <c r="K3449" s="13">
        <v>2.86</v>
      </c>
      <c r="L3449" s="19" t="s">
        <v>13176</v>
      </c>
      <c r="M3449" s="10" t="s">
        <v>55</v>
      </c>
      <c r="N3449" s="10" t="s">
        <v>56</v>
      </c>
      <c r="O3449" s="10" t="s">
        <v>158</v>
      </c>
      <c r="P3449" s="10" t="s">
        <v>159</v>
      </c>
      <c r="Q3449" s="12"/>
      <c r="R3449" s="12"/>
      <c r="S3449" s="10" t="s">
        <v>58</v>
      </c>
      <c r="T3449" s="10" t="s">
        <v>27</v>
      </c>
      <c r="U3449" s="10">
        <v>1156</v>
      </c>
      <c r="V3449" s="10">
        <v>1217</v>
      </c>
      <c r="W3449" s="10">
        <v>766</v>
      </c>
      <c r="X3449" s="10">
        <v>521</v>
      </c>
      <c r="Y3449" s="10">
        <f t="shared" si="125"/>
        <v>1147</v>
      </c>
      <c r="Z3449" s="10" t="str">
        <f>IFERROR(VLOOKUP(H3449,'[1]MW-NIFTY-50-12-Apr-2020'!$A:$A,1,FALSE),"No")</f>
        <v>No</v>
      </c>
      <c r="AA3449" s="10" t="str">
        <f>IFERROR(VLOOKUP(AB3449,'[2]ind_nifty500list 12th Apr20'!$F:$F,1,FALSE),"No")</f>
        <v>No</v>
      </c>
      <c r="AB3449" s="9">
        <v>1147</v>
      </c>
    </row>
    <row r="3450" spans="1:28" ht="15.75" customHeight="1" x14ac:dyDescent="0.3">
      <c r="A3450" s="9">
        <v>3896</v>
      </c>
      <c r="B3450" s="10">
        <v>4840449</v>
      </c>
      <c r="C3450" s="10">
        <v>18908</v>
      </c>
      <c r="D3450" s="10">
        <v>138284292</v>
      </c>
      <c r="E3450" s="10">
        <v>540173</v>
      </c>
      <c r="F3450" s="10">
        <v>540173</v>
      </c>
      <c r="G3450" s="10" t="s">
        <v>10597</v>
      </c>
      <c r="H3450" s="10" t="s">
        <v>10597</v>
      </c>
      <c r="I3450" s="10" t="s">
        <v>10598</v>
      </c>
      <c r="J3450" s="10" t="s">
        <v>10599</v>
      </c>
      <c r="K3450" s="13">
        <v>20749.484100000001</v>
      </c>
      <c r="L3450" s="16" t="s">
        <v>13177</v>
      </c>
      <c r="M3450" s="11" t="s">
        <v>55</v>
      </c>
      <c r="N3450" s="10" t="s">
        <v>56</v>
      </c>
      <c r="O3450" s="10" t="s">
        <v>215</v>
      </c>
      <c r="P3450" s="10" t="s">
        <v>454</v>
      </c>
      <c r="Q3450" s="12"/>
      <c r="R3450" s="12"/>
      <c r="S3450" s="18" t="s">
        <v>58</v>
      </c>
      <c r="T3450" s="10" t="s">
        <v>130</v>
      </c>
      <c r="U3450" s="10">
        <v>778</v>
      </c>
      <c r="V3450" s="10">
        <v>1192</v>
      </c>
      <c r="W3450" s="10">
        <v>1858</v>
      </c>
      <c r="X3450" s="10">
        <v>1407</v>
      </c>
      <c r="Y3450" s="10">
        <f t="shared" si="125"/>
        <v>3896</v>
      </c>
      <c r="Z3450" s="10" t="str">
        <f>IFERROR(VLOOKUP(H3450,'[1]MW-NIFTY-50-12-Apr-2020'!$A:$A,1,FALSE),"No")</f>
        <v>No</v>
      </c>
      <c r="AA3450" s="10" t="s">
        <v>44</v>
      </c>
      <c r="AB3450" s="9">
        <v>3896</v>
      </c>
    </row>
    <row r="3451" spans="1:28" ht="15.75" customHeight="1" x14ac:dyDescent="0.3">
      <c r="A3451" s="9">
        <v>558</v>
      </c>
      <c r="B3451" s="10"/>
      <c r="C3451" s="10"/>
      <c r="D3451" s="10">
        <v>131115268</v>
      </c>
      <c r="E3451" s="10">
        <v>512169</v>
      </c>
      <c r="F3451" s="10">
        <v>512169</v>
      </c>
      <c r="G3451" s="10" t="s">
        <v>1861</v>
      </c>
      <c r="H3451" s="10" t="str">
        <f>G3451</f>
        <v>CAPRICORN</v>
      </c>
      <c r="I3451" s="10" t="s">
        <v>1862</v>
      </c>
      <c r="J3451" s="10" t="s">
        <v>1863</v>
      </c>
      <c r="K3451" s="13">
        <v>2.85</v>
      </c>
      <c r="L3451" s="19" t="s">
        <v>13176</v>
      </c>
      <c r="M3451" s="11" t="s">
        <v>32</v>
      </c>
      <c r="N3451" s="10" t="s">
        <v>33</v>
      </c>
      <c r="O3451" s="10" t="s">
        <v>48</v>
      </c>
      <c r="P3451" s="10"/>
      <c r="Q3451" s="12"/>
      <c r="R3451" s="12"/>
      <c r="S3451" s="18" t="s">
        <v>35</v>
      </c>
      <c r="T3451" s="10" t="s">
        <v>27</v>
      </c>
      <c r="U3451" s="10">
        <v>1103</v>
      </c>
      <c r="V3451" s="10">
        <v>2216</v>
      </c>
      <c r="W3451" s="10">
        <v>3595</v>
      </c>
      <c r="X3451" s="10">
        <v>2942</v>
      </c>
      <c r="Y3451" s="10">
        <f t="shared" si="125"/>
        <v>558</v>
      </c>
      <c r="Z3451" s="10" t="str">
        <f>IFERROR(VLOOKUP(H3451,'[1]MW-NIFTY-50-12-Apr-2020'!$A:$A,1,FALSE),"No")</f>
        <v>No</v>
      </c>
      <c r="AA3451" s="10" t="str">
        <f>IFERROR(VLOOKUP(AB3451,'[2]ind_nifty500list 12th Apr20'!$F:$F,1,FALSE),"No")</f>
        <v>No</v>
      </c>
      <c r="AB3451" s="9">
        <v>558</v>
      </c>
    </row>
    <row r="3452" spans="1:28" ht="15.75" customHeight="1" x14ac:dyDescent="0.3">
      <c r="A3452" s="9">
        <v>641</v>
      </c>
      <c r="B3452" s="10"/>
      <c r="C3452" s="10"/>
      <c r="D3452" s="10">
        <v>137900548</v>
      </c>
      <c r="E3452" s="10">
        <v>538674</v>
      </c>
      <c r="F3452" s="10">
        <v>538674</v>
      </c>
      <c r="G3452" s="10" t="s">
        <v>2114</v>
      </c>
      <c r="H3452" s="10" t="str">
        <f>G3452</f>
        <v>CITYONLINE</v>
      </c>
      <c r="I3452" s="10" t="s">
        <v>2115</v>
      </c>
      <c r="J3452" s="10" t="s">
        <v>2116</v>
      </c>
      <c r="K3452" s="13">
        <v>2.85</v>
      </c>
      <c r="L3452" s="19" t="s">
        <v>13176</v>
      </c>
      <c r="M3452" s="11" t="s">
        <v>83</v>
      </c>
      <c r="N3452" s="10" t="s">
        <v>181</v>
      </c>
      <c r="O3452" s="10" t="s">
        <v>1528</v>
      </c>
      <c r="P3452" s="10" t="s">
        <v>2117</v>
      </c>
      <c r="Q3452" s="12"/>
      <c r="R3452" s="12"/>
      <c r="S3452" s="15" t="s">
        <v>1530</v>
      </c>
      <c r="T3452" s="10" t="s">
        <v>27</v>
      </c>
      <c r="U3452" s="10">
        <v>3914</v>
      </c>
      <c r="V3452" s="10"/>
      <c r="W3452" s="10">
        <v>3151</v>
      </c>
      <c r="X3452" s="10">
        <v>2600</v>
      </c>
      <c r="Y3452" s="10">
        <f t="shared" si="125"/>
        <v>641</v>
      </c>
      <c r="Z3452" s="10" t="str">
        <f>IFERROR(VLOOKUP(H3452,'[1]MW-NIFTY-50-12-Apr-2020'!$A:$A,1,FALSE),"No")</f>
        <v>No</v>
      </c>
      <c r="AA3452" s="10" t="str">
        <f>IFERROR(VLOOKUP(AB3452,'[2]ind_nifty500list 12th Apr20'!$F:$F,1,FALSE),"No")</f>
        <v>No</v>
      </c>
      <c r="AB3452" s="9">
        <v>641</v>
      </c>
    </row>
    <row r="3453" spans="1:28" ht="15.75" customHeight="1" x14ac:dyDescent="0.3">
      <c r="A3453" s="9">
        <v>840</v>
      </c>
      <c r="B3453" s="10">
        <v>199169</v>
      </c>
      <c r="C3453" s="10">
        <v>778</v>
      </c>
      <c r="D3453" s="10">
        <v>134829316</v>
      </c>
      <c r="E3453" s="10">
        <v>526677</v>
      </c>
      <c r="F3453" s="10">
        <v>526677</v>
      </c>
      <c r="G3453" s="10" t="s">
        <v>2716</v>
      </c>
      <c r="H3453" s="10" t="s">
        <v>2716</v>
      </c>
      <c r="I3453" s="10" t="s">
        <v>2717</v>
      </c>
      <c r="J3453" s="10" t="s">
        <v>2718</v>
      </c>
      <c r="K3453" s="13">
        <v>2.85</v>
      </c>
      <c r="L3453" s="19" t="s">
        <v>13176</v>
      </c>
      <c r="M3453" s="12"/>
      <c r="N3453" s="10"/>
      <c r="O3453" s="10"/>
      <c r="P3453" s="10"/>
      <c r="Q3453" s="12"/>
      <c r="R3453" s="12"/>
      <c r="S3453" s="10"/>
      <c r="T3453" s="10" t="s">
        <v>27</v>
      </c>
      <c r="U3453" s="10"/>
      <c r="V3453" s="10"/>
      <c r="W3453" s="10"/>
      <c r="X3453" s="10"/>
      <c r="Y3453" s="10">
        <f t="shared" si="125"/>
        <v>840</v>
      </c>
      <c r="Z3453" s="10" t="str">
        <f>IFERROR(VLOOKUP(H3453,'[1]MW-NIFTY-50-12-Apr-2020'!$A:$A,1,FALSE),"No")</f>
        <v>No</v>
      </c>
      <c r="AA3453" s="10" t="str">
        <f>IFERROR(VLOOKUP(AB3453,'[2]ind_nifty500list 12th Apr20'!$F:$F,1,FALSE),"No")</f>
        <v>No</v>
      </c>
      <c r="AB3453" s="9">
        <v>840</v>
      </c>
    </row>
    <row r="3454" spans="1:28" ht="15.75" customHeight="1" x14ac:dyDescent="0.3">
      <c r="A3454" s="9">
        <v>164</v>
      </c>
      <c r="B3454" s="10">
        <v>3076097</v>
      </c>
      <c r="C3454" s="10">
        <v>12016</v>
      </c>
      <c r="D3454" s="10">
        <v>133395460</v>
      </c>
      <c r="E3454" s="10">
        <v>521076</v>
      </c>
      <c r="F3454" s="10">
        <v>521076</v>
      </c>
      <c r="G3454" s="10" t="s">
        <v>633</v>
      </c>
      <c r="H3454" s="10" t="s">
        <v>633</v>
      </c>
      <c r="I3454" s="10" t="s">
        <v>634</v>
      </c>
      <c r="J3454" s="10" t="s">
        <v>635</v>
      </c>
      <c r="K3454" s="13">
        <v>2.84</v>
      </c>
      <c r="L3454" s="19" t="s">
        <v>13176</v>
      </c>
      <c r="M3454" s="11" t="s">
        <v>83</v>
      </c>
      <c r="N3454" s="10" t="s">
        <v>84</v>
      </c>
      <c r="O3454" s="10" t="s">
        <v>85</v>
      </c>
      <c r="P3454" s="10"/>
      <c r="Q3454" s="12"/>
      <c r="R3454" s="12"/>
      <c r="S3454" s="17" t="s">
        <v>86</v>
      </c>
      <c r="T3454" s="10" t="s">
        <v>27</v>
      </c>
      <c r="U3454" s="10">
        <v>168</v>
      </c>
      <c r="V3454" s="10">
        <v>572</v>
      </c>
      <c r="W3454" s="10">
        <v>1072</v>
      </c>
      <c r="X3454" s="10">
        <v>3447</v>
      </c>
      <c r="Y3454" s="10">
        <f t="shared" si="125"/>
        <v>164</v>
      </c>
      <c r="Z3454" s="10" t="str">
        <f>IFERROR(VLOOKUP(H3454,'[1]MW-NIFTY-50-12-Apr-2020'!$A:$A,1,FALSE),"No")</f>
        <v>No</v>
      </c>
      <c r="AA3454" s="10" t="str">
        <f>IFERROR(VLOOKUP(AB3454,'[2]ind_nifty500list 12th Apr20'!$F:$F,1,FALSE),"No")</f>
        <v>No</v>
      </c>
      <c r="AB3454" s="9">
        <v>164</v>
      </c>
    </row>
    <row r="3455" spans="1:28" ht="15.75" customHeight="1" x14ac:dyDescent="0.3">
      <c r="A3455" s="9">
        <v>4388</v>
      </c>
      <c r="B3455" s="10">
        <v>512769</v>
      </c>
      <c r="C3455" s="10">
        <v>2003</v>
      </c>
      <c r="D3455" s="10">
        <v>130014724</v>
      </c>
      <c r="E3455" s="10">
        <v>507870</v>
      </c>
      <c r="F3455" s="10">
        <v>507870</v>
      </c>
      <c r="G3455" s="10" t="s">
        <v>12428</v>
      </c>
      <c r="H3455" s="10" t="s">
        <v>12428</v>
      </c>
      <c r="I3455" s="10" t="s">
        <v>12429</v>
      </c>
      <c r="J3455" s="10" t="s">
        <v>12430</v>
      </c>
      <c r="K3455" s="13">
        <v>2.84</v>
      </c>
      <c r="L3455" s="19" t="s">
        <v>13176</v>
      </c>
      <c r="M3455" s="11" t="s">
        <v>55</v>
      </c>
      <c r="N3455" s="10" t="s">
        <v>56</v>
      </c>
      <c r="O3455" s="10" t="s">
        <v>62</v>
      </c>
      <c r="P3455" s="10" t="s">
        <v>293</v>
      </c>
      <c r="Q3455" s="12"/>
      <c r="R3455" s="12"/>
      <c r="S3455" s="18" t="s">
        <v>58</v>
      </c>
      <c r="T3455" s="10" t="s">
        <v>27</v>
      </c>
      <c r="U3455" s="10">
        <v>4423</v>
      </c>
      <c r="V3455" s="10">
        <v>4434</v>
      </c>
      <c r="W3455" s="10">
        <v>3608</v>
      </c>
      <c r="X3455" s="10">
        <v>3329</v>
      </c>
      <c r="Y3455" s="10">
        <f t="shared" si="125"/>
        <v>4388</v>
      </c>
      <c r="Z3455" s="10" t="str">
        <f>IFERROR(VLOOKUP(H3455,'[1]MW-NIFTY-50-12-Apr-2020'!$A:$A,1,FALSE),"No")</f>
        <v>No</v>
      </c>
      <c r="AA3455" s="10" t="str">
        <f>IFERROR(VLOOKUP(AB3455,'[2]ind_nifty500list 12th Apr20'!$F:$F,1,FALSE),"No")</f>
        <v>No</v>
      </c>
      <c r="AB3455" s="9">
        <v>4388</v>
      </c>
    </row>
    <row r="3456" spans="1:28" ht="15.75" customHeight="1" x14ac:dyDescent="0.3">
      <c r="A3456" s="9">
        <v>2383</v>
      </c>
      <c r="B3456" s="10"/>
      <c r="C3456" s="10"/>
      <c r="D3456" s="10">
        <v>130894340</v>
      </c>
      <c r="E3456" s="10">
        <v>511306</v>
      </c>
      <c r="F3456" s="10">
        <v>511306</v>
      </c>
      <c r="G3456" s="10" t="s">
        <v>7400</v>
      </c>
      <c r="H3456" s="10" t="str">
        <f t="shared" ref="H3456:H3462" si="129">G3456</f>
        <v>PALCREDIT</v>
      </c>
      <c r="I3456" s="10" t="s">
        <v>7401</v>
      </c>
      <c r="J3456" s="10" t="s">
        <v>7402</v>
      </c>
      <c r="K3456" s="13">
        <v>2.83</v>
      </c>
      <c r="L3456" s="19" t="s">
        <v>13176</v>
      </c>
      <c r="M3456" s="11" t="s">
        <v>55</v>
      </c>
      <c r="N3456" s="10" t="s">
        <v>56</v>
      </c>
      <c r="O3456" s="10" t="s">
        <v>62</v>
      </c>
      <c r="P3456" s="10" t="s">
        <v>293</v>
      </c>
      <c r="Q3456" s="12"/>
      <c r="R3456" s="12"/>
      <c r="S3456" s="10" t="s">
        <v>58</v>
      </c>
      <c r="T3456" s="10" t="s">
        <v>27</v>
      </c>
      <c r="U3456" s="10">
        <v>2584</v>
      </c>
      <c r="V3456" s="10">
        <v>2749</v>
      </c>
      <c r="W3456" s="10">
        <v>2113</v>
      </c>
      <c r="X3456" s="10">
        <v>1932</v>
      </c>
      <c r="Y3456" s="10">
        <f t="shared" si="125"/>
        <v>2383</v>
      </c>
      <c r="Z3456" s="10" t="str">
        <f>IFERROR(VLOOKUP(H3456,'[1]MW-NIFTY-50-12-Apr-2020'!$A:$A,1,FALSE),"No")</f>
        <v>No</v>
      </c>
      <c r="AA3456" s="10" t="str">
        <f>IFERROR(VLOOKUP(AB3456,'[2]ind_nifty500list 12th Apr20'!$F:$F,1,FALSE),"No")</f>
        <v>No</v>
      </c>
      <c r="AB3456" s="9">
        <v>2383</v>
      </c>
    </row>
    <row r="3457" spans="1:28" ht="15.75" customHeight="1" x14ac:dyDescent="0.3">
      <c r="A3457" s="9">
        <v>744</v>
      </c>
      <c r="B3457" s="10"/>
      <c r="C3457" s="10"/>
      <c r="D3457" s="10">
        <v>136005124</v>
      </c>
      <c r="E3457" s="10">
        <v>531270</v>
      </c>
      <c r="F3457" s="10">
        <v>531270</v>
      </c>
      <c r="G3457" s="10" t="s">
        <v>2428</v>
      </c>
      <c r="H3457" s="10" t="str">
        <f t="shared" si="129"/>
        <v>DAZZEL</v>
      </c>
      <c r="I3457" s="10" t="s">
        <v>2429</v>
      </c>
      <c r="J3457" s="10" t="s">
        <v>2430</v>
      </c>
      <c r="K3457" s="13">
        <v>2.81</v>
      </c>
      <c r="L3457" s="19" t="s">
        <v>13176</v>
      </c>
      <c r="M3457" s="11" t="s">
        <v>55</v>
      </c>
      <c r="N3457" s="10" t="s">
        <v>56</v>
      </c>
      <c r="O3457" s="10" t="s">
        <v>57</v>
      </c>
      <c r="P3457" s="10"/>
      <c r="Q3457" s="12"/>
      <c r="R3457" s="12"/>
      <c r="S3457" s="10" t="s">
        <v>58</v>
      </c>
      <c r="T3457" s="10" t="s">
        <v>27</v>
      </c>
      <c r="U3457" s="10">
        <v>1394</v>
      </c>
      <c r="V3457" s="10">
        <v>2643</v>
      </c>
      <c r="W3457" s="10">
        <v>457</v>
      </c>
      <c r="X3457" s="10">
        <v>193</v>
      </c>
      <c r="Y3457" s="10">
        <f t="shared" si="125"/>
        <v>744</v>
      </c>
      <c r="Z3457" s="10" t="str">
        <f>IFERROR(VLOOKUP(H3457,'[1]MW-NIFTY-50-12-Apr-2020'!$A:$A,1,FALSE),"No")</f>
        <v>No</v>
      </c>
      <c r="AA3457" s="10" t="str">
        <f>IFERROR(VLOOKUP(AB3457,'[2]ind_nifty500list 12th Apr20'!$F:$F,1,FALSE),"No")</f>
        <v>No</v>
      </c>
      <c r="AB3457" s="9">
        <v>744</v>
      </c>
    </row>
    <row r="3458" spans="1:28" ht="15.75" customHeight="1" x14ac:dyDescent="0.3">
      <c r="A3458" s="9">
        <v>1111</v>
      </c>
      <c r="B3458" s="10"/>
      <c r="C3458" s="10"/>
      <c r="D3458" s="10">
        <v>137987332</v>
      </c>
      <c r="E3458" s="10">
        <v>539013</v>
      </c>
      <c r="F3458" s="10">
        <v>539013</v>
      </c>
      <c r="G3458" s="10" t="s">
        <v>3543</v>
      </c>
      <c r="H3458" s="10" t="str">
        <f t="shared" si="129"/>
        <v>GITARENEW</v>
      </c>
      <c r="I3458" s="10" t="s">
        <v>3544</v>
      </c>
      <c r="J3458" s="10" t="s">
        <v>3545</v>
      </c>
      <c r="K3458" s="13">
        <v>2.8</v>
      </c>
      <c r="L3458" s="19" t="s">
        <v>13176</v>
      </c>
      <c r="M3458" s="11" t="s">
        <v>121</v>
      </c>
      <c r="N3458" s="10" t="s">
        <v>562</v>
      </c>
      <c r="O3458" s="12"/>
      <c r="P3458" s="10"/>
      <c r="Q3458" s="12"/>
      <c r="R3458" s="12"/>
      <c r="S3458" s="17" t="s">
        <v>565</v>
      </c>
      <c r="T3458" s="10" t="s">
        <v>27</v>
      </c>
      <c r="U3458" s="10">
        <v>142</v>
      </c>
      <c r="V3458" s="10">
        <v>701</v>
      </c>
      <c r="W3458" s="10">
        <v>952</v>
      </c>
      <c r="X3458" s="10">
        <v>3819</v>
      </c>
      <c r="Y3458" s="10">
        <f t="shared" ref="Y3458:Y3521" si="130">A3458</f>
        <v>1111</v>
      </c>
      <c r="Z3458" s="10" t="str">
        <f>IFERROR(VLOOKUP(H3458,'[1]MW-NIFTY-50-12-Apr-2020'!$A:$A,1,FALSE),"No")</f>
        <v>No</v>
      </c>
      <c r="AA3458" s="10" t="str">
        <f>IFERROR(VLOOKUP(AB3458,'[2]ind_nifty500list 12th Apr20'!$F:$F,1,FALSE),"No")</f>
        <v>No</v>
      </c>
      <c r="AB3458" s="9">
        <v>1111</v>
      </c>
    </row>
    <row r="3459" spans="1:28" ht="15.75" customHeight="1" x14ac:dyDescent="0.3">
      <c r="A3459" s="9">
        <v>1269</v>
      </c>
      <c r="B3459" s="10"/>
      <c r="C3459" s="10"/>
      <c r="D3459" s="10">
        <v>130292740</v>
      </c>
      <c r="E3459" s="10">
        <v>508956</v>
      </c>
      <c r="F3459" s="10">
        <v>508956</v>
      </c>
      <c r="G3459" s="10" t="s">
        <v>4028</v>
      </c>
      <c r="H3459" s="10" t="str">
        <f t="shared" si="129"/>
        <v>HBLEAS</v>
      </c>
      <c r="I3459" s="10" t="s">
        <v>4029</v>
      </c>
      <c r="J3459" s="10" t="s">
        <v>4030</v>
      </c>
      <c r="K3459" s="13">
        <v>2.79</v>
      </c>
      <c r="L3459" s="19" t="s">
        <v>13176</v>
      </c>
      <c r="M3459" s="11" t="s">
        <v>55</v>
      </c>
      <c r="N3459" s="10" t="s">
        <v>56</v>
      </c>
      <c r="O3459" s="10" t="s">
        <v>158</v>
      </c>
      <c r="P3459" s="10" t="s">
        <v>159</v>
      </c>
      <c r="Q3459" s="10"/>
      <c r="R3459" s="12"/>
      <c r="S3459" s="18" t="s">
        <v>58</v>
      </c>
      <c r="T3459" s="10" t="s">
        <v>27</v>
      </c>
      <c r="U3459" s="10">
        <v>2875</v>
      </c>
      <c r="V3459" s="10">
        <v>3032</v>
      </c>
      <c r="W3459" s="10">
        <v>1085</v>
      </c>
      <c r="X3459" s="10">
        <v>638</v>
      </c>
      <c r="Y3459" s="10">
        <f t="shared" si="130"/>
        <v>1269</v>
      </c>
      <c r="Z3459" s="10" t="str">
        <f>IFERROR(VLOOKUP(H3459,'[1]MW-NIFTY-50-12-Apr-2020'!$A:$A,1,FALSE),"No")</f>
        <v>No</v>
      </c>
      <c r="AA3459" s="10" t="str">
        <f>IFERROR(VLOOKUP(AB3459,'[2]ind_nifty500list 12th Apr20'!$F:$F,1,FALSE),"No")</f>
        <v>No</v>
      </c>
      <c r="AB3459" s="9">
        <v>1269</v>
      </c>
    </row>
    <row r="3460" spans="1:28" ht="15.75" customHeight="1" x14ac:dyDescent="0.3">
      <c r="A3460" s="9">
        <v>3007</v>
      </c>
      <c r="B3460" s="10"/>
      <c r="C3460" s="10"/>
      <c r="D3460" s="10">
        <v>133377284</v>
      </c>
      <c r="E3460" s="10">
        <v>521005</v>
      </c>
      <c r="F3460" s="10">
        <v>521005</v>
      </c>
      <c r="G3460" s="10" t="s">
        <v>9261</v>
      </c>
      <c r="H3460" s="10" t="str">
        <f t="shared" si="129"/>
        <v>INDOVATION</v>
      </c>
      <c r="I3460" s="10" t="s">
        <v>9262</v>
      </c>
      <c r="J3460" s="10" t="s">
        <v>9263</v>
      </c>
      <c r="K3460" s="13">
        <v>2.79</v>
      </c>
      <c r="L3460" s="19" t="s">
        <v>13176</v>
      </c>
      <c r="M3460" s="11" t="s">
        <v>39</v>
      </c>
      <c r="N3460" s="10" t="s">
        <v>145</v>
      </c>
      <c r="O3460" s="10"/>
      <c r="P3460" s="10"/>
      <c r="Q3460" s="12"/>
      <c r="R3460" s="12"/>
      <c r="S3460" s="17" t="s">
        <v>42</v>
      </c>
      <c r="T3460" s="10" t="s">
        <v>27</v>
      </c>
      <c r="U3460" s="10">
        <v>3666</v>
      </c>
      <c r="V3460" s="10">
        <v>199</v>
      </c>
      <c r="W3460" s="10">
        <v>2975</v>
      </c>
      <c r="X3460" s="10">
        <v>2921</v>
      </c>
      <c r="Y3460" s="10">
        <f t="shared" si="130"/>
        <v>3007</v>
      </c>
      <c r="Z3460" s="10" t="str">
        <f>IFERROR(VLOOKUP(H3460,'[1]MW-NIFTY-50-12-Apr-2020'!$A:$A,1,FALSE),"No")</f>
        <v>No</v>
      </c>
      <c r="AA3460" s="10" t="str">
        <f>IFERROR(VLOOKUP(AB3460,'[2]ind_nifty500list 12th Apr20'!$F:$F,1,FALSE),"No")</f>
        <v>No</v>
      </c>
      <c r="AB3460" s="9">
        <v>3007</v>
      </c>
    </row>
    <row r="3461" spans="1:28" ht="15.75" customHeight="1" x14ac:dyDescent="0.3">
      <c r="A3461" s="9">
        <v>3274</v>
      </c>
      <c r="B3461" s="10"/>
      <c r="C3461" s="10"/>
      <c r="D3461" s="10">
        <v>135883524</v>
      </c>
      <c r="E3461" s="10">
        <v>530795</v>
      </c>
      <c r="F3461" s="10">
        <v>530795</v>
      </c>
      <c r="G3461" s="10" t="s">
        <v>10056</v>
      </c>
      <c r="H3461" s="10" t="str">
        <f t="shared" si="129"/>
        <v>SUNCITYSY</v>
      </c>
      <c r="I3461" s="10" t="s">
        <v>10057</v>
      </c>
      <c r="J3461" s="10" t="s">
        <v>10058</v>
      </c>
      <c r="K3461" s="13">
        <v>2.79</v>
      </c>
      <c r="L3461" s="19" t="s">
        <v>13176</v>
      </c>
      <c r="M3461" s="11" t="s">
        <v>23</v>
      </c>
      <c r="N3461" s="10" t="s">
        <v>24</v>
      </c>
      <c r="O3461" s="10"/>
      <c r="P3461" s="10"/>
      <c r="Q3461" s="12"/>
      <c r="R3461" s="12"/>
      <c r="S3461" s="15" t="s">
        <v>26</v>
      </c>
      <c r="T3461" s="10" t="s">
        <v>27</v>
      </c>
      <c r="U3461" s="10">
        <v>266</v>
      </c>
      <c r="V3461" s="10">
        <v>1283</v>
      </c>
      <c r="W3461" s="10">
        <v>3139</v>
      </c>
      <c r="X3461" s="10">
        <v>2451</v>
      </c>
      <c r="Y3461" s="10">
        <f t="shared" si="130"/>
        <v>3274</v>
      </c>
      <c r="Z3461" s="10" t="str">
        <f>IFERROR(VLOOKUP(H3461,'[1]MW-NIFTY-50-12-Apr-2020'!$A:$A,1,FALSE),"No")</f>
        <v>No</v>
      </c>
      <c r="AA3461" s="10" t="str">
        <f>IFERROR(VLOOKUP(AB3461,'[2]ind_nifty500list 12th Apr20'!$F:$F,1,FALSE),"No")</f>
        <v>No</v>
      </c>
      <c r="AB3461" s="9">
        <v>3274</v>
      </c>
    </row>
    <row r="3462" spans="1:28" ht="15.75" customHeight="1" x14ac:dyDescent="0.3">
      <c r="A3462" s="9">
        <v>1896</v>
      </c>
      <c r="B3462" s="10"/>
      <c r="C3462" s="10"/>
      <c r="D3462" s="10">
        <v>129675012</v>
      </c>
      <c r="E3462" s="10">
        <v>129675012</v>
      </c>
      <c r="F3462" s="10">
        <v>506543</v>
      </c>
      <c r="G3462" s="10" t="s">
        <v>5932</v>
      </c>
      <c r="H3462" s="10" t="str">
        <f t="shared" si="129"/>
        <v>MPAGROFERT</v>
      </c>
      <c r="I3462" s="10" t="s">
        <v>5933</v>
      </c>
      <c r="J3462" s="10" t="s">
        <v>5934</v>
      </c>
      <c r="K3462" s="13">
        <v>2.78</v>
      </c>
      <c r="L3462" s="19" t="s">
        <v>13176</v>
      </c>
      <c r="M3462" s="11" t="s">
        <v>23</v>
      </c>
      <c r="N3462" s="10" t="s">
        <v>24</v>
      </c>
      <c r="O3462" s="10"/>
      <c r="P3462" s="10"/>
      <c r="Q3462" s="12"/>
      <c r="R3462" s="12"/>
      <c r="S3462" s="15" t="s">
        <v>26</v>
      </c>
      <c r="T3462" s="10" t="s">
        <v>27</v>
      </c>
      <c r="U3462" s="10">
        <v>62</v>
      </c>
      <c r="V3462" s="10">
        <v>283</v>
      </c>
      <c r="W3462" s="10">
        <v>351</v>
      </c>
      <c r="X3462" s="10">
        <v>77</v>
      </c>
      <c r="Y3462" s="10">
        <f t="shared" si="130"/>
        <v>1896</v>
      </c>
      <c r="Z3462" s="10" t="str">
        <f>IFERROR(VLOOKUP(H3462,'[1]MW-NIFTY-50-12-Apr-2020'!$A:$A,1,FALSE),"No")</f>
        <v>No</v>
      </c>
      <c r="AA3462" s="10" t="str">
        <f>IFERROR(VLOOKUP(AB3462,'[2]ind_nifty500list 12th Apr20'!$F:$F,1,FALSE),"No")</f>
        <v>No</v>
      </c>
      <c r="AB3462" s="9">
        <v>1896</v>
      </c>
    </row>
    <row r="3463" spans="1:28" ht="15.75" customHeight="1" x14ac:dyDescent="0.3">
      <c r="A3463" s="9">
        <v>3467</v>
      </c>
      <c r="B3463" s="10">
        <v>3764993</v>
      </c>
      <c r="C3463" s="10">
        <v>14707</v>
      </c>
      <c r="D3463" s="10">
        <v>136411140</v>
      </c>
      <c r="E3463" s="10">
        <v>532856</v>
      </c>
      <c r="F3463" s="10">
        <v>532856</v>
      </c>
      <c r="G3463" s="10" t="s">
        <v>10636</v>
      </c>
      <c r="H3463" s="10" t="s">
        <v>10636</v>
      </c>
      <c r="I3463" s="10" t="s">
        <v>10637</v>
      </c>
      <c r="J3463" s="10" t="s">
        <v>10638</v>
      </c>
      <c r="K3463" s="13">
        <v>3792.00495</v>
      </c>
      <c r="L3463" s="19" t="s">
        <v>13179</v>
      </c>
      <c r="M3463" s="11" t="s">
        <v>23</v>
      </c>
      <c r="N3463" s="10" t="s">
        <v>196</v>
      </c>
      <c r="O3463" s="10" t="s">
        <v>1622</v>
      </c>
      <c r="P3463" s="10"/>
      <c r="Q3463" s="12"/>
      <c r="R3463" s="12"/>
      <c r="S3463" s="15" t="s">
        <v>26</v>
      </c>
      <c r="T3463" s="10" t="s">
        <v>27</v>
      </c>
      <c r="U3463" s="10">
        <v>2084</v>
      </c>
      <c r="V3463" s="10">
        <v>1686</v>
      </c>
      <c r="W3463" s="10">
        <v>1163</v>
      </c>
      <c r="X3463" s="10">
        <v>3020</v>
      </c>
      <c r="Y3463" s="10">
        <f t="shared" si="130"/>
        <v>3467</v>
      </c>
      <c r="Z3463" s="10" t="str">
        <f>IFERROR(VLOOKUP(H3463,'[1]MW-NIFTY-50-12-Apr-2020'!$A:$A,1,FALSE),"No")</f>
        <v>No</v>
      </c>
      <c r="AA3463" s="10" t="s">
        <v>44</v>
      </c>
      <c r="AB3463" s="9">
        <v>3467</v>
      </c>
    </row>
    <row r="3464" spans="1:28" ht="15.75" customHeight="1" x14ac:dyDescent="0.3">
      <c r="A3464" s="9">
        <v>2242</v>
      </c>
      <c r="B3464" s="10"/>
      <c r="C3464" s="10"/>
      <c r="D3464" s="10">
        <v>136089092</v>
      </c>
      <c r="E3464" s="10">
        <v>531598</v>
      </c>
      <c r="F3464" s="10">
        <v>531598</v>
      </c>
      <c r="G3464" s="10" t="s">
        <v>6973</v>
      </c>
      <c r="H3464" s="10" t="str">
        <f>G3464</f>
        <v>NIMBUSFOO</v>
      </c>
      <c r="I3464" s="10" t="s">
        <v>6974</v>
      </c>
      <c r="J3464" s="10" t="s">
        <v>6975</v>
      </c>
      <c r="K3464" s="13">
        <v>2.78</v>
      </c>
      <c r="L3464" s="19" t="s">
        <v>13176</v>
      </c>
      <c r="M3464" s="11" t="s">
        <v>275</v>
      </c>
      <c r="N3464" s="10" t="s">
        <v>276</v>
      </c>
      <c r="O3464" s="10" t="s">
        <v>277</v>
      </c>
      <c r="P3464" s="10" t="s">
        <v>278</v>
      </c>
      <c r="Q3464" s="12"/>
      <c r="R3464" s="12"/>
      <c r="S3464" s="18" t="s">
        <v>279</v>
      </c>
      <c r="T3464" s="10" t="s">
        <v>27</v>
      </c>
      <c r="U3464" s="10">
        <v>2275</v>
      </c>
      <c r="V3464" s="10">
        <v>780</v>
      </c>
      <c r="W3464" s="10">
        <v>3570</v>
      </c>
      <c r="X3464" s="10">
        <v>59</v>
      </c>
      <c r="Y3464" s="10">
        <f t="shared" si="130"/>
        <v>2242</v>
      </c>
      <c r="Z3464" s="10" t="str">
        <f>IFERROR(VLOOKUP(H3464,'[1]MW-NIFTY-50-12-Apr-2020'!$A:$A,1,FALSE),"No")</f>
        <v>No</v>
      </c>
      <c r="AA3464" s="10" t="str">
        <f>IFERROR(VLOOKUP(AB3464,'[2]ind_nifty500list 12th Apr20'!$F:$F,1,FALSE),"No")</f>
        <v>No</v>
      </c>
      <c r="AB3464" s="9">
        <v>2242</v>
      </c>
    </row>
    <row r="3465" spans="1:28" ht="15.75" customHeight="1" x14ac:dyDescent="0.3">
      <c r="A3465" s="9">
        <v>3485</v>
      </c>
      <c r="B3465" s="10">
        <v>2677249</v>
      </c>
      <c r="C3465" s="10">
        <v>10458</v>
      </c>
      <c r="D3465" s="10">
        <v>136148484</v>
      </c>
      <c r="E3465" s="10">
        <v>531830</v>
      </c>
      <c r="F3465" s="10">
        <v>531830</v>
      </c>
      <c r="G3465" s="10" t="s">
        <v>10691</v>
      </c>
      <c r="H3465" s="10" t="s">
        <v>10691</v>
      </c>
      <c r="I3465" s="10" t="s">
        <v>10692</v>
      </c>
      <c r="J3465" s="10" t="s">
        <v>10693</v>
      </c>
      <c r="K3465" s="13">
        <v>2.7684500000000001</v>
      </c>
      <c r="L3465" s="19" t="s">
        <v>13176</v>
      </c>
      <c r="M3465" s="11" t="s">
        <v>83</v>
      </c>
      <c r="N3465" s="10" t="s">
        <v>1069</v>
      </c>
      <c r="O3465" s="10" t="s">
        <v>2270</v>
      </c>
      <c r="P3465" s="10" t="s">
        <v>10694</v>
      </c>
      <c r="Q3465" s="12"/>
      <c r="R3465" s="12"/>
      <c r="S3465" s="15" t="s">
        <v>1071</v>
      </c>
      <c r="T3465" s="10" t="s">
        <v>27</v>
      </c>
      <c r="U3465" s="10">
        <v>302</v>
      </c>
      <c r="V3465" s="10">
        <v>3484</v>
      </c>
      <c r="W3465" s="10">
        <v>692</v>
      </c>
      <c r="X3465" s="10">
        <v>1313</v>
      </c>
      <c r="Y3465" s="10">
        <f t="shared" si="130"/>
        <v>3485</v>
      </c>
      <c r="Z3465" s="10" t="str">
        <f>IFERROR(VLOOKUP(H3465,'[1]MW-NIFTY-50-12-Apr-2020'!$A:$A,1,FALSE),"No")</f>
        <v>No</v>
      </c>
      <c r="AA3465" s="10" t="str">
        <f>IFERROR(VLOOKUP(AB3465,'[2]ind_nifty500list 12th Apr20'!$F:$F,1,FALSE),"No")</f>
        <v>No</v>
      </c>
      <c r="AB3465" s="9">
        <v>3485</v>
      </c>
    </row>
    <row r="3466" spans="1:28" ht="15.75" customHeight="1" x14ac:dyDescent="0.3">
      <c r="A3466" s="9">
        <v>3470</v>
      </c>
      <c r="B3466" s="10">
        <v>3634689</v>
      </c>
      <c r="C3466" s="10">
        <v>14198</v>
      </c>
      <c r="D3466" s="10">
        <v>133660932</v>
      </c>
      <c r="E3466" s="10">
        <v>522113</v>
      </c>
      <c r="F3466" s="10">
        <v>522113</v>
      </c>
      <c r="G3466" s="10" t="s">
        <v>10645</v>
      </c>
      <c r="H3466" s="10" t="s">
        <v>10645</v>
      </c>
      <c r="I3466" s="10" t="s">
        <v>10646</v>
      </c>
      <c r="J3466" s="10" t="s">
        <v>10647</v>
      </c>
      <c r="K3466" s="13">
        <v>5238.19625</v>
      </c>
      <c r="L3466" s="19" t="s">
        <v>13179</v>
      </c>
      <c r="M3466" s="11" t="s">
        <v>39</v>
      </c>
      <c r="N3466" s="10" t="s">
        <v>40</v>
      </c>
      <c r="O3466" s="10" t="s">
        <v>137</v>
      </c>
      <c r="P3466" s="10" t="s">
        <v>138</v>
      </c>
      <c r="Q3466" s="11" t="e">
        <v>#REF!</v>
      </c>
      <c r="R3466" s="12"/>
      <c r="S3466" s="15" t="s">
        <v>42</v>
      </c>
      <c r="T3466" s="10" t="s">
        <v>43</v>
      </c>
      <c r="U3466" s="10">
        <v>1520</v>
      </c>
      <c r="V3466" s="10">
        <v>1769</v>
      </c>
      <c r="W3466" s="10">
        <v>1189</v>
      </c>
      <c r="X3466" s="10">
        <v>1835</v>
      </c>
      <c r="Y3466" s="10">
        <f t="shared" si="130"/>
        <v>3470</v>
      </c>
      <c r="Z3466" s="10" t="str">
        <f>IFERROR(VLOOKUP(H3466,'[1]MW-NIFTY-50-12-Apr-2020'!$A:$A,1,FALSE),"No")</f>
        <v>No</v>
      </c>
      <c r="AA3466" s="10" t="s">
        <v>44</v>
      </c>
      <c r="AB3466" s="9">
        <v>3470</v>
      </c>
    </row>
    <row r="3467" spans="1:28" ht="15.75" customHeight="1" x14ac:dyDescent="0.3">
      <c r="A3467" s="9">
        <v>2024</v>
      </c>
      <c r="B3467" s="10"/>
      <c r="C3467" s="10"/>
      <c r="D3467" s="10">
        <v>131005444</v>
      </c>
      <c r="E3467" s="10">
        <v>511740</v>
      </c>
      <c r="F3467" s="10">
        <v>511740</v>
      </c>
      <c r="G3467" s="10" t="s">
        <v>6312</v>
      </c>
      <c r="H3467" s="10" t="str">
        <f t="shared" ref="H3467:H3477" si="131">G3467</f>
        <v>MEHTAHG</v>
      </c>
      <c r="I3467" s="10" t="s">
        <v>6313</v>
      </c>
      <c r="J3467" s="10" t="s">
        <v>6314</v>
      </c>
      <c r="K3467" s="13">
        <v>2.74</v>
      </c>
      <c r="L3467" s="19" t="s">
        <v>13176</v>
      </c>
      <c r="M3467" s="11" t="s">
        <v>55</v>
      </c>
      <c r="N3467" s="10" t="s">
        <v>56</v>
      </c>
      <c r="O3467" s="10" t="s">
        <v>215</v>
      </c>
      <c r="P3467" s="10" t="s">
        <v>454</v>
      </c>
      <c r="Q3467" s="12"/>
      <c r="R3467" s="12"/>
      <c r="S3467" s="10" t="s">
        <v>58</v>
      </c>
      <c r="T3467" s="10" t="s">
        <v>27</v>
      </c>
      <c r="U3467" s="10">
        <v>3063</v>
      </c>
      <c r="V3467" s="10">
        <v>3521</v>
      </c>
      <c r="W3467" s="10">
        <v>3830</v>
      </c>
      <c r="X3467" s="10">
        <v>1966</v>
      </c>
      <c r="Y3467" s="10">
        <f t="shared" si="130"/>
        <v>2024</v>
      </c>
      <c r="Z3467" s="10" t="str">
        <f>IFERROR(VLOOKUP(H3467,'[1]MW-NIFTY-50-12-Apr-2020'!$A:$A,1,FALSE),"No")</f>
        <v>No</v>
      </c>
      <c r="AA3467" s="10" t="str">
        <f>IFERROR(VLOOKUP(AB3467,'[2]ind_nifty500list 12th Apr20'!$F:$F,1,FALSE),"No")</f>
        <v>No</v>
      </c>
      <c r="AB3467" s="9">
        <v>2024</v>
      </c>
    </row>
    <row r="3468" spans="1:28" ht="15.75" customHeight="1" x14ac:dyDescent="0.3">
      <c r="A3468" s="9">
        <v>2648</v>
      </c>
      <c r="B3468" s="10"/>
      <c r="C3468" s="10"/>
      <c r="D3468" s="10">
        <v>134866692</v>
      </c>
      <c r="E3468" s="10">
        <v>526823</v>
      </c>
      <c r="F3468" s="10">
        <v>526823</v>
      </c>
      <c r="G3468" s="10" t="s">
        <v>8183</v>
      </c>
      <c r="H3468" s="10" t="str">
        <f t="shared" si="131"/>
        <v>RAJINFRA</v>
      </c>
      <c r="I3468" s="10" t="s">
        <v>8184</v>
      </c>
      <c r="J3468" s="10" t="s">
        <v>8185</v>
      </c>
      <c r="K3468" s="13">
        <v>2.74</v>
      </c>
      <c r="L3468" s="19" t="s">
        <v>13176</v>
      </c>
      <c r="M3468" s="11" t="s">
        <v>249</v>
      </c>
      <c r="N3468" s="10" t="s">
        <v>383</v>
      </c>
      <c r="O3468" s="10"/>
      <c r="P3468" s="10"/>
      <c r="Q3468" s="12"/>
      <c r="R3468" s="12"/>
      <c r="S3468" s="18" t="s">
        <v>384</v>
      </c>
      <c r="T3468" s="10" t="s">
        <v>27</v>
      </c>
      <c r="U3468" s="10">
        <v>2977</v>
      </c>
      <c r="V3468" s="10">
        <v>1244</v>
      </c>
      <c r="W3468" s="10">
        <v>800</v>
      </c>
      <c r="X3468" s="10">
        <v>3109</v>
      </c>
      <c r="Y3468" s="10">
        <f t="shared" si="130"/>
        <v>2648</v>
      </c>
      <c r="Z3468" s="10" t="str">
        <f>IFERROR(VLOOKUP(H3468,'[1]MW-NIFTY-50-12-Apr-2020'!$A:$A,1,FALSE),"No")</f>
        <v>No</v>
      </c>
      <c r="AA3468" s="10" t="str">
        <f>IFERROR(VLOOKUP(AB3468,'[2]ind_nifty500list 12th Apr20'!$F:$F,1,FALSE),"No")</f>
        <v>No</v>
      </c>
      <c r="AB3468" s="9">
        <v>2648</v>
      </c>
    </row>
    <row r="3469" spans="1:28" ht="15.75" customHeight="1" x14ac:dyDescent="0.3">
      <c r="A3469" s="9">
        <v>2094</v>
      </c>
      <c r="B3469" s="10"/>
      <c r="C3469" s="10"/>
      <c r="D3469" s="10">
        <v>135722756</v>
      </c>
      <c r="E3469" s="10">
        <v>530167</v>
      </c>
      <c r="F3469" s="10">
        <v>530167</v>
      </c>
      <c r="G3469" s="10" t="s">
        <v>6525</v>
      </c>
      <c r="H3469" s="10" t="str">
        <f t="shared" si="131"/>
        <v>MONGIPA</v>
      </c>
      <c r="I3469" s="10" t="s">
        <v>6526</v>
      </c>
      <c r="J3469" s="10" t="s">
        <v>6527</v>
      </c>
      <c r="K3469" s="13">
        <v>2.73</v>
      </c>
      <c r="L3469" s="19" t="s">
        <v>13176</v>
      </c>
      <c r="M3469" s="11" t="s">
        <v>55</v>
      </c>
      <c r="N3469" s="10" t="s">
        <v>56</v>
      </c>
      <c r="O3469" s="10" t="s">
        <v>158</v>
      </c>
      <c r="P3469" s="10" t="s">
        <v>159</v>
      </c>
      <c r="Q3469" s="12"/>
      <c r="R3469" s="12"/>
      <c r="S3469" s="18" t="s">
        <v>58</v>
      </c>
      <c r="T3469" s="10" t="s">
        <v>27</v>
      </c>
      <c r="U3469" s="10">
        <v>3456</v>
      </c>
      <c r="V3469" s="10">
        <v>3650</v>
      </c>
      <c r="W3469" s="10">
        <v>1655</v>
      </c>
      <c r="X3469" s="10">
        <v>1601</v>
      </c>
      <c r="Y3469" s="10">
        <f t="shared" si="130"/>
        <v>2094</v>
      </c>
      <c r="Z3469" s="10" t="str">
        <f>IFERROR(VLOOKUP(H3469,'[1]MW-NIFTY-50-12-Apr-2020'!$A:$A,1,FALSE),"No")</f>
        <v>No</v>
      </c>
      <c r="AA3469" s="10" t="str">
        <f>IFERROR(VLOOKUP(AB3469,'[2]ind_nifty500list 12th Apr20'!$F:$F,1,FALSE),"No")</f>
        <v>No</v>
      </c>
      <c r="AB3469" s="9">
        <v>2094</v>
      </c>
    </row>
    <row r="3470" spans="1:28" ht="15.75" customHeight="1" x14ac:dyDescent="0.3">
      <c r="A3470" s="9">
        <v>2673</v>
      </c>
      <c r="B3470" s="10"/>
      <c r="C3470" s="10"/>
      <c r="D3470" s="10">
        <v>135916804</v>
      </c>
      <c r="E3470" s="10">
        <v>530925</v>
      </c>
      <c r="F3470" s="10">
        <v>530925</v>
      </c>
      <c r="G3470" s="10" t="s">
        <v>8258</v>
      </c>
      <c r="H3470" s="10" t="str">
        <f t="shared" si="131"/>
        <v>RAMSONS</v>
      </c>
      <c r="I3470" s="10" t="s">
        <v>8259</v>
      </c>
      <c r="J3470" s="10" t="s">
        <v>8260</v>
      </c>
      <c r="K3470" s="13">
        <v>2.73</v>
      </c>
      <c r="L3470" s="19" t="s">
        <v>13176</v>
      </c>
      <c r="M3470" s="11" t="s">
        <v>55</v>
      </c>
      <c r="N3470" s="10" t="s">
        <v>56</v>
      </c>
      <c r="O3470" s="10" t="s">
        <v>62</v>
      </c>
      <c r="P3470" s="10" t="s">
        <v>293</v>
      </c>
      <c r="Q3470" s="12"/>
      <c r="R3470" s="12"/>
      <c r="S3470" s="10" t="s">
        <v>58</v>
      </c>
      <c r="T3470" s="10" t="s">
        <v>27</v>
      </c>
      <c r="U3470" s="10">
        <v>2683</v>
      </c>
      <c r="V3470" s="10">
        <v>2716</v>
      </c>
      <c r="W3470" s="10">
        <v>2609</v>
      </c>
      <c r="X3470" s="10">
        <v>1045</v>
      </c>
      <c r="Y3470" s="10">
        <f t="shared" si="130"/>
        <v>2673</v>
      </c>
      <c r="Z3470" s="10" t="str">
        <f>IFERROR(VLOOKUP(H3470,'[1]MW-NIFTY-50-12-Apr-2020'!$A:$A,1,FALSE),"No")</f>
        <v>No</v>
      </c>
      <c r="AA3470" s="10" t="str">
        <f>IFERROR(VLOOKUP(AB3470,'[2]ind_nifty500list 12th Apr20'!$F:$F,1,FALSE),"No")</f>
        <v>No</v>
      </c>
      <c r="AB3470" s="9">
        <v>2673</v>
      </c>
    </row>
    <row r="3471" spans="1:28" ht="15.75" customHeight="1" x14ac:dyDescent="0.3">
      <c r="A3471" s="9">
        <v>1622</v>
      </c>
      <c r="B3471" s="10"/>
      <c r="C3471" s="10"/>
      <c r="D3471" s="10">
        <v>134070276</v>
      </c>
      <c r="E3471" s="10">
        <v>134070276</v>
      </c>
      <c r="F3471" s="10">
        <v>523712</v>
      </c>
      <c r="G3471" s="10" t="s">
        <v>5102</v>
      </c>
      <c r="H3471" s="10" t="str">
        <f t="shared" si="131"/>
        <v>JMGCORP</v>
      </c>
      <c r="I3471" s="10" t="s">
        <v>5103</v>
      </c>
      <c r="J3471" s="10" t="s">
        <v>5104</v>
      </c>
      <c r="K3471" s="13">
        <v>2.72</v>
      </c>
      <c r="L3471" s="19" t="s">
        <v>13176</v>
      </c>
      <c r="M3471" s="11" t="s">
        <v>83</v>
      </c>
      <c r="N3471" s="10" t="s">
        <v>181</v>
      </c>
      <c r="O3471" s="10"/>
      <c r="P3471" s="10"/>
      <c r="Q3471" s="12"/>
      <c r="R3471" s="12"/>
      <c r="S3471" s="15" t="s">
        <v>86</v>
      </c>
      <c r="T3471" s="10" t="s">
        <v>27</v>
      </c>
      <c r="U3471" s="10">
        <v>1761</v>
      </c>
      <c r="V3471" s="10">
        <v>304</v>
      </c>
      <c r="W3471" s="10">
        <v>2810</v>
      </c>
      <c r="X3471" s="10">
        <v>992</v>
      </c>
      <c r="Y3471" s="10">
        <f t="shared" si="130"/>
        <v>1622</v>
      </c>
      <c r="Z3471" s="10" t="str">
        <f>IFERROR(VLOOKUP(H3471,'[1]MW-NIFTY-50-12-Apr-2020'!$A:$A,1,FALSE),"No")</f>
        <v>No</v>
      </c>
      <c r="AA3471" s="10" t="str">
        <f>IFERROR(VLOOKUP(AB3471,'[2]ind_nifty500list 12th Apr20'!$F:$F,1,FALSE),"No")</f>
        <v>No</v>
      </c>
      <c r="AB3471" s="9">
        <v>1622</v>
      </c>
    </row>
    <row r="3472" spans="1:28" ht="15.75" customHeight="1" x14ac:dyDescent="0.3">
      <c r="A3472" s="9">
        <v>898</v>
      </c>
      <c r="B3472" s="10"/>
      <c r="C3472" s="10"/>
      <c r="D3472" s="10">
        <v>133638916</v>
      </c>
      <c r="E3472" s="10">
        <v>522027</v>
      </c>
      <c r="F3472" s="10">
        <v>522027</v>
      </c>
      <c r="G3472" s="10" t="s">
        <v>2892</v>
      </c>
      <c r="H3472" s="10" t="str">
        <f t="shared" si="131"/>
        <v>EMAINDIA</v>
      </c>
      <c r="I3472" s="10" t="s">
        <v>2893</v>
      </c>
      <c r="J3472" s="10" t="s">
        <v>2894</v>
      </c>
      <c r="K3472" s="13">
        <v>2.71</v>
      </c>
      <c r="L3472" s="19" t="s">
        <v>13176</v>
      </c>
      <c r="M3472" s="11" t="s">
        <v>39</v>
      </c>
      <c r="N3472" s="10" t="s">
        <v>40</v>
      </c>
      <c r="O3472" s="10" t="s">
        <v>137</v>
      </c>
      <c r="P3472" s="10" t="s">
        <v>138</v>
      </c>
      <c r="Q3472" s="12"/>
      <c r="R3472" s="12"/>
      <c r="S3472" s="15" t="s">
        <v>42</v>
      </c>
      <c r="T3472" s="10" t="s">
        <v>27</v>
      </c>
      <c r="U3472" s="10">
        <v>2946</v>
      </c>
      <c r="V3472" s="10">
        <v>1389</v>
      </c>
      <c r="W3472" s="10">
        <v>2995</v>
      </c>
      <c r="X3472" s="10">
        <v>753</v>
      </c>
      <c r="Y3472" s="10">
        <f t="shared" si="130"/>
        <v>898</v>
      </c>
      <c r="Z3472" s="10" t="str">
        <f>IFERROR(VLOOKUP(H3472,'[1]MW-NIFTY-50-12-Apr-2020'!$A:$A,1,FALSE),"No")</f>
        <v>No</v>
      </c>
      <c r="AA3472" s="10" t="str">
        <f>IFERROR(VLOOKUP(AB3472,'[2]ind_nifty500list 12th Apr20'!$F:$F,1,FALSE),"No")</f>
        <v>No</v>
      </c>
      <c r="AB3472" s="9">
        <v>898</v>
      </c>
    </row>
    <row r="3473" spans="1:28" ht="15.75" customHeight="1" x14ac:dyDescent="0.3">
      <c r="A3473" s="9">
        <v>2323</v>
      </c>
      <c r="B3473" s="10"/>
      <c r="C3473" s="10"/>
      <c r="D3473" s="10">
        <v>137865476</v>
      </c>
      <c r="E3473" s="10">
        <v>538537</v>
      </c>
      <c r="F3473" s="10">
        <v>538537</v>
      </c>
      <c r="G3473" s="10" t="s">
        <v>7219</v>
      </c>
      <c r="H3473" s="10" t="str">
        <f t="shared" si="131"/>
        <v>OMANSH</v>
      </c>
      <c r="I3473" s="10" t="s">
        <v>7220</v>
      </c>
      <c r="J3473" s="10" t="s">
        <v>7221</v>
      </c>
      <c r="K3473" s="13">
        <v>2.7</v>
      </c>
      <c r="L3473" s="19" t="s">
        <v>13176</v>
      </c>
      <c r="M3473" s="11" t="s">
        <v>39</v>
      </c>
      <c r="N3473" s="10" t="s">
        <v>40</v>
      </c>
      <c r="O3473" s="10" t="s">
        <v>76</v>
      </c>
      <c r="P3473" s="10"/>
      <c r="Q3473" s="12"/>
      <c r="R3473" s="12"/>
      <c r="S3473" s="15" t="s">
        <v>42</v>
      </c>
      <c r="T3473" s="10" t="s">
        <v>27</v>
      </c>
      <c r="U3473" s="10">
        <v>2410</v>
      </c>
      <c r="V3473" s="10">
        <v>3028</v>
      </c>
      <c r="W3473" s="10">
        <v>1751</v>
      </c>
      <c r="X3473" s="10">
        <v>775</v>
      </c>
      <c r="Y3473" s="10">
        <f t="shared" si="130"/>
        <v>2323</v>
      </c>
      <c r="Z3473" s="10" t="str">
        <f>IFERROR(VLOOKUP(H3473,'[1]MW-NIFTY-50-12-Apr-2020'!$A:$A,1,FALSE),"No")</f>
        <v>No</v>
      </c>
      <c r="AA3473" s="10" t="str">
        <f>IFERROR(VLOOKUP(AB3473,'[2]ind_nifty500list 12th Apr20'!$F:$F,1,FALSE),"No")</f>
        <v>No</v>
      </c>
      <c r="AB3473" s="9">
        <v>2323</v>
      </c>
    </row>
    <row r="3474" spans="1:28" ht="15.75" customHeight="1" x14ac:dyDescent="0.3">
      <c r="A3474" s="9">
        <v>2572</v>
      </c>
      <c r="B3474" s="10"/>
      <c r="C3474" s="10"/>
      <c r="D3474" s="10">
        <v>134782468</v>
      </c>
      <c r="E3474" s="10">
        <v>526494</v>
      </c>
      <c r="F3474" s="10">
        <v>526494</v>
      </c>
      <c r="G3474" s="10" t="s">
        <v>7959</v>
      </c>
      <c r="H3474" s="10" t="str">
        <f t="shared" si="131"/>
        <v>PROMACT</v>
      </c>
      <c r="I3474" s="10" t="s">
        <v>7960</v>
      </c>
      <c r="J3474" s="10" t="s">
        <v>7961</v>
      </c>
      <c r="K3474" s="13">
        <v>2.7</v>
      </c>
      <c r="L3474" s="19" t="s">
        <v>13176</v>
      </c>
      <c r="M3474" s="11" t="s">
        <v>23</v>
      </c>
      <c r="N3474" s="10" t="s">
        <v>196</v>
      </c>
      <c r="O3474" s="10" t="s">
        <v>1622</v>
      </c>
      <c r="P3474" s="10"/>
      <c r="Q3474" s="12"/>
      <c r="R3474" s="12"/>
      <c r="S3474" s="15" t="s">
        <v>26</v>
      </c>
      <c r="T3474" s="10" t="s">
        <v>27</v>
      </c>
      <c r="U3474" s="10">
        <v>3642</v>
      </c>
      <c r="V3474" s="10">
        <v>2438</v>
      </c>
      <c r="W3474" s="10">
        <v>1711</v>
      </c>
      <c r="X3474" s="10">
        <v>3578</v>
      </c>
      <c r="Y3474" s="10">
        <f t="shared" si="130"/>
        <v>2572</v>
      </c>
      <c r="Z3474" s="10" t="str">
        <f>IFERROR(VLOOKUP(H3474,'[1]MW-NIFTY-50-12-Apr-2020'!$A:$A,1,FALSE),"No")</f>
        <v>No</v>
      </c>
      <c r="AA3474" s="10" t="str">
        <f>IFERROR(VLOOKUP(AB3474,'[2]ind_nifty500list 12th Apr20'!$F:$F,1,FALSE),"No")</f>
        <v>No</v>
      </c>
      <c r="AB3474" s="9">
        <v>2572</v>
      </c>
    </row>
    <row r="3475" spans="1:28" ht="15.75" customHeight="1" x14ac:dyDescent="0.3">
      <c r="A3475" s="9">
        <v>3144</v>
      </c>
      <c r="B3475" s="10"/>
      <c r="C3475" s="10"/>
      <c r="D3475" s="10">
        <v>134778116</v>
      </c>
      <c r="E3475" s="10">
        <v>526477</v>
      </c>
      <c r="F3475" s="10">
        <v>526477</v>
      </c>
      <c r="G3475" s="10" t="s">
        <v>9667</v>
      </c>
      <c r="H3475" s="10" t="str">
        <f t="shared" si="131"/>
        <v>SAENTER</v>
      </c>
      <c r="I3475" s="10" t="s">
        <v>9668</v>
      </c>
      <c r="J3475" s="10" t="s">
        <v>9669</v>
      </c>
      <c r="K3475" s="13">
        <v>2.7</v>
      </c>
      <c r="L3475" s="19" t="s">
        <v>13176</v>
      </c>
      <c r="M3475" s="11" t="s">
        <v>39</v>
      </c>
      <c r="N3475" s="10" t="s">
        <v>40</v>
      </c>
      <c r="O3475" s="10" t="s">
        <v>128</v>
      </c>
      <c r="P3475" s="10" t="s">
        <v>9670</v>
      </c>
      <c r="Q3475" s="12"/>
      <c r="R3475" s="12"/>
      <c r="S3475" s="15" t="s">
        <v>42</v>
      </c>
      <c r="T3475" s="10" t="s">
        <v>27</v>
      </c>
      <c r="U3475" s="10">
        <v>2762</v>
      </c>
      <c r="V3475" s="10">
        <v>2405</v>
      </c>
      <c r="W3475" s="10">
        <v>2953</v>
      </c>
      <c r="X3475" s="10">
        <v>3316</v>
      </c>
      <c r="Y3475" s="10">
        <f t="shared" si="130"/>
        <v>3144</v>
      </c>
      <c r="Z3475" s="10" t="str">
        <f>IFERROR(VLOOKUP(H3475,'[1]MW-NIFTY-50-12-Apr-2020'!$A:$A,1,FALSE),"No")</f>
        <v>No</v>
      </c>
      <c r="AA3475" s="10" t="str">
        <f>IFERROR(VLOOKUP(AB3475,'[2]ind_nifty500list 12th Apr20'!$F:$F,1,FALSE),"No")</f>
        <v>No</v>
      </c>
      <c r="AB3475" s="9">
        <v>3144</v>
      </c>
    </row>
    <row r="3476" spans="1:28" ht="15.75" customHeight="1" x14ac:dyDescent="0.3">
      <c r="A3476" s="9">
        <v>485</v>
      </c>
      <c r="B3476" s="10"/>
      <c r="C3476" s="10"/>
      <c r="D3476" s="10">
        <v>131436036</v>
      </c>
      <c r="E3476" s="10">
        <v>131436036</v>
      </c>
      <c r="F3476" s="10">
        <v>513422</v>
      </c>
      <c r="G3476" s="10" t="s">
        <v>1641</v>
      </c>
      <c r="H3476" s="10" t="str">
        <f t="shared" si="131"/>
        <v>BLOIN</v>
      </c>
      <c r="I3476" s="10" t="s">
        <v>1642</v>
      </c>
      <c r="J3476" s="10" t="s">
        <v>1643</v>
      </c>
      <c r="K3476" s="13">
        <v>2.68</v>
      </c>
      <c r="L3476" s="19" t="s">
        <v>13176</v>
      </c>
      <c r="M3476" s="11" t="s">
        <v>23</v>
      </c>
      <c r="N3476" s="10" t="s">
        <v>90</v>
      </c>
      <c r="O3476" s="10"/>
      <c r="P3476" s="10"/>
      <c r="Q3476" s="12"/>
      <c r="R3476" s="12"/>
      <c r="S3476" s="18" t="s">
        <v>91</v>
      </c>
      <c r="T3476" s="10" t="s">
        <v>27</v>
      </c>
      <c r="U3476" s="10">
        <v>921</v>
      </c>
      <c r="V3476" s="10">
        <v>1335</v>
      </c>
      <c r="W3476" s="10">
        <v>3016</v>
      </c>
      <c r="X3476" s="10">
        <v>2087</v>
      </c>
      <c r="Y3476" s="10">
        <f t="shared" si="130"/>
        <v>485</v>
      </c>
      <c r="Z3476" s="10" t="str">
        <f>IFERROR(VLOOKUP(H3476,'[1]MW-NIFTY-50-12-Apr-2020'!$A:$A,1,FALSE),"No")</f>
        <v>No</v>
      </c>
      <c r="AA3476" s="10" t="str">
        <f>IFERROR(VLOOKUP(AB3476,'[2]ind_nifty500list 12th Apr20'!$F:$F,1,FALSE),"No")</f>
        <v>No</v>
      </c>
      <c r="AB3476" s="9">
        <v>485</v>
      </c>
    </row>
    <row r="3477" spans="1:28" ht="15.75" customHeight="1" x14ac:dyDescent="0.3">
      <c r="A3477" s="9">
        <v>820</v>
      </c>
      <c r="B3477" s="10"/>
      <c r="C3477" s="10"/>
      <c r="D3477" s="10">
        <v>134095364</v>
      </c>
      <c r="E3477" s="10">
        <v>523810</v>
      </c>
      <c r="F3477" s="10">
        <v>523810</v>
      </c>
      <c r="G3477" s="10" t="s">
        <v>2655</v>
      </c>
      <c r="H3477" s="10" t="str">
        <f t="shared" si="131"/>
        <v>DIVINE</v>
      </c>
      <c r="I3477" s="10" t="s">
        <v>2656</v>
      </c>
      <c r="J3477" s="10" t="s">
        <v>2657</v>
      </c>
      <c r="K3477" s="13">
        <v>2.68</v>
      </c>
      <c r="L3477" s="19" t="s">
        <v>13176</v>
      </c>
      <c r="M3477" s="11" t="s">
        <v>83</v>
      </c>
      <c r="N3477" s="10" t="s">
        <v>181</v>
      </c>
      <c r="O3477" s="10" t="s">
        <v>311</v>
      </c>
      <c r="P3477" s="10"/>
      <c r="Q3477" s="12"/>
      <c r="R3477" s="12"/>
      <c r="S3477" s="15" t="s">
        <v>313</v>
      </c>
      <c r="T3477" s="10" t="s">
        <v>27</v>
      </c>
      <c r="U3477" s="10">
        <v>975</v>
      </c>
      <c r="V3477" s="10">
        <v>3307</v>
      </c>
      <c r="W3477" s="10">
        <v>1172</v>
      </c>
      <c r="X3477" s="10">
        <v>991</v>
      </c>
      <c r="Y3477" s="10">
        <f t="shared" si="130"/>
        <v>820</v>
      </c>
      <c r="Z3477" s="10" t="str">
        <f>IFERROR(VLOOKUP(H3477,'[1]MW-NIFTY-50-12-Apr-2020'!$A:$A,1,FALSE),"No")</f>
        <v>No</v>
      </c>
      <c r="AA3477" s="10" t="str">
        <f>IFERROR(VLOOKUP(AB3477,'[2]ind_nifty500list 12th Apr20'!$F:$F,1,FALSE),"No")</f>
        <v>No</v>
      </c>
      <c r="AB3477" s="9">
        <v>820</v>
      </c>
    </row>
    <row r="3478" spans="1:28" ht="15.75" customHeight="1" x14ac:dyDescent="0.3">
      <c r="A3478" s="9">
        <v>3482</v>
      </c>
      <c r="B3478" s="10">
        <v>897537</v>
      </c>
      <c r="C3478" s="10">
        <v>3506</v>
      </c>
      <c r="D3478" s="10">
        <v>128029188</v>
      </c>
      <c r="E3478" s="10">
        <v>500114</v>
      </c>
      <c r="F3478" s="10">
        <v>500114</v>
      </c>
      <c r="G3478" s="10" t="s">
        <v>10682</v>
      </c>
      <c r="H3478" s="10" t="s">
        <v>10682</v>
      </c>
      <c r="I3478" s="10" t="s">
        <v>10683</v>
      </c>
      <c r="J3478" s="10" t="s">
        <v>10684</v>
      </c>
      <c r="K3478" s="13">
        <v>79395.040899999993</v>
      </c>
      <c r="L3478" s="16" t="s">
        <v>13178</v>
      </c>
      <c r="M3478" s="10" t="s">
        <v>83</v>
      </c>
      <c r="N3478" s="10" t="s">
        <v>84</v>
      </c>
      <c r="O3478" s="10" t="s">
        <v>508</v>
      </c>
      <c r="P3478" s="10"/>
      <c r="Q3478" s="12"/>
      <c r="R3478" s="12"/>
      <c r="S3478" s="15" t="s">
        <v>86</v>
      </c>
      <c r="T3478" s="10" t="s">
        <v>130</v>
      </c>
      <c r="U3478" s="10">
        <v>2646</v>
      </c>
      <c r="V3478" s="10">
        <v>2434</v>
      </c>
      <c r="W3478" s="10">
        <v>284</v>
      </c>
      <c r="X3478" s="10">
        <v>1112</v>
      </c>
      <c r="Y3478" s="10">
        <f t="shared" si="130"/>
        <v>3482</v>
      </c>
      <c r="Z3478" s="10" t="s">
        <v>44</v>
      </c>
      <c r="AA3478" s="10" t="s">
        <v>44</v>
      </c>
      <c r="AB3478" s="9">
        <v>3482</v>
      </c>
    </row>
    <row r="3479" spans="1:28" ht="15.75" customHeight="1" x14ac:dyDescent="0.3">
      <c r="A3479" s="9">
        <v>1389</v>
      </c>
      <c r="B3479" s="10"/>
      <c r="C3479" s="10"/>
      <c r="D3479" s="10">
        <v>136088068</v>
      </c>
      <c r="E3479" s="10">
        <v>531594</v>
      </c>
      <c r="F3479" s="10">
        <v>531594</v>
      </c>
      <c r="G3479" s="10" t="s">
        <v>4395</v>
      </c>
      <c r="H3479" s="10" t="str">
        <f t="shared" ref="H3479:H3485" si="132">G3479</f>
        <v>INCON</v>
      </c>
      <c r="I3479" s="10" t="s">
        <v>4396</v>
      </c>
      <c r="J3479" s="10" t="s">
        <v>4397</v>
      </c>
      <c r="K3479" s="13">
        <v>2.68</v>
      </c>
      <c r="L3479" s="19" t="s">
        <v>13176</v>
      </c>
      <c r="M3479" s="11" t="s">
        <v>39</v>
      </c>
      <c r="N3479" s="10" t="s">
        <v>40</v>
      </c>
      <c r="O3479" s="10" t="s">
        <v>137</v>
      </c>
      <c r="P3479" s="10" t="s">
        <v>138</v>
      </c>
      <c r="Q3479" s="12"/>
      <c r="R3479" s="12"/>
      <c r="S3479" s="17" t="s">
        <v>42</v>
      </c>
      <c r="T3479" s="10" t="s">
        <v>27</v>
      </c>
      <c r="U3479" s="10">
        <v>753</v>
      </c>
      <c r="V3479" s="10">
        <v>2995</v>
      </c>
      <c r="W3479" s="10">
        <v>925</v>
      </c>
      <c r="X3479" s="10">
        <v>459</v>
      </c>
      <c r="Y3479" s="10">
        <f t="shared" si="130"/>
        <v>1389</v>
      </c>
      <c r="Z3479" s="10" t="str">
        <f>IFERROR(VLOOKUP(H3479,'[1]MW-NIFTY-50-12-Apr-2020'!$A:$A,1,FALSE),"No")</f>
        <v>No</v>
      </c>
      <c r="AA3479" s="10" t="str">
        <f>IFERROR(VLOOKUP(AB3479,'[2]ind_nifty500list 12th Apr20'!$F:$F,1,FALSE),"No")</f>
        <v>No</v>
      </c>
      <c r="AB3479" s="9">
        <v>1389</v>
      </c>
    </row>
    <row r="3480" spans="1:28" ht="15.75" customHeight="1" x14ac:dyDescent="0.3">
      <c r="A3480" s="9">
        <v>1619</v>
      </c>
      <c r="B3480" s="10"/>
      <c r="C3480" s="10"/>
      <c r="D3480" s="10">
        <v>137923844</v>
      </c>
      <c r="E3480" s="10">
        <v>137923844</v>
      </c>
      <c r="F3480" s="10">
        <v>538765</v>
      </c>
      <c r="G3480" s="10" t="s">
        <v>5094</v>
      </c>
      <c r="H3480" s="10" t="str">
        <f t="shared" si="132"/>
        <v>JSHL</v>
      </c>
      <c r="I3480" s="10" t="s">
        <v>5095</v>
      </c>
      <c r="J3480" s="10" t="s">
        <v>5096</v>
      </c>
      <c r="K3480" s="13">
        <v>2.66</v>
      </c>
      <c r="L3480" s="19" t="s">
        <v>13176</v>
      </c>
      <c r="M3480" s="11" t="s">
        <v>39</v>
      </c>
      <c r="N3480" s="10" t="s">
        <v>145</v>
      </c>
      <c r="O3480" s="10"/>
      <c r="P3480" s="10"/>
      <c r="Q3480" s="12"/>
      <c r="R3480" s="12"/>
      <c r="S3480" s="17" t="s">
        <v>42</v>
      </c>
      <c r="T3480" s="10" t="s">
        <v>27</v>
      </c>
      <c r="U3480" s="10">
        <v>2865</v>
      </c>
      <c r="V3480" s="10">
        <v>2866</v>
      </c>
      <c r="W3480" s="10">
        <v>1046</v>
      </c>
      <c r="X3480" s="10">
        <v>199</v>
      </c>
      <c r="Y3480" s="10">
        <f t="shared" si="130"/>
        <v>1619</v>
      </c>
      <c r="Z3480" s="10" t="str">
        <f>IFERROR(VLOOKUP(H3480,'[1]MW-NIFTY-50-12-Apr-2020'!$A:$A,1,FALSE),"No")</f>
        <v>No</v>
      </c>
      <c r="AA3480" s="10" t="str">
        <f>IFERROR(VLOOKUP(AB3480,'[2]ind_nifty500list 12th Apr20'!$F:$F,1,FALSE),"No")</f>
        <v>No</v>
      </c>
      <c r="AB3480" s="9">
        <v>1619</v>
      </c>
    </row>
    <row r="3481" spans="1:28" ht="15.75" customHeight="1" x14ac:dyDescent="0.3">
      <c r="A3481" s="9">
        <v>2959</v>
      </c>
      <c r="B3481" s="10"/>
      <c r="C3481" s="10"/>
      <c r="D3481" s="10">
        <v>134871300</v>
      </c>
      <c r="E3481" s="10">
        <v>526841</v>
      </c>
      <c r="F3481" s="10">
        <v>526841</v>
      </c>
      <c r="G3481" s="10" t="s">
        <v>9116</v>
      </c>
      <c r="H3481" s="10" t="str">
        <f t="shared" si="132"/>
        <v>SHAKTIPR</v>
      </c>
      <c r="I3481" s="10" t="s">
        <v>9117</v>
      </c>
      <c r="J3481" s="10" t="s">
        <v>9118</v>
      </c>
      <c r="K3481" s="13">
        <v>2.66</v>
      </c>
      <c r="L3481" s="19" t="s">
        <v>13176</v>
      </c>
      <c r="M3481" s="11" t="s">
        <v>83</v>
      </c>
      <c r="N3481" s="10" t="s">
        <v>181</v>
      </c>
      <c r="O3481" s="10"/>
      <c r="P3481" s="10"/>
      <c r="Q3481" s="12"/>
      <c r="R3481" s="12"/>
      <c r="S3481" s="15" t="s">
        <v>86</v>
      </c>
      <c r="T3481" s="10" t="s">
        <v>27</v>
      </c>
      <c r="U3481" s="10">
        <v>3576</v>
      </c>
      <c r="V3481" s="10">
        <v>4146</v>
      </c>
      <c r="W3481" s="10">
        <v>2812</v>
      </c>
      <c r="X3481" s="10">
        <v>2053</v>
      </c>
      <c r="Y3481" s="10">
        <f t="shared" si="130"/>
        <v>2959</v>
      </c>
      <c r="Z3481" s="10" t="str">
        <f>IFERROR(VLOOKUP(H3481,'[1]MW-NIFTY-50-12-Apr-2020'!$A:$A,1,FALSE),"No")</f>
        <v>No</v>
      </c>
      <c r="AA3481" s="10" t="str">
        <f>IFERROR(VLOOKUP(AB3481,'[2]ind_nifty500list 12th Apr20'!$F:$F,1,FALSE),"No")</f>
        <v>No</v>
      </c>
      <c r="AB3481" s="9">
        <v>2959</v>
      </c>
    </row>
    <row r="3482" spans="1:28" ht="15.75" customHeight="1" x14ac:dyDescent="0.3">
      <c r="A3482" s="9">
        <v>1342</v>
      </c>
      <c r="B3482" s="10"/>
      <c r="C3482" s="10"/>
      <c r="D3482" s="10">
        <v>136105220</v>
      </c>
      <c r="E3482" s="10">
        <v>531661</v>
      </c>
      <c r="F3482" s="10">
        <v>531661</v>
      </c>
      <c r="G3482" s="10" t="s">
        <v>4251</v>
      </c>
      <c r="H3482" s="10" t="str">
        <f t="shared" si="132"/>
        <v>HITTCO</v>
      </c>
      <c r="I3482" s="10" t="s">
        <v>4252</v>
      </c>
      <c r="J3482" s="10" t="s">
        <v>4253</v>
      </c>
      <c r="K3482" s="13">
        <v>2.65</v>
      </c>
      <c r="L3482" s="19" t="s">
        <v>13176</v>
      </c>
      <c r="M3482" s="11" t="s">
        <v>39</v>
      </c>
      <c r="N3482" s="10" t="s">
        <v>40</v>
      </c>
      <c r="O3482" s="10"/>
      <c r="P3482" s="10"/>
      <c r="Q3482" s="12"/>
      <c r="R3482" s="12"/>
      <c r="S3482" s="15" t="s">
        <v>42</v>
      </c>
      <c r="T3482" s="10" t="s">
        <v>27</v>
      </c>
      <c r="U3482" s="10">
        <v>2062</v>
      </c>
      <c r="V3482" s="10">
        <v>2900</v>
      </c>
      <c r="W3482" s="10">
        <v>3545</v>
      </c>
      <c r="X3482" s="10">
        <v>2966</v>
      </c>
      <c r="Y3482" s="10">
        <f t="shared" si="130"/>
        <v>1342</v>
      </c>
      <c r="Z3482" s="10" t="str">
        <f>IFERROR(VLOOKUP(H3482,'[1]MW-NIFTY-50-12-Apr-2020'!$A:$A,1,FALSE),"No")</f>
        <v>No</v>
      </c>
      <c r="AA3482" s="10" t="str">
        <f>IFERROR(VLOOKUP(AB3482,'[2]ind_nifty500list 12th Apr20'!$F:$F,1,FALSE),"No")</f>
        <v>No</v>
      </c>
      <c r="AB3482" s="9">
        <v>1342</v>
      </c>
    </row>
    <row r="3483" spans="1:28" ht="15.75" customHeight="1" x14ac:dyDescent="0.3">
      <c r="A3483" s="9">
        <v>2640</v>
      </c>
      <c r="B3483" s="10"/>
      <c r="C3483" s="10"/>
      <c r="D3483" s="10">
        <v>134879492</v>
      </c>
      <c r="E3483" s="10">
        <v>526873</v>
      </c>
      <c r="F3483" s="10">
        <v>526873</v>
      </c>
      <c r="G3483" s="10" t="s">
        <v>8160</v>
      </c>
      <c r="H3483" s="10" t="str">
        <f t="shared" si="132"/>
        <v>RAJGASES</v>
      </c>
      <c r="I3483" s="10" t="s">
        <v>8161</v>
      </c>
      <c r="J3483" s="10" t="s">
        <v>8162</v>
      </c>
      <c r="K3483" s="13">
        <v>2.65</v>
      </c>
      <c r="L3483" s="19" t="s">
        <v>13176</v>
      </c>
      <c r="M3483" s="11" t="s">
        <v>121</v>
      </c>
      <c r="N3483" s="10" t="s">
        <v>122</v>
      </c>
      <c r="O3483" s="10" t="s">
        <v>2782</v>
      </c>
      <c r="P3483" s="10"/>
      <c r="Q3483" s="12"/>
      <c r="R3483" s="12"/>
      <c r="S3483" s="15" t="s">
        <v>124</v>
      </c>
      <c r="T3483" s="10" t="s">
        <v>27</v>
      </c>
      <c r="U3483" s="10">
        <v>4931</v>
      </c>
      <c r="V3483" s="10">
        <v>2939</v>
      </c>
      <c r="W3483" s="10">
        <v>861</v>
      </c>
      <c r="X3483" s="10">
        <v>1730</v>
      </c>
      <c r="Y3483" s="10">
        <f t="shared" si="130"/>
        <v>2640</v>
      </c>
      <c r="Z3483" s="10" t="str">
        <f>IFERROR(VLOOKUP(H3483,'[1]MW-NIFTY-50-12-Apr-2020'!$A:$A,1,FALSE),"No")</f>
        <v>No</v>
      </c>
      <c r="AA3483" s="10" t="str">
        <f>IFERROR(VLOOKUP(AB3483,'[2]ind_nifty500list 12th Apr20'!$F:$F,1,FALSE),"No")</f>
        <v>No</v>
      </c>
      <c r="AB3483" s="9">
        <v>2640</v>
      </c>
    </row>
    <row r="3484" spans="1:28" ht="15.75" customHeight="1" x14ac:dyDescent="0.3">
      <c r="A3484" s="9">
        <v>4769</v>
      </c>
      <c r="B3484" s="10"/>
      <c r="C3484" s="10"/>
      <c r="D3484" s="10">
        <v>128107780</v>
      </c>
      <c r="E3484" s="10">
        <v>500421</v>
      </c>
      <c r="F3484" s="10">
        <v>500421</v>
      </c>
      <c r="G3484" s="10" t="s">
        <v>12599</v>
      </c>
      <c r="H3484" s="10" t="str">
        <f t="shared" si="132"/>
        <v>TPINDIA</v>
      </c>
      <c r="I3484" s="10" t="s">
        <v>12600</v>
      </c>
      <c r="J3484" s="10" t="s">
        <v>12601</v>
      </c>
      <c r="K3484" s="13">
        <v>2.65</v>
      </c>
      <c r="L3484" s="19" t="s">
        <v>13176</v>
      </c>
      <c r="M3484" s="11" t="s">
        <v>23</v>
      </c>
      <c r="N3484" s="10" t="s">
        <v>196</v>
      </c>
      <c r="O3484" s="10"/>
      <c r="P3484" s="10"/>
      <c r="Q3484" s="12"/>
      <c r="R3484" s="12"/>
      <c r="S3484" s="17" t="s">
        <v>26</v>
      </c>
      <c r="T3484" s="10" t="s">
        <v>27</v>
      </c>
      <c r="U3484" s="10">
        <v>4865</v>
      </c>
      <c r="V3484" s="10">
        <v>2407</v>
      </c>
      <c r="W3484" s="10">
        <v>2602</v>
      </c>
      <c r="X3484" s="10">
        <v>2593</v>
      </c>
      <c r="Y3484" s="10">
        <f t="shared" si="130"/>
        <v>4769</v>
      </c>
      <c r="Z3484" s="10" t="str">
        <f>IFERROR(VLOOKUP(H3484,'[1]MW-NIFTY-50-12-Apr-2020'!$A:$A,1,FALSE),"No")</f>
        <v>No</v>
      </c>
      <c r="AA3484" s="10" t="str">
        <f>IFERROR(VLOOKUP(AB3484,'[2]ind_nifty500list 12th Apr20'!$F:$F,1,FALSE),"No")</f>
        <v>No</v>
      </c>
      <c r="AB3484" s="9">
        <v>4769</v>
      </c>
    </row>
    <row r="3485" spans="1:28" ht="15.75" customHeight="1" x14ac:dyDescent="0.3">
      <c r="A3485" s="9">
        <v>42</v>
      </c>
      <c r="B3485" s="10"/>
      <c r="C3485" s="10"/>
      <c r="D3485" s="10">
        <v>137341956</v>
      </c>
      <c r="E3485" s="10">
        <v>137341956</v>
      </c>
      <c r="F3485" s="10">
        <v>536492</v>
      </c>
      <c r="G3485" s="10" t="s">
        <v>207</v>
      </c>
      <c r="H3485" s="10" t="str">
        <f t="shared" si="132"/>
        <v>ATWL</v>
      </c>
      <c r="I3485" s="10" t="s">
        <v>208</v>
      </c>
      <c r="J3485" s="10" t="s">
        <v>209</v>
      </c>
      <c r="K3485" s="13">
        <v>2.64</v>
      </c>
      <c r="L3485" s="19" t="s">
        <v>13176</v>
      </c>
      <c r="M3485" s="11" t="s">
        <v>83</v>
      </c>
      <c r="N3485" s="11" t="s">
        <v>181</v>
      </c>
      <c r="O3485" s="10" t="s">
        <v>210</v>
      </c>
      <c r="P3485" s="23" t="s">
        <v>211</v>
      </c>
      <c r="Q3485" s="12"/>
      <c r="R3485" s="12"/>
      <c r="S3485" s="15" t="s">
        <v>86</v>
      </c>
      <c r="T3485" s="10" t="s">
        <v>27</v>
      </c>
      <c r="U3485" s="10">
        <v>716</v>
      </c>
      <c r="V3485" s="10">
        <v>1029</v>
      </c>
      <c r="W3485" s="10">
        <v>795</v>
      </c>
      <c r="X3485" s="10">
        <v>1931</v>
      </c>
      <c r="Y3485" s="10">
        <f t="shared" si="130"/>
        <v>42</v>
      </c>
      <c r="Z3485" s="10" t="str">
        <f>IFERROR(VLOOKUP(H3485,'[1]MW-NIFTY-50-12-Apr-2020'!$A:$A,1,FALSE),"No")</f>
        <v>No</v>
      </c>
      <c r="AA3485" s="10" t="str">
        <f>IFERROR(VLOOKUP(AB3485,'[2]ind_nifty500list 12th Apr20'!$F:$F,1,FALSE),"No")</f>
        <v>No</v>
      </c>
      <c r="AB3485" s="9">
        <v>42</v>
      </c>
    </row>
    <row r="3486" spans="1:28" ht="15.75" customHeight="1" x14ac:dyDescent="0.3">
      <c r="A3486" s="9">
        <v>2550</v>
      </c>
      <c r="B3486" s="10">
        <v>5197313</v>
      </c>
      <c r="C3486" s="10">
        <v>20302</v>
      </c>
      <c r="D3486" s="10">
        <v>136518148</v>
      </c>
      <c r="E3486" s="10">
        <v>533274</v>
      </c>
      <c r="F3486" s="10">
        <v>533274</v>
      </c>
      <c r="G3486" s="10" t="s">
        <v>10706</v>
      </c>
      <c r="H3486" s="10" t="s">
        <v>10706</v>
      </c>
      <c r="I3486" s="10" t="s">
        <v>10707</v>
      </c>
      <c r="J3486" s="10" t="s">
        <v>10708</v>
      </c>
      <c r="K3486" s="13">
        <v>11117.610499999999</v>
      </c>
      <c r="L3486" s="16" t="s">
        <v>13177</v>
      </c>
      <c r="M3486" s="11" t="s">
        <v>249</v>
      </c>
      <c r="N3486" s="10" t="s">
        <v>383</v>
      </c>
      <c r="O3486" s="10"/>
      <c r="P3486" s="10"/>
      <c r="Q3486" s="12"/>
      <c r="R3486" s="12"/>
      <c r="S3486" s="18" t="s">
        <v>384</v>
      </c>
      <c r="T3486" s="10" t="s">
        <v>43</v>
      </c>
      <c r="U3486" s="10">
        <v>1408</v>
      </c>
      <c r="V3486" s="10">
        <v>3451</v>
      </c>
      <c r="W3486" s="10">
        <v>1137</v>
      </c>
      <c r="X3486" s="10">
        <v>2306</v>
      </c>
      <c r="Y3486" s="10">
        <f t="shared" si="130"/>
        <v>2550</v>
      </c>
      <c r="Z3486" s="10" t="str">
        <f>IFERROR(VLOOKUP(H3486,'[1]MW-NIFTY-50-12-Apr-2020'!$A:$A,1,FALSE),"No")</f>
        <v>No</v>
      </c>
      <c r="AA3486" s="10" t="s">
        <v>44</v>
      </c>
      <c r="AB3486" s="9">
        <v>2550</v>
      </c>
    </row>
    <row r="3487" spans="1:28" ht="15.75" customHeight="1" x14ac:dyDescent="0.3">
      <c r="A3487" s="9">
        <v>3886</v>
      </c>
      <c r="B3487" s="10">
        <v>4532225</v>
      </c>
      <c r="C3487" s="10">
        <v>17704</v>
      </c>
      <c r="D3487" s="10">
        <v>138234372</v>
      </c>
      <c r="E3487" s="10">
        <v>539978</v>
      </c>
      <c r="F3487" s="10">
        <v>539978</v>
      </c>
      <c r="G3487" s="10" t="s">
        <v>10709</v>
      </c>
      <c r="H3487" s="10" t="s">
        <v>10709</v>
      </c>
      <c r="I3487" s="10" t="s">
        <v>10710</v>
      </c>
      <c r="J3487" s="10" t="s">
        <v>10711</v>
      </c>
      <c r="K3487" s="13">
        <v>15613.397499999999</v>
      </c>
      <c r="L3487" s="16" t="s">
        <v>13177</v>
      </c>
      <c r="M3487" s="11" t="s">
        <v>39</v>
      </c>
      <c r="N3487" s="10" t="s">
        <v>145</v>
      </c>
      <c r="O3487" s="10" t="s">
        <v>10712</v>
      </c>
      <c r="P3487" s="10"/>
      <c r="Q3487" s="12"/>
      <c r="R3487" s="12"/>
      <c r="S3487" s="15" t="s">
        <v>42</v>
      </c>
      <c r="T3487" s="10" t="s">
        <v>43</v>
      </c>
      <c r="U3487" s="10">
        <v>3861</v>
      </c>
      <c r="V3487" s="10">
        <v>3767</v>
      </c>
      <c r="W3487" s="10"/>
      <c r="X3487" s="10"/>
      <c r="Y3487" s="10">
        <f t="shared" si="130"/>
        <v>3886</v>
      </c>
      <c r="Z3487" s="10" t="str">
        <f>IFERROR(VLOOKUP(H3487,'[1]MW-NIFTY-50-12-Apr-2020'!$A:$A,1,FALSE),"No")</f>
        <v>No</v>
      </c>
      <c r="AA3487" s="10" t="s">
        <v>44</v>
      </c>
      <c r="AB3487" s="9">
        <v>3886</v>
      </c>
    </row>
    <row r="3488" spans="1:28" ht="15.75" customHeight="1" x14ac:dyDescent="0.3">
      <c r="A3488" s="9">
        <v>1553</v>
      </c>
      <c r="B3488" s="10"/>
      <c r="C3488" s="10"/>
      <c r="D3488" s="10">
        <v>134007556</v>
      </c>
      <c r="E3488" s="10">
        <v>523467</v>
      </c>
      <c r="F3488" s="10">
        <v>523467</v>
      </c>
      <c r="G3488" s="10" t="s">
        <v>4894</v>
      </c>
      <c r="H3488" s="10" t="str">
        <f>G3488</f>
        <v>JAIMATAG</v>
      </c>
      <c r="I3488" s="10" t="s">
        <v>4895</v>
      </c>
      <c r="J3488" s="10" t="s">
        <v>4896</v>
      </c>
      <c r="K3488" s="13">
        <v>2.64</v>
      </c>
      <c r="L3488" s="19" t="s">
        <v>13176</v>
      </c>
      <c r="M3488" s="11" t="s">
        <v>83</v>
      </c>
      <c r="N3488" s="10" t="s">
        <v>1069</v>
      </c>
      <c r="O3488" s="10"/>
      <c r="P3488" s="10"/>
      <c r="Q3488" s="12"/>
      <c r="R3488" s="12"/>
      <c r="S3488" s="15" t="s">
        <v>1071</v>
      </c>
      <c r="T3488" s="10" t="s">
        <v>27</v>
      </c>
      <c r="U3488" s="10">
        <v>1591</v>
      </c>
      <c r="V3488" s="10">
        <v>2261</v>
      </c>
      <c r="W3488" s="10">
        <v>1603</v>
      </c>
      <c r="X3488" s="10">
        <v>2468</v>
      </c>
      <c r="Y3488" s="10">
        <f t="shared" si="130"/>
        <v>1553</v>
      </c>
      <c r="Z3488" s="10" t="str">
        <f>IFERROR(VLOOKUP(H3488,'[1]MW-NIFTY-50-12-Apr-2020'!$A:$A,1,FALSE),"No")</f>
        <v>No</v>
      </c>
      <c r="AA3488" s="10" t="str">
        <f>IFERROR(VLOOKUP(AB3488,'[2]ind_nifty500list 12th Apr20'!$F:$F,1,FALSE),"No")</f>
        <v>No</v>
      </c>
      <c r="AB3488" s="9">
        <v>1553</v>
      </c>
    </row>
    <row r="3489" spans="1:28" ht="15.75" customHeight="1" x14ac:dyDescent="0.3">
      <c r="A3489" s="9">
        <v>1785</v>
      </c>
      <c r="B3489" s="10"/>
      <c r="C3489" s="10"/>
      <c r="D3489" s="10">
        <v>136029700</v>
      </c>
      <c r="E3489" s="10">
        <v>531366</v>
      </c>
      <c r="F3489" s="10">
        <v>531366</v>
      </c>
      <c r="G3489" s="10" t="s">
        <v>5594</v>
      </c>
      <c r="H3489" s="10" t="str">
        <f>G3489</f>
        <v>KOHINOORBRO</v>
      </c>
      <c r="I3489" s="10" t="s">
        <v>5595</v>
      </c>
      <c r="J3489" s="10" t="s">
        <v>5596</v>
      </c>
      <c r="K3489" s="13">
        <v>2.64</v>
      </c>
      <c r="L3489" s="19" t="s">
        <v>13176</v>
      </c>
      <c r="M3489" s="11" t="s">
        <v>83</v>
      </c>
      <c r="N3489" s="10" t="s">
        <v>181</v>
      </c>
      <c r="O3489" s="10" t="s">
        <v>311</v>
      </c>
      <c r="P3489" s="10"/>
      <c r="Q3489" s="12"/>
      <c r="R3489" s="12"/>
      <c r="S3489" s="15" t="s">
        <v>313</v>
      </c>
      <c r="T3489" s="10" t="s">
        <v>27</v>
      </c>
      <c r="U3489" s="10">
        <v>915</v>
      </c>
      <c r="V3489" s="10">
        <v>938</v>
      </c>
      <c r="W3489" s="10">
        <v>3586</v>
      </c>
      <c r="X3489" s="10">
        <v>2548</v>
      </c>
      <c r="Y3489" s="10">
        <f t="shared" si="130"/>
        <v>1785</v>
      </c>
      <c r="Z3489" s="10" t="str">
        <f>IFERROR(VLOOKUP(H3489,'[1]MW-NIFTY-50-12-Apr-2020'!$A:$A,1,FALSE),"No")</f>
        <v>No</v>
      </c>
      <c r="AA3489" s="10" t="str">
        <f>IFERROR(VLOOKUP(AB3489,'[2]ind_nifty500list 12th Apr20'!$F:$F,1,FALSE),"No")</f>
        <v>No</v>
      </c>
      <c r="AB3489" s="9">
        <v>1785</v>
      </c>
    </row>
    <row r="3490" spans="1:28" ht="15.75" customHeight="1" x14ac:dyDescent="0.3">
      <c r="A3490" s="9">
        <v>2737</v>
      </c>
      <c r="B3490" s="10"/>
      <c r="C3490" s="10"/>
      <c r="D3490" s="10">
        <v>130854148</v>
      </c>
      <c r="E3490" s="10">
        <v>511149</v>
      </c>
      <c r="F3490" s="10">
        <v>511149</v>
      </c>
      <c r="G3490" s="10" t="s">
        <v>8453</v>
      </c>
      <c r="H3490" s="10" t="str">
        <f>G3490</f>
        <v>REMITR</v>
      </c>
      <c r="I3490" s="10" t="s">
        <v>8454</v>
      </c>
      <c r="J3490" s="10" t="s">
        <v>8455</v>
      </c>
      <c r="K3490" s="13">
        <v>2.64</v>
      </c>
      <c r="L3490" s="19" t="s">
        <v>13176</v>
      </c>
      <c r="M3490" s="11" t="s">
        <v>55</v>
      </c>
      <c r="N3490" s="10" t="s">
        <v>56</v>
      </c>
      <c r="O3490" s="10" t="s">
        <v>62</v>
      </c>
      <c r="P3490" s="10" t="s">
        <v>63</v>
      </c>
      <c r="Q3490" s="12"/>
      <c r="R3490" s="12"/>
      <c r="S3490" s="10" t="s">
        <v>58</v>
      </c>
      <c r="T3490" s="10" t="s">
        <v>27</v>
      </c>
      <c r="U3490" s="10">
        <v>3201</v>
      </c>
      <c r="V3490" s="10">
        <v>415</v>
      </c>
      <c r="W3490" s="10">
        <v>2713</v>
      </c>
      <c r="X3490" s="10">
        <v>2025</v>
      </c>
      <c r="Y3490" s="10">
        <f t="shared" si="130"/>
        <v>2737</v>
      </c>
      <c r="Z3490" s="10" t="str">
        <f>IFERROR(VLOOKUP(H3490,'[1]MW-NIFTY-50-12-Apr-2020'!$A:$A,1,FALSE),"No")</f>
        <v>No</v>
      </c>
      <c r="AA3490" s="10" t="str">
        <f>IFERROR(VLOOKUP(AB3490,'[2]ind_nifty500list 12th Apr20'!$F:$F,1,FALSE),"No")</f>
        <v>No</v>
      </c>
      <c r="AB3490" s="9">
        <v>2737</v>
      </c>
    </row>
    <row r="3491" spans="1:28" ht="15.75" customHeight="1" x14ac:dyDescent="0.3">
      <c r="A3491" s="9">
        <v>2792</v>
      </c>
      <c r="B3491" s="10"/>
      <c r="C3491" s="10"/>
      <c r="D3491" s="10">
        <v>134782980</v>
      </c>
      <c r="E3491" s="10">
        <v>526496</v>
      </c>
      <c r="F3491" s="10">
        <v>526496</v>
      </c>
      <c r="G3491" s="10" t="s">
        <v>8618</v>
      </c>
      <c r="H3491" s="10" t="str">
        <f>G3491</f>
        <v>RUBBERPR</v>
      </c>
      <c r="I3491" s="10" t="s">
        <v>8619</v>
      </c>
      <c r="J3491" s="10" t="s">
        <v>8620</v>
      </c>
      <c r="K3491" s="13">
        <v>2.64</v>
      </c>
      <c r="L3491" s="19" t="s">
        <v>13176</v>
      </c>
      <c r="M3491" s="11" t="s">
        <v>23</v>
      </c>
      <c r="N3491" s="10" t="s">
        <v>24</v>
      </c>
      <c r="O3491" s="10"/>
      <c r="P3491" s="10"/>
      <c r="Q3491" s="12"/>
      <c r="R3491" s="12"/>
      <c r="S3491" s="15" t="s">
        <v>26</v>
      </c>
      <c r="T3491" s="10" t="s">
        <v>27</v>
      </c>
      <c r="U3491" s="10">
        <v>3256</v>
      </c>
      <c r="V3491" s="10">
        <v>3286</v>
      </c>
      <c r="W3491" s="10">
        <v>2379</v>
      </c>
      <c r="X3491" s="10">
        <v>2262</v>
      </c>
      <c r="Y3491" s="10">
        <f t="shared" si="130"/>
        <v>2792</v>
      </c>
      <c r="Z3491" s="10" t="str">
        <f>IFERROR(VLOOKUP(H3491,'[1]MW-NIFTY-50-12-Apr-2020'!$A:$A,1,FALSE),"No")</f>
        <v>No</v>
      </c>
      <c r="AA3491" s="10" t="str">
        <f>IFERROR(VLOOKUP(AB3491,'[2]ind_nifty500list 12th Apr20'!$F:$F,1,FALSE),"No")</f>
        <v>No</v>
      </c>
      <c r="AB3491" s="9">
        <v>2792</v>
      </c>
    </row>
    <row r="3492" spans="1:28" ht="15.75" customHeight="1" x14ac:dyDescent="0.3">
      <c r="A3492" s="9">
        <v>1453</v>
      </c>
      <c r="B3492" s="10">
        <v>3680769</v>
      </c>
      <c r="C3492" s="10">
        <v>14378</v>
      </c>
      <c r="D3492" s="10">
        <v>136402180</v>
      </c>
      <c r="E3492" s="10">
        <v>532821</v>
      </c>
      <c r="F3492" s="10">
        <v>532821</v>
      </c>
      <c r="G3492" s="10" t="s">
        <v>4593</v>
      </c>
      <c r="H3492" s="10" t="s">
        <v>4593</v>
      </c>
      <c r="I3492" s="10" t="s">
        <v>4594</v>
      </c>
      <c r="J3492" s="10" t="s">
        <v>4595</v>
      </c>
      <c r="K3492" s="13">
        <v>2.63</v>
      </c>
      <c r="L3492" s="19" t="s">
        <v>13176</v>
      </c>
      <c r="M3492" s="11" t="s">
        <v>83</v>
      </c>
      <c r="N3492" s="10" t="s">
        <v>181</v>
      </c>
      <c r="O3492" s="10"/>
      <c r="P3492" s="10"/>
      <c r="Q3492" s="12"/>
      <c r="R3492" s="12"/>
      <c r="S3492" s="15" t="s">
        <v>86</v>
      </c>
      <c r="T3492" s="10" t="s">
        <v>27</v>
      </c>
      <c r="U3492" s="10">
        <v>1497</v>
      </c>
      <c r="V3492" s="10">
        <v>2053</v>
      </c>
      <c r="W3492" s="10">
        <v>863</v>
      </c>
      <c r="X3492" s="10">
        <v>828</v>
      </c>
      <c r="Y3492" s="10">
        <f t="shared" si="130"/>
        <v>1453</v>
      </c>
      <c r="Z3492" s="10" t="str">
        <f>IFERROR(VLOOKUP(H3492,'[1]MW-NIFTY-50-12-Apr-2020'!$A:$A,1,FALSE),"No")</f>
        <v>No</v>
      </c>
      <c r="AA3492" s="10" t="str">
        <f>IFERROR(VLOOKUP(AB3492,'[2]ind_nifty500list 12th Apr20'!$F:$F,1,FALSE),"No")</f>
        <v>No</v>
      </c>
      <c r="AB3492" s="9">
        <v>1453</v>
      </c>
    </row>
    <row r="3493" spans="1:28" ht="15.75" customHeight="1" x14ac:dyDescent="0.3">
      <c r="A3493" s="9">
        <v>4110</v>
      </c>
      <c r="B3493" s="10"/>
      <c r="C3493" s="10"/>
      <c r="D3493" s="10">
        <v>133950980</v>
      </c>
      <c r="E3493" s="10">
        <v>133950980</v>
      </c>
      <c r="F3493" s="10">
        <v>523246</v>
      </c>
      <c r="G3493" s="10" t="s">
        <v>12276</v>
      </c>
      <c r="H3493" s="10" t="str">
        <f t="shared" ref="H3493:H3499" si="133">G3493</f>
        <v>CHOKAINTL</v>
      </c>
      <c r="I3493" s="10" t="s">
        <v>12277</v>
      </c>
      <c r="J3493" s="10" t="s">
        <v>12278</v>
      </c>
      <c r="K3493" s="13">
        <v>2.62</v>
      </c>
      <c r="L3493" s="19" t="s">
        <v>13176</v>
      </c>
      <c r="M3493" s="11" t="s">
        <v>39</v>
      </c>
      <c r="N3493" s="10" t="s">
        <v>40</v>
      </c>
      <c r="O3493" s="10" t="s">
        <v>137</v>
      </c>
      <c r="P3493" s="10" t="s">
        <v>137</v>
      </c>
      <c r="Q3493" s="12"/>
      <c r="R3493" s="12"/>
      <c r="S3493" s="17" t="s">
        <v>42</v>
      </c>
      <c r="T3493" s="10" t="s">
        <v>27</v>
      </c>
      <c r="U3493" s="10">
        <v>1483</v>
      </c>
      <c r="V3493" s="10">
        <v>3304</v>
      </c>
      <c r="W3493" s="10">
        <v>3695</v>
      </c>
      <c r="X3493" s="10">
        <v>2064</v>
      </c>
      <c r="Y3493" s="10">
        <f t="shared" si="130"/>
        <v>4110</v>
      </c>
      <c r="Z3493" s="10" t="str">
        <f>IFERROR(VLOOKUP(H3493,'[1]MW-NIFTY-50-12-Apr-2020'!$A:$A,1,FALSE),"No")</f>
        <v>No</v>
      </c>
      <c r="AA3493" s="10" t="str">
        <f>IFERROR(VLOOKUP(AB3493,'[2]ind_nifty500list 12th Apr20'!$F:$F,1,FALSE),"No")</f>
        <v>No</v>
      </c>
      <c r="AB3493" s="9">
        <v>4110</v>
      </c>
    </row>
    <row r="3494" spans="1:28" ht="15.75" customHeight="1" x14ac:dyDescent="0.3">
      <c r="A3494" s="9">
        <v>2789</v>
      </c>
      <c r="B3494" s="10"/>
      <c r="C3494" s="10"/>
      <c r="D3494" s="10">
        <v>135725828</v>
      </c>
      <c r="E3494" s="10">
        <v>530179</v>
      </c>
      <c r="F3494" s="10">
        <v>530179</v>
      </c>
      <c r="G3494" s="10" t="s">
        <v>8609</v>
      </c>
      <c r="H3494" s="10" t="str">
        <f t="shared" si="133"/>
        <v>RSCINT</v>
      </c>
      <c r="I3494" s="10" t="s">
        <v>8610</v>
      </c>
      <c r="J3494" s="10" t="s">
        <v>8611</v>
      </c>
      <c r="K3494" s="13">
        <v>2.61</v>
      </c>
      <c r="L3494" s="19" t="s">
        <v>13176</v>
      </c>
      <c r="M3494" s="11" t="s">
        <v>83</v>
      </c>
      <c r="N3494" s="10" t="s">
        <v>84</v>
      </c>
      <c r="O3494" s="10" t="s">
        <v>85</v>
      </c>
      <c r="P3494" s="10"/>
      <c r="Q3494" s="12"/>
      <c r="R3494" s="12"/>
      <c r="S3494" s="15" t="s">
        <v>86</v>
      </c>
      <c r="T3494" s="10" t="s">
        <v>27</v>
      </c>
      <c r="U3494" s="10">
        <v>2885</v>
      </c>
      <c r="V3494" s="10">
        <v>3597</v>
      </c>
      <c r="W3494" s="10">
        <v>1664</v>
      </c>
      <c r="X3494" s="10">
        <v>1241</v>
      </c>
      <c r="Y3494" s="10">
        <f t="shared" si="130"/>
        <v>2789</v>
      </c>
      <c r="Z3494" s="10" t="str">
        <f>IFERROR(VLOOKUP(H3494,'[1]MW-NIFTY-50-12-Apr-2020'!$A:$A,1,FALSE),"No")</f>
        <v>No</v>
      </c>
      <c r="AA3494" s="10" t="str">
        <f>IFERROR(VLOOKUP(AB3494,'[2]ind_nifty500list 12th Apr20'!$F:$F,1,FALSE),"No")</f>
        <v>No</v>
      </c>
      <c r="AB3494" s="9">
        <v>2789</v>
      </c>
    </row>
    <row r="3495" spans="1:28" ht="15.75" customHeight="1" x14ac:dyDescent="0.3">
      <c r="A3495" s="9">
        <v>3237</v>
      </c>
      <c r="B3495" s="10"/>
      <c r="C3495" s="10"/>
      <c r="D3495" s="10">
        <v>136166660</v>
      </c>
      <c r="E3495" s="10">
        <v>531901</v>
      </c>
      <c r="F3495" s="10">
        <v>531901</v>
      </c>
      <c r="G3495" s="10" t="s">
        <v>9945</v>
      </c>
      <c r="H3495" s="10" t="str">
        <f t="shared" si="133"/>
        <v>STERWEB</v>
      </c>
      <c r="I3495" s="10" t="s">
        <v>9946</v>
      </c>
      <c r="J3495" s="10" t="s">
        <v>9947</v>
      </c>
      <c r="K3495" s="13">
        <v>2.61</v>
      </c>
      <c r="L3495" s="19" t="s">
        <v>13176</v>
      </c>
      <c r="M3495" s="11" t="s">
        <v>32</v>
      </c>
      <c r="N3495" s="10" t="s">
        <v>33</v>
      </c>
      <c r="O3495" s="10" t="s">
        <v>48</v>
      </c>
      <c r="P3495" s="10"/>
      <c r="Q3495" s="12"/>
      <c r="R3495" s="12"/>
      <c r="S3495" s="18" t="s">
        <v>35</v>
      </c>
      <c r="T3495" s="10" t="s">
        <v>27</v>
      </c>
      <c r="U3495" s="10">
        <v>3517</v>
      </c>
      <c r="V3495" s="10">
        <v>3646</v>
      </c>
      <c r="W3495" s="10">
        <v>3124</v>
      </c>
      <c r="X3495" s="10">
        <v>3073</v>
      </c>
      <c r="Y3495" s="10">
        <f t="shared" si="130"/>
        <v>3237</v>
      </c>
      <c r="Z3495" s="10" t="str">
        <f>IFERROR(VLOOKUP(H3495,'[1]MW-NIFTY-50-12-Apr-2020'!$A:$A,1,FALSE),"No")</f>
        <v>No</v>
      </c>
      <c r="AA3495" s="10" t="str">
        <f>IFERROR(VLOOKUP(AB3495,'[2]ind_nifty500list 12th Apr20'!$F:$F,1,FALSE),"No")</f>
        <v>No</v>
      </c>
      <c r="AB3495" s="9">
        <v>3237</v>
      </c>
    </row>
    <row r="3496" spans="1:28" ht="15.75" customHeight="1" x14ac:dyDescent="0.3">
      <c r="A3496" s="9">
        <v>272</v>
      </c>
      <c r="B3496" s="10"/>
      <c r="C3496" s="10"/>
      <c r="D3496" s="10">
        <v>134703876</v>
      </c>
      <c r="E3496" s="10">
        <v>526187</v>
      </c>
      <c r="F3496" s="10">
        <v>526187</v>
      </c>
      <c r="G3496" s="10" t="s">
        <v>972</v>
      </c>
      <c r="H3496" s="10" t="str">
        <f t="shared" si="133"/>
        <v>TATIASKYLN</v>
      </c>
      <c r="I3496" s="10" t="s">
        <v>973</v>
      </c>
      <c r="J3496" s="10" t="s">
        <v>974</v>
      </c>
      <c r="K3496" s="13">
        <v>2.6</v>
      </c>
      <c r="L3496" s="19" t="s">
        <v>13176</v>
      </c>
      <c r="M3496" s="11" t="s">
        <v>95</v>
      </c>
      <c r="N3496" s="10" t="s">
        <v>172</v>
      </c>
      <c r="O3496" s="10"/>
      <c r="P3496" s="10"/>
      <c r="Q3496" s="12"/>
      <c r="R3496" s="12"/>
      <c r="S3496" s="15" t="s">
        <v>174</v>
      </c>
      <c r="T3496" s="10" t="s">
        <v>27</v>
      </c>
      <c r="U3496" s="10">
        <v>511</v>
      </c>
      <c r="V3496" s="10">
        <v>2992</v>
      </c>
      <c r="W3496" s="10">
        <v>831</v>
      </c>
      <c r="X3496" s="10">
        <v>74</v>
      </c>
      <c r="Y3496" s="10">
        <f t="shared" si="130"/>
        <v>272</v>
      </c>
      <c r="Z3496" s="10" t="str">
        <f>IFERROR(VLOOKUP(H3496,'[1]MW-NIFTY-50-12-Apr-2020'!$A:$A,1,FALSE),"No")</f>
        <v>No</v>
      </c>
      <c r="AA3496" s="10" t="str">
        <f>IFERROR(VLOOKUP(AB3496,'[2]ind_nifty500list 12th Apr20'!$F:$F,1,FALSE),"No")</f>
        <v>No</v>
      </c>
      <c r="AB3496" s="9">
        <v>272</v>
      </c>
    </row>
    <row r="3497" spans="1:28" ht="15.75" customHeight="1" x14ac:dyDescent="0.3">
      <c r="A3497" s="9">
        <v>949</v>
      </c>
      <c r="B3497" s="10"/>
      <c r="C3497" s="10"/>
      <c r="D3497" s="10">
        <v>133411076</v>
      </c>
      <c r="E3497" s="10">
        <v>133411076</v>
      </c>
      <c r="F3497" s="10">
        <v>521137</v>
      </c>
      <c r="G3497" s="10" t="s">
        <v>3046</v>
      </c>
      <c r="H3497" s="10" t="str">
        <f t="shared" si="133"/>
        <v>EUREKAI</v>
      </c>
      <c r="I3497" s="10" t="s">
        <v>3047</v>
      </c>
      <c r="J3497" s="10" t="s">
        <v>3048</v>
      </c>
      <c r="K3497" s="13">
        <v>2.6</v>
      </c>
      <c r="L3497" s="19" t="s">
        <v>13176</v>
      </c>
      <c r="M3497" s="11" t="s">
        <v>39</v>
      </c>
      <c r="N3497" s="10" t="s">
        <v>40</v>
      </c>
      <c r="O3497" s="10" t="s">
        <v>137</v>
      </c>
      <c r="P3497" s="10" t="s">
        <v>137</v>
      </c>
      <c r="Q3497" s="12"/>
      <c r="R3497" s="12"/>
      <c r="S3497" s="17" t="s">
        <v>42</v>
      </c>
      <c r="T3497" s="10" t="s">
        <v>27</v>
      </c>
      <c r="U3497" s="10">
        <v>883</v>
      </c>
      <c r="V3497" s="10">
        <v>1125</v>
      </c>
      <c r="W3497" s="10">
        <v>1519</v>
      </c>
      <c r="X3497" s="10">
        <v>2818</v>
      </c>
      <c r="Y3497" s="10">
        <f t="shared" si="130"/>
        <v>949</v>
      </c>
      <c r="Z3497" s="10" t="str">
        <f>IFERROR(VLOOKUP(H3497,'[1]MW-NIFTY-50-12-Apr-2020'!$A:$A,1,FALSE),"No")</f>
        <v>No</v>
      </c>
      <c r="AA3497" s="10" t="str">
        <f>IFERROR(VLOOKUP(AB3497,'[2]ind_nifty500list 12th Apr20'!$F:$F,1,FALSE),"No")</f>
        <v>No</v>
      </c>
      <c r="AB3497" s="9">
        <v>949</v>
      </c>
    </row>
    <row r="3498" spans="1:28" ht="15.75" customHeight="1" x14ac:dyDescent="0.3">
      <c r="A3498" s="9">
        <v>968</v>
      </c>
      <c r="B3498" s="10"/>
      <c r="C3498" s="10"/>
      <c r="D3498" s="10">
        <v>131113732</v>
      </c>
      <c r="E3498" s="10">
        <v>131113732</v>
      </c>
      <c r="F3498" s="10">
        <v>512163</v>
      </c>
      <c r="G3498" s="10" t="s">
        <v>3106</v>
      </c>
      <c r="H3498" s="10" t="str">
        <f t="shared" si="133"/>
        <v>EXTCO</v>
      </c>
      <c r="I3498" s="10" t="s">
        <v>3107</v>
      </c>
      <c r="J3498" s="10" t="s">
        <v>3108</v>
      </c>
      <c r="K3498" s="13">
        <v>2.59</v>
      </c>
      <c r="L3498" s="19" t="s">
        <v>13176</v>
      </c>
      <c r="M3498" s="11" t="s">
        <v>39</v>
      </c>
      <c r="N3498" s="10" t="s">
        <v>40</v>
      </c>
      <c r="O3498" s="10" t="s">
        <v>76</v>
      </c>
      <c r="P3498" s="10"/>
      <c r="Q3498" s="12"/>
      <c r="R3498" s="12"/>
      <c r="S3498" s="15" t="s">
        <v>42</v>
      </c>
      <c r="T3498" s="10" t="s">
        <v>27</v>
      </c>
      <c r="U3498" s="10">
        <v>979</v>
      </c>
      <c r="V3498" s="10">
        <v>1001</v>
      </c>
      <c r="W3498" s="10">
        <v>759</v>
      </c>
      <c r="X3498" s="10">
        <v>598</v>
      </c>
      <c r="Y3498" s="10">
        <f t="shared" si="130"/>
        <v>968</v>
      </c>
      <c r="Z3498" s="10" t="str">
        <f>IFERROR(VLOOKUP(H3498,'[1]MW-NIFTY-50-12-Apr-2020'!$A:$A,1,FALSE),"No")</f>
        <v>No</v>
      </c>
      <c r="AA3498" s="10" t="str">
        <f>IFERROR(VLOOKUP(AB3498,'[2]ind_nifty500list 12th Apr20'!$F:$F,1,FALSE),"No")</f>
        <v>No</v>
      </c>
      <c r="AB3498" s="9">
        <v>968</v>
      </c>
    </row>
    <row r="3499" spans="1:28" ht="15.75" customHeight="1" x14ac:dyDescent="0.3">
      <c r="A3499" s="9">
        <v>1172</v>
      </c>
      <c r="B3499" s="10"/>
      <c r="C3499" s="10"/>
      <c r="D3499" s="10">
        <v>151072260</v>
      </c>
      <c r="E3499" s="10">
        <v>590126</v>
      </c>
      <c r="F3499" s="10">
        <v>590126</v>
      </c>
      <c r="G3499" s="10" t="s">
        <v>3732</v>
      </c>
      <c r="H3499" s="10" t="str">
        <f t="shared" si="133"/>
        <v>GRADIENTE</v>
      </c>
      <c r="I3499" s="10" t="s">
        <v>3733</v>
      </c>
      <c r="J3499" s="10" t="s">
        <v>3734</v>
      </c>
      <c r="K3499" s="13">
        <v>2.58</v>
      </c>
      <c r="L3499" s="19" t="s">
        <v>13176</v>
      </c>
      <c r="M3499" s="11" t="s">
        <v>83</v>
      </c>
      <c r="N3499" s="10" t="s">
        <v>181</v>
      </c>
      <c r="O3499" s="10" t="s">
        <v>311</v>
      </c>
      <c r="P3499" s="10"/>
      <c r="Q3499" s="12"/>
      <c r="R3499" s="12"/>
      <c r="S3499" s="15" t="s">
        <v>313</v>
      </c>
      <c r="T3499" s="10" t="s">
        <v>27</v>
      </c>
      <c r="U3499" s="10">
        <v>820</v>
      </c>
      <c r="V3499" s="10">
        <v>975</v>
      </c>
      <c r="W3499" s="10">
        <v>991</v>
      </c>
      <c r="X3499" s="10">
        <v>875</v>
      </c>
      <c r="Y3499" s="10">
        <f t="shared" si="130"/>
        <v>1172</v>
      </c>
      <c r="Z3499" s="10" t="str">
        <f>IFERROR(VLOOKUP(H3499,'[1]MW-NIFTY-50-12-Apr-2020'!$A:$A,1,FALSE),"No")</f>
        <v>No</v>
      </c>
      <c r="AA3499" s="10" t="str">
        <f>IFERROR(VLOOKUP(AB3499,'[2]ind_nifty500list 12th Apr20'!$F:$F,1,FALSE),"No")</f>
        <v>No</v>
      </c>
      <c r="AB3499" s="9">
        <v>1172</v>
      </c>
    </row>
    <row r="3500" spans="1:28" ht="15.75" customHeight="1" x14ac:dyDescent="0.3">
      <c r="A3500" s="9">
        <v>4663</v>
      </c>
      <c r="B3500" s="10">
        <v>1104897</v>
      </c>
      <c r="C3500" s="10">
        <v>4316</v>
      </c>
      <c r="D3500" s="10">
        <v>131622916</v>
      </c>
      <c r="E3500" s="10">
        <v>514152</v>
      </c>
      <c r="F3500" s="10">
        <v>514152</v>
      </c>
      <c r="G3500" s="10" t="s">
        <v>12566</v>
      </c>
      <c r="H3500" s="10" t="s">
        <v>12566</v>
      </c>
      <c r="I3500" s="10" t="s">
        <v>12567</v>
      </c>
      <c r="J3500" s="10" t="s">
        <v>12568</v>
      </c>
      <c r="K3500" s="13">
        <v>2.58</v>
      </c>
      <c r="L3500" s="19" t="s">
        <v>13176</v>
      </c>
      <c r="M3500" s="11" t="s">
        <v>83</v>
      </c>
      <c r="N3500" s="10" t="s">
        <v>84</v>
      </c>
      <c r="O3500" s="10" t="s">
        <v>108</v>
      </c>
      <c r="P3500" s="10"/>
      <c r="Q3500" s="12"/>
      <c r="R3500" s="12"/>
      <c r="S3500" s="17" t="s">
        <v>86</v>
      </c>
      <c r="T3500" s="10" t="s">
        <v>27</v>
      </c>
      <c r="U3500" s="10">
        <v>4171</v>
      </c>
      <c r="V3500" s="10">
        <v>3254</v>
      </c>
      <c r="W3500" s="10">
        <v>4445</v>
      </c>
      <c r="X3500" s="10">
        <v>4234</v>
      </c>
      <c r="Y3500" s="10">
        <f t="shared" si="130"/>
        <v>4663</v>
      </c>
      <c r="Z3500" s="10" t="str">
        <f>IFERROR(VLOOKUP(H3500,'[1]MW-NIFTY-50-12-Apr-2020'!$A:$A,1,FALSE),"No")</f>
        <v>No</v>
      </c>
      <c r="AA3500" s="10" t="str">
        <f>IFERROR(VLOOKUP(AB3500,'[2]ind_nifty500list 12th Apr20'!$F:$F,1,FALSE),"No")</f>
        <v>No</v>
      </c>
      <c r="AB3500" s="9">
        <v>4663</v>
      </c>
    </row>
    <row r="3501" spans="1:28" ht="15.75" customHeight="1" x14ac:dyDescent="0.3">
      <c r="A3501" s="9">
        <v>3335</v>
      </c>
      <c r="B3501" s="10"/>
      <c r="C3501" s="10"/>
      <c r="D3501" s="10">
        <v>136162564</v>
      </c>
      <c r="E3501" s="10">
        <v>136162564</v>
      </c>
      <c r="F3501" s="10">
        <v>531885</v>
      </c>
      <c r="G3501" s="10" t="s">
        <v>10240</v>
      </c>
      <c r="H3501" s="10" t="str">
        <f t="shared" ref="H3501:H3507" si="134">G3501</f>
        <v>SVAINDIA</v>
      </c>
      <c r="I3501" s="10" t="s">
        <v>10241</v>
      </c>
      <c r="J3501" s="10" t="s">
        <v>10242</v>
      </c>
      <c r="K3501" s="13">
        <v>2.56</v>
      </c>
      <c r="L3501" s="19" t="s">
        <v>13176</v>
      </c>
      <c r="M3501" s="11" t="s">
        <v>39</v>
      </c>
      <c r="N3501" s="10" t="s">
        <v>40</v>
      </c>
      <c r="O3501" s="10" t="s">
        <v>76</v>
      </c>
      <c r="P3501" s="10"/>
      <c r="Q3501" s="12"/>
      <c r="R3501" s="12"/>
      <c r="S3501" s="15" t="s">
        <v>42</v>
      </c>
      <c r="T3501" s="10" t="s">
        <v>27</v>
      </c>
      <c r="U3501" s="10">
        <v>55</v>
      </c>
      <c r="V3501" s="10">
        <v>329</v>
      </c>
      <c r="W3501" s="10">
        <v>3156</v>
      </c>
      <c r="X3501" s="10">
        <v>2243</v>
      </c>
      <c r="Y3501" s="10">
        <f t="shared" si="130"/>
        <v>3335</v>
      </c>
      <c r="Z3501" s="10" t="str">
        <f>IFERROR(VLOOKUP(H3501,'[1]MW-NIFTY-50-12-Apr-2020'!$A:$A,1,FALSE),"No")</f>
        <v>No</v>
      </c>
      <c r="AA3501" s="10" t="str">
        <f>IFERROR(VLOOKUP(AB3501,'[2]ind_nifty500list 12th Apr20'!$F:$F,1,FALSE),"No")</f>
        <v>No</v>
      </c>
      <c r="AB3501" s="9">
        <v>3335</v>
      </c>
    </row>
    <row r="3502" spans="1:28" ht="15.75" customHeight="1" x14ac:dyDescent="0.3">
      <c r="A3502" s="9">
        <v>74</v>
      </c>
      <c r="B3502" s="10"/>
      <c r="C3502" s="10"/>
      <c r="D3502" s="10">
        <v>133895940</v>
      </c>
      <c r="E3502" s="10">
        <v>133895940</v>
      </c>
      <c r="F3502" s="10">
        <v>523031</v>
      </c>
      <c r="G3502" s="10" t="s">
        <v>327</v>
      </c>
      <c r="H3502" s="10" t="str">
        <f t="shared" si="134"/>
        <v>ADSDIAG</v>
      </c>
      <c r="I3502" s="10"/>
      <c r="J3502" s="10" t="s">
        <v>328</v>
      </c>
      <c r="K3502" s="13">
        <v>2.5499999999999998</v>
      </c>
      <c r="L3502" s="19" t="s">
        <v>13176</v>
      </c>
      <c r="M3502" s="11" t="s">
        <v>95</v>
      </c>
      <c r="N3502" s="10" t="s">
        <v>172</v>
      </c>
      <c r="O3502" s="10"/>
      <c r="P3502" s="10"/>
      <c r="Q3502" s="12"/>
      <c r="R3502" s="12"/>
      <c r="S3502" s="15" t="s">
        <v>174</v>
      </c>
      <c r="T3502" s="10" t="s">
        <v>27</v>
      </c>
      <c r="U3502" s="10">
        <v>831</v>
      </c>
      <c r="V3502" s="10">
        <v>272</v>
      </c>
      <c r="W3502" s="10">
        <v>2992</v>
      </c>
      <c r="X3502" s="10">
        <v>792</v>
      </c>
      <c r="Y3502" s="10">
        <f t="shared" si="130"/>
        <v>74</v>
      </c>
      <c r="Z3502" s="10" t="str">
        <f>IFERROR(VLOOKUP(H3502,'[1]MW-NIFTY-50-12-Apr-2020'!$A:$A,1,FALSE),"No")</f>
        <v>No</v>
      </c>
      <c r="AA3502" s="10" t="str">
        <f>IFERROR(VLOOKUP(AB3502,'[2]ind_nifty500list 12th Apr20'!$F:$F,1,FALSE),"No")</f>
        <v>No</v>
      </c>
      <c r="AB3502" s="9">
        <v>74</v>
      </c>
    </row>
    <row r="3503" spans="1:28" ht="15.75" customHeight="1" x14ac:dyDescent="0.3">
      <c r="A3503" s="9">
        <v>679</v>
      </c>
      <c r="B3503" s="10"/>
      <c r="C3503" s="10"/>
      <c r="D3503" s="10">
        <v>136053764</v>
      </c>
      <c r="E3503" s="10">
        <v>531460</v>
      </c>
      <c r="F3503" s="10">
        <v>531460</v>
      </c>
      <c r="G3503" s="10" t="s">
        <v>2229</v>
      </c>
      <c r="H3503" s="10" t="str">
        <f t="shared" si="134"/>
        <v>CONTICON</v>
      </c>
      <c r="I3503" s="10" t="s">
        <v>2230</v>
      </c>
      <c r="J3503" s="10" t="s">
        <v>2231</v>
      </c>
      <c r="K3503" s="13">
        <v>2.5499999999999998</v>
      </c>
      <c r="L3503" s="19" t="s">
        <v>13176</v>
      </c>
      <c r="M3503" s="11" t="s">
        <v>39</v>
      </c>
      <c r="N3503" s="10" t="s">
        <v>40</v>
      </c>
      <c r="O3503" s="10" t="s">
        <v>128</v>
      </c>
      <c r="P3503" s="10"/>
      <c r="Q3503" s="12"/>
      <c r="R3503" s="12"/>
      <c r="S3503" s="15" t="s">
        <v>42</v>
      </c>
      <c r="T3503" s="10" t="s">
        <v>27</v>
      </c>
      <c r="U3503" s="10">
        <v>2917</v>
      </c>
      <c r="V3503" s="10">
        <v>3446</v>
      </c>
      <c r="W3503" s="10">
        <v>3494</v>
      </c>
      <c r="X3503" s="10">
        <v>1048</v>
      </c>
      <c r="Y3503" s="10">
        <f t="shared" si="130"/>
        <v>679</v>
      </c>
      <c r="Z3503" s="10" t="str">
        <f>IFERROR(VLOOKUP(H3503,'[1]MW-NIFTY-50-12-Apr-2020'!$A:$A,1,FALSE),"No")</f>
        <v>No</v>
      </c>
      <c r="AA3503" s="10" t="str">
        <f>IFERROR(VLOOKUP(AB3503,'[2]ind_nifty500list 12th Apr20'!$F:$F,1,FALSE),"No")</f>
        <v>No</v>
      </c>
      <c r="AB3503" s="9">
        <v>679</v>
      </c>
    </row>
    <row r="3504" spans="1:28" ht="15.75" customHeight="1" x14ac:dyDescent="0.3">
      <c r="A3504" s="9">
        <v>3008</v>
      </c>
      <c r="B3504" s="10"/>
      <c r="C3504" s="10"/>
      <c r="D3504" s="10">
        <v>137653508</v>
      </c>
      <c r="E3504" s="10">
        <v>537709</v>
      </c>
      <c r="F3504" s="10">
        <v>537709</v>
      </c>
      <c r="G3504" s="10" t="s">
        <v>9264</v>
      </c>
      <c r="H3504" s="10" t="str">
        <f t="shared" si="134"/>
        <v>HANSUGAR</v>
      </c>
      <c r="I3504" s="10" t="s">
        <v>9265</v>
      </c>
      <c r="J3504" s="10" t="s">
        <v>9266</v>
      </c>
      <c r="K3504" s="13">
        <v>2.5499999999999998</v>
      </c>
      <c r="L3504" s="19" t="s">
        <v>13176</v>
      </c>
      <c r="M3504" s="11" t="s">
        <v>275</v>
      </c>
      <c r="N3504" s="10" t="s">
        <v>357</v>
      </c>
      <c r="O3504" s="10" t="s">
        <v>358</v>
      </c>
      <c r="P3504" s="10" t="s">
        <v>1254</v>
      </c>
      <c r="Q3504" s="12"/>
      <c r="R3504" s="12"/>
      <c r="S3504" s="18" t="s">
        <v>279</v>
      </c>
      <c r="T3504" s="10" t="s">
        <v>27</v>
      </c>
      <c r="U3504" s="10">
        <v>3611</v>
      </c>
      <c r="V3504" s="10">
        <v>4050</v>
      </c>
      <c r="W3504" s="10">
        <v>2414</v>
      </c>
      <c r="X3504" s="10">
        <v>2370</v>
      </c>
      <c r="Y3504" s="10">
        <f t="shared" si="130"/>
        <v>3008</v>
      </c>
      <c r="Z3504" s="10" t="str">
        <f>IFERROR(VLOOKUP(H3504,'[1]MW-NIFTY-50-12-Apr-2020'!$A:$A,1,FALSE),"No")</f>
        <v>No</v>
      </c>
      <c r="AA3504" s="10" t="str">
        <f>IFERROR(VLOOKUP(AB3504,'[2]ind_nifty500list 12th Apr20'!$F:$F,1,FALSE),"No")</f>
        <v>No</v>
      </c>
      <c r="AB3504" s="9">
        <v>3008</v>
      </c>
    </row>
    <row r="3505" spans="1:28" ht="15.75" customHeight="1" x14ac:dyDescent="0.3">
      <c r="A3505" s="9">
        <v>1901</v>
      </c>
      <c r="B3505" s="10"/>
      <c r="C3505" s="10"/>
      <c r="D3505" s="10">
        <v>128376580</v>
      </c>
      <c r="E3505" s="10">
        <v>501471</v>
      </c>
      <c r="F3505" s="10">
        <v>501471</v>
      </c>
      <c r="G3505" s="10" t="s">
        <v>5947</v>
      </c>
      <c r="H3505" s="10" t="str">
        <f t="shared" si="134"/>
        <v>MACK</v>
      </c>
      <c r="I3505" s="10" t="s">
        <v>5948</v>
      </c>
      <c r="J3505" s="10" t="s">
        <v>5949</v>
      </c>
      <c r="K3505" s="13">
        <v>2.54</v>
      </c>
      <c r="L3505" s="19" t="s">
        <v>13176</v>
      </c>
      <c r="M3505" s="11" t="s">
        <v>39</v>
      </c>
      <c r="N3505" s="10" t="s">
        <v>40</v>
      </c>
      <c r="O3505" s="10" t="s">
        <v>76</v>
      </c>
      <c r="P3505" s="10"/>
      <c r="Q3505" s="12"/>
      <c r="R3505" s="12"/>
      <c r="S3505" s="15" t="s">
        <v>42</v>
      </c>
      <c r="T3505" s="10" t="s">
        <v>27</v>
      </c>
      <c r="U3505" s="10">
        <v>2368</v>
      </c>
      <c r="V3505" s="10">
        <v>3023</v>
      </c>
      <c r="W3505" s="10">
        <v>1560</v>
      </c>
      <c r="X3505" s="10">
        <v>1043</v>
      </c>
      <c r="Y3505" s="10">
        <f t="shared" si="130"/>
        <v>1901</v>
      </c>
      <c r="Z3505" s="10" t="str">
        <f>IFERROR(VLOOKUP(H3505,'[1]MW-NIFTY-50-12-Apr-2020'!$A:$A,1,FALSE),"No")</f>
        <v>No</v>
      </c>
      <c r="AA3505" s="10" t="str">
        <f>IFERROR(VLOOKUP(AB3505,'[2]ind_nifty500list 12th Apr20'!$F:$F,1,FALSE),"No")</f>
        <v>No</v>
      </c>
      <c r="AB3505" s="9">
        <v>1901</v>
      </c>
    </row>
    <row r="3506" spans="1:28" ht="15.75" customHeight="1" x14ac:dyDescent="0.3">
      <c r="A3506" s="9">
        <v>1392</v>
      </c>
      <c r="B3506" s="10"/>
      <c r="C3506" s="10"/>
      <c r="D3506" s="10">
        <v>132371716</v>
      </c>
      <c r="E3506" s="10">
        <v>132371716</v>
      </c>
      <c r="F3506" s="10">
        <v>517077</v>
      </c>
      <c r="G3506" s="10" t="s">
        <v>4404</v>
      </c>
      <c r="H3506" s="10" t="str">
        <f t="shared" si="134"/>
        <v>INDAGIV</v>
      </c>
      <c r="I3506" s="10" t="s">
        <v>4405</v>
      </c>
      <c r="J3506" s="10" t="s">
        <v>4406</v>
      </c>
      <c r="K3506" s="13">
        <v>2.5299999999999998</v>
      </c>
      <c r="L3506" s="19" t="s">
        <v>13176</v>
      </c>
      <c r="M3506" s="11" t="s">
        <v>39</v>
      </c>
      <c r="N3506" s="10" t="s">
        <v>40</v>
      </c>
      <c r="O3506" s="10" t="s">
        <v>76</v>
      </c>
      <c r="P3506" s="10"/>
      <c r="Q3506" s="12"/>
      <c r="R3506" s="12"/>
      <c r="S3506" s="15" t="s">
        <v>42</v>
      </c>
      <c r="T3506" s="10" t="s">
        <v>27</v>
      </c>
      <c r="U3506" s="10">
        <v>1927</v>
      </c>
      <c r="V3506" s="10">
        <v>2148</v>
      </c>
      <c r="W3506" s="10">
        <v>1220</v>
      </c>
      <c r="X3506" s="10">
        <v>923</v>
      </c>
      <c r="Y3506" s="10">
        <f t="shared" si="130"/>
        <v>1392</v>
      </c>
      <c r="Z3506" s="10" t="str">
        <f>IFERROR(VLOOKUP(H3506,'[1]MW-NIFTY-50-12-Apr-2020'!$A:$A,1,FALSE),"No")</f>
        <v>No</v>
      </c>
      <c r="AA3506" s="10" t="str">
        <f>IFERROR(VLOOKUP(AB3506,'[2]ind_nifty500list 12th Apr20'!$F:$F,1,FALSE),"No")</f>
        <v>No</v>
      </c>
      <c r="AB3506" s="9">
        <v>1392</v>
      </c>
    </row>
    <row r="3507" spans="1:28" ht="15.75" customHeight="1" x14ac:dyDescent="0.3">
      <c r="A3507" s="9">
        <v>1630</v>
      </c>
      <c r="B3507" s="10"/>
      <c r="C3507" s="10"/>
      <c r="D3507" s="10">
        <v>129540100</v>
      </c>
      <c r="E3507" s="10">
        <v>506016</v>
      </c>
      <c r="F3507" s="10">
        <v>506016</v>
      </c>
      <c r="G3507" s="10" t="s">
        <v>5126</v>
      </c>
      <c r="H3507" s="10" t="str">
        <f t="shared" si="134"/>
        <v>JRIIIL</v>
      </c>
      <c r="I3507" s="10" t="s">
        <v>5127</v>
      </c>
      <c r="J3507" s="10" t="s">
        <v>5128</v>
      </c>
      <c r="K3507" s="13">
        <v>2.5299999999999998</v>
      </c>
      <c r="L3507" s="19" t="s">
        <v>13176</v>
      </c>
      <c r="M3507" s="11" t="s">
        <v>39</v>
      </c>
      <c r="N3507" s="10" t="s">
        <v>67</v>
      </c>
      <c r="O3507" s="10"/>
      <c r="P3507" s="10"/>
      <c r="Q3507" s="12"/>
      <c r="R3507" s="12"/>
      <c r="S3507" s="15" t="s">
        <v>69</v>
      </c>
      <c r="T3507" s="10" t="s">
        <v>27</v>
      </c>
      <c r="U3507" s="10">
        <v>174</v>
      </c>
      <c r="V3507" s="10">
        <v>3142</v>
      </c>
      <c r="W3507" s="10">
        <v>806</v>
      </c>
      <c r="X3507" s="10">
        <v>3834</v>
      </c>
      <c r="Y3507" s="10">
        <f t="shared" si="130"/>
        <v>1630</v>
      </c>
      <c r="Z3507" s="10" t="str">
        <f>IFERROR(VLOOKUP(H3507,'[1]MW-NIFTY-50-12-Apr-2020'!$A:$A,1,FALSE),"No")</f>
        <v>No</v>
      </c>
      <c r="AA3507" s="10" t="str">
        <f>IFERROR(VLOOKUP(AB3507,'[2]ind_nifty500list 12th Apr20'!$F:$F,1,FALSE),"No")</f>
        <v>No</v>
      </c>
      <c r="AB3507" s="9">
        <v>1630</v>
      </c>
    </row>
    <row r="3508" spans="1:28" ht="15.75" customHeight="1" x14ac:dyDescent="0.3">
      <c r="A3508" s="9">
        <v>2627</v>
      </c>
      <c r="B3508" s="10">
        <v>3926273</v>
      </c>
      <c r="C3508" s="10">
        <v>15337</v>
      </c>
      <c r="D3508" s="10">
        <v>128086788</v>
      </c>
      <c r="E3508" s="10">
        <v>500339</v>
      </c>
      <c r="F3508" s="10">
        <v>500339</v>
      </c>
      <c r="G3508" s="10" t="s">
        <v>10773</v>
      </c>
      <c r="H3508" s="10" t="s">
        <v>10773</v>
      </c>
      <c r="I3508" s="10" t="s">
        <v>10774</v>
      </c>
      <c r="J3508" s="10" t="s">
        <v>10775</v>
      </c>
      <c r="K3508" s="13">
        <v>11200.0129</v>
      </c>
      <c r="L3508" s="16" t="s">
        <v>13179</v>
      </c>
      <c r="M3508" s="11" t="s">
        <v>249</v>
      </c>
      <c r="N3508" s="10" t="s">
        <v>250</v>
      </c>
      <c r="O3508" s="10" t="s">
        <v>251</v>
      </c>
      <c r="P3508" s="10"/>
      <c r="Q3508" s="12"/>
      <c r="R3508" s="12"/>
      <c r="S3508" s="15" t="s">
        <v>26</v>
      </c>
      <c r="T3508" s="10" t="s">
        <v>43</v>
      </c>
      <c r="U3508" s="10">
        <v>473</v>
      </c>
      <c r="V3508" s="10">
        <v>2310</v>
      </c>
      <c r="W3508" s="10">
        <v>587</v>
      </c>
      <c r="X3508" s="10">
        <v>3452</v>
      </c>
      <c r="Y3508" s="10">
        <f t="shared" si="130"/>
        <v>2627</v>
      </c>
      <c r="Z3508" s="10" t="str">
        <f>IFERROR(VLOOKUP(H3508,'[1]MW-NIFTY-50-12-Apr-2020'!$A:$A,1,FALSE),"No")</f>
        <v>No</v>
      </c>
      <c r="AA3508" s="10" t="s">
        <v>44</v>
      </c>
      <c r="AB3508" s="9">
        <v>2627</v>
      </c>
    </row>
    <row r="3509" spans="1:28" ht="15.75" customHeight="1" x14ac:dyDescent="0.3">
      <c r="A3509" s="9">
        <v>2184</v>
      </c>
      <c r="B3509" s="10"/>
      <c r="C3509" s="10"/>
      <c r="D3509" s="10">
        <v>136149508</v>
      </c>
      <c r="E3509" s="10">
        <v>531834</v>
      </c>
      <c r="F3509" s="10">
        <v>531834</v>
      </c>
      <c r="G3509" s="10" t="s">
        <v>6800</v>
      </c>
      <c r="H3509" s="10" t="str">
        <f>G3509</f>
        <v>NATHUEC</v>
      </c>
      <c r="I3509" s="10" t="s">
        <v>6801</v>
      </c>
      <c r="J3509" s="10" t="s">
        <v>6802</v>
      </c>
      <c r="K3509" s="13">
        <v>2.5299999999999998</v>
      </c>
      <c r="L3509" s="19" t="s">
        <v>13176</v>
      </c>
      <c r="M3509" s="11" t="s">
        <v>39</v>
      </c>
      <c r="N3509" s="10" t="s">
        <v>145</v>
      </c>
      <c r="O3509" s="10"/>
      <c r="P3509" s="10"/>
      <c r="Q3509" s="12"/>
      <c r="R3509" s="12"/>
      <c r="S3509" s="15" t="s">
        <v>42</v>
      </c>
      <c r="T3509" s="10" t="s">
        <v>27</v>
      </c>
      <c r="U3509" s="10">
        <v>2486</v>
      </c>
      <c r="V3509" s="10">
        <v>2611</v>
      </c>
      <c r="W3509" s="10">
        <v>1787</v>
      </c>
      <c r="X3509" s="10">
        <v>1721</v>
      </c>
      <c r="Y3509" s="10">
        <f t="shared" si="130"/>
        <v>2184</v>
      </c>
      <c r="Z3509" s="10" t="str">
        <f>IFERROR(VLOOKUP(H3509,'[1]MW-NIFTY-50-12-Apr-2020'!$A:$A,1,FALSE),"No")</f>
        <v>No</v>
      </c>
      <c r="AA3509" s="10" t="str">
        <f>IFERROR(VLOOKUP(AB3509,'[2]ind_nifty500list 12th Apr20'!$F:$F,1,FALSE),"No")</f>
        <v>No</v>
      </c>
      <c r="AB3509" s="9">
        <v>2184</v>
      </c>
    </row>
    <row r="3510" spans="1:28" ht="15.75" customHeight="1" x14ac:dyDescent="0.3">
      <c r="A3510" s="9">
        <v>3726</v>
      </c>
      <c r="B3510" s="10"/>
      <c r="C3510" s="10"/>
      <c r="D3510" s="10">
        <v>135942404</v>
      </c>
      <c r="E3510" s="10">
        <v>531025</v>
      </c>
      <c r="F3510" s="10">
        <v>531025</v>
      </c>
      <c r="G3510" s="10" t="s">
        <v>11408</v>
      </c>
      <c r="H3510" s="10" t="str">
        <f>G3510</f>
        <v>VISAGAR</v>
      </c>
      <c r="I3510" s="10" t="s">
        <v>11409</v>
      </c>
      <c r="J3510" s="10" t="s">
        <v>11410</v>
      </c>
      <c r="K3510" s="13">
        <v>2.52</v>
      </c>
      <c r="L3510" s="19" t="s">
        <v>13176</v>
      </c>
      <c r="M3510" s="11" t="s">
        <v>55</v>
      </c>
      <c r="N3510" s="10" t="s">
        <v>56</v>
      </c>
      <c r="O3510" s="10" t="s">
        <v>57</v>
      </c>
      <c r="P3510" s="10"/>
      <c r="Q3510" s="12"/>
      <c r="R3510" s="12"/>
      <c r="S3510" s="18" t="s">
        <v>58</v>
      </c>
      <c r="T3510" s="10" t="s">
        <v>27</v>
      </c>
      <c r="U3510" s="10">
        <v>1489</v>
      </c>
      <c r="V3510" s="10">
        <v>1994</v>
      </c>
      <c r="W3510" s="10">
        <v>2282</v>
      </c>
      <c r="X3510" s="10">
        <v>1908</v>
      </c>
      <c r="Y3510" s="10">
        <f t="shared" si="130"/>
        <v>3726</v>
      </c>
      <c r="Z3510" s="10" t="str">
        <f>IFERROR(VLOOKUP(H3510,'[1]MW-NIFTY-50-12-Apr-2020'!$A:$A,1,FALSE),"No")</f>
        <v>No</v>
      </c>
      <c r="AA3510" s="10" t="str">
        <f>IFERROR(VLOOKUP(AB3510,'[2]ind_nifty500list 12th Apr20'!$F:$F,1,FALSE),"No")</f>
        <v>No</v>
      </c>
      <c r="AB3510" s="9">
        <v>3726</v>
      </c>
    </row>
    <row r="3511" spans="1:28" ht="15.75" customHeight="1" x14ac:dyDescent="0.3">
      <c r="A3511" s="9">
        <v>3746</v>
      </c>
      <c r="B3511" s="10">
        <v>6981633</v>
      </c>
      <c r="C3511" s="10">
        <v>27272</v>
      </c>
      <c r="D3511" s="10">
        <v>136849156</v>
      </c>
      <c r="E3511" s="10">
        <v>534567</v>
      </c>
      <c r="F3511" s="10">
        <v>534567</v>
      </c>
      <c r="G3511" s="10" t="s">
        <v>11467</v>
      </c>
      <c r="H3511" s="10" t="s">
        <v>11467</v>
      </c>
      <c r="I3511" s="10" t="s">
        <v>11468</v>
      </c>
      <c r="J3511" s="10" t="s">
        <v>11469</v>
      </c>
      <c r="K3511" s="13">
        <v>2.52</v>
      </c>
      <c r="L3511" s="19" t="s">
        <v>13176</v>
      </c>
      <c r="M3511" s="11" t="s">
        <v>39</v>
      </c>
      <c r="N3511" s="10" t="s">
        <v>67</v>
      </c>
      <c r="O3511" s="11" t="s">
        <v>68</v>
      </c>
      <c r="P3511" s="10"/>
      <c r="Q3511" s="12"/>
      <c r="R3511" s="12"/>
      <c r="S3511" s="15" t="s">
        <v>69</v>
      </c>
      <c r="T3511" s="10" t="s">
        <v>27</v>
      </c>
      <c r="U3511" s="10">
        <v>4936</v>
      </c>
      <c r="V3511" s="10">
        <v>1554</v>
      </c>
      <c r="W3511" s="10">
        <v>1703</v>
      </c>
      <c r="X3511" s="10">
        <v>2016</v>
      </c>
      <c r="Y3511" s="10">
        <f t="shared" si="130"/>
        <v>3746</v>
      </c>
      <c r="Z3511" s="10" t="str">
        <f>IFERROR(VLOOKUP(H3511,'[1]MW-NIFTY-50-12-Apr-2020'!$A:$A,1,FALSE),"No")</f>
        <v>No</v>
      </c>
      <c r="AA3511" s="10" t="str">
        <f>IFERROR(VLOOKUP(AB3511,'[2]ind_nifty500list 12th Apr20'!$F:$F,1,FALSE),"No")</f>
        <v>No</v>
      </c>
      <c r="AB3511" s="9">
        <v>3746</v>
      </c>
    </row>
    <row r="3512" spans="1:28" ht="15.75" customHeight="1" x14ac:dyDescent="0.3">
      <c r="A3512" s="9">
        <v>3494</v>
      </c>
      <c r="B3512" s="10"/>
      <c r="C3512" s="10"/>
      <c r="D3512" s="10">
        <v>136133380</v>
      </c>
      <c r="E3512" s="10">
        <v>531771</v>
      </c>
      <c r="F3512" s="10">
        <v>531771</v>
      </c>
      <c r="G3512" s="10" t="s">
        <v>10719</v>
      </c>
      <c r="H3512" s="10" t="str">
        <f>G3512</f>
        <v>TOWASOK</v>
      </c>
      <c r="I3512" s="10" t="s">
        <v>10720</v>
      </c>
      <c r="J3512" s="10" t="s">
        <v>10721</v>
      </c>
      <c r="K3512" s="13">
        <v>2.5099999999999998</v>
      </c>
      <c r="L3512" s="19" t="s">
        <v>13176</v>
      </c>
      <c r="M3512" s="11" t="s">
        <v>39</v>
      </c>
      <c r="N3512" s="10" t="s">
        <v>40</v>
      </c>
      <c r="O3512" s="11" t="s">
        <v>128</v>
      </c>
      <c r="P3512" s="10" t="e">
        <v>#REF!</v>
      </c>
      <c r="Q3512" s="12"/>
      <c r="R3512" s="12"/>
      <c r="S3512" s="15" t="s">
        <v>42</v>
      </c>
      <c r="T3512" s="10" t="s">
        <v>27</v>
      </c>
      <c r="U3512" s="10">
        <v>679</v>
      </c>
      <c r="V3512" s="10">
        <v>2917</v>
      </c>
      <c r="W3512" s="10">
        <v>1048</v>
      </c>
      <c r="X3512" s="10">
        <v>3446</v>
      </c>
      <c r="Y3512" s="10">
        <f t="shared" si="130"/>
        <v>3494</v>
      </c>
      <c r="Z3512" s="10" t="str">
        <f>IFERROR(VLOOKUP(H3512,'[1]MW-NIFTY-50-12-Apr-2020'!$A:$A,1,FALSE),"No")</f>
        <v>No</v>
      </c>
      <c r="AA3512" s="10" t="str">
        <f>IFERROR(VLOOKUP(AB3512,'[2]ind_nifty500list 12th Apr20'!$F:$F,1,FALSE),"No")</f>
        <v>No</v>
      </c>
      <c r="AB3512" s="9">
        <v>3494</v>
      </c>
    </row>
    <row r="3513" spans="1:28" ht="15.75" customHeight="1" x14ac:dyDescent="0.3">
      <c r="A3513" s="9">
        <v>3638</v>
      </c>
      <c r="B3513" s="10"/>
      <c r="C3513" s="10"/>
      <c r="D3513" s="10">
        <v>134896900</v>
      </c>
      <c r="E3513" s="10">
        <v>134896900</v>
      </c>
      <c r="F3513" s="10">
        <v>526941</v>
      </c>
      <c r="G3513" s="10" t="s">
        <v>11148</v>
      </c>
      <c r="H3513" s="10" t="str">
        <f>G3513</f>
        <v>VAICC</v>
      </c>
      <c r="I3513" s="10" t="s">
        <v>11149</v>
      </c>
      <c r="J3513" s="10" t="s">
        <v>11150</v>
      </c>
      <c r="K3513" s="13">
        <v>2.4900000000000002</v>
      </c>
      <c r="L3513" s="19" t="s">
        <v>13176</v>
      </c>
      <c r="M3513" s="11" t="s">
        <v>249</v>
      </c>
      <c r="N3513" s="10" t="s">
        <v>250</v>
      </c>
      <c r="O3513" s="10" t="s">
        <v>251</v>
      </c>
      <c r="P3513" s="10"/>
      <c r="Q3513" s="12"/>
      <c r="R3513" s="12"/>
      <c r="S3513" s="15" t="s">
        <v>26</v>
      </c>
      <c r="T3513" s="10" t="s">
        <v>27</v>
      </c>
      <c r="U3513" s="10">
        <v>2136</v>
      </c>
      <c r="V3513" s="10">
        <v>4892</v>
      </c>
      <c r="W3513" s="10">
        <v>3654</v>
      </c>
      <c r="X3513" s="10">
        <v>2701</v>
      </c>
      <c r="Y3513" s="10">
        <f t="shared" si="130"/>
        <v>3638</v>
      </c>
      <c r="Z3513" s="10" t="str">
        <f>IFERROR(VLOOKUP(H3513,'[1]MW-NIFTY-50-12-Apr-2020'!$A:$A,1,FALSE),"No")</f>
        <v>No</v>
      </c>
      <c r="AA3513" s="10" t="str">
        <f>IFERROR(VLOOKUP(AB3513,'[2]ind_nifty500list 12th Apr20'!$F:$F,1,FALSE),"No")</f>
        <v>No</v>
      </c>
      <c r="AB3513" s="9">
        <v>3638</v>
      </c>
    </row>
    <row r="3514" spans="1:28" ht="15.75" customHeight="1" x14ac:dyDescent="0.3">
      <c r="A3514" s="9">
        <v>3518</v>
      </c>
      <c r="B3514" s="10">
        <v>2479361</v>
      </c>
      <c r="C3514" s="10">
        <v>9685</v>
      </c>
      <c r="D3514" s="10">
        <v>133392388</v>
      </c>
      <c r="E3514" s="10">
        <v>521064</v>
      </c>
      <c r="F3514" s="10">
        <v>521064</v>
      </c>
      <c r="G3514" s="10" t="s">
        <v>10791</v>
      </c>
      <c r="H3514" s="10" t="s">
        <v>10791</v>
      </c>
      <c r="I3514" s="21" t="s">
        <v>13197</v>
      </c>
      <c r="J3514" s="10" t="s">
        <v>10792</v>
      </c>
      <c r="K3514" s="13">
        <v>3532.3912500000001</v>
      </c>
      <c r="L3514" s="19" t="s">
        <v>13179</v>
      </c>
      <c r="M3514" s="10" t="s">
        <v>83</v>
      </c>
      <c r="N3514" s="10" t="s">
        <v>84</v>
      </c>
      <c r="O3514" s="10" t="s">
        <v>85</v>
      </c>
      <c r="P3514" s="10"/>
      <c r="Q3514" s="12"/>
      <c r="R3514" s="12"/>
      <c r="S3514" s="15" t="s">
        <v>86</v>
      </c>
      <c r="T3514" s="10" t="s">
        <v>27</v>
      </c>
      <c r="U3514" s="10">
        <v>3345</v>
      </c>
      <c r="V3514" s="10">
        <v>503</v>
      </c>
      <c r="W3514" s="10">
        <v>1653</v>
      </c>
      <c r="X3514" s="10">
        <v>3784</v>
      </c>
      <c r="Y3514" s="10">
        <f t="shared" si="130"/>
        <v>3518</v>
      </c>
      <c r="Z3514" s="10" t="str">
        <f>IFERROR(VLOOKUP(H3514,'[1]MW-NIFTY-50-12-Apr-2020'!$A:$A,1,FALSE),"No")</f>
        <v>No</v>
      </c>
      <c r="AA3514" s="10" t="s">
        <v>44</v>
      </c>
      <c r="AB3514" s="9">
        <v>3518</v>
      </c>
    </row>
    <row r="3515" spans="1:28" ht="15.75" customHeight="1" x14ac:dyDescent="0.3">
      <c r="A3515" s="9">
        <v>3829</v>
      </c>
      <c r="B3515" s="10"/>
      <c r="C3515" s="10"/>
      <c r="D3515" s="10">
        <v>136002564</v>
      </c>
      <c r="E3515" s="10">
        <v>136002564</v>
      </c>
      <c r="F3515" s="10">
        <v>531260</v>
      </c>
      <c r="G3515" s="10" t="s">
        <v>11754</v>
      </c>
      <c r="H3515" s="10" t="str">
        <f t="shared" ref="H3515:H3520" si="135">G3515</f>
        <v>YKMIND</v>
      </c>
      <c r="I3515" s="10" t="s">
        <v>11755</v>
      </c>
      <c r="J3515" s="10" t="s">
        <v>11756</v>
      </c>
      <c r="K3515" s="13">
        <v>2.4900000000000002</v>
      </c>
      <c r="L3515" s="19" t="s">
        <v>13176</v>
      </c>
      <c r="M3515" s="11" t="s">
        <v>275</v>
      </c>
      <c r="N3515" s="10" t="s">
        <v>276</v>
      </c>
      <c r="O3515" s="10" t="s">
        <v>277</v>
      </c>
      <c r="P3515" s="10"/>
      <c r="Q3515" s="12"/>
      <c r="R3515" s="12"/>
      <c r="S3515" s="18" t="s">
        <v>279</v>
      </c>
      <c r="T3515" s="10" t="s">
        <v>27</v>
      </c>
      <c r="U3515" s="10">
        <v>774</v>
      </c>
      <c r="V3515" s="10">
        <v>2208</v>
      </c>
      <c r="W3515" s="10">
        <v>3294</v>
      </c>
      <c r="X3515" s="10">
        <v>3504</v>
      </c>
      <c r="Y3515" s="10">
        <f t="shared" si="130"/>
        <v>3829</v>
      </c>
      <c r="Z3515" s="10" t="str">
        <f>IFERROR(VLOOKUP(H3515,'[1]MW-NIFTY-50-12-Apr-2020'!$A:$A,1,FALSE),"No")</f>
        <v>No</v>
      </c>
      <c r="AA3515" s="10" t="str">
        <f>IFERROR(VLOOKUP(AB3515,'[2]ind_nifty500list 12th Apr20'!$F:$F,1,FALSE),"No")</f>
        <v>No</v>
      </c>
      <c r="AB3515" s="9">
        <v>3829</v>
      </c>
    </row>
    <row r="3516" spans="1:28" ht="15.75" customHeight="1" x14ac:dyDescent="0.3">
      <c r="A3516" s="9">
        <v>991</v>
      </c>
      <c r="B3516" s="10"/>
      <c r="C3516" s="10"/>
      <c r="D3516" s="10">
        <v>136060420</v>
      </c>
      <c r="E3516" s="10">
        <v>531486</v>
      </c>
      <c r="F3516" s="10">
        <v>531486</v>
      </c>
      <c r="G3516" s="10" t="s">
        <v>3177</v>
      </c>
      <c r="H3516" s="10" t="str">
        <f t="shared" si="135"/>
        <v>FILME</v>
      </c>
      <c r="I3516" s="10" t="s">
        <v>3178</v>
      </c>
      <c r="J3516" s="10" t="s">
        <v>3179</v>
      </c>
      <c r="K3516" s="13">
        <v>2.48</v>
      </c>
      <c r="L3516" s="19" t="s">
        <v>13176</v>
      </c>
      <c r="M3516" s="11" t="s">
        <v>83</v>
      </c>
      <c r="N3516" s="10" t="s">
        <v>181</v>
      </c>
      <c r="O3516" s="10" t="s">
        <v>311</v>
      </c>
      <c r="P3516" s="10"/>
      <c r="Q3516" s="12"/>
      <c r="R3516" s="12"/>
      <c r="S3516" s="15" t="s">
        <v>313</v>
      </c>
      <c r="T3516" s="10" t="s">
        <v>27</v>
      </c>
      <c r="U3516" s="10">
        <v>1172</v>
      </c>
      <c r="V3516" s="10">
        <v>820</v>
      </c>
      <c r="W3516" s="10">
        <v>875</v>
      </c>
      <c r="X3516" s="10">
        <v>1042</v>
      </c>
      <c r="Y3516" s="10">
        <f t="shared" si="130"/>
        <v>991</v>
      </c>
      <c r="Z3516" s="10" t="str">
        <f>IFERROR(VLOOKUP(H3516,'[1]MW-NIFTY-50-12-Apr-2020'!$A:$A,1,FALSE),"No")</f>
        <v>No</v>
      </c>
      <c r="AA3516" s="10" t="str">
        <f>IFERROR(VLOOKUP(AB3516,'[2]ind_nifty500list 12th Apr20'!$F:$F,1,FALSE),"No")</f>
        <v>No</v>
      </c>
      <c r="AB3516" s="9">
        <v>991</v>
      </c>
    </row>
    <row r="3517" spans="1:28" ht="15.75" customHeight="1" x14ac:dyDescent="0.3">
      <c r="A3517" s="9">
        <v>1934</v>
      </c>
      <c r="B3517" s="10"/>
      <c r="C3517" s="10"/>
      <c r="D3517" s="10">
        <v>136101892</v>
      </c>
      <c r="E3517" s="10">
        <v>531648</v>
      </c>
      <c r="F3517" s="10">
        <v>531648</v>
      </c>
      <c r="G3517" s="10" t="s">
        <v>6046</v>
      </c>
      <c r="H3517" s="10" t="str">
        <f t="shared" si="135"/>
        <v>MAHAVIRIND</v>
      </c>
      <c r="I3517" s="10" t="s">
        <v>6047</v>
      </c>
      <c r="J3517" s="10" t="s">
        <v>6048</v>
      </c>
      <c r="K3517" s="13">
        <v>2.48</v>
      </c>
      <c r="L3517" s="19" t="s">
        <v>13176</v>
      </c>
      <c r="M3517" s="11" t="s">
        <v>23</v>
      </c>
      <c r="N3517" s="10" t="s">
        <v>90</v>
      </c>
      <c r="O3517" s="10"/>
      <c r="P3517" s="10"/>
      <c r="Q3517" s="12"/>
      <c r="R3517" s="12"/>
      <c r="S3517" s="18" t="s">
        <v>91</v>
      </c>
      <c r="T3517" s="10" t="s">
        <v>27</v>
      </c>
      <c r="U3517" s="10">
        <v>2176</v>
      </c>
      <c r="V3517" s="10">
        <v>2798</v>
      </c>
      <c r="W3517" s="10">
        <v>1452</v>
      </c>
      <c r="X3517" s="10">
        <v>1385</v>
      </c>
      <c r="Y3517" s="10">
        <f t="shared" si="130"/>
        <v>1934</v>
      </c>
      <c r="Z3517" s="10" t="str">
        <f>IFERROR(VLOOKUP(H3517,'[1]MW-NIFTY-50-12-Apr-2020'!$A:$A,1,FALSE),"No")</f>
        <v>No</v>
      </c>
      <c r="AA3517" s="10" t="str">
        <f>IFERROR(VLOOKUP(AB3517,'[2]ind_nifty500list 12th Apr20'!$F:$F,1,FALSE),"No")</f>
        <v>No</v>
      </c>
      <c r="AB3517" s="9">
        <v>1934</v>
      </c>
    </row>
    <row r="3518" spans="1:28" ht="15.75" customHeight="1" x14ac:dyDescent="0.3">
      <c r="A3518" s="9">
        <v>480</v>
      </c>
      <c r="B3518" s="10"/>
      <c r="C3518" s="10"/>
      <c r="D3518" s="10">
        <v>132992004</v>
      </c>
      <c r="E3518" s="10">
        <v>519500</v>
      </c>
      <c r="F3518" s="10">
        <v>519500</v>
      </c>
      <c r="G3518" s="10" t="s">
        <v>1626</v>
      </c>
      <c r="H3518" s="10" t="str">
        <f t="shared" si="135"/>
        <v>BKV</v>
      </c>
      <c r="I3518" s="10" t="s">
        <v>1627</v>
      </c>
      <c r="J3518" s="10" t="s">
        <v>1628</v>
      </c>
      <c r="K3518" s="13">
        <v>2.4700000000000002</v>
      </c>
      <c r="L3518" s="19" t="s">
        <v>13176</v>
      </c>
      <c r="M3518" s="11" t="s">
        <v>275</v>
      </c>
      <c r="N3518" s="10" t="s">
        <v>276</v>
      </c>
      <c r="O3518" s="10"/>
      <c r="P3518" s="10"/>
      <c r="Q3518" s="12"/>
      <c r="R3518" s="12"/>
      <c r="S3518" s="18" t="s">
        <v>279</v>
      </c>
      <c r="T3518" s="10" t="s">
        <v>27</v>
      </c>
      <c r="U3518" s="10">
        <v>3062</v>
      </c>
      <c r="V3518" s="10">
        <v>337</v>
      </c>
      <c r="W3518" s="10">
        <v>3635</v>
      </c>
      <c r="X3518" s="10">
        <v>2571</v>
      </c>
      <c r="Y3518" s="10">
        <f t="shared" si="130"/>
        <v>480</v>
      </c>
      <c r="Z3518" s="10" t="str">
        <f>IFERROR(VLOOKUP(H3518,'[1]MW-NIFTY-50-12-Apr-2020'!$A:$A,1,FALSE),"No")</f>
        <v>No</v>
      </c>
      <c r="AA3518" s="10" t="str">
        <f>IFERROR(VLOOKUP(AB3518,'[2]ind_nifty500list 12th Apr20'!$F:$F,1,FALSE),"No")</f>
        <v>No</v>
      </c>
      <c r="AB3518" s="9">
        <v>480</v>
      </c>
    </row>
    <row r="3519" spans="1:28" ht="15.75" customHeight="1" x14ac:dyDescent="0.3">
      <c r="A3519" s="9">
        <v>1784</v>
      </c>
      <c r="B3519" s="10"/>
      <c r="C3519" s="10"/>
      <c r="D3519" s="10">
        <v>136090116</v>
      </c>
      <c r="E3519" s="10">
        <v>531602</v>
      </c>
      <c r="F3519" s="10">
        <v>531602</v>
      </c>
      <c r="G3519" s="10" t="s">
        <v>5591</v>
      </c>
      <c r="H3519" s="10" t="str">
        <f t="shared" si="135"/>
        <v>KOFFBREAK</v>
      </c>
      <c r="I3519" s="10" t="s">
        <v>5592</v>
      </c>
      <c r="J3519" s="10" t="s">
        <v>5593</v>
      </c>
      <c r="K3519" s="13">
        <v>2.4700000000000002</v>
      </c>
      <c r="L3519" s="19" t="s">
        <v>13176</v>
      </c>
      <c r="M3519" s="11" t="s">
        <v>83</v>
      </c>
      <c r="N3519" s="10" t="s">
        <v>181</v>
      </c>
      <c r="O3519" s="10" t="s">
        <v>311</v>
      </c>
      <c r="P3519" s="10"/>
      <c r="Q3519" s="12"/>
      <c r="R3519" s="12"/>
      <c r="S3519" s="15" t="s">
        <v>313</v>
      </c>
      <c r="T3519" s="10" t="s">
        <v>27</v>
      </c>
      <c r="U3519" s="10">
        <v>3154</v>
      </c>
      <c r="V3519" s="10">
        <v>3522</v>
      </c>
      <c r="W3519" s="10">
        <v>3736</v>
      </c>
      <c r="X3519" s="10">
        <v>633</v>
      </c>
      <c r="Y3519" s="10">
        <f t="shared" si="130"/>
        <v>1784</v>
      </c>
      <c r="Z3519" s="10" t="str">
        <f>IFERROR(VLOOKUP(H3519,'[1]MW-NIFTY-50-12-Apr-2020'!$A:$A,1,FALSE),"No")</f>
        <v>No</v>
      </c>
      <c r="AA3519" s="10" t="str">
        <f>IFERROR(VLOOKUP(AB3519,'[2]ind_nifty500list 12th Apr20'!$F:$F,1,FALSE),"No")</f>
        <v>No</v>
      </c>
      <c r="AB3519" s="9">
        <v>1784</v>
      </c>
    </row>
    <row r="3520" spans="1:28" ht="15.75" customHeight="1" x14ac:dyDescent="0.3">
      <c r="A3520" s="9">
        <v>3603</v>
      </c>
      <c r="B3520" s="10"/>
      <c r="C3520" s="10"/>
      <c r="D3520" s="10">
        <v>129196292</v>
      </c>
      <c r="E3520" s="10">
        <v>504673</v>
      </c>
      <c r="F3520" s="10">
        <v>504673</v>
      </c>
      <c r="G3520" s="10" t="s">
        <v>11042</v>
      </c>
      <c r="H3520" s="10" t="str">
        <f t="shared" si="135"/>
        <v>UNIVPRIM</v>
      </c>
      <c r="I3520" s="10" t="s">
        <v>11043</v>
      </c>
      <c r="J3520" s="10" t="s">
        <v>11044</v>
      </c>
      <c r="K3520" s="13">
        <v>2.4700000000000002</v>
      </c>
      <c r="L3520" s="19" t="s">
        <v>13176</v>
      </c>
      <c r="M3520" s="10" t="s">
        <v>23</v>
      </c>
      <c r="N3520" s="10" t="s">
        <v>90</v>
      </c>
      <c r="O3520" s="10"/>
      <c r="P3520" s="10"/>
      <c r="Q3520" s="12"/>
      <c r="R3520" s="12"/>
      <c r="S3520" s="18" t="s">
        <v>91</v>
      </c>
      <c r="T3520" s="10" t="s">
        <v>27</v>
      </c>
      <c r="U3520" s="10">
        <v>611</v>
      </c>
      <c r="V3520" s="10">
        <v>1278</v>
      </c>
      <c r="W3520" s="10">
        <v>2911</v>
      </c>
      <c r="X3520" s="10">
        <v>2542</v>
      </c>
      <c r="Y3520" s="10">
        <f t="shared" si="130"/>
        <v>3603</v>
      </c>
      <c r="Z3520" s="10" t="str">
        <f>IFERROR(VLOOKUP(H3520,'[1]MW-NIFTY-50-12-Apr-2020'!$A:$A,1,FALSE),"No")</f>
        <v>No</v>
      </c>
      <c r="AA3520" s="10" t="str">
        <f>IFERROR(VLOOKUP(AB3520,'[2]ind_nifty500list 12th Apr20'!$F:$F,1,FALSE),"No")</f>
        <v>No</v>
      </c>
      <c r="AB3520" s="9">
        <v>3603</v>
      </c>
    </row>
    <row r="3521" spans="1:28" ht="15.75" customHeight="1" x14ac:dyDescent="0.3">
      <c r="A3521" s="9">
        <v>3605</v>
      </c>
      <c r="B3521" s="10">
        <v>971009</v>
      </c>
      <c r="C3521" s="10">
        <v>3793</v>
      </c>
      <c r="D3521" s="10">
        <v>131620868</v>
      </c>
      <c r="E3521" s="10">
        <v>514144</v>
      </c>
      <c r="F3521" s="10">
        <v>514144</v>
      </c>
      <c r="G3521" s="10" t="s">
        <v>11048</v>
      </c>
      <c r="H3521" s="10" t="s">
        <v>11048</v>
      </c>
      <c r="I3521" s="10" t="s">
        <v>11049</v>
      </c>
      <c r="J3521" s="10" t="s">
        <v>11050</v>
      </c>
      <c r="K3521" s="13">
        <v>2.4700000000000002</v>
      </c>
      <c r="L3521" s="19" t="s">
        <v>13176</v>
      </c>
      <c r="M3521" s="11" t="s">
        <v>83</v>
      </c>
      <c r="N3521" s="10" t="s">
        <v>84</v>
      </c>
      <c r="O3521" s="10" t="s">
        <v>85</v>
      </c>
      <c r="P3521" s="10"/>
      <c r="Q3521" s="12"/>
      <c r="R3521" s="12"/>
      <c r="S3521" s="15" t="s">
        <v>86</v>
      </c>
      <c r="T3521" s="10" t="s">
        <v>27</v>
      </c>
      <c r="U3521" s="10">
        <v>1041</v>
      </c>
      <c r="V3521" s="10">
        <v>1546</v>
      </c>
      <c r="W3521" s="10">
        <v>3597</v>
      </c>
      <c r="X3521" s="10">
        <v>2885</v>
      </c>
      <c r="Y3521" s="10">
        <f t="shared" si="130"/>
        <v>3605</v>
      </c>
      <c r="Z3521" s="10" t="str">
        <f>IFERROR(VLOOKUP(H3521,'[1]MW-NIFTY-50-12-Apr-2020'!$A:$A,1,FALSE),"No")</f>
        <v>No</v>
      </c>
      <c r="AA3521" s="10" t="str">
        <f>IFERROR(VLOOKUP(AB3521,'[2]ind_nifty500list 12th Apr20'!$F:$F,1,FALSE),"No")</f>
        <v>No</v>
      </c>
      <c r="AB3521" s="9">
        <v>3605</v>
      </c>
    </row>
    <row r="3522" spans="1:28" ht="15.75" customHeight="1" x14ac:dyDescent="0.3">
      <c r="A3522" s="9">
        <v>2388</v>
      </c>
      <c r="B3522" s="10"/>
      <c r="C3522" s="10"/>
      <c r="D3522" s="10">
        <v>130950404</v>
      </c>
      <c r="E3522" s="10">
        <v>511525</v>
      </c>
      <c r="F3522" s="10">
        <v>511525</v>
      </c>
      <c r="G3522" s="10" t="s">
        <v>7415</v>
      </c>
      <c r="H3522" s="10" t="str">
        <f t="shared" ref="H3522:H3530" si="136">G3522</f>
        <v>SRGINFOTEC</v>
      </c>
      <c r="I3522" s="10" t="s">
        <v>7416</v>
      </c>
      <c r="J3522" s="10" t="s">
        <v>7417</v>
      </c>
      <c r="K3522" s="13">
        <v>2.44</v>
      </c>
      <c r="L3522" s="19" t="s">
        <v>13176</v>
      </c>
      <c r="M3522" s="11" t="s">
        <v>55</v>
      </c>
      <c r="N3522" s="10" t="s">
        <v>56</v>
      </c>
      <c r="O3522" s="10" t="s">
        <v>154</v>
      </c>
      <c r="P3522" s="10"/>
      <c r="Q3522" s="12"/>
      <c r="R3522" s="12"/>
      <c r="S3522" s="10" t="s">
        <v>58</v>
      </c>
      <c r="T3522" s="10" t="s">
        <v>27</v>
      </c>
      <c r="U3522" s="10">
        <v>3069</v>
      </c>
      <c r="V3522" s="10">
        <v>1282</v>
      </c>
      <c r="W3522" s="10">
        <v>2259</v>
      </c>
      <c r="X3522" s="10">
        <v>1543</v>
      </c>
      <c r="Y3522" s="10">
        <f t="shared" ref="Y3522:Y3585" si="137">A3522</f>
        <v>2388</v>
      </c>
      <c r="Z3522" s="10" t="str">
        <f>IFERROR(VLOOKUP(H3522,'[1]MW-NIFTY-50-12-Apr-2020'!$A:$A,1,FALSE),"No")</f>
        <v>No</v>
      </c>
      <c r="AA3522" s="10" t="str">
        <f>IFERROR(VLOOKUP(AB3522,'[2]ind_nifty500list 12th Apr20'!$F:$F,1,FALSE),"No")</f>
        <v>No</v>
      </c>
      <c r="AB3522" s="9">
        <v>2388</v>
      </c>
    </row>
    <row r="3523" spans="1:28" ht="15.75" customHeight="1" x14ac:dyDescent="0.3">
      <c r="A3523" s="9">
        <v>2981</v>
      </c>
      <c r="B3523" s="10"/>
      <c r="C3523" s="10"/>
      <c r="D3523" s="10">
        <v>138012420</v>
      </c>
      <c r="E3523" s="10">
        <v>539111</v>
      </c>
      <c r="F3523" s="10">
        <v>539111</v>
      </c>
      <c r="G3523" s="10" t="s">
        <v>9182</v>
      </c>
      <c r="H3523" s="10" t="str">
        <f t="shared" si="136"/>
        <v>SHESHAINDS</v>
      </c>
      <c r="I3523" s="10" t="s">
        <v>9183</v>
      </c>
      <c r="J3523" s="10" t="s">
        <v>9184</v>
      </c>
      <c r="K3523" s="13">
        <v>2.44</v>
      </c>
      <c r="L3523" s="19" t="s">
        <v>13176</v>
      </c>
      <c r="M3523" s="11" t="s">
        <v>83</v>
      </c>
      <c r="N3523" s="10" t="s">
        <v>84</v>
      </c>
      <c r="O3523" s="10" t="s">
        <v>85</v>
      </c>
      <c r="P3523" s="10"/>
      <c r="Q3523" s="12"/>
      <c r="R3523" s="12"/>
      <c r="S3523" s="15" t="s">
        <v>86</v>
      </c>
      <c r="T3523" s="10" t="s">
        <v>27</v>
      </c>
      <c r="U3523" s="10">
        <v>3012</v>
      </c>
      <c r="V3523" s="10">
        <v>3167</v>
      </c>
      <c r="W3523" s="10">
        <v>2886</v>
      </c>
      <c r="X3523" s="10">
        <v>2767</v>
      </c>
      <c r="Y3523" s="10">
        <f t="shared" si="137"/>
        <v>2981</v>
      </c>
      <c r="Z3523" s="10" t="str">
        <f>IFERROR(VLOOKUP(H3523,'[1]MW-NIFTY-50-12-Apr-2020'!$A:$A,1,FALSE),"No")</f>
        <v>No</v>
      </c>
      <c r="AA3523" s="10" t="str">
        <f>IFERROR(VLOOKUP(AB3523,'[2]ind_nifty500list 12th Apr20'!$F:$F,1,FALSE),"No")</f>
        <v>No</v>
      </c>
      <c r="AB3523" s="9">
        <v>2981</v>
      </c>
    </row>
    <row r="3524" spans="1:28" ht="15.75" customHeight="1" x14ac:dyDescent="0.3">
      <c r="A3524" s="9">
        <v>3154</v>
      </c>
      <c r="B3524" s="10"/>
      <c r="C3524" s="10"/>
      <c r="D3524" s="10">
        <v>136198404</v>
      </c>
      <c r="E3524" s="10">
        <v>532025</v>
      </c>
      <c r="F3524" s="10">
        <v>532025</v>
      </c>
      <c r="G3524" s="10" t="s">
        <v>9699</v>
      </c>
      <c r="H3524" s="10" t="str">
        <f t="shared" si="136"/>
        <v>SOWBHAGYA</v>
      </c>
      <c r="I3524" s="10" t="s">
        <v>9700</v>
      </c>
      <c r="J3524" s="10" t="s">
        <v>9701</v>
      </c>
      <c r="K3524" s="13">
        <v>2.44</v>
      </c>
      <c r="L3524" s="19" t="s">
        <v>13176</v>
      </c>
      <c r="M3524" s="11" t="s">
        <v>83</v>
      </c>
      <c r="N3524" s="10" t="s">
        <v>181</v>
      </c>
      <c r="O3524" s="10" t="s">
        <v>311</v>
      </c>
      <c r="P3524" s="10"/>
      <c r="Q3524" s="12"/>
      <c r="R3524" s="12"/>
      <c r="S3524" s="15" t="s">
        <v>313</v>
      </c>
      <c r="T3524" s="10" t="s">
        <v>27</v>
      </c>
      <c r="U3524" s="10">
        <v>3522</v>
      </c>
      <c r="V3524" s="10">
        <v>496</v>
      </c>
      <c r="W3524" s="10">
        <v>1784</v>
      </c>
      <c r="X3524" s="10">
        <v>3736</v>
      </c>
      <c r="Y3524" s="10">
        <f t="shared" si="137"/>
        <v>3154</v>
      </c>
      <c r="Z3524" s="10" t="str">
        <f>IFERROR(VLOOKUP(H3524,'[1]MW-NIFTY-50-12-Apr-2020'!$A:$A,1,FALSE),"No")</f>
        <v>No</v>
      </c>
      <c r="AA3524" s="10" t="str">
        <f>IFERROR(VLOOKUP(AB3524,'[2]ind_nifty500list 12th Apr20'!$F:$F,1,FALSE),"No")</f>
        <v>No</v>
      </c>
      <c r="AB3524" s="9">
        <v>3154</v>
      </c>
    </row>
    <row r="3525" spans="1:28" ht="15.75" customHeight="1" x14ac:dyDescent="0.3">
      <c r="A3525" s="9">
        <v>966</v>
      </c>
      <c r="B3525" s="10"/>
      <c r="C3525" s="10"/>
      <c r="D3525" s="10">
        <v>135826180</v>
      </c>
      <c r="E3525" s="10">
        <v>530571</v>
      </c>
      <c r="F3525" s="10">
        <v>530571</v>
      </c>
      <c r="G3525" s="10" t="s">
        <v>3100</v>
      </c>
      <c r="H3525" s="10" t="str">
        <f t="shared" si="136"/>
        <v>EXPLICITFIN</v>
      </c>
      <c r="I3525" s="10" t="s">
        <v>3101</v>
      </c>
      <c r="J3525" s="10" t="s">
        <v>3102</v>
      </c>
      <c r="K3525" s="13">
        <v>2.4300000000000002</v>
      </c>
      <c r="L3525" s="19" t="s">
        <v>13176</v>
      </c>
      <c r="M3525" s="11" t="s">
        <v>55</v>
      </c>
      <c r="N3525" s="10" t="s">
        <v>56</v>
      </c>
      <c r="O3525" s="10" t="s">
        <v>57</v>
      </c>
      <c r="P3525" s="10"/>
      <c r="Q3525" s="12"/>
      <c r="R3525" s="12"/>
      <c r="S3525" s="10" t="s">
        <v>58</v>
      </c>
      <c r="T3525" s="10" t="s">
        <v>27</v>
      </c>
      <c r="U3525" s="10">
        <v>974</v>
      </c>
      <c r="V3525" s="10">
        <v>986</v>
      </c>
      <c r="W3525" s="10">
        <v>681</v>
      </c>
      <c r="X3525" s="10">
        <v>648</v>
      </c>
      <c r="Y3525" s="10">
        <f t="shared" si="137"/>
        <v>966</v>
      </c>
      <c r="Z3525" s="10" t="str">
        <f>IFERROR(VLOOKUP(H3525,'[1]MW-NIFTY-50-12-Apr-2020'!$A:$A,1,FALSE),"No")</f>
        <v>No</v>
      </c>
      <c r="AA3525" s="10" t="str">
        <f>IFERROR(VLOOKUP(AB3525,'[2]ind_nifty500list 12th Apr20'!$F:$F,1,FALSE),"No")</f>
        <v>No</v>
      </c>
      <c r="AB3525" s="9">
        <v>966</v>
      </c>
    </row>
    <row r="3526" spans="1:28" ht="15.75" customHeight="1" x14ac:dyDescent="0.3">
      <c r="A3526" s="9">
        <v>1394</v>
      </c>
      <c r="B3526" s="10"/>
      <c r="C3526" s="10"/>
      <c r="D3526" s="10">
        <v>136065284</v>
      </c>
      <c r="E3526" s="10">
        <v>531505</v>
      </c>
      <c r="F3526" s="10">
        <v>531505</v>
      </c>
      <c r="G3526" s="10" t="s">
        <v>4410</v>
      </c>
      <c r="H3526" s="10" t="str">
        <f t="shared" si="136"/>
        <v>INDERGR</v>
      </c>
      <c r="I3526" s="10" t="s">
        <v>4411</v>
      </c>
      <c r="J3526" s="10" t="s">
        <v>4412</v>
      </c>
      <c r="K3526" s="13">
        <v>2.4300000000000002</v>
      </c>
      <c r="L3526" s="19" t="s">
        <v>13176</v>
      </c>
      <c r="M3526" s="11" t="s">
        <v>55</v>
      </c>
      <c r="N3526" s="10" t="s">
        <v>56</v>
      </c>
      <c r="O3526" s="10" t="s">
        <v>57</v>
      </c>
      <c r="P3526" s="10"/>
      <c r="Q3526" s="12"/>
      <c r="R3526" s="12"/>
      <c r="S3526" s="18" t="s">
        <v>58</v>
      </c>
      <c r="T3526" s="10" t="s">
        <v>27</v>
      </c>
      <c r="U3526" s="10">
        <v>2643</v>
      </c>
      <c r="V3526" s="10">
        <v>2751</v>
      </c>
      <c r="W3526" s="10">
        <v>744</v>
      </c>
      <c r="X3526" s="10">
        <v>457</v>
      </c>
      <c r="Y3526" s="10">
        <f t="shared" si="137"/>
        <v>1394</v>
      </c>
      <c r="Z3526" s="10" t="str">
        <f>IFERROR(VLOOKUP(H3526,'[1]MW-NIFTY-50-12-Apr-2020'!$A:$A,1,FALSE),"No")</f>
        <v>No</v>
      </c>
      <c r="AA3526" s="10" t="str">
        <f>IFERROR(VLOOKUP(AB3526,'[2]ind_nifty500list 12th Apr20'!$F:$F,1,FALSE),"No")</f>
        <v>No</v>
      </c>
      <c r="AB3526" s="9">
        <v>1394</v>
      </c>
    </row>
    <row r="3527" spans="1:28" ht="15.75" customHeight="1" x14ac:dyDescent="0.3">
      <c r="A3527" s="9">
        <v>678</v>
      </c>
      <c r="B3527" s="10"/>
      <c r="C3527" s="10"/>
      <c r="D3527" s="10">
        <v>135953156</v>
      </c>
      <c r="E3527" s="10">
        <v>531067</v>
      </c>
      <c r="F3527" s="10">
        <v>531067</v>
      </c>
      <c r="G3527" s="10" t="s">
        <v>2226</v>
      </c>
      <c r="H3527" s="10" t="str">
        <f t="shared" si="136"/>
        <v>CONTILI</v>
      </c>
      <c r="I3527" s="10" t="s">
        <v>2227</v>
      </c>
      <c r="J3527" s="10" t="s">
        <v>2228</v>
      </c>
      <c r="K3527" s="13">
        <v>2.42</v>
      </c>
      <c r="L3527" s="19" t="s">
        <v>13176</v>
      </c>
      <c r="M3527" s="11" t="s">
        <v>55</v>
      </c>
      <c r="N3527" s="10" t="s">
        <v>56</v>
      </c>
      <c r="O3527" s="10" t="s">
        <v>62</v>
      </c>
      <c r="P3527" s="10" t="s">
        <v>63</v>
      </c>
      <c r="Q3527" s="12"/>
      <c r="R3527" s="12"/>
      <c r="S3527" s="10" t="s">
        <v>58</v>
      </c>
      <c r="T3527" s="10" t="s">
        <v>27</v>
      </c>
      <c r="U3527" s="10">
        <v>1037</v>
      </c>
      <c r="V3527" s="10">
        <v>1710</v>
      </c>
      <c r="W3527" s="10">
        <v>649</v>
      </c>
      <c r="X3527" s="10">
        <v>588</v>
      </c>
      <c r="Y3527" s="10">
        <f t="shared" si="137"/>
        <v>678</v>
      </c>
      <c r="Z3527" s="10" t="str">
        <f>IFERROR(VLOOKUP(H3527,'[1]MW-NIFTY-50-12-Apr-2020'!$A:$A,1,FALSE),"No")</f>
        <v>No</v>
      </c>
      <c r="AA3527" s="10" t="str">
        <f>IFERROR(VLOOKUP(AB3527,'[2]ind_nifty500list 12th Apr20'!$F:$F,1,FALSE),"No")</f>
        <v>No</v>
      </c>
      <c r="AB3527" s="9">
        <v>678</v>
      </c>
    </row>
    <row r="3528" spans="1:28" ht="15.75" customHeight="1" x14ac:dyDescent="0.3">
      <c r="A3528" s="9">
        <v>3815</v>
      </c>
      <c r="B3528" s="10"/>
      <c r="C3528" s="10"/>
      <c r="D3528" s="10">
        <v>134790404</v>
      </c>
      <c r="E3528" s="10">
        <v>526525</v>
      </c>
      <c r="F3528" s="10">
        <v>526525</v>
      </c>
      <c r="G3528" s="10" t="s">
        <v>11704</v>
      </c>
      <c r="H3528" s="10" t="str">
        <f t="shared" si="136"/>
        <v>WWLEATH</v>
      </c>
      <c r="I3528" s="10" t="s">
        <v>11706</v>
      </c>
      <c r="J3528" s="10" t="s">
        <v>11707</v>
      </c>
      <c r="K3528" s="13">
        <v>2.4</v>
      </c>
      <c r="L3528" s="19" t="s">
        <v>13176</v>
      </c>
      <c r="M3528" s="11" t="s">
        <v>83</v>
      </c>
      <c r="N3528" s="10" t="s">
        <v>84</v>
      </c>
      <c r="O3528" s="10" t="s">
        <v>716</v>
      </c>
      <c r="P3528" s="10"/>
      <c r="Q3528" s="12"/>
      <c r="R3528" s="12"/>
      <c r="S3528" s="17" t="s">
        <v>86</v>
      </c>
      <c r="T3528" s="10" t="s">
        <v>27</v>
      </c>
      <c r="U3528" s="10">
        <v>4476</v>
      </c>
      <c r="V3528" s="10">
        <v>190</v>
      </c>
      <c r="W3528" s="10">
        <v>3786</v>
      </c>
      <c r="X3528" s="10">
        <v>2362</v>
      </c>
      <c r="Y3528" s="10">
        <f t="shared" si="137"/>
        <v>3815</v>
      </c>
      <c r="Z3528" s="10" t="str">
        <f>IFERROR(VLOOKUP(H3528,'[1]MW-NIFTY-50-12-Apr-2020'!$A:$A,1,FALSE),"No")</f>
        <v>No</v>
      </c>
      <c r="AA3528" s="10" t="str">
        <f>IFERROR(VLOOKUP(AB3528,'[2]ind_nifty500list 12th Apr20'!$F:$F,1,FALSE),"No")</f>
        <v>No</v>
      </c>
      <c r="AB3528" s="9">
        <v>3815</v>
      </c>
    </row>
    <row r="3529" spans="1:28" ht="15.75" customHeight="1" x14ac:dyDescent="0.3">
      <c r="A3529" s="9">
        <v>1085</v>
      </c>
      <c r="B3529" s="10"/>
      <c r="C3529" s="10"/>
      <c r="D3529" s="10">
        <v>135898884</v>
      </c>
      <c r="E3529" s="10">
        <v>530855</v>
      </c>
      <c r="F3529" s="10">
        <v>530855</v>
      </c>
      <c r="G3529" s="10" t="s">
        <v>3464</v>
      </c>
      <c r="H3529" s="10" t="str">
        <f t="shared" si="136"/>
        <v>GDLLEAS</v>
      </c>
      <c r="I3529" s="10" t="s">
        <v>3465</v>
      </c>
      <c r="J3529" s="10" t="s">
        <v>3466</v>
      </c>
      <c r="K3529" s="13">
        <v>2.39</v>
      </c>
      <c r="L3529" s="19" t="s">
        <v>13176</v>
      </c>
      <c r="M3529" s="11" t="s">
        <v>55</v>
      </c>
      <c r="N3529" s="10" t="s">
        <v>56</v>
      </c>
      <c r="O3529" s="10" t="s">
        <v>158</v>
      </c>
      <c r="P3529" s="10" t="s">
        <v>159</v>
      </c>
      <c r="Q3529" s="12"/>
      <c r="R3529" s="12"/>
      <c r="S3529" s="18" t="s">
        <v>58</v>
      </c>
      <c r="T3529" s="10" t="s">
        <v>27</v>
      </c>
      <c r="U3529" s="10">
        <v>1269</v>
      </c>
      <c r="V3529" s="10">
        <v>2875</v>
      </c>
      <c r="W3529" s="10">
        <v>638</v>
      </c>
      <c r="X3529" s="10">
        <v>3650</v>
      </c>
      <c r="Y3529" s="10">
        <f t="shared" si="137"/>
        <v>1085</v>
      </c>
      <c r="Z3529" s="10" t="str">
        <f>IFERROR(VLOOKUP(H3529,'[1]MW-NIFTY-50-12-Apr-2020'!$A:$A,1,FALSE),"No")</f>
        <v>No</v>
      </c>
      <c r="AA3529" s="10" t="str">
        <f>IFERROR(VLOOKUP(AB3529,'[2]ind_nifty500list 12th Apr20'!$F:$F,1,FALSE),"No")</f>
        <v>No</v>
      </c>
      <c r="AB3529" s="9">
        <v>1085</v>
      </c>
    </row>
    <row r="3530" spans="1:28" ht="15.75" customHeight="1" x14ac:dyDescent="0.3">
      <c r="A3530" s="9">
        <v>1891</v>
      </c>
      <c r="B3530" s="10"/>
      <c r="C3530" s="10"/>
      <c r="D3530" s="10">
        <v>129361924</v>
      </c>
      <c r="E3530" s="10">
        <v>505320</v>
      </c>
      <c r="F3530" s="10">
        <v>505320</v>
      </c>
      <c r="G3530" s="10" t="s">
        <v>5917</v>
      </c>
      <c r="H3530" s="10" t="str">
        <f t="shared" si="136"/>
        <v>LYNMC</v>
      </c>
      <c r="I3530" s="10" t="s">
        <v>5918</v>
      </c>
      <c r="J3530" s="10" t="s">
        <v>5919</v>
      </c>
      <c r="K3530" s="13">
        <v>2.39</v>
      </c>
      <c r="L3530" s="19" t="s">
        <v>13176</v>
      </c>
      <c r="M3530" s="10" t="s">
        <v>39</v>
      </c>
      <c r="N3530" s="10" t="s">
        <v>40</v>
      </c>
      <c r="O3530" s="10"/>
      <c r="P3530" s="10"/>
      <c r="Q3530" s="12"/>
      <c r="R3530" s="12"/>
      <c r="S3530" s="15" t="s">
        <v>42</v>
      </c>
      <c r="T3530" s="10" t="s">
        <v>27</v>
      </c>
      <c r="U3530" s="10">
        <v>2615</v>
      </c>
      <c r="V3530" s="10">
        <v>1171</v>
      </c>
      <c r="W3530" s="10">
        <v>2067</v>
      </c>
      <c r="X3530" s="10">
        <v>1490</v>
      </c>
      <c r="Y3530" s="10">
        <f t="shared" si="137"/>
        <v>1891</v>
      </c>
      <c r="Z3530" s="10" t="str">
        <f>IFERROR(VLOOKUP(H3530,'[1]MW-NIFTY-50-12-Apr-2020'!$A:$A,1,FALSE),"No")</f>
        <v>No</v>
      </c>
      <c r="AA3530" s="10" t="str">
        <f>IFERROR(VLOOKUP(AB3530,'[2]ind_nifty500list 12th Apr20'!$F:$F,1,FALSE),"No")</f>
        <v>No</v>
      </c>
      <c r="AB3530" s="9">
        <v>1891</v>
      </c>
    </row>
    <row r="3531" spans="1:28" ht="15.75" customHeight="1" x14ac:dyDescent="0.3">
      <c r="A3531" s="9">
        <v>3535</v>
      </c>
      <c r="B3531" s="10">
        <v>6549505</v>
      </c>
      <c r="C3531" s="10">
        <v>25584</v>
      </c>
      <c r="D3531" s="10">
        <v>136615684</v>
      </c>
      <c r="E3531" s="10">
        <v>533655</v>
      </c>
      <c r="F3531" s="10">
        <v>533655</v>
      </c>
      <c r="G3531" s="10" t="s">
        <v>10840</v>
      </c>
      <c r="H3531" s="10" t="s">
        <v>10840</v>
      </c>
      <c r="I3531" s="10" t="s">
        <v>10841</v>
      </c>
      <c r="J3531" s="10" t="s">
        <v>10842</v>
      </c>
      <c r="K3531" s="13">
        <v>3730.62345</v>
      </c>
      <c r="L3531" s="19" t="s">
        <v>13179</v>
      </c>
      <c r="M3531" s="11" t="s">
        <v>39</v>
      </c>
      <c r="N3531" s="10" t="s">
        <v>40</v>
      </c>
      <c r="O3531" s="10" t="s">
        <v>128</v>
      </c>
      <c r="P3531" s="10" t="s">
        <v>129</v>
      </c>
      <c r="Q3531" s="12"/>
      <c r="R3531" s="12"/>
      <c r="S3531" s="15" t="s">
        <v>42</v>
      </c>
      <c r="T3531" s="10" t="s">
        <v>27</v>
      </c>
      <c r="U3531" s="10">
        <v>2927</v>
      </c>
      <c r="V3531" s="10">
        <v>3752</v>
      </c>
      <c r="W3531" s="10">
        <v>5021</v>
      </c>
      <c r="X3531" s="10">
        <v>3753</v>
      </c>
      <c r="Y3531" s="10">
        <f t="shared" si="137"/>
        <v>3535</v>
      </c>
      <c r="Z3531" s="10" t="str">
        <f>IFERROR(VLOOKUP(H3531,'[1]MW-NIFTY-50-12-Apr-2020'!$A:$A,1,FALSE),"No")</f>
        <v>No</v>
      </c>
      <c r="AA3531" s="10" t="s">
        <v>44</v>
      </c>
      <c r="AB3531" s="9">
        <v>3535</v>
      </c>
    </row>
    <row r="3532" spans="1:28" ht="15.75" customHeight="1" x14ac:dyDescent="0.3">
      <c r="A3532" s="9">
        <v>3341</v>
      </c>
      <c r="B3532" s="10"/>
      <c r="C3532" s="10"/>
      <c r="D3532" s="10">
        <v>128936708</v>
      </c>
      <c r="E3532" s="10">
        <v>503659</v>
      </c>
      <c r="F3532" s="10">
        <v>503659</v>
      </c>
      <c r="G3532" s="10" t="s">
        <v>10257</v>
      </c>
      <c r="H3532" s="10" t="str">
        <f>G3532</f>
        <v>SW1</v>
      </c>
      <c r="I3532" s="10" t="s">
        <v>10258</v>
      </c>
      <c r="J3532" s="10" t="s">
        <v>10259</v>
      </c>
      <c r="K3532" s="13">
        <v>2.39</v>
      </c>
      <c r="L3532" s="19" t="s">
        <v>13176</v>
      </c>
      <c r="M3532" s="10" t="s">
        <v>55</v>
      </c>
      <c r="N3532" s="10" t="s">
        <v>56</v>
      </c>
      <c r="O3532" s="10" t="s">
        <v>62</v>
      </c>
      <c r="P3532" s="10" t="s">
        <v>293</v>
      </c>
      <c r="Q3532" s="12"/>
      <c r="R3532" s="12"/>
      <c r="S3532" s="10" t="s">
        <v>58</v>
      </c>
      <c r="T3532" s="10" t="s">
        <v>27</v>
      </c>
      <c r="U3532" s="10">
        <v>362</v>
      </c>
      <c r="V3532" s="10">
        <v>2135</v>
      </c>
      <c r="W3532" s="10">
        <v>2716</v>
      </c>
      <c r="X3532" s="10">
        <v>2683</v>
      </c>
      <c r="Y3532" s="10">
        <f t="shared" si="137"/>
        <v>3341</v>
      </c>
      <c r="Z3532" s="10" t="str">
        <f>IFERROR(VLOOKUP(H3532,'[1]MW-NIFTY-50-12-Apr-2020'!$A:$A,1,FALSE),"No")</f>
        <v>No</v>
      </c>
      <c r="AA3532" s="10" t="str">
        <f>IFERROR(VLOOKUP(AB3532,'[2]ind_nifty500list 12th Apr20'!$F:$F,1,FALSE),"No")</f>
        <v>No</v>
      </c>
      <c r="AB3532" s="9">
        <v>3341</v>
      </c>
    </row>
    <row r="3533" spans="1:28" ht="15.75" customHeight="1" x14ac:dyDescent="0.3">
      <c r="A3533" s="9">
        <v>4763</v>
      </c>
      <c r="B3533" s="10">
        <v>867841</v>
      </c>
      <c r="C3533" s="10">
        <v>3390</v>
      </c>
      <c r="D3533" s="10">
        <v>129259524</v>
      </c>
      <c r="E3533" s="10">
        <v>504920</v>
      </c>
      <c r="F3533" s="10">
        <v>504920</v>
      </c>
      <c r="G3533" s="10" t="s">
        <v>12593</v>
      </c>
      <c r="H3533" s="10" t="s">
        <v>12593</v>
      </c>
      <c r="I3533" s="10" t="s">
        <v>12594</v>
      </c>
      <c r="J3533" s="10" t="s">
        <v>12595</v>
      </c>
      <c r="K3533" s="13">
        <v>2.39</v>
      </c>
      <c r="L3533" s="19" t="s">
        <v>13176</v>
      </c>
      <c r="M3533" s="11" t="s">
        <v>39</v>
      </c>
      <c r="N3533" s="10" t="s">
        <v>40</v>
      </c>
      <c r="O3533" s="10"/>
      <c r="P3533" s="10"/>
      <c r="Q3533" s="12"/>
      <c r="R3533" s="12"/>
      <c r="S3533" s="15" t="s">
        <v>42</v>
      </c>
      <c r="T3533" s="10" t="s">
        <v>27</v>
      </c>
      <c r="U3533" s="10">
        <v>4803</v>
      </c>
      <c r="V3533" s="10">
        <v>4815</v>
      </c>
      <c r="W3533" s="10">
        <v>4667</v>
      </c>
      <c r="X3533" s="10">
        <v>4545</v>
      </c>
      <c r="Y3533" s="10">
        <f t="shared" si="137"/>
        <v>4763</v>
      </c>
      <c r="Z3533" s="10" t="str">
        <f>IFERROR(VLOOKUP(H3533,'[1]MW-NIFTY-50-12-Apr-2020'!$A:$A,1,FALSE),"No")</f>
        <v>No</v>
      </c>
      <c r="AA3533" s="10" t="str">
        <f>IFERROR(VLOOKUP(AB3533,'[2]ind_nifty500list 12th Apr20'!$F:$F,1,FALSE),"No")</f>
        <v>No</v>
      </c>
      <c r="AB3533" s="9">
        <v>4763</v>
      </c>
    </row>
    <row r="3534" spans="1:28" ht="15.75" customHeight="1" x14ac:dyDescent="0.3">
      <c r="A3534" s="9">
        <v>1849</v>
      </c>
      <c r="B3534" s="10"/>
      <c r="C3534" s="10"/>
      <c r="D3534" s="10">
        <v>136009732</v>
      </c>
      <c r="E3534" s="10">
        <v>531288</v>
      </c>
      <c r="F3534" s="10">
        <v>531288</v>
      </c>
      <c r="G3534" s="10" t="s">
        <v>5789</v>
      </c>
      <c r="H3534" s="10" t="str">
        <f>G3534</f>
        <v>LEADFIN</v>
      </c>
      <c r="I3534" s="10" t="s">
        <v>5790</v>
      </c>
      <c r="J3534" s="10" t="s">
        <v>5791</v>
      </c>
      <c r="K3534" s="13">
        <v>2.38</v>
      </c>
      <c r="L3534" s="19" t="s">
        <v>13176</v>
      </c>
      <c r="M3534" s="11" t="s">
        <v>55</v>
      </c>
      <c r="N3534" s="10" t="s">
        <v>56</v>
      </c>
      <c r="O3534" s="10" t="s">
        <v>215</v>
      </c>
      <c r="P3534" s="10" t="s">
        <v>216</v>
      </c>
      <c r="Q3534" s="12"/>
      <c r="R3534" s="12"/>
      <c r="S3534" s="18" t="s">
        <v>58</v>
      </c>
      <c r="T3534" s="10" t="s">
        <v>27</v>
      </c>
      <c r="U3534" s="10">
        <v>1659</v>
      </c>
      <c r="V3534" s="10">
        <v>1538</v>
      </c>
      <c r="W3534" s="10">
        <v>1010</v>
      </c>
      <c r="X3534" s="10">
        <v>3776</v>
      </c>
      <c r="Y3534" s="10">
        <f t="shared" si="137"/>
        <v>1849</v>
      </c>
      <c r="Z3534" s="10" t="str">
        <f>IFERROR(VLOOKUP(H3534,'[1]MW-NIFTY-50-12-Apr-2020'!$A:$A,1,FALSE),"No")</f>
        <v>No</v>
      </c>
      <c r="AA3534" s="10" t="str">
        <f>IFERROR(VLOOKUP(AB3534,'[2]ind_nifty500list 12th Apr20'!$F:$F,1,FALSE),"No")</f>
        <v>No</v>
      </c>
      <c r="AB3534" s="9">
        <v>1849</v>
      </c>
    </row>
    <row r="3535" spans="1:28" ht="15.75" customHeight="1" x14ac:dyDescent="0.3">
      <c r="A3535" s="9">
        <v>3539</v>
      </c>
      <c r="B3535" s="10">
        <v>907777</v>
      </c>
      <c r="C3535" s="10">
        <v>3546</v>
      </c>
      <c r="D3535" s="10">
        <v>132481540</v>
      </c>
      <c r="E3535" s="10">
        <v>517506</v>
      </c>
      <c r="F3535" s="10">
        <v>517506</v>
      </c>
      <c r="G3535" s="10" t="s">
        <v>10852</v>
      </c>
      <c r="H3535" s="10" t="s">
        <v>10852</v>
      </c>
      <c r="I3535" s="10" t="s">
        <v>10853</v>
      </c>
      <c r="J3535" s="10" t="s">
        <v>10854</v>
      </c>
      <c r="K3535" s="13">
        <v>7718.0158499999998</v>
      </c>
      <c r="L3535" s="19" t="s">
        <v>13177</v>
      </c>
      <c r="M3535" s="11" t="s">
        <v>83</v>
      </c>
      <c r="N3535" s="10" t="s">
        <v>1069</v>
      </c>
      <c r="O3535" s="10" t="s">
        <v>3711</v>
      </c>
      <c r="P3535" s="10"/>
      <c r="Q3535" s="12"/>
      <c r="R3535" s="12"/>
      <c r="S3535" s="15" t="s">
        <v>1071</v>
      </c>
      <c r="T3535" s="10" t="s">
        <v>43</v>
      </c>
      <c r="U3535" s="10">
        <v>5032</v>
      </c>
      <c r="V3535" s="10">
        <v>494</v>
      </c>
      <c r="W3535" s="10">
        <v>3919</v>
      </c>
      <c r="X3535" s="10">
        <v>3794</v>
      </c>
      <c r="Y3535" s="10">
        <f t="shared" si="137"/>
        <v>3539</v>
      </c>
      <c r="Z3535" s="10" t="str">
        <f>IFERROR(VLOOKUP(H3535,'[1]MW-NIFTY-50-12-Apr-2020'!$A:$A,1,FALSE),"No")</f>
        <v>No</v>
      </c>
      <c r="AA3535" s="10" t="s">
        <v>44</v>
      </c>
      <c r="AB3535" s="9">
        <v>3539</v>
      </c>
    </row>
    <row r="3536" spans="1:28" ht="15.75" customHeight="1" x14ac:dyDescent="0.3">
      <c r="A3536" s="9">
        <v>3635</v>
      </c>
      <c r="B3536" s="10"/>
      <c r="C3536" s="10"/>
      <c r="D3536" s="10">
        <v>136109060</v>
      </c>
      <c r="E3536" s="10">
        <v>136109060</v>
      </c>
      <c r="F3536" s="10">
        <v>531676</v>
      </c>
      <c r="G3536" s="10" t="s">
        <v>11139</v>
      </c>
      <c r="H3536" s="10" t="str">
        <f t="shared" ref="H3536:H3543" si="138">G3536</f>
        <v>VAGHANI</v>
      </c>
      <c r="I3536" s="10" t="s">
        <v>11140</v>
      </c>
      <c r="J3536" s="10" t="s">
        <v>11141</v>
      </c>
      <c r="K3536" s="13">
        <v>2.37</v>
      </c>
      <c r="L3536" s="19" t="s">
        <v>13176</v>
      </c>
      <c r="M3536" s="11" t="s">
        <v>275</v>
      </c>
      <c r="N3536" s="10" t="s">
        <v>276</v>
      </c>
      <c r="O3536" s="10"/>
      <c r="P3536" s="10"/>
      <c r="Q3536" s="12"/>
      <c r="R3536" s="12"/>
      <c r="S3536" s="18" t="s">
        <v>279</v>
      </c>
      <c r="T3536" s="10" t="s">
        <v>27</v>
      </c>
      <c r="U3536" s="10">
        <v>480</v>
      </c>
      <c r="V3536" s="10">
        <v>3062</v>
      </c>
      <c r="W3536" s="10">
        <v>2571</v>
      </c>
      <c r="X3536" s="10">
        <v>2718</v>
      </c>
      <c r="Y3536" s="10">
        <f t="shared" si="137"/>
        <v>3635</v>
      </c>
      <c r="Z3536" s="10" t="str">
        <f>IFERROR(VLOOKUP(H3536,'[1]MW-NIFTY-50-12-Apr-2020'!$A:$A,1,FALSE),"No")</f>
        <v>No</v>
      </c>
      <c r="AA3536" s="10" t="str">
        <f>IFERROR(VLOOKUP(AB3536,'[2]ind_nifty500list 12th Apr20'!$F:$F,1,FALSE),"No")</f>
        <v>No</v>
      </c>
      <c r="AB3536" s="9">
        <v>3635</v>
      </c>
    </row>
    <row r="3537" spans="1:28" ht="15.75" customHeight="1" x14ac:dyDescent="0.3">
      <c r="A3537" s="9">
        <v>648</v>
      </c>
      <c r="B3537" s="10"/>
      <c r="C3537" s="10"/>
      <c r="D3537" s="10">
        <v>137838852</v>
      </c>
      <c r="E3537" s="10">
        <v>538433</v>
      </c>
      <c r="F3537" s="10">
        <v>538433</v>
      </c>
      <c r="G3537" s="10" t="s">
        <v>2135</v>
      </c>
      <c r="H3537" s="10" t="str">
        <f t="shared" si="138"/>
        <v>CCFCL</v>
      </c>
      <c r="I3537" s="10" t="s">
        <v>2136</v>
      </c>
      <c r="J3537" s="10" t="s">
        <v>2137</v>
      </c>
      <c r="K3537" s="13">
        <v>2.36</v>
      </c>
      <c r="L3537" s="19" t="s">
        <v>13176</v>
      </c>
      <c r="M3537" s="11" t="s">
        <v>55</v>
      </c>
      <c r="N3537" s="10" t="s">
        <v>56</v>
      </c>
      <c r="O3537" s="10" t="s">
        <v>57</v>
      </c>
      <c r="P3537" s="10"/>
      <c r="Q3537" s="12"/>
      <c r="R3537" s="12"/>
      <c r="S3537" s="10" t="s">
        <v>58</v>
      </c>
      <c r="T3537" s="10" t="s">
        <v>27</v>
      </c>
      <c r="U3537" s="10">
        <v>681</v>
      </c>
      <c r="V3537" s="10">
        <v>966</v>
      </c>
      <c r="W3537" s="10">
        <v>3525</v>
      </c>
      <c r="X3537" s="10">
        <v>3025</v>
      </c>
      <c r="Y3537" s="10">
        <f t="shared" si="137"/>
        <v>648</v>
      </c>
      <c r="Z3537" s="10" t="str">
        <f>IFERROR(VLOOKUP(H3537,'[1]MW-NIFTY-50-12-Apr-2020'!$A:$A,1,FALSE),"No")</f>
        <v>No</v>
      </c>
      <c r="AA3537" s="10" t="str">
        <f>IFERROR(VLOOKUP(AB3537,'[2]ind_nifty500list 12th Apr20'!$F:$F,1,FALSE),"No")</f>
        <v>No</v>
      </c>
      <c r="AB3537" s="9">
        <v>648</v>
      </c>
    </row>
    <row r="3538" spans="1:28" ht="15.75" customHeight="1" x14ac:dyDescent="0.3">
      <c r="A3538" s="9">
        <v>1072</v>
      </c>
      <c r="B3538" s="10"/>
      <c r="C3538" s="10"/>
      <c r="D3538" s="10">
        <v>130448132</v>
      </c>
      <c r="E3538" s="10">
        <v>509563</v>
      </c>
      <c r="F3538" s="10">
        <v>509563</v>
      </c>
      <c r="G3538" s="10" t="s">
        <v>3424</v>
      </c>
      <c r="H3538" s="10" t="str">
        <f t="shared" si="138"/>
        <v>GARWAMAR</v>
      </c>
      <c r="I3538" s="10" t="s">
        <v>3425</v>
      </c>
      <c r="J3538" s="10" t="s">
        <v>3426</v>
      </c>
      <c r="K3538" s="13">
        <v>2.36</v>
      </c>
      <c r="L3538" s="19" t="s">
        <v>13176</v>
      </c>
      <c r="M3538" s="11" t="s">
        <v>83</v>
      </c>
      <c r="N3538" s="10" t="s">
        <v>84</v>
      </c>
      <c r="O3538" s="10" t="s">
        <v>85</v>
      </c>
      <c r="P3538" s="10" t="s">
        <v>3427</v>
      </c>
      <c r="Q3538" s="12"/>
      <c r="R3538" s="12"/>
      <c r="S3538" s="15" t="s">
        <v>86</v>
      </c>
      <c r="T3538" s="10" t="s">
        <v>27</v>
      </c>
      <c r="U3538" s="10">
        <v>164</v>
      </c>
      <c r="V3538" s="10">
        <v>168</v>
      </c>
      <c r="W3538" s="10">
        <v>3447</v>
      </c>
      <c r="X3538" s="10">
        <v>3415</v>
      </c>
      <c r="Y3538" s="10">
        <f t="shared" si="137"/>
        <v>1072</v>
      </c>
      <c r="Z3538" s="10" t="str">
        <f>IFERROR(VLOOKUP(H3538,'[1]MW-NIFTY-50-12-Apr-2020'!$A:$A,1,FALSE),"No")</f>
        <v>No</v>
      </c>
      <c r="AA3538" s="10" t="str">
        <f>IFERROR(VLOOKUP(AB3538,'[2]ind_nifty500list 12th Apr20'!$F:$F,1,FALSE),"No")</f>
        <v>No</v>
      </c>
      <c r="AB3538" s="9">
        <v>1072</v>
      </c>
    </row>
    <row r="3539" spans="1:28" ht="15.75" customHeight="1" x14ac:dyDescent="0.3">
      <c r="A3539" s="9">
        <v>2331</v>
      </c>
      <c r="B3539" s="10"/>
      <c r="C3539" s="10"/>
      <c r="D3539" s="10">
        <v>136279044</v>
      </c>
      <c r="E3539" s="10">
        <v>532340</v>
      </c>
      <c r="F3539" s="10">
        <v>532340</v>
      </c>
      <c r="G3539" s="10" t="s">
        <v>7243</v>
      </c>
      <c r="H3539" s="10" t="str">
        <f t="shared" si="138"/>
        <v>OMNIAX</v>
      </c>
      <c r="I3539" s="10" t="s">
        <v>7244</v>
      </c>
      <c r="J3539" s="10" t="s">
        <v>7245</v>
      </c>
      <c r="K3539" s="13">
        <v>2.36</v>
      </c>
      <c r="L3539" s="19" t="s">
        <v>13176</v>
      </c>
      <c r="M3539" s="11" t="s">
        <v>32</v>
      </c>
      <c r="N3539" s="10" t="s">
        <v>33</v>
      </c>
      <c r="O3539" s="10" t="s">
        <v>48</v>
      </c>
      <c r="P3539" s="10"/>
      <c r="Q3539" s="12"/>
      <c r="R3539" s="12"/>
      <c r="S3539" s="18" t="s">
        <v>35</v>
      </c>
      <c r="T3539" s="10" t="s">
        <v>27</v>
      </c>
      <c r="U3539" s="10">
        <v>2743</v>
      </c>
      <c r="V3539" s="10">
        <v>2942</v>
      </c>
      <c r="W3539" s="10">
        <v>567</v>
      </c>
      <c r="X3539" s="10">
        <v>421</v>
      </c>
      <c r="Y3539" s="10">
        <f t="shared" si="137"/>
        <v>2331</v>
      </c>
      <c r="Z3539" s="10" t="str">
        <f>IFERROR(VLOOKUP(H3539,'[1]MW-NIFTY-50-12-Apr-2020'!$A:$A,1,FALSE),"No")</f>
        <v>No</v>
      </c>
      <c r="AA3539" s="10" t="str">
        <f>IFERROR(VLOOKUP(AB3539,'[2]ind_nifty500list 12th Apr20'!$F:$F,1,FALSE),"No")</f>
        <v>No</v>
      </c>
      <c r="AB3539" s="9">
        <v>2331</v>
      </c>
    </row>
    <row r="3540" spans="1:28" ht="15.75" customHeight="1" x14ac:dyDescent="0.3">
      <c r="A3540" s="9">
        <v>2141</v>
      </c>
      <c r="B3540" s="10"/>
      <c r="C3540" s="10"/>
      <c r="D3540" s="10">
        <v>136305156</v>
      </c>
      <c r="E3540" s="10">
        <v>532442</v>
      </c>
      <c r="F3540" s="10">
        <v>532442</v>
      </c>
      <c r="G3540" s="10" t="s">
        <v>6669</v>
      </c>
      <c r="H3540" s="10" t="str">
        <f t="shared" si="138"/>
        <v>MWTEXX</v>
      </c>
      <c r="I3540" s="10" t="s">
        <v>6670</v>
      </c>
      <c r="J3540" s="10" t="s">
        <v>6671</v>
      </c>
      <c r="K3540" s="13">
        <v>2.34</v>
      </c>
      <c r="L3540" s="19" t="s">
        <v>13176</v>
      </c>
      <c r="M3540" s="11" t="s">
        <v>83</v>
      </c>
      <c r="N3540" s="10" t="s">
        <v>84</v>
      </c>
      <c r="O3540" s="10" t="s">
        <v>85</v>
      </c>
      <c r="P3540" s="10"/>
      <c r="Q3540" s="12"/>
      <c r="R3540" s="12"/>
      <c r="S3540" s="15" t="s">
        <v>86</v>
      </c>
      <c r="T3540" s="10" t="s">
        <v>27</v>
      </c>
      <c r="U3540" s="10">
        <v>2268</v>
      </c>
      <c r="V3540" s="10">
        <v>2269</v>
      </c>
      <c r="W3540" s="10">
        <v>2040</v>
      </c>
      <c r="X3540" s="10">
        <v>1688</v>
      </c>
      <c r="Y3540" s="10">
        <f t="shared" si="137"/>
        <v>2141</v>
      </c>
      <c r="Z3540" s="10" t="str">
        <f>IFERROR(VLOOKUP(H3540,'[1]MW-NIFTY-50-12-Apr-2020'!$A:$A,1,FALSE),"No")</f>
        <v>No</v>
      </c>
      <c r="AA3540" s="10" t="str">
        <f>IFERROR(VLOOKUP(AB3540,'[2]ind_nifty500list 12th Apr20'!$F:$F,1,FALSE),"No")</f>
        <v>No</v>
      </c>
      <c r="AB3540" s="9">
        <v>2141</v>
      </c>
    </row>
    <row r="3541" spans="1:28" ht="15.75" customHeight="1" x14ac:dyDescent="0.3">
      <c r="A3541" s="9">
        <v>3844</v>
      </c>
      <c r="B3541" s="10"/>
      <c r="C3541" s="10"/>
      <c r="D3541" s="10">
        <v>132393988</v>
      </c>
      <c r="E3541" s="10">
        <v>517164</v>
      </c>
      <c r="F3541" s="10">
        <v>517164</v>
      </c>
      <c r="G3541" s="10" t="s">
        <v>11803</v>
      </c>
      <c r="H3541" s="10" t="str">
        <f t="shared" si="138"/>
        <v>ZENITHCOMP</v>
      </c>
      <c r="I3541" s="10" t="s">
        <v>11804</v>
      </c>
      <c r="J3541" s="10" t="s">
        <v>11805</v>
      </c>
      <c r="K3541" s="13">
        <v>2.34</v>
      </c>
      <c r="L3541" s="19" t="s">
        <v>13176</v>
      </c>
      <c r="M3541" s="11" t="s">
        <v>32</v>
      </c>
      <c r="N3541" s="10" t="s">
        <v>220</v>
      </c>
      <c r="O3541" s="10" t="s">
        <v>221</v>
      </c>
      <c r="P3541" s="10"/>
      <c r="Q3541" s="12"/>
      <c r="R3541" s="12"/>
      <c r="S3541" s="15" t="s">
        <v>222</v>
      </c>
      <c r="T3541" s="10" t="s">
        <v>27</v>
      </c>
      <c r="U3541" s="10">
        <v>3175</v>
      </c>
      <c r="V3541" s="10">
        <v>916</v>
      </c>
      <c r="W3541" s="10">
        <v>1028</v>
      </c>
      <c r="X3541" s="10">
        <v>2851</v>
      </c>
      <c r="Y3541" s="10">
        <f t="shared" si="137"/>
        <v>3844</v>
      </c>
      <c r="Z3541" s="10" t="str">
        <f>IFERROR(VLOOKUP(H3541,'[1]MW-NIFTY-50-12-Apr-2020'!$A:$A,1,FALSE),"No")</f>
        <v>No</v>
      </c>
      <c r="AA3541" s="10" t="str">
        <f>IFERROR(VLOOKUP(AB3541,'[2]ind_nifty500list 12th Apr20'!$F:$F,1,FALSE),"No")</f>
        <v>No</v>
      </c>
      <c r="AB3541" s="9">
        <v>3844</v>
      </c>
    </row>
    <row r="3542" spans="1:28" ht="15.75" customHeight="1" x14ac:dyDescent="0.3">
      <c r="A3542" s="9">
        <v>828</v>
      </c>
      <c r="B3542" s="10"/>
      <c r="C3542" s="10"/>
      <c r="D3542" s="10">
        <v>132601092</v>
      </c>
      <c r="E3542" s="10">
        <v>517973</v>
      </c>
      <c r="F3542" s="10">
        <v>517973</v>
      </c>
      <c r="G3542" s="10" t="s">
        <v>2679</v>
      </c>
      <c r="H3542" s="10" t="str">
        <f t="shared" si="138"/>
        <v>DMCEDU</v>
      </c>
      <c r="I3542" s="10" t="s">
        <v>2680</v>
      </c>
      <c r="J3542" s="10" t="s">
        <v>2681</v>
      </c>
      <c r="K3542" s="13">
        <v>2.33</v>
      </c>
      <c r="L3542" s="19" t="s">
        <v>13176</v>
      </c>
      <c r="M3542" s="11" t="s">
        <v>83</v>
      </c>
      <c r="N3542" s="10" t="s">
        <v>181</v>
      </c>
      <c r="O3542" s="10"/>
      <c r="P3542" s="10"/>
      <c r="Q3542" s="12"/>
      <c r="R3542" s="12"/>
      <c r="S3542" s="15" t="s">
        <v>86</v>
      </c>
      <c r="T3542" s="10" t="s">
        <v>27</v>
      </c>
      <c r="U3542" s="10">
        <v>863</v>
      </c>
      <c r="V3542" s="10">
        <v>1453</v>
      </c>
      <c r="W3542" s="10">
        <v>812</v>
      </c>
      <c r="X3542" s="10">
        <v>2882</v>
      </c>
      <c r="Y3542" s="10">
        <f t="shared" si="137"/>
        <v>828</v>
      </c>
      <c r="Z3542" s="10" t="str">
        <f>IFERROR(VLOOKUP(H3542,'[1]MW-NIFTY-50-12-Apr-2020'!$A:$A,1,FALSE),"No")</f>
        <v>No</v>
      </c>
      <c r="AA3542" s="10" t="str">
        <f>IFERROR(VLOOKUP(AB3542,'[2]ind_nifty500list 12th Apr20'!$F:$F,1,FALSE),"No")</f>
        <v>No</v>
      </c>
      <c r="AB3542" s="9">
        <v>828</v>
      </c>
    </row>
    <row r="3543" spans="1:28" ht="15.75" customHeight="1" x14ac:dyDescent="0.3">
      <c r="A3543" s="9">
        <v>3649</v>
      </c>
      <c r="B3543" s="10"/>
      <c r="C3543" s="10"/>
      <c r="D3543" s="10">
        <v>136215044</v>
      </c>
      <c r="E3543" s="10">
        <v>532090</v>
      </c>
      <c r="F3543" s="10">
        <v>532090</v>
      </c>
      <c r="G3543" s="10" t="s">
        <v>11181</v>
      </c>
      <c r="H3543" s="10" t="str">
        <f t="shared" si="138"/>
        <v>VANDANA</v>
      </c>
      <c r="I3543" s="10" t="s">
        <v>11182</v>
      </c>
      <c r="J3543" s="10" t="s">
        <v>11183</v>
      </c>
      <c r="K3543" s="13">
        <v>2.33</v>
      </c>
      <c r="L3543" s="19" t="s">
        <v>13176</v>
      </c>
      <c r="M3543" s="11" t="s">
        <v>39</v>
      </c>
      <c r="N3543" s="10" t="s">
        <v>145</v>
      </c>
      <c r="O3543" s="10"/>
      <c r="P3543" s="10"/>
      <c r="Q3543" s="12"/>
      <c r="R3543" s="12"/>
      <c r="S3543" s="15" t="s">
        <v>42</v>
      </c>
      <c r="T3543" s="10" t="s">
        <v>27</v>
      </c>
      <c r="U3543" s="10">
        <v>3738</v>
      </c>
      <c r="V3543" s="10">
        <v>324</v>
      </c>
      <c r="W3543" s="10">
        <v>2944</v>
      </c>
      <c r="X3543" s="10">
        <v>2866</v>
      </c>
      <c r="Y3543" s="10">
        <f t="shared" si="137"/>
        <v>3649</v>
      </c>
      <c r="Z3543" s="10" t="str">
        <f>IFERROR(VLOOKUP(H3543,'[1]MW-NIFTY-50-12-Apr-2020'!$A:$A,1,FALSE),"No")</f>
        <v>No</v>
      </c>
      <c r="AA3543" s="10" t="str">
        <f>IFERROR(VLOOKUP(AB3543,'[2]ind_nifty500list 12th Apr20'!$F:$F,1,FALSE),"No")</f>
        <v>No</v>
      </c>
      <c r="AB3543" s="9">
        <v>3649</v>
      </c>
    </row>
    <row r="3544" spans="1:28" ht="15.75" customHeight="1" x14ac:dyDescent="0.3">
      <c r="A3544" s="9">
        <v>3548</v>
      </c>
      <c r="B3544" s="10">
        <v>2886401</v>
      </c>
      <c r="C3544" s="10">
        <v>11275</v>
      </c>
      <c r="D3544" s="10">
        <v>136323844</v>
      </c>
      <c r="E3544" s="10">
        <v>532515</v>
      </c>
      <c r="F3544" s="10">
        <v>532515</v>
      </c>
      <c r="G3544" s="10" t="s">
        <v>10879</v>
      </c>
      <c r="H3544" s="10" t="s">
        <v>10879</v>
      </c>
      <c r="I3544" s="10" t="s">
        <v>10880</v>
      </c>
      <c r="J3544" s="10" t="s">
        <v>10881</v>
      </c>
      <c r="K3544" s="13">
        <v>2752.2196999999996</v>
      </c>
      <c r="L3544" s="19" t="s">
        <v>13179</v>
      </c>
      <c r="M3544" s="11" t="s">
        <v>83</v>
      </c>
      <c r="N3544" s="10" t="s">
        <v>181</v>
      </c>
      <c r="O3544" s="10" t="s">
        <v>311</v>
      </c>
      <c r="P3544" s="10" t="s">
        <v>1765</v>
      </c>
      <c r="Q3544" s="12"/>
      <c r="R3544" s="12"/>
      <c r="S3544" s="15" t="s">
        <v>313</v>
      </c>
      <c r="T3544" s="10" t="s">
        <v>27</v>
      </c>
      <c r="U3544" s="10">
        <v>3840</v>
      </c>
      <c r="V3544" s="10">
        <v>601</v>
      </c>
      <c r="W3544" s="10">
        <v>2218</v>
      </c>
      <c r="X3544" s="10">
        <v>3549</v>
      </c>
      <c r="Y3544" s="10">
        <f t="shared" si="137"/>
        <v>3548</v>
      </c>
      <c r="Z3544" s="10" t="str">
        <f>IFERROR(VLOOKUP(H3544,'[1]MW-NIFTY-50-12-Apr-2020'!$A:$A,1,FALSE),"No")</f>
        <v>No</v>
      </c>
      <c r="AA3544" s="10" t="s">
        <v>44</v>
      </c>
      <c r="AB3544" s="9">
        <v>3548</v>
      </c>
    </row>
    <row r="3545" spans="1:28" ht="15.75" customHeight="1" x14ac:dyDescent="0.3">
      <c r="A3545" s="9">
        <v>2646</v>
      </c>
      <c r="B3545" s="10">
        <v>1894657</v>
      </c>
      <c r="C3545" s="10">
        <v>7401</v>
      </c>
      <c r="D3545" s="10">
        <v>136064004</v>
      </c>
      <c r="E3545" s="10">
        <v>531500</v>
      </c>
      <c r="F3545" s="10">
        <v>531500</v>
      </c>
      <c r="G3545" s="10" t="s">
        <v>10882</v>
      </c>
      <c r="H3545" s="10" t="s">
        <v>10882</v>
      </c>
      <c r="I3545" s="10" t="s">
        <v>10883</v>
      </c>
      <c r="J3545" s="10" t="s">
        <v>10884</v>
      </c>
      <c r="K3545" s="13">
        <v>21298.047750000002</v>
      </c>
      <c r="L3545" s="16" t="s">
        <v>13177</v>
      </c>
      <c r="M3545" s="11" t="s">
        <v>83</v>
      </c>
      <c r="N3545" s="10" t="s">
        <v>84</v>
      </c>
      <c r="O3545" s="10" t="s">
        <v>508</v>
      </c>
      <c r="P3545" s="10"/>
      <c r="Q3545" s="12"/>
      <c r="R3545" s="12"/>
      <c r="S3545" s="15" t="s">
        <v>86</v>
      </c>
      <c r="T3545" s="10" t="s">
        <v>130</v>
      </c>
      <c r="U3545" s="10">
        <v>2434</v>
      </c>
      <c r="V3545" s="10">
        <v>284</v>
      </c>
      <c r="W3545" s="10">
        <v>3482</v>
      </c>
      <c r="X3545" s="10">
        <v>1112</v>
      </c>
      <c r="Y3545" s="10">
        <f t="shared" si="137"/>
        <v>2646</v>
      </c>
      <c r="Z3545" s="10" t="str">
        <f>IFERROR(VLOOKUP(H3545,'[1]MW-NIFTY-50-12-Apr-2020'!$A:$A,1,FALSE),"No")</f>
        <v>No</v>
      </c>
      <c r="AA3545" s="10" t="s">
        <v>44</v>
      </c>
      <c r="AB3545" s="9">
        <v>2646</v>
      </c>
    </row>
    <row r="3546" spans="1:28" ht="15.75" customHeight="1" x14ac:dyDescent="0.3">
      <c r="A3546" s="9">
        <v>1893</v>
      </c>
      <c r="B3546" s="10"/>
      <c r="C3546" s="10"/>
      <c r="D3546" s="10">
        <v>134895364</v>
      </c>
      <c r="E3546" s="10">
        <v>526935</v>
      </c>
      <c r="F3546" s="10">
        <v>526935</v>
      </c>
      <c r="G3546" s="10" t="s">
        <v>5923</v>
      </c>
      <c r="H3546" s="10" t="str">
        <f>G3546</f>
        <v>MBPARIKH</v>
      </c>
      <c r="I3546" s="10" t="s">
        <v>5924</v>
      </c>
      <c r="J3546" s="10" t="s">
        <v>5925</v>
      </c>
      <c r="K3546" s="13">
        <v>2.3199999999999998</v>
      </c>
      <c r="L3546" s="19" t="s">
        <v>13176</v>
      </c>
      <c r="M3546" s="11" t="s">
        <v>55</v>
      </c>
      <c r="N3546" s="10" t="s">
        <v>56</v>
      </c>
      <c r="O3546" s="10" t="s">
        <v>57</v>
      </c>
      <c r="P3546" s="10"/>
      <c r="Q3546" s="12"/>
      <c r="R3546" s="12"/>
      <c r="S3546" s="18" t="s">
        <v>58</v>
      </c>
      <c r="T3546" s="10" t="s">
        <v>27</v>
      </c>
      <c r="U3546" s="10">
        <v>1908</v>
      </c>
      <c r="V3546" s="10">
        <v>2282</v>
      </c>
      <c r="W3546" s="10">
        <v>1306</v>
      </c>
      <c r="X3546" s="10">
        <v>1256</v>
      </c>
      <c r="Y3546" s="10">
        <f t="shared" si="137"/>
        <v>1893</v>
      </c>
      <c r="Z3546" s="10" t="str">
        <f>IFERROR(VLOOKUP(H3546,'[1]MW-NIFTY-50-12-Apr-2020'!$A:$A,1,FALSE),"No")</f>
        <v>No</v>
      </c>
      <c r="AA3546" s="10" t="str">
        <f>IFERROR(VLOOKUP(AB3546,'[2]ind_nifty500list 12th Apr20'!$F:$F,1,FALSE),"No")</f>
        <v>No</v>
      </c>
      <c r="AB3546" s="9">
        <v>1893</v>
      </c>
    </row>
    <row r="3547" spans="1:28" ht="15.75" customHeight="1" x14ac:dyDescent="0.3">
      <c r="A3547" s="9">
        <v>3551</v>
      </c>
      <c r="B3547" s="10">
        <v>2170625</v>
      </c>
      <c r="C3547" s="10">
        <v>8479</v>
      </c>
      <c r="D3547" s="10">
        <v>136279812</v>
      </c>
      <c r="E3547" s="10">
        <v>532343</v>
      </c>
      <c r="F3547" s="10">
        <v>532343</v>
      </c>
      <c r="G3547" s="10" t="s">
        <v>10888</v>
      </c>
      <c r="H3547" s="10" t="s">
        <v>10888</v>
      </c>
      <c r="I3547" s="10" t="s">
        <v>10889</v>
      </c>
      <c r="J3547" s="10" t="s">
        <v>10890</v>
      </c>
      <c r="K3547" s="13">
        <v>30633.895349999999</v>
      </c>
      <c r="L3547" s="16" t="s">
        <v>13177</v>
      </c>
      <c r="M3547" s="11" t="s">
        <v>83</v>
      </c>
      <c r="N3547" s="10" t="s">
        <v>621</v>
      </c>
      <c r="O3547" s="10" t="s">
        <v>964</v>
      </c>
      <c r="P3547" s="10" t="s">
        <v>1233</v>
      </c>
      <c r="Q3547" s="12"/>
      <c r="R3547" s="12"/>
      <c r="S3547" s="10" t="s">
        <v>623</v>
      </c>
      <c r="T3547" s="10" t="s">
        <v>130</v>
      </c>
      <c r="U3547" s="10">
        <v>1929</v>
      </c>
      <c r="V3547" s="10">
        <v>1869</v>
      </c>
      <c r="W3547" s="10">
        <v>1286</v>
      </c>
      <c r="X3547" s="10">
        <v>353</v>
      </c>
      <c r="Y3547" s="10">
        <f t="shared" si="137"/>
        <v>3551</v>
      </c>
      <c r="Z3547" s="10" t="str">
        <f>IFERROR(VLOOKUP(H3547,'[1]MW-NIFTY-50-12-Apr-2020'!$A:$A,1,FALSE),"No")</f>
        <v>No</v>
      </c>
      <c r="AA3547" s="10" t="s">
        <v>44</v>
      </c>
      <c r="AB3547" s="9">
        <v>3551</v>
      </c>
    </row>
    <row r="3548" spans="1:28" ht="15.75" customHeight="1" x14ac:dyDescent="0.3">
      <c r="A3548" s="9">
        <v>3062</v>
      </c>
      <c r="B3548" s="10"/>
      <c r="C3548" s="10"/>
      <c r="D3548" s="10">
        <v>137861124</v>
      </c>
      <c r="E3548" s="10">
        <v>538520</v>
      </c>
      <c r="F3548" s="10">
        <v>538520</v>
      </c>
      <c r="G3548" s="10" t="s">
        <v>9425</v>
      </c>
      <c r="H3548" s="10" t="str">
        <f>G3548</f>
        <v>SBL</v>
      </c>
      <c r="I3548" s="10" t="s">
        <v>9426</v>
      </c>
      <c r="J3548" s="10" t="s">
        <v>9427</v>
      </c>
      <c r="K3548" s="13">
        <v>2.3199999999999998</v>
      </c>
      <c r="L3548" s="19" t="s">
        <v>13176</v>
      </c>
      <c r="M3548" s="11" t="s">
        <v>275</v>
      </c>
      <c r="N3548" s="10" t="s">
        <v>276</v>
      </c>
      <c r="O3548" s="10"/>
      <c r="P3548" s="10"/>
      <c r="Q3548" s="12"/>
      <c r="R3548" s="12"/>
      <c r="S3548" s="18" t="s">
        <v>279</v>
      </c>
      <c r="T3548" s="10" t="s">
        <v>27</v>
      </c>
      <c r="U3548" s="10">
        <v>337</v>
      </c>
      <c r="V3548" s="10">
        <v>844</v>
      </c>
      <c r="W3548" s="10">
        <v>480</v>
      </c>
      <c r="X3548" s="10">
        <v>3635</v>
      </c>
      <c r="Y3548" s="10">
        <f t="shared" si="137"/>
        <v>3062</v>
      </c>
      <c r="Z3548" s="10" t="str">
        <f>IFERROR(VLOOKUP(H3548,'[1]MW-NIFTY-50-12-Apr-2020'!$A:$A,1,FALSE),"No")</f>
        <v>No</v>
      </c>
      <c r="AA3548" s="10" t="str">
        <f>IFERROR(VLOOKUP(AB3548,'[2]ind_nifty500list 12th Apr20'!$F:$F,1,FALSE),"No")</f>
        <v>No</v>
      </c>
      <c r="AB3548" s="9">
        <v>3062</v>
      </c>
    </row>
    <row r="3549" spans="1:28" ht="15.75" customHeight="1" x14ac:dyDescent="0.3">
      <c r="A3549" s="9">
        <v>3724</v>
      </c>
      <c r="B3549" s="10"/>
      <c r="C3549" s="10"/>
      <c r="D3549" s="10">
        <v>135968260</v>
      </c>
      <c r="E3549" s="10">
        <v>531126</v>
      </c>
      <c r="F3549" s="10">
        <v>531126</v>
      </c>
      <c r="G3549" s="10" t="s">
        <v>11402</v>
      </c>
      <c r="H3549" s="10" t="str">
        <f>G3549</f>
        <v>VIRTUALS</v>
      </c>
      <c r="I3549" s="10" t="s">
        <v>11403</v>
      </c>
      <c r="J3549" s="10" t="s">
        <v>11404</v>
      </c>
      <c r="K3549" s="13">
        <v>2.3199999999999998</v>
      </c>
      <c r="L3549" s="19" t="s">
        <v>13176</v>
      </c>
      <c r="M3549" s="11" t="s">
        <v>32</v>
      </c>
      <c r="N3549" s="10" t="s">
        <v>33</v>
      </c>
      <c r="O3549" s="10" t="s">
        <v>232</v>
      </c>
      <c r="P3549" s="10"/>
      <c r="Q3549" s="12"/>
      <c r="R3549" s="12"/>
      <c r="S3549" s="18" t="s">
        <v>35</v>
      </c>
      <c r="T3549" s="10" t="s">
        <v>27</v>
      </c>
      <c r="U3549" s="10">
        <v>47</v>
      </c>
      <c r="V3549" s="10">
        <v>2213</v>
      </c>
      <c r="W3549" s="10">
        <v>3157</v>
      </c>
      <c r="X3549" s="10">
        <v>2214</v>
      </c>
      <c r="Y3549" s="10">
        <f t="shared" si="137"/>
        <v>3724</v>
      </c>
      <c r="Z3549" s="10" t="str">
        <f>IFERROR(VLOOKUP(H3549,'[1]MW-NIFTY-50-12-Apr-2020'!$A:$A,1,FALSE),"No")</f>
        <v>No</v>
      </c>
      <c r="AA3549" s="10" t="str">
        <f>IFERROR(VLOOKUP(AB3549,'[2]ind_nifty500list 12th Apr20'!$F:$F,1,FALSE),"No")</f>
        <v>No</v>
      </c>
      <c r="AB3549" s="9">
        <v>3724</v>
      </c>
    </row>
    <row r="3550" spans="1:28" ht="15.75" customHeight="1" x14ac:dyDescent="0.3">
      <c r="A3550" s="9">
        <v>238</v>
      </c>
      <c r="B3550" s="10"/>
      <c r="C3550" s="10"/>
      <c r="D3550" s="10">
        <v>136055556</v>
      </c>
      <c r="E3550" s="10">
        <v>531467</v>
      </c>
      <c r="F3550" s="10">
        <v>531467</v>
      </c>
      <c r="G3550" s="10" t="s">
        <v>866</v>
      </c>
      <c r="H3550" s="10" t="str">
        <f>G3550</f>
        <v>ARNAVCORP</v>
      </c>
      <c r="I3550" s="10" t="s">
        <v>867</v>
      </c>
      <c r="J3550" s="10" t="s">
        <v>868</v>
      </c>
      <c r="K3550" s="13">
        <v>2.31</v>
      </c>
      <c r="L3550" s="19" t="s">
        <v>13176</v>
      </c>
      <c r="M3550" s="11" t="s">
        <v>83</v>
      </c>
      <c r="N3550" s="10" t="s">
        <v>84</v>
      </c>
      <c r="O3550" s="10" t="s">
        <v>85</v>
      </c>
      <c r="P3550" s="10"/>
      <c r="Q3550" s="12"/>
      <c r="R3550" s="12"/>
      <c r="S3550" s="17" t="s">
        <v>86</v>
      </c>
      <c r="T3550" s="10" t="s">
        <v>27</v>
      </c>
      <c r="U3550" s="10">
        <v>1252</v>
      </c>
      <c r="V3550" s="10">
        <v>1430</v>
      </c>
      <c r="W3550" s="10">
        <v>162</v>
      </c>
      <c r="X3550" s="10">
        <v>3681</v>
      </c>
      <c r="Y3550" s="10">
        <f t="shared" si="137"/>
        <v>238</v>
      </c>
      <c r="Z3550" s="10" t="str">
        <f>IFERROR(VLOOKUP(H3550,'[1]MW-NIFTY-50-12-Apr-2020'!$A:$A,1,FALSE),"No")</f>
        <v>No</v>
      </c>
      <c r="AA3550" s="10" t="str">
        <f>IFERROR(VLOOKUP(AB3550,'[2]ind_nifty500list 12th Apr20'!$F:$F,1,FALSE),"No")</f>
        <v>No</v>
      </c>
      <c r="AB3550" s="9">
        <v>238</v>
      </c>
    </row>
    <row r="3551" spans="1:28" ht="15.75" customHeight="1" x14ac:dyDescent="0.3">
      <c r="A3551" s="9">
        <v>1262</v>
      </c>
      <c r="B3551" s="10"/>
      <c r="C3551" s="10"/>
      <c r="D3551" s="10">
        <v>130322692</v>
      </c>
      <c r="E3551" s="10">
        <v>509073</v>
      </c>
      <c r="F3551" s="10">
        <v>509073</v>
      </c>
      <c r="G3551" s="10" t="s">
        <v>4007</v>
      </c>
      <c r="H3551" s="10" t="str">
        <f>G3551</f>
        <v>HATHWAYB</v>
      </c>
      <c r="I3551" s="10" t="s">
        <v>4008</v>
      </c>
      <c r="J3551" s="10" t="s">
        <v>4009</v>
      </c>
      <c r="K3551" s="13">
        <v>2.31</v>
      </c>
      <c r="L3551" s="19" t="s">
        <v>13176</v>
      </c>
      <c r="M3551" s="11" t="s">
        <v>83</v>
      </c>
      <c r="N3551" s="10" t="s">
        <v>181</v>
      </c>
      <c r="O3551" s="10" t="s">
        <v>1528</v>
      </c>
      <c r="P3551" s="23" t="s">
        <v>2509</v>
      </c>
      <c r="Q3551" s="12"/>
      <c r="R3551" s="12"/>
      <c r="S3551" s="15" t="s">
        <v>1530</v>
      </c>
      <c r="T3551" s="10" t="s">
        <v>27</v>
      </c>
      <c r="U3551" s="10">
        <v>770</v>
      </c>
      <c r="V3551" s="10">
        <v>5053</v>
      </c>
      <c r="W3551" s="10">
        <v>2361</v>
      </c>
      <c r="X3551" s="10">
        <v>1312</v>
      </c>
      <c r="Y3551" s="10">
        <f t="shared" si="137"/>
        <v>1262</v>
      </c>
      <c r="Z3551" s="10" t="str">
        <f>IFERROR(VLOOKUP(H3551,'[1]MW-NIFTY-50-12-Apr-2020'!$A:$A,1,FALSE),"No")</f>
        <v>No</v>
      </c>
      <c r="AA3551" s="10" t="str">
        <f>IFERROR(VLOOKUP(AB3551,'[2]ind_nifty500list 12th Apr20'!$F:$F,1,FALSE),"No")</f>
        <v>No</v>
      </c>
      <c r="AB3551" s="9">
        <v>1262</v>
      </c>
    </row>
    <row r="3552" spans="1:28" ht="15.75" customHeight="1" x14ac:dyDescent="0.3">
      <c r="A3552" s="9">
        <v>2865</v>
      </c>
      <c r="B3552" s="10"/>
      <c r="C3552" s="10"/>
      <c r="D3552" s="10">
        <v>133432836</v>
      </c>
      <c r="E3552" s="10">
        <v>521222</v>
      </c>
      <c r="F3552" s="10">
        <v>521222</v>
      </c>
      <c r="G3552" s="10" t="s">
        <v>8836</v>
      </c>
      <c r="H3552" s="10" t="str">
        <f>G3552</f>
        <v>SANBLUE</v>
      </c>
      <c r="I3552" s="10" t="s">
        <v>8837</v>
      </c>
      <c r="J3552" s="10" t="s">
        <v>8838</v>
      </c>
      <c r="K3552" s="13">
        <v>2.31</v>
      </c>
      <c r="L3552" s="19" t="s">
        <v>13176</v>
      </c>
      <c r="M3552" s="11" t="s">
        <v>39</v>
      </c>
      <c r="N3552" s="10" t="s">
        <v>145</v>
      </c>
      <c r="O3552" s="10"/>
      <c r="P3552" s="10"/>
      <c r="Q3552" s="12"/>
      <c r="R3552" s="12"/>
      <c r="S3552" s="17" t="s">
        <v>42</v>
      </c>
      <c r="T3552" s="10" t="s">
        <v>27</v>
      </c>
      <c r="U3552" s="10">
        <v>2866</v>
      </c>
      <c r="V3552" s="10">
        <v>2944</v>
      </c>
      <c r="W3552" s="10">
        <v>1619</v>
      </c>
      <c r="X3552" s="10">
        <v>1046</v>
      </c>
      <c r="Y3552" s="10">
        <f t="shared" si="137"/>
        <v>2865</v>
      </c>
      <c r="Z3552" s="10" t="str">
        <f>IFERROR(VLOOKUP(H3552,'[1]MW-NIFTY-50-12-Apr-2020'!$A:$A,1,FALSE),"No")</f>
        <v>No</v>
      </c>
      <c r="AA3552" s="10" t="str">
        <f>IFERROR(VLOOKUP(AB3552,'[2]ind_nifty500list 12th Apr20'!$F:$F,1,FALSE),"No")</f>
        <v>No</v>
      </c>
      <c r="AB3552" s="9">
        <v>2865</v>
      </c>
    </row>
    <row r="3553" spans="1:28" ht="15.75" customHeight="1" x14ac:dyDescent="0.3">
      <c r="A3553" s="9">
        <v>3254</v>
      </c>
      <c r="B3553" s="10">
        <v>5641473</v>
      </c>
      <c r="C3553" s="10">
        <v>22037</v>
      </c>
      <c r="D3553" s="10">
        <v>136532996</v>
      </c>
      <c r="E3553" s="10">
        <v>533332</v>
      </c>
      <c r="F3553" s="10">
        <v>533332</v>
      </c>
      <c r="G3553" s="10" t="s">
        <v>9996</v>
      </c>
      <c r="H3553" s="10" t="s">
        <v>9996</v>
      </c>
      <c r="I3553" s="10" t="s">
        <v>9997</v>
      </c>
      <c r="J3553" s="10" t="s">
        <v>9998</v>
      </c>
      <c r="K3553" s="13">
        <v>2.2999999999999998</v>
      </c>
      <c r="L3553" s="19" t="s">
        <v>13176</v>
      </c>
      <c r="M3553" s="11" t="s">
        <v>83</v>
      </c>
      <c r="N3553" s="10" t="s">
        <v>84</v>
      </c>
      <c r="O3553" s="10" t="s">
        <v>108</v>
      </c>
      <c r="P3553" s="10"/>
      <c r="Q3553" s="12"/>
      <c r="R3553" s="12"/>
      <c r="S3553" s="15" t="s">
        <v>86</v>
      </c>
      <c r="T3553" s="10" t="s">
        <v>27</v>
      </c>
      <c r="U3553" s="10">
        <v>4171</v>
      </c>
      <c r="V3553" s="10">
        <v>4234</v>
      </c>
      <c r="W3553" s="10">
        <v>2118</v>
      </c>
      <c r="X3553" s="10">
        <v>643</v>
      </c>
      <c r="Y3553" s="10">
        <f t="shared" si="137"/>
        <v>3254</v>
      </c>
      <c r="Z3553" s="10" t="str">
        <f>IFERROR(VLOOKUP(H3553,'[1]MW-NIFTY-50-12-Apr-2020'!$A:$A,1,FALSE),"No")</f>
        <v>No</v>
      </c>
      <c r="AA3553" s="10" t="str">
        <f>IFERROR(VLOOKUP(AB3553,'[2]ind_nifty500list 12th Apr20'!$F:$F,1,FALSE),"No")</f>
        <v>No</v>
      </c>
      <c r="AB3553" s="9">
        <v>3254</v>
      </c>
    </row>
    <row r="3554" spans="1:28" ht="15.75" customHeight="1" x14ac:dyDescent="0.3">
      <c r="A3554" s="9">
        <v>3338</v>
      </c>
      <c r="B3554" s="10"/>
      <c r="C3554" s="10"/>
      <c r="D3554" s="10">
        <v>131126532</v>
      </c>
      <c r="E3554" s="10">
        <v>131126532</v>
      </c>
      <c r="F3554" s="10">
        <v>512213</v>
      </c>
      <c r="G3554" s="10" t="s">
        <v>10249</v>
      </c>
      <c r="H3554" s="10" t="str">
        <f>G3554</f>
        <v>CLASELE</v>
      </c>
      <c r="I3554" s="10"/>
      <c r="J3554" s="10" t="s">
        <v>10250</v>
      </c>
      <c r="K3554" s="13">
        <v>2.2999999999999998</v>
      </c>
      <c r="L3554" s="19" t="s">
        <v>13176</v>
      </c>
      <c r="M3554" s="12"/>
      <c r="N3554" s="10"/>
      <c r="O3554" s="10"/>
      <c r="P3554" s="10"/>
      <c r="Q3554" s="12"/>
      <c r="R3554" s="12"/>
      <c r="S3554" s="10"/>
      <c r="T3554" s="10" t="s">
        <v>27</v>
      </c>
      <c r="U3554" s="10"/>
      <c r="V3554" s="10"/>
      <c r="W3554" s="10"/>
      <c r="X3554" s="10"/>
      <c r="Y3554" s="10">
        <f t="shared" si="137"/>
        <v>3338</v>
      </c>
      <c r="Z3554" s="10" t="str">
        <f>IFERROR(VLOOKUP(H3554,'[1]MW-NIFTY-50-12-Apr-2020'!$A:$A,1,FALSE),"No")</f>
        <v>No</v>
      </c>
      <c r="AA3554" s="10" t="str">
        <f>IFERROR(VLOOKUP(AB3554,'[2]ind_nifty500list 12th Apr20'!$F:$F,1,FALSE),"No")</f>
        <v>No</v>
      </c>
      <c r="AB3554" s="9">
        <v>3338</v>
      </c>
    </row>
    <row r="3555" spans="1:28" ht="15.75" customHeight="1" x14ac:dyDescent="0.3">
      <c r="A3555" s="9">
        <v>2542</v>
      </c>
      <c r="B3555" s="10"/>
      <c r="C3555" s="10"/>
      <c r="D3555" s="10">
        <v>131402500</v>
      </c>
      <c r="E3555" s="10">
        <v>513291</v>
      </c>
      <c r="F3555" s="10">
        <v>513291</v>
      </c>
      <c r="G3555" s="10" t="s">
        <v>7869</v>
      </c>
      <c r="H3555" s="10" t="str">
        <f>G3555</f>
        <v>PREMPIPES</v>
      </c>
      <c r="I3555" s="10" t="s">
        <v>7870</v>
      </c>
      <c r="J3555" s="10" t="s">
        <v>7871</v>
      </c>
      <c r="K3555" s="13">
        <v>2.29</v>
      </c>
      <c r="L3555" s="19" t="s">
        <v>13176</v>
      </c>
      <c r="M3555" s="11" t="s">
        <v>23</v>
      </c>
      <c r="N3555" s="10" t="s">
        <v>90</v>
      </c>
      <c r="O3555" s="10"/>
      <c r="P3555" s="10"/>
      <c r="Q3555" s="12"/>
      <c r="R3555" s="12"/>
      <c r="S3555" s="18" t="s">
        <v>91</v>
      </c>
      <c r="T3555" s="10" t="s">
        <v>27</v>
      </c>
      <c r="U3555" s="10">
        <v>2911</v>
      </c>
      <c r="V3555" s="10">
        <v>3603</v>
      </c>
      <c r="W3555" s="10">
        <v>2015</v>
      </c>
      <c r="X3555" s="10">
        <v>1658</v>
      </c>
      <c r="Y3555" s="10">
        <f t="shared" si="137"/>
        <v>2542</v>
      </c>
      <c r="Z3555" s="10" t="str">
        <f>IFERROR(VLOOKUP(H3555,'[1]MW-NIFTY-50-12-Apr-2020'!$A:$A,1,FALSE),"No")</f>
        <v>No</v>
      </c>
      <c r="AA3555" s="10" t="str">
        <f>IFERROR(VLOOKUP(AB3555,'[2]ind_nifty500list 12th Apr20'!$F:$F,1,FALSE),"No")</f>
        <v>No</v>
      </c>
      <c r="AB3555" s="9">
        <v>2542</v>
      </c>
    </row>
    <row r="3556" spans="1:28" ht="15.75" customHeight="1" x14ac:dyDescent="0.3">
      <c r="A3556" s="9">
        <v>467</v>
      </c>
      <c r="B3556" s="10"/>
      <c r="C3556" s="10"/>
      <c r="D3556" s="10">
        <v>136840964</v>
      </c>
      <c r="E3556" s="10">
        <v>534535</v>
      </c>
      <c r="F3556" s="10">
        <v>534535</v>
      </c>
      <c r="G3556" s="10" t="s">
        <v>1585</v>
      </c>
      <c r="H3556" s="10" t="str">
        <f>G3556</f>
        <v>BGPL</v>
      </c>
      <c r="I3556" s="10" t="s">
        <v>1586</v>
      </c>
      <c r="J3556" s="10" t="s">
        <v>1587</v>
      </c>
      <c r="K3556" s="13">
        <v>2.2799999999999998</v>
      </c>
      <c r="L3556" s="19" t="s">
        <v>13176</v>
      </c>
      <c r="M3556" s="11" t="s">
        <v>23</v>
      </c>
      <c r="N3556" s="10" t="s">
        <v>196</v>
      </c>
      <c r="O3556" s="10" t="s">
        <v>388</v>
      </c>
      <c r="P3556" s="10"/>
      <c r="Q3556" s="12"/>
      <c r="R3556" s="12"/>
      <c r="S3556" s="15" t="s">
        <v>26</v>
      </c>
      <c r="T3556" s="10" t="s">
        <v>27</v>
      </c>
      <c r="U3556" s="10">
        <v>3082</v>
      </c>
      <c r="V3556" s="10">
        <v>309</v>
      </c>
      <c r="W3556" s="10">
        <v>273</v>
      </c>
      <c r="X3556" s="10">
        <v>237</v>
      </c>
      <c r="Y3556" s="10">
        <f t="shared" si="137"/>
        <v>467</v>
      </c>
      <c r="Z3556" s="10" t="str">
        <f>IFERROR(VLOOKUP(H3556,'[1]MW-NIFTY-50-12-Apr-2020'!$A:$A,1,FALSE),"No")</f>
        <v>No</v>
      </c>
      <c r="AA3556" s="10" t="str">
        <f>IFERROR(VLOOKUP(AB3556,'[2]ind_nifty500list 12th Apr20'!$F:$F,1,FALSE),"No")</f>
        <v>No</v>
      </c>
      <c r="AB3556" s="9">
        <v>467</v>
      </c>
    </row>
    <row r="3557" spans="1:28" ht="15.75" customHeight="1" x14ac:dyDescent="0.3">
      <c r="A3557" s="9">
        <v>3561</v>
      </c>
      <c r="B3557" s="10">
        <v>2873089</v>
      </c>
      <c r="C3557" s="10">
        <v>11223</v>
      </c>
      <c r="D3557" s="10">
        <v>136321284</v>
      </c>
      <c r="E3557" s="10">
        <v>532505</v>
      </c>
      <c r="F3557" s="10">
        <v>532505</v>
      </c>
      <c r="G3557" s="10" t="s">
        <v>10916</v>
      </c>
      <c r="H3557" s="10" t="s">
        <v>10916</v>
      </c>
      <c r="I3557" s="10" t="s">
        <v>10917</v>
      </c>
      <c r="J3557" s="10" t="s">
        <v>10918</v>
      </c>
      <c r="K3557" s="13">
        <v>4422.8281499999994</v>
      </c>
      <c r="L3557" s="19" t="s">
        <v>13177</v>
      </c>
      <c r="M3557" s="11" t="s">
        <v>55</v>
      </c>
      <c r="N3557" s="10" t="s">
        <v>524</v>
      </c>
      <c r="O3557" s="10" t="s">
        <v>525</v>
      </c>
      <c r="P3557" s="10"/>
      <c r="Q3557" s="12"/>
      <c r="R3557" s="12"/>
      <c r="S3557" s="10" t="s">
        <v>526</v>
      </c>
      <c r="T3557" s="10" t="s">
        <v>43</v>
      </c>
      <c r="U3557" s="10">
        <v>691</v>
      </c>
      <c r="V3557" s="10">
        <v>2353</v>
      </c>
      <c r="W3557" s="10">
        <v>1421</v>
      </c>
      <c r="X3557" s="10">
        <v>131</v>
      </c>
      <c r="Y3557" s="10">
        <f t="shared" si="137"/>
        <v>3561</v>
      </c>
      <c r="Z3557" s="10" t="str">
        <f>IFERROR(VLOOKUP(H3557,'[1]MW-NIFTY-50-12-Apr-2020'!$A:$A,1,FALSE),"No")</f>
        <v>No</v>
      </c>
      <c r="AA3557" s="10" t="s">
        <v>44</v>
      </c>
      <c r="AB3557" s="9">
        <v>3561</v>
      </c>
    </row>
    <row r="3558" spans="1:28" ht="15.75" customHeight="1" x14ac:dyDescent="0.3">
      <c r="A3558" s="9">
        <v>854</v>
      </c>
      <c r="B3558" s="10"/>
      <c r="C3558" s="10"/>
      <c r="D3558" s="10">
        <v>135879428</v>
      </c>
      <c r="E3558" s="10">
        <v>530779</v>
      </c>
      <c r="F3558" s="10">
        <v>530779</v>
      </c>
      <c r="G3558" s="10" t="s">
        <v>2758</v>
      </c>
      <c r="H3558" s="10" t="str">
        <f>G3558</f>
        <v>DYNAMICP</v>
      </c>
      <c r="I3558" s="10" t="s">
        <v>2759</v>
      </c>
      <c r="J3558" s="10" t="s">
        <v>2760</v>
      </c>
      <c r="K3558" s="13">
        <v>2.2799999999999998</v>
      </c>
      <c r="L3558" s="19" t="s">
        <v>13176</v>
      </c>
      <c r="M3558" s="11" t="s">
        <v>55</v>
      </c>
      <c r="N3558" s="10" t="s">
        <v>56</v>
      </c>
      <c r="O3558" s="10" t="s">
        <v>62</v>
      </c>
      <c r="P3558" s="10" t="s">
        <v>63</v>
      </c>
      <c r="Q3558" s="12"/>
      <c r="R3558" s="12"/>
      <c r="S3558" s="18" t="s">
        <v>58</v>
      </c>
      <c r="T3558" s="10" t="s">
        <v>27</v>
      </c>
      <c r="U3558" s="10">
        <v>1383</v>
      </c>
      <c r="V3558" s="10">
        <v>1987</v>
      </c>
      <c r="W3558" s="10">
        <v>630</v>
      </c>
      <c r="X3558" s="10">
        <v>2044</v>
      </c>
      <c r="Y3558" s="10">
        <f t="shared" si="137"/>
        <v>854</v>
      </c>
      <c r="Z3558" s="10" t="str">
        <f>IFERROR(VLOOKUP(H3558,'[1]MW-NIFTY-50-12-Apr-2020'!$A:$A,1,FALSE),"No")</f>
        <v>No</v>
      </c>
      <c r="AA3558" s="10" t="str">
        <f>IFERROR(VLOOKUP(AB3558,'[2]ind_nifty500list 12th Apr20'!$F:$F,1,FALSE),"No")</f>
        <v>No</v>
      </c>
      <c r="AB3558" s="9">
        <v>854</v>
      </c>
    </row>
    <row r="3559" spans="1:28" ht="15.75" customHeight="1" x14ac:dyDescent="0.3">
      <c r="A3559" s="9">
        <v>3563</v>
      </c>
      <c r="B3559" s="10">
        <v>269569</v>
      </c>
      <c r="C3559" s="10">
        <v>1053</v>
      </c>
      <c r="D3559" s="10">
        <v>128037892</v>
      </c>
      <c r="E3559" s="10">
        <v>500148</v>
      </c>
      <c r="F3559" s="10">
        <v>500148</v>
      </c>
      <c r="G3559" s="10" t="s">
        <v>10922</v>
      </c>
      <c r="H3559" s="10" t="s">
        <v>10922</v>
      </c>
      <c r="I3559" s="10" t="s">
        <v>10923</v>
      </c>
      <c r="J3559" s="10" t="s">
        <v>10924</v>
      </c>
      <c r="K3559" s="13">
        <v>2573.1315999999997</v>
      </c>
      <c r="L3559" s="19" t="s">
        <v>13179</v>
      </c>
      <c r="M3559" s="11" t="s">
        <v>23</v>
      </c>
      <c r="N3559" s="10" t="s">
        <v>196</v>
      </c>
      <c r="O3559" s="10" t="s">
        <v>617</v>
      </c>
      <c r="P3559" s="10"/>
      <c r="Q3559" s="12"/>
      <c r="R3559" s="12"/>
      <c r="S3559" s="15" t="s">
        <v>26</v>
      </c>
      <c r="T3559" s="10" t="s">
        <v>27</v>
      </c>
      <c r="U3559" s="10">
        <v>1357</v>
      </c>
      <c r="V3559" s="10">
        <v>1609</v>
      </c>
      <c r="W3559" s="10">
        <v>945</v>
      </c>
      <c r="X3559" s="10">
        <v>695</v>
      </c>
      <c r="Y3559" s="10">
        <f t="shared" si="137"/>
        <v>3563</v>
      </c>
      <c r="Z3559" s="10" t="str">
        <f>IFERROR(VLOOKUP(H3559,'[1]MW-NIFTY-50-12-Apr-2020'!$A:$A,1,FALSE),"No")</f>
        <v>No</v>
      </c>
      <c r="AA3559" s="10" t="s">
        <v>44</v>
      </c>
      <c r="AB3559" s="9">
        <v>3563</v>
      </c>
    </row>
    <row r="3560" spans="1:28" ht="15.75" customHeight="1" x14ac:dyDescent="0.3">
      <c r="A3560" s="9">
        <v>1335</v>
      </c>
      <c r="B3560" s="10"/>
      <c r="C3560" s="10"/>
      <c r="D3560" s="10">
        <v>131337988</v>
      </c>
      <c r="E3560" s="10">
        <v>513039</v>
      </c>
      <c r="F3560" s="10">
        <v>513039</v>
      </c>
      <c r="G3560" s="10" t="s">
        <v>4230</v>
      </c>
      <c r="H3560" s="10" t="str">
        <f>G3560</f>
        <v>ZHINUDYP</v>
      </c>
      <c r="I3560" s="10" t="s">
        <v>4231</v>
      </c>
      <c r="J3560" s="10" t="s">
        <v>4232</v>
      </c>
      <c r="K3560" s="13">
        <v>2.27</v>
      </c>
      <c r="L3560" s="19" t="s">
        <v>13176</v>
      </c>
      <c r="M3560" s="11" t="s">
        <v>23</v>
      </c>
      <c r="N3560" s="10" t="s">
        <v>90</v>
      </c>
      <c r="O3560" s="10"/>
      <c r="P3560" s="10"/>
      <c r="Q3560" s="12"/>
      <c r="R3560" s="12"/>
      <c r="S3560" s="18" t="s">
        <v>91</v>
      </c>
      <c r="T3560" s="10" t="s">
        <v>27</v>
      </c>
      <c r="U3560" s="10">
        <v>1412</v>
      </c>
      <c r="V3560" s="10">
        <v>1457</v>
      </c>
      <c r="W3560" s="10">
        <v>921</v>
      </c>
      <c r="X3560" s="10">
        <v>485</v>
      </c>
      <c r="Y3560" s="10">
        <f t="shared" si="137"/>
        <v>1335</v>
      </c>
      <c r="Z3560" s="10" t="str">
        <f>IFERROR(VLOOKUP(H3560,'[1]MW-NIFTY-50-12-Apr-2020'!$A:$A,1,FALSE),"No")</f>
        <v>No</v>
      </c>
      <c r="AA3560" s="10" t="str">
        <f>IFERROR(VLOOKUP(AB3560,'[2]ind_nifty500list 12th Apr20'!$F:$F,1,FALSE),"No")</f>
        <v>No</v>
      </c>
      <c r="AB3560" s="9">
        <v>1335</v>
      </c>
    </row>
    <row r="3561" spans="1:28" ht="15.75" customHeight="1" x14ac:dyDescent="0.3">
      <c r="A3561" s="9">
        <v>1306</v>
      </c>
      <c r="B3561" s="10"/>
      <c r="C3561" s="10"/>
      <c r="D3561" s="10">
        <v>138013188</v>
      </c>
      <c r="E3561" s="10">
        <v>539114</v>
      </c>
      <c r="F3561" s="10">
        <v>539114</v>
      </c>
      <c r="G3561" s="10" t="s">
        <v>4141</v>
      </c>
      <c r="H3561" s="10" t="str">
        <f>G3561</f>
        <v>HINDSECR</v>
      </c>
      <c r="I3561" s="10" t="s">
        <v>4142</v>
      </c>
      <c r="J3561" s="10" t="s">
        <v>4143</v>
      </c>
      <c r="K3561" s="13">
        <v>2.2599999999999998</v>
      </c>
      <c r="L3561" s="19" t="s">
        <v>13176</v>
      </c>
      <c r="M3561" s="11" t="s">
        <v>55</v>
      </c>
      <c r="N3561" s="10" t="s">
        <v>56</v>
      </c>
      <c r="O3561" s="10" t="s">
        <v>57</v>
      </c>
      <c r="P3561" s="10"/>
      <c r="Q3561" s="12"/>
      <c r="R3561" s="12"/>
      <c r="S3561" s="18" t="s">
        <v>58</v>
      </c>
      <c r="T3561" s="10" t="s">
        <v>27</v>
      </c>
      <c r="U3561" s="10">
        <v>1893</v>
      </c>
      <c r="V3561" s="10">
        <v>1908</v>
      </c>
      <c r="W3561" s="10">
        <v>1256</v>
      </c>
      <c r="X3561" s="10">
        <v>986</v>
      </c>
      <c r="Y3561" s="10">
        <f t="shared" si="137"/>
        <v>1306</v>
      </c>
      <c r="Z3561" s="10" t="str">
        <f>IFERROR(VLOOKUP(H3561,'[1]MW-NIFTY-50-12-Apr-2020'!$A:$A,1,FALSE),"No")</f>
        <v>No</v>
      </c>
      <c r="AA3561" s="10" t="str">
        <f>IFERROR(VLOOKUP(AB3561,'[2]ind_nifty500list 12th Apr20'!$F:$F,1,FALSE),"No")</f>
        <v>No</v>
      </c>
      <c r="AB3561" s="9">
        <v>1306</v>
      </c>
    </row>
    <row r="3562" spans="1:28" ht="15.75" customHeight="1" x14ac:dyDescent="0.3">
      <c r="A3562" s="9">
        <v>349</v>
      </c>
      <c r="B3562" s="10"/>
      <c r="C3562" s="10"/>
      <c r="D3562" s="10">
        <v>134276100</v>
      </c>
      <c r="E3562" s="10">
        <v>524516</v>
      </c>
      <c r="F3562" s="10">
        <v>524516</v>
      </c>
      <c r="G3562" s="10" t="s">
        <v>1218</v>
      </c>
      <c r="H3562" s="10" t="str">
        <f>G3562</f>
        <v>BACPHAR</v>
      </c>
      <c r="I3562" s="10" t="s">
        <v>1219</v>
      </c>
      <c r="J3562" s="10" t="s">
        <v>1220</v>
      </c>
      <c r="K3562" s="13">
        <v>2.2400000000000002</v>
      </c>
      <c r="L3562" s="19" t="s">
        <v>13176</v>
      </c>
      <c r="M3562" s="11" t="s">
        <v>95</v>
      </c>
      <c r="N3562" s="10" t="s">
        <v>96</v>
      </c>
      <c r="O3562" s="10"/>
      <c r="P3562" s="10"/>
      <c r="Q3562" s="12"/>
      <c r="R3562" s="12"/>
      <c r="S3562" s="10" t="s">
        <v>98</v>
      </c>
      <c r="T3562" s="10" t="s">
        <v>27</v>
      </c>
      <c r="U3562" s="10">
        <v>2794</v>
      </c>
      <c r="V3562" s="10">
        <v>3056</v>
      </c>
      <c r="W3562" s="10">
        <v>2821</v>
      </c>
      <c r="X3562" s="10">
        <v>609</v>
      </c>
      <c r="Y3562" s="10">
        <f t="shared" si="137"/>
        <v>349</v>
      </c>
      <c r="Z3562" s="10" t="str">
        <f>IFERROR(VLOOKUP(H3562,'[1]MW-NIFTY-50-12-Apr-2020'!$A:$A,1,FALSE),"No")</f>
        <v>No</v>
      </c>
      <c r="AA3562" s="10" t="str">
        <f>IFERROR(VLOOKUP(AB3562,'[2]ind_nifty500list 12th Apr20'!$F:$F,1,FALSE),"No")</f>
        <v>No</v>
      </c>
      <c r="AB3562" s="9">
        <v>349</v>
      </c>
    </row>
    <row r="3563" spans="1:28" ht="15.75" customHeight="1" x14ac:dyDescent="0.3">
      <c r="A3563" s="9">
        <v>479</v>
      </c>
      <c r="B3563" s="10"/>
      <c r="C3563" s="10"/>
      <c r="D3563" s="10">
        <v>134837508</v>
      </c>
      <c r="E3563" s="10">
        <v>526709</v>
      </c>
      <c r="F3563" s="10">
        <v>526709</v>
      </c>
      <c r="G3563" s="10" t="s">
        <v>1623</v>
      </c>
      <c r="H3563" s="10" t="str">
        <f>G3563</f>
        <v>BITS</v>
      </c>
      <c r="I3563" s="10" t="s">
        <v>1624</v>
      </c>
      <c r="J3563" s="10" t="s">
        <v>1625</v>
      </c>
      <c r="K3563" s="13">
        <v>2.2400000000000002</v>
      </c>
      <c r="L3563" s="19" t="s">
        <v>13176</v>
      </c>
      <c r="M3563" s="11" t="s">
        <v>32</v>
      </c>
      <c r="N3563" s="10" t="s">
        <v>33</v>
      </c>
      <c r="O3563" s="10" t="s">
        <v>232</v>
      </c>
      <c r="P3563" s="10"/>
      <c r="Q3563" s="12"/>
      <c r="R3563" s="12"/>
      <c r="S3563" s="18" t="s">
        <v>35</v>
      </c>
      <c r="T3563" s="10" t="s">
        <v>27</v>
      </c>
      <c r="U3563" s="10">
        <v>2214</v>
      </c>
      <c r="V3563" s="10">
        <v>3157</v>
      </c>
      <c r="W3563" s="10">
        <v>639</v>
      </c>
      <c r="X3563" s="10">
        <v>857</v>
      </c>
      <c r="Y3563" s="10">
        <f t="shared" si="137"/>
        <v>479</v>
      </c>
      <c r="Z3563" s="10" t="str">
        <f>IFERROR(VLOOKUP(H3563,'[1]MW-NIFTY-50-12-Apr-2020'!$A:$A,1,FALSE),"No")</f>
        <v>No</v>
      </c>
      <c r="AA3563" s="10" t="str">
        <f>IFERROR(VLOOKUP(AB3563,'[2]ind_nifty500list 12th Apr20'!$F:$F,1,FALSE),"No")</f>
        <v>No</v>
      </c>
      <c r="AB3563" s="9">
        <v>479</v>
      </c>
    </row>
    <row r="3564" spans="1:28" ht="15.75" customHeight="1" x14ac:dyDescent="0.3">
      <c r="A3564" s="9">
        <v>1761</v>
      </c>
      <c r="B3564" s="10"/>
      <c r="C3564" s="10"/>
      <c r="D3564" s="10">
        <v>136041732</v>
      </c>
      <c r="E3564" s="10">
        <v>136041732</v>
      </c>
      <c r="F3564" s="10">
        <v>531413</v>
      </c>
      <c r="G3564" s="10" t="s">
        <v>5520</v>
      </c>
      <c r="H3564" s="10" t="str">
        <f>G3564</f>
        <v>KIRANPR</v>
      </c>
      <c r="I3564" s="10" t="s">
        <v>5521</v>
      </c>
      <c r="J3564" s="10" t="s">
        <v>5522</v>
      </c>
      <c r="K3564" s="13">
        <v>2.2400000000000002</v>
      </c>
      <c r="L3564" s="19" t="s">
        <v>13176</v>
      </c>
      <c r="M3564" s="11" t="s">
        <v>83</v>
      </c>
      <c r="N3564" s="10" t="s">
        <v>181</v>
      </c>
      <c r="O3564" s="10"/>
      <c r="P3564" s="10"/>
      <c r="Q3564" s="12"/>
      <c r="R3564" s="12"/>
      <c r="S3564" s="17" t="s">
        <v>86</v>
      </c>
      <c r="T3564" s="10" t="s">
        <v>27</v>
      </c>
      <c r="U3564" s="10">
        <v>304</v>
      </c>
      <c r="V3564" s="10">
        <v>1783</v>
      </c>
      <c r="W3564" s="10">
        <v>1622</v>
      </c>
      <c r="X3564" s="10">
        <v>2810</v>
      </c>
      <c r="Y3564" s="10">
        <f t="shared" si="137"/>
        <v>1761</v>
      </c>
      <c r="Z3564" s="10" t="str">
        <f>IFERROR(VLOOKUP(H3564,'[1]MW-NIFTY-50-12-Apr-2020'!$A:$A,1,FALSE),"No")</f>
        <v>No</v>
      </c>
      <c r="AA3564" s="10" t="str">
        <f>IFERROR(VLOOKUP(AB3564,'[2]ind_nifty500list 12th Apr20'!$F:$F,1,FALSE),"No")</f>
        <v>No</v>
      </c>
      <c r="AB3564" s="9">
        <v>1761</v>
      </c>
    </row>
    <row r="3565" spans="1:28" ht="15.75" customHeight="1" x14ac:dyDescent="0.3">
      <c r="A3565" s="9">
        <v>3569</v>
      </c>
      <c r="B3565" s="10">
        <v>2952193</v>
      </c>
      <c r="C3565" s="10">
        <v>11532</v>
      </c>
      <c r="D3565" s="10">
        <v>136329732</v>
      </c>
      <c r="E3565" s="10">
        <v>532538</v>
      </c>
      <c r="F3565" s="10">
        <v>532538</v>
      </c>
      <c r="G3565" s="10" t="s">
        <v>10940</v>
      </c>
      <c r="H3565" s="10" t="s">
        <v>10940</v>
      </c>
      <c r="I3565" s="10" t="s">
        <v>10941</v>
      </c>
      <c r="J3565" s="10" t="s">
        <v>10942</v>
      </c>
      <c r="K3565" s="13">
        <v>110758.95540000001</v>
      </c>
      <c r="L3565" s="16" t="s">
        <v>13178</v>
      </c>
      <c r="M3565" s="11" t="s">
        <v>249</v>
      </c>
      <c r="N3565" s="10" t="s">
        <v>250</v>
      </c>
      <c r="O3565" s="10" t="s">
        <v>251</v>
      </c>
      <c r="P3565" s="10"/>
      <c r="Q3565" s="12"/>
      <c r="R3565" s="12"/>
      <c r="S3565" s="15" t="s">
        <v>26</v>
      </c>
      <c r="T3565" s="10" t="s">
        <v>130</v>
      </c>
      <c r="U3565" s="10">
        <v>3002</v>
      </c>
      <c r="V3565" s="10">
        <v>1176</v>
      </c>
      <c r="W3565" s="10">
        <v>157</v>
      </c>
      <c r="X3565" s="10">
        <v>34</v>
      </c>
      <c r="Y3565" s="10">
        <f t="shared" si="137"/>
        <v>3569</v>
      </c>
      <c r="Z3565" s="10" t="s">
        <v>44</v>
      </c>
      <c r="AA3565" s="10" t="s">
        <v>44</v>
      </c>
      <c r="AB3565" s="9">
        <v>3569</v>
      </c>
    </row>
    <row r="3566" spans="1:28" ht="15.75" customHeight="1" x14ac:dyDescent="0.3">
      <c r="A3566" s="9">
        <v>1145</v>
      </c>
      <c r="B3566" s="10"/>
      <c r="C3566" s="10"/>
      <c r="D3566" s="10">
        <v>137866756</v>
      </c>
      <c r="E3566" s="10">
        <v>538542</v>
      </c>
      <c r="F3566" s="10">
        <v>538542</v>
      </c>
      <c r="G3566" s="10" t="s">
        <v>3648</v>
      </c>
      <c r="H3566" s="10" t="str">
        <f t="shared" ref="H3566:H3572" si="139">G3566</f>
        <v>GOLDCOINHF</v>
      </c>
      <c r="I3566" s="10" t="s">
        <v>3649</v>
      </c>
      <c r="J3566" s="10" t="s">
        <v>3650</v>
      </c>
      <c r="K3566" s="13">
        <v>2.23</v>
      </c>
      <c r="L3566" s="19" t="s">
        <v>13176</v>
      </c>
      <c r="M3566" s="11" t="s">
        <v>275</v>
      </c>
      <c r="N3566" s="10" t="s">
        <v>276</v>
      </c>
      <c r="O3566" s="10" t="s">
        <v>277</v>
      </c>
      <c r="P3566" s="10"/>
      <c r="Q3566" s="12"/>
      <c r="R3566" s="12"/>
      <c r="S3566" s="18" t="s">
        <v>279</v>
      </c>
      <c r="T3566" s="10" t="s">
        <v>27</v>
      </c>
      <c r="U3566" s="10">
        <v>3328</v>
      </c>
      <c r="V3566" s="10">
        <v>3504</v>
      </c>
      <c r="W3566" s="10">
        <v>3516</v>
      </c>
      <c r="X3566" s="10">
        <v>2957</v>
      </c>
      <c r="Y3566" s="10">
        <f t="shared" si="137"/>
        <v>1145</v>
      </c>
      <c r="Z3566" s="10" t="str">
        <f>IFERROR(VLOOKUP(H3566,'[1]MW-NIFTY-50-12-Apr-2020'!$A:$A,1,FALSE),"No")</f>
        <v>No</v>
      </c>
      <c r="AA3566" s="10" t="str">
        <f>IFERROR(VLOOKUP(AB3566,'[2]ind_nifty500list 12th Apr20'!$F:$F,1,FALSE),"No")</f>
        <v>No</v>
      </c>
      <c r="AB3566" s="9">
        <v>1145</v>
      </c>
    </row>
    <row r="3567" spans="1:28" ht="15.75" customHeight="1" x14ac:dyDescent="0.3">
      <c r="A3567" s="9">
        <v>649</v>
      </c>
      <c r="B3567" s="10"/>
      <c r="C3567" s="10"/>
      <c r="D3567" s="10">
        <v>135894788</v>
      </c>
      <c r="E3567" s="10">
        <v>530839</v>
      </c>
      <c r="F3567" s="10">
        <v>530839</v>
      </c>
      <c r="G3567" s="10" t="s">
        <v>2138</v>
      </c>
      <c r="H3567" s="10" t="str">
        <f t="shared" si="139"/>
        <v>CLIOINFO</v>
      </c>
      <c r="I3567" s="10" t="s">
        <v>2139</v>
      </c>
      <c r="J3567" s="10" t="s">
        <v>2140</v>
      </c>
      <c r="K3567" s="13">
        <v>2.2200000000000002</v>
      </c>
      <c r="L3567" s="19" t="s">
        <v>13176</v>
      </c>
      <c r="M3567" s="10" t="s">
        <v>55</v>
      </c>
      <c r="N3567" s="10" t="s">
        <v>56</v>
      </c>
      <c r="O3567" s="10" t="s">
        <v>62</v>
      </c>
      <c r="P3567" s="10" t="s">
        <v>63</v>
      </c>
      <c r="Q3567" s="12"/>
      <c r="R3567" s="12"/>
      <c r="S3567" s="10" t="s">
        <v>58</v>
      </c>
      <c r="T3567" s="10" t="s">
        <v>27</v>
      </c>
      <c r="U3567" s="10">
        <v>678</v>
      </c>
      <c r="V3567" s="10">
        <v>1037</v>
      </c>
      <c r="W3567" s="10">
        <v>588</v>
      </c>
      <c r="X3567" s="10">
        <v>415</v>
      </c>
      <c r="Y3567" s="10">
        <f t="shared" si="137"/>
        <v>649</v>
      </c>
      <c r="Z3567" s="10" t="str">
        <f>IFERROR(VLOOKUP(H3567,'[1]MW-NIFTY-50-12-Apr-2020'!$A:$A,1,FALSE),"No")</f>
        <v>No</v>
      </c>
      <c r="AA3567" s="10" t="str">
        <f>IFERROR(VLOOKUP(AB3567,'[2]ind_nifty500list 12th Apr20'!$F:$F,1,FALSE),"No")</f>
        <v>No</v>
      </c>
      <c r="AB3567" s="9">
        <v>649</v>
      </c>
    </row>
    <row r="3568" spans="1:28" ht="15.75" customHeight="1" x14ac:dyDescent="0.3">
      <c r="A3568" s="9">
        <v>2415</v>
      </c>
      <c r="B3568" s="10"/>
      <c r="C3568" s="10"/>
      <c r="D3568" s="10">
        <v>130995716</v>
      </c>
      <c r="E3568" s="10">
        <v>511702</v>
      </c>
      <c r="F3568" s="10">
        <v>511702</v>
      </c>
      <c r="G3568" s="10" t="s">
        <v>7494</v>
      </c>
      <c r="H3568" s="10" t="str">
        <f t="shared" si="139"/>
        <v>PARSHINV</v>
      </c>
      <c r="I3568" s="10" t="s">
        <v>7495</v>
      </c>
      <c r="J3568" s="10" t="s">
        <v>7496</v>
      </c>
      <c r="K3568" s="13">
        <v>2.2200000000000002</v>
      </c>
      <c r="L3568" s="19" t="s">
        <v>13176</v>
      </c>
      <c r="M3568" s="11" t="s">
        <v>55</v>
      </c>
      <c r="N3568" s="10" t="s">
        <v>56</v>
      </c>
      <c r="O3568" s="10"/>
      <c r="P3568" s="10"/>
      <c r="Q3568" s="12"/>
      <c r="R3568" s="12"/>
      <c r="S3568" s="10" t="s">
        <v>58</v>
      </c>
      <c r="T3568" s="10" t="s">
        <v>27</v>
      </c>
      <c r="U3568" s="10">
        <v>472</v>
      </c>
      <c r="V3568" s="10">
        <v>1432</v>
      </c>
      <c r="W3568" s="10">
        <v>1219</v>
      </c>
      <c r="X3568" s="10">
        <v>1033</v>
      </c>
      <c r="Y3568" s="10">
        <f t="shared" si="137"/>
        <v>2415</v>
      </c>
      <c r="Z3568" s="10" t="str">
        <f>IFERROR(VLOOKUP(H3568,'[1]MW-NIFTY-50-12-Apr-2020'!$A:$A,1,FALSE),"No")</f>
        <v>No</v>
      </c>
      <c r="AA3568" s="10" t="str">
        <f>IFERROR(VLOOKUP(AB3568,'[2]ind_nifty500list 12th Apr20'!$F:$F,1,FALSE),"No")</f>
        <v>No</v>
      </c>
      <c r="AB3568" s="9">
        <v>2415</v>
      </c>
    </row>
    <row r="3569" spans="1:28" ht="15.75" customHeight="1" x14ac:dyDescent="0.3">
      <c r="A3569" s="9">
        <v>3134</v>
      </c>
      <c r="B3569" s="10"/>
      <c r="C3569" s="10"/>
      <c r="D3569" s="10">
        <v>132105732</v>
      </c>
      <c r="E3569" s="10">
        <v>516038</v>
      </c>
      <c r="F3569" s="10">
        <v>516038</v>
      </c>
      <c r="G3569" s="10" t="s">
        <v>9637</v>
      </c>
      <c r="H3569" s="10" t="str">
        <f t="shared" si="139"/>
        <v>SOMAPPR</v>
      </c>
      <c r="I3569" s="10" t="s">
        <v>9638</v>
      </c>
      <c r="J3569" s="10" t="s">
        <v>9639</v>
      </c>
      <c r="K3569" s="13">
        <v>2.21</v>
      </c>
      <c r="L3569" s="19" t="s">
        <v>13176</v>
      </c>
      <c r="M3569" s="11" t="s">
        <v>23</v>
      </c>
      <c r="N3569" s="10" t="s">
        <v>196</v>
      </c>
      <c r="O3569" s="10" t="s">
        <v>388</v>
      </c>
      <c r="P3569" s="10"/>
      <c r="Q3569" s="12"/>
      <c r="R3569" s="12"/>
      <c r="S3569" s="15" t="s">
        <v>26</v>
      </c>
      <c r="T3569" s="10" t="s">
        <v>27</v>
      </c>
      <c r="U3569" s="10">
        <v>2581</v>
      </c>
      <c r="V3569" s="10">
        <v>2143</v>
      </c>
      <c r="W3569" s="10">
        <v>3096</v>
      </c>
      <c r="X3569" s="10">
        <v>2210</v>
      </c>
      <c r="Y3569" s="10">
        <f t="shared" si="137"/>
        <v>3134</v>
      </c>
      <c r="Z3569" s="10" t="str">
        <f>IFERROR(VLOOKUP(H3569,'[1]MW-NIFTY-50-12-Apr-2020'!$A:$A,1,FALSE),"No")</f>
        <v>No</v>
      </c>
      <c r="AA3569" s="10" t="str">
        <f>IFERROR(VLOOKUP(AB3569,'[2]ind_nifty500list 12th Apr20'!$F:$F,1,FALSE),"No")</f>
        <v>No</v>
      </c>
      <c r="AB3569" s="9">
        <v>3134</v>
      </c>
    </row>
    <row r="3570" spans="1:28" ht="15.75" customHeight="1" x14ac:dyDescent="0.3">
      <c r="A3570" s="9">
        <v>3288</v>
      </c>
      <c r="B3570" s="10"/>
      <c r="C3570" s="10"/>
      <c r="D3570" s="10">
        <v>133996804</v>
      </c>
      <c r="E3570" s="10">
        <v>523425</v>
      </c>
      <c r="F3570" s="10">
        <v>523425</v>
      </c>
      <c r="G3570" s="10" t="s">
        <v>10100</v>
      </c>
      <c r="H3570" s="10" t="str">
        <f t="shared" si="139"/>
        <v>SUNRAJDI</v>
      </c>
      <c r="I3570" s="10" t="s">
        <v>10101</v>
      </c>
      <c r="J3570" s="10" t="s">
        <v>10102</v>
      </c>
      <c r="K3570" s="13">
        <v>2.21</v>
      </c>
      <c r="L3570" s="19" t="s">
        <v>13176</v>
      </c>
      <c r="M3570" s="11" t="s">
        <v>83</v>
      </c>
      <c r="N3570" s="10" t="s">
        <v>84</v>
      </c>
      <c r="O3570" s="10" t="s">
        <v>508</v>
      </c>
      <c r="P3570" s="10"/>
      <c r="Q3570" s="12"/>
      <c r="R3570" s="12"/>
      <c r="S3570" s="15" t="s">
        <v>86</v>
      </c>
      <c r="T3570" s="10" t="s">
        <v>27</v>
      </c>
      <c r="U3570" s="10">
        <v>198</v>
      </c>
      <c r="V3570" s="10">
        <v>853</v>
      </c>
      <c r="W3570" s="10">
        <v>3313</v>
      </c>
      <c r="X3570" s="10">
        <v>3802</v>
      </c>
      <c r="Y3570" s="10">
        <f t="shared" si="137"/>
        <v>3288</v>
      </c>
      <c r="Z3570" s="10" t="str">
        <f>IFERROR(VLOOKUP(H3570,'[1]MW-NIFTY-50-12-Apr-2020'!$A:$A,1,FALSE),"No")</f>
        <v>No</v>
      </c>
      <c r="AA3570" s="10" t="str">
        <f>IFERROR(VLOOKUP(AB3570,'[2]ind_nifty500list 12th Apr20'!$F:$F,1,FALSE),"No")</f>
        <v>No</v>
      </c>
      <c r="AB3570" s="9">
        <v>3288</v>
      </c>
    </row>
    <row r="3571" spans="1:28" ht="15.75" customHeight="1" x14ac:dyDescent="0.3">
      <c r="A3571" s="9">
        <v>801</v>
      </c>
      <c r="B3571" s="10"/>
      <c r="C3571" s="10"/>
      <c r="D3571" s="10">
        <v>135996676</v>
      </c>
      <c r="E3571" s="10">
        <v>531237</v>
      </c>
      <c r="F3571" s="10">
        <v>531237</v>
      </c>
      <c r="G3571" s="10" t="s">
        <v>2599</v>
      </c>
      <c r="H3571" s="10" t="str">
        <f t="shared" si="139"/>
        <v>DHRUVCA</v>
      </c>
      <c r="I3571" s="10" t="s">
        <v>2600</v>
      </c>
      <c r="J3571" s="10" t="s">
        <v>2601</v>
      </c>
      <c r="K3571" s="13">
        <v>2.2000000000000002</v>
      </c>
      <c r="L3571" s="19" t="s">
        <v>13176</v>
      </c>
      <c r="M3571" s="11" t="s">
        <v>55</v>
      </c>
      <c r="N3571" s="10" t="s">
        <v>56</v>
      </c>
      <c r="O3571" s="10" t="s">
        <v>62</v>
      </c>
      <c r="P3571" s="10" t="s">
        <v>2602</v>
      </c>
      <c r="Q3571" s="12"/>
      <c r="R3571" s="12"/>
      <c r="S3571" s="18" t="s">
        <v>58</v>
      </c>
      <c r="T3571" s="10" t="s">
        <v>27</v>
      </c>
      <c r="U3571" s="10">
        <v>3351</v>
      </c>
      <c r="V3571" s="10">
        <v>3916</v>
      </c>
      <c r="W3571" s="10">
        <v>2778</v>
      </c>
      <c r="X3571" s="10">
        <v>0</v>
      </c>
      <c r="Y3571" s="10">
        <f t="shared" si="137"/>
        <v>801</v>
      </c>
      <c r="Z3571" s="10" t="str">
        <f>IFERROR(VLOOKUP(H3571,'[1]MW-NIFTY-50-12-Apr-2020'!$A:$A,1,FALSE),"No")</f>
        <v>No</v>
      </c>
      <c r="AA3571" s="10" t="str">
        <f>IFERROR(VLOOKUP(AB3571,'[2]ind_nifty500list 12th Apr20'!$F:$F,1,FALSE),"No")</f>
        <v>No</v>
      </c>
      <c r="AB3571" s="9">
        <v>801</v>
      </c>
    </row>
    <row r="3572" spans="1:28" ht="15.75" customHeight="1" x14ac:dyDescent="0.3">
      <c r="A3572" s="9">
        <v>2387</v>
      </c>
      <c r="B3572" s="10"/>
      <c r="C3572" s="10"/>
      <c r="D3572" s="10">
        <v>132453636</v>
      </c>
      <c r="E3572" s="10">
        <v>517397</v>
      </c>
      <c r="F3572" s="10">
        <v>517397</v>
      </c>
      <c r="G3572" s="10" t="s">
        <v>7412</v>
      </c>
      <c r="H3572" s="10" t="str">
        <f t="shared" si="139"/>
        <v>PANELEC</v>
      </c>
      <c r="I3572" s="10" t="s">
        <v>7413</v>
      </c>
      <c r="J3572" s="10" t="s">
        <v>7414</v>
      </c>
      <c r="K3572" s="13">
        <v>2.2000000000000002</v>
      </c>
      <c r="L3572" s="19" t="s">
        <v>13176</v>
      </c>
      <c r="M3572" s="11" t="s">
        <v>32</v>
      </c>
      <c r="N3572" s="10" t="s">
        <v>220</v>
      </c>
      <c r="O3572" s="10" t="s">
        <v>458</v>
      </c>
      <c r="P3572" s="10"/>
      <c r="Q3572" s="12"/>
      <c r="R3572" s="12"/>
      <c r="S3572" s="15" t="s">
        <v>222</v>
      </c>
      <c r="T3572" s="10" t="s">
        <v>27</v>
      </c>
      <c r="U3572" s="10">
        <v>995</v>
      </c>
      <c r="V3572" s="10">
        <v>1861</v>
      </c>
      <c r="W3572" s="10">
        <v>2396</v>
      </c>
      <c r="X3572" s="10">
        <v>3715</v>
      </c>
      <c r="Y3572" s="10">
        <f t="shared" si="137"/>
        <v>2387</v>
      </c>
      <c r="Z3572" s="10" t="str">
        <f>IFERROR(VLOOKUP(H3572,'[1]MW-NIFTY-50-12-Apr-2020'!$A:$A,1,FALSE),"No")</f>
        <v>No</v>
      </c>
      <c r="AA3572" s="10" t="str">
        <f>IFERROR(VLOOKUP(AB3572,'[2]ind_nifty500list 12th Apr20'!$F:$F,1,FALSE),"No")</f>
        <v>No</v>
      </c>
      <c r="AB3572" s="9">
        <v>2387</v>
      </c>
    </row>
    <row r="3573" spans="1:28" ht="15.75" customHeight="1" x14ac:dyDescent="0.3">
      <c r="A3573" s="9">
        <v>3452</v>
      </c>
      <c r="B3573" s="10">
        <v>523009</v>
      </c>
      <c r="C3573" s="10">
        <v>2043</v>
      </c>
      <c r="D3573" s="10">
        <v>128066564</v>
      </c>
      <c r="E3573" s="10">
        <v>500260</v>
      </c>
      <c r="F3573" s="10">
        <v>500260</v>
      </c>
      <c r="G3573" s="10" t="s">
        <v>10964</v>
      </c>
      <c r="H3573" s="10" t="s">
        <v>10964</v>
      </c>
      <c r="I3573" s="10" t="s">
        <v>10965</v>
      </c>
      <c r="J3573" s="10" t="s">
        <v>10966</v>
      </c>
      <c r="K3573" s="13">
        <v>18169.534</v>
      </c>
      <c r="L3573" s="16" t="s">
        <v>13177</v>
      </c>
      <c r="M3573" s="11" t="s">
        <v>249</v>
      </c>
      <c r="N3573" s="10" t="s">
        <v>250</v>
      </c>
      <c r="O3573" s="10" t="s">
        <v>251</v>
      </c>
      <c r="P3573" s="10"/>
      <c r="Q3573" s="12"/>
      <c r="R3573" s="12"/>
      <c r="S3573" s="15" t="s">
        <v>26</v>
      </c>
      <c r="T3573" s="10" t="s">
        <v>43</v>
      </c>
      <c r="U3573" s="10">
        <v>587</v>
      </c>
      <c r="V3573" s="10">
        <v>2627</v>
      </c>
      <c r="W3573" s="10">
        <v>737</v>
      </c>
      <c r="X3573" s="10">
        <v>34</v>
      </c>
      <c r="Y3573" s="10">
        <f t="shared" si="137"/>
        <v>3452</v>
      </c>
      <c r="Z3573" s="10" t="str">
        <f>IFERROR(VLOOKUP(H3573,'[1]MW-NIFTY-50-12-Apr-2020'!$A:$A,1,FALSE),"No")</f>
        <v>No</v>
      </c>
      <c r="AA3573" s="10" t="s">
        <v>44</v>
      </c>
      <c r="AB3573" s="9">
        <v>3452</v>
      </c>
    </row>
    <row r="3574" spans="1:28" ht="15.75" customHeight="1" x14ac:dyDescent="0.3">
      <c r="A3574" s="9">
        <v>1299</v>
      </c>
      <c r="B3574" s="10"/>
      <c r="C3574" s="10"/>
      <c r="D3574" s="10">
        <v>130859268</v>
      </c>
      <c r="E3574" s="10">
        <v>130859268</v>
      </c>
      <c r="F3574" s="10">
        <v>511169</v>
      </c>
      <c r="G3574" s="10" t="s">
        <v>4118</v>
      </c>
      <c r="H3574" s="10" t="str">
        <f>G3574</f>
        <v>HIMALFD</v>
      </c>
      <c r="I3574" s="10" t="s">
        <v>4119</v>
      </c>
      <c r="J3574" s="10" t="s">
        <v>4120</v>
      </c>
      <c r="K3574" s="13">
        <v>2.19</v>
      </c>
      <c r="L3574" s="19" t="s">
        <v>13176</v>
      </c>
      <c r="M3574" s="12"/>
      <c r="N3574" s="10"/>
      <c r="O3574" s="12"/>
      <c r="P3574" s="10"/>
      <c r="Q3574" s="12"/>
      <c r="R3574" s="12"/>
      <c r="S3574" s="10"/>
      <c r="T3574" s="10" t="s">
        <v>27</v>
      </c>
      <c r="U3574" s="10"/>
      <c r="V3574" s="10"/>
      <c r="W3574" s="10"/>
      <c r="X3574" s="10"/>
      <c r="Y3574" s="10">
        <f t="shared" si="137"/>
        <v>1299</v>
      </c>
      <c r="Z3574" s="10" t="str">
        <f>IFERROR(VLOOKUP(H3574,'[1]MW-NIFTY-50-12-Apr-2020'!$A:$A,1,FALSE),"No")</f>
        <v>No</v>
      </c>
      <c r="AA3574" s="10" t="str">
        <f>IFERROR(VLOOKUP(AB3574,'[2]ind_nifty500list 12th Apr20'!$F:$F,1,FALSE),"No")</f>
        <v>No</v>
      </c>
      <c r="AB3574" s="9">
        <v>1299</v>
      </c>
    </row>
    <row r="3575" spans="1:28" ht="15.75" customHeight="1" x14ac:dyDescent="0.3">
      <c r="A3575" s="9">
        <v>2407</v>
      </c>
      <c r="B3575" s="10">
        <v>6065153</v>
      </c>
      <c r="C3575" s="10">
        <v>23692</v>
      </c>
      <c r="D3575" s="10">
        <v>136550148</v>
      </c>
      <c r="E3575" s="10">
        <v>533399</v>
      </c>
      <c r="F3575" s="10">
        <v>533399</v>
      </c>
      <c r="G3575" s="10" t="s">
        <v>7471</v>
      </c>
      <c r="H3575" s="10" t="s">
        <v>7471</v>
      </c>
      <c r="I3575" s="10" t="s">
        <v>7472</v>
      </c>
      <c r="J3575" s="10" t="s">
        <v>7473</v>
      </c>
      <c r="K3575" s="13">
        <v>2.19</v>
      </c>
      <c r="L3575" s="19" t="s">
        <v>13176</v>
      </c>
      <c r="M3575" s="11" t="s">
        <v>23</v>
      </c>
      <c r="N3575" s="10" t="s">
        <v>196</v>
      </c>
      <c r="O3575" s="10"/>
      <c r="P3575" s="10"/>
      <c r="Q3575" s="12"/>
      <c r="R3575" s="12"/>
      <c r="S3575" s="15" t="s">
        <v>26</v>
      </c>
      <c r="T3575" s="10" t="s">
        <v>27</v>
      </c>
      <c r="U3575" s="10">
        <v>2593</v>
      </c>
      <c r="V3575" s="10">
        <v>2602</v>
      </c>
      <c r="W3575" s="10">
        <v>1698</v>
      </c>
      <c r="X3575" s="10">
        <v>38</v>
      </c>
      <c r="Y3575" s="10">
        <f t="shared" si="137"/>
        <v>2407</v>
      </c>
      <c r="Z3575" s="10" t="str">
        <f>IFERROR(VLOOKUP(H3575,'[1]MW-NIFTY-50-12-Apr-2020'!$A:$A,1,FALSE),"No")</f>
        <v>No</v>
      </c>
      <c r="AA3575" s="10" t="str">
        <f>IFERROR(VLOOKUP(AB3575,'[2]ind_nifty500list 12th Apr20'!$F:$F,1,FALSE),"No")</f>
        <v>No</v>
      </c>
      <c r="AB3575" s="9">
        <v>2407</v>
      </c>
    </row>
    <row r="3576" spans="1:28" ht="15.75" customHeight="1" x14ac:dyDescent="0.3">
      <c r="A3576" s="9">
        <v>3680</v>
      </c>
      <c r="B3576" s="10"/>
      <c r="C3576" s="10"/>
      <c r="D3576" s="10">
        <v>135939844</v>
      </c>
      <c r="E3576" s="10">
        <v>531015</v>
      </c>
      <c r="F3576" s="10">
        <v>531015</v>
      </c>
      <c r="G3576" s="10" t="s">
        <v>11272</v>
      </c>
      <c r="H3576" s="10" t="str">
        <f t="shared" ref="H3576:H3586" si="140">G3576</f>
        <v>VENMAX</v>
      </c>
      <c r="I3576" s="10" t="s">
        <v>11273</v>
      </c>
      <c r="J3576" s="10" t="s">
        <v>11274</v>
      </c>
      <c r="K3576" s="13">
        <v>2.19</v>
      </c>
      <c r="L3576" s="19" t="s">
        <v>13176</v>
      </c>
      <c r="M3576" s="11" t="s">
        <v>95</v>
      </c>
      <c r="N3576" s="10" t="s">
        <v>96</v>
      </c>
      <c r="O3576" s="10" t="s">
        <v>97</v>
      </c>
      <c r="P3576" s="10"/>
      <c r="Q3576" s="12"/>
      <c r="R3576" s="12"/>
      <c r="S3576" s="10" t="s">
        <v>98</v>
      </c>
      <c r="T3576" s="10" t="s">
        <v>27</v>
      </c>
      <c r="U3576" s="10">
        <v>2462</v>
      </c>
      <c r="V3576" s="10">
        <v>2699</v>
      </c>
      <c r="W3576" s="10">
        <v>3497</v>
      </c>
      <c r="X3576" s="10">
        <v>1656</v>
      </c>
      <c r="Y3576" s="10">
        <f t="shared" si="137"/>
        <v>3680</v>
      </c>
      <c r="Z3576" s="10" t="str">
        <f>IFERROR(VLOOKUP(H3576,'[1]MW-NIFTY-50-12-Apr-2020'!$A:$A,1,FALSE),"No")</f>
        <v>No</v>
      </c>
      <c r="AA3576" s="10" t="str">
        <f>IFERROR(VLOOKUP(AB3576,'[2]ind_nifty500list 12th Apr20'!$F:$F,1,FALSE),"No")</f>
        <v>No</v>
      </c>
      <c r="AB3576" s="9">
        <v>3680</v>
      </c>
    </row>
    <row r="3577" spans="1:28" ht="15.75" customHeight="1" x14ac:dyDescent="0.3">
      <c r="A3577" s="9">
        <v>2732</v>
      </c>
      <c r="B3577" s="10"/>
      <c r="C3577" s="10"/>
      <c r="D3577" s="10">
        <v>128633092</v>
      </c>
      <c r="E3577" s="10">
        <v>128633092</v>
      </c>
      <c r="F3577" s="10">
        <v>502473</v>
      </c>
      <c r="G3577" s="10" t="s">
        <v>8439</v>
      </c>
      <c r="H3577" s="10" t="str">
        <f t="shared" si="140"/>
        <v>RELSIND</v>
      </c>
      <c r="I3577" s="10"/>
      <c r="J3577" s="10" t="s">
        <v>8440</v>
      </c>
      <c r="K3577" s="13">
        <v>2.1800000000000002</v>
      </c>
      <c r="L3577" s="19" t="s">
        <v>13176</v>
      </c>
      <c r="M3577" s="12"/>
      <c r="N3577" s="10"/>
      <c r="O3577" s="10"/>
      <c r="P3577" s="10"/>
      <c r="Q3577" s="12"/>
      <c r="R3577" s="12"/>
      <c r="S3577" s="10"/>
      <c r="T3577" s="10" t="s">
        <v>27</v>
      </c>
      <c r="U3577" s="10"/>
      <c r="V3577" s="10"/>
      <c r="W3577" s="10"/>
      <c r="X3577" s="10"/>
      <c r="Y3577" s="10">
        <f t="shared" si="137"/>
        <v>2732</v>
      </c>
      <c r="Z3577" s="10" t="str">
        <f>IFERROR(VLOOKUP(H3577,'[1]MW-NIFTY-50-12-Apr-2020'!$A:$A,1,FALSE),"No")</f>
        <v>No</v>
      </c>
      <c r="AA3577" s="10" t="str">
        <f>IFERROR(VLOOKUP(AB3577,'[2]ind_nifty500list 12th Apr20'!$F:$F,1,FALSE),"No")</f>
        <v>No</v>
      </c>
      <c r="AB3577" s="9">
        <v>2732</v>
      </c>
    </row>
    <row r="3578" spans="1:28" ht="15.75" customHeight="1" x14ac:dyDescent="0.3">
      <c r="A3578" s="9">
        <v>3077</v>
      </c>
      <c r="B3578" s="10"/>
      <c r="C3578" s="10"/>
      <c r="D3578" s="10">
        <v>135966212</v>
      </c>
      <c r="E3578" s="10">
        <v>531118</v>
      </c>
      <c r="F3578" s="10">
        <v>531118</v>
      </c>
      <c r="G3578" s="10" t="s">
        <v>9470</v>
      </c>
      <c r="H3578" s="10" t="str">
        <f t="shared" si="140"/>
        <v>SILSPL</v>
      </c>
      <c r="I3578" s="10" t="s">
        <v>9471</v>
      </c>
      <c r="J3578" s="10" t="s">
        <v>9472</v>
      </c>
      <c r="K3578" s="13">
        <v>2.1800000000000002</v>
      </c>
      <c r="L3578" s="19" t="s">
        <v>13176</v>
      </c>
      <c r="M3578" s="11" t="s">
        <v>83</v>
      </c>
      <c r="N3578" s="10" t="s">
        <v>84</v>
      </c>
      <c r="O3578" s="10" t="s">
        <v>85</v>
      </c>
      <c r="P3578" s="10"/>
      <c r="Q3578" s="12"/>
      <c r="R3578" s="12"/>
      <c r="S3578" s="15" t="s">
        <v>86</v>
      </c>
      <c r="T3578" s="10" t="s">
        <v>27</v>
      </c>
      <c r="U3578" s="10">
        <v>3188</v>
      </c>
      <c r="V3578" s="10">
        <v>3235</v>
      </c>
      <c r="W3578" s="10">
        <v>3044</v>
      </c>
      <c r="X3578" s="10">
        <v>2817</v>
      </c>
      <c r="Y3578" s="10">
        <f t="shared" si="137"/>
        <v>3077</v>
      </c>
      <c r="Z3578" s="10" t="str">
        <f>IFERROR(VLOOKUP(H3578,'[1]MW-NIFTY-50-12-Apr-2020'!$A:$A,1,FALSE),"No")</f>
        <v>No</v>
      </c>
      <c r="AA3578" s="10" t="str">
        <f>IFERROR(VLOOKUP(AB3578,'[2]ind_nifty500list 12th Apr20'!$F:$F,1,FALSE),"No")</f>
        <v>No</v>
      </c>
      <c r="AB3578" s="9">
        <v>3077</v>
      </c>
    </row>
    <row r="3579" spans="1:28" ht="15.75" customHeight="1" x14ac:dyDescent="0.3">
      <c r="A3579" s="9">
        <v>4118</v>
      </c>
      <c r="B3579" s="10"/>
      <c r="C3579" s="10"/>
      <c r="D3579" s="10">
        <v>134692100</v>
      </c>
      <c r="E3579" s="10">
        <v>526141</v>
      </c>
      <c r="F3579" s="10">
        <v>526141</v>
      </c>
      <c r="G3579" s="10" t="s">
        <v>12288</v>
      </c>
      <c r="H3579" s="10" t="str">
        <f t="shared" si="140"/>
        <v>COMPACDISC</v>
      </c>
      <c r="I3579" s="10" t="s">
        <v>12289</v>
      </c>
      <c r="J3579" s="10" t="s">
        <v>12290</v>
      </c>
      <c r="K3579" s="13">
        <v>2.1800000000000002</v>
      </c>
      <c r="L3579" s="19" t="s">
        <v>13176</v>
      </c>
      <c r="M3579" s="11" t="s">
        <v>39</v>
      </c>
      <c r="N3579" s="10" t="s">
        <v>145</v>
      </c>
      <c r="O3579" s="10"/>
      <c r="P3579" s="10"/>
      <c r="Q3579" s="12"/>
      <c r="R3579" s="12"/>
      <c r="S3579" s="15" t="s">
        <v>42</v>
      </c>
      <c r="T3579" s="10" t="s">
        <v>27</v>
      </c>
      <c r="U3579" s="10">
        <v>4232</v>
      </c>
      <c r="V3579" s="10">
        <v>4241</v>
      </c>
      <c r="W3579" s="10">
        <v>4083</v>
      </c>
      <c r="X3579" s="10">
        <v>4058</v>
      </c>
      <c r="Y3579" s="10">
        <f t="shared" si="137"/>
        <v>4118</v>
      </c>
      <c r="Z3579" s="10" t="str">
        <f>IFERROR(VLOOKUP(H3579,'[1]MW-NIFTY-50-12-Apr-2020'!$A:$A,1,FALSE),"No")</f>
        <v>No</v>
      </c>
      <c r="AA3579" s="10" t="str">
        <f>IFERROR(VLOOKUP(AB3579,'[2]ind_nifty500list 12th Apr20'!$F:$F,1,FALSE),"No")</f>
        <v>No</v>
      </c>
      <c r="AB3579" s="9">
        <v>4118</v>
      </c>
    </row>
    <row r="3580" spans="1:28" ht="15.75" customHeight="1" x14ac:dyDescent="0.3">
      <c r="A3580" s="9">
        <v>1033</v>
      </c>
      <c r="B3580" s="10"/>
      <c r="C3580" s="10"/>
      <c r="D3580" s="10">
        <v>133916932</v>
      </c>
      <c r="E3580" s="10">
        <v>523113</v>
      </c>
      <c r="F3580" s="10">
        <v>523113</v>
      </c>
      <c r="G3580" s="10" t="s">
        <v>3305</v>
      </c>
      <c r="H3580" s="10" t="str">
        <f t="shared" si="140"/>
        <v>FUTURSEC</v>
      </c>
      <c r="I3580" s="10" t="s">
        <v>3306</v>
      </c>
      <c r="J3580" s="10" t="s">
        <v>3307</v>
      </c>
      <c r="K3580" s="13">
        <v>2.17</v>
      </c>
      <c r="L3580" s="19" t="s">
        <v>13176</v>
      </c>
      <c r="M3580" s="11" t="s">
        <v>55</v>
      </c>
      <c r="N3580" s="10" t="s">
        <v>56</v>
      </c>
      <c r="O3580" s="10"/>
      <c r="P3580" s="10"/>
      <c r="Q3580" s="12"/>
      <c r="R3580" s="12"/>
      <c r="S3580" s="10" t="s">
        <v>58</v>
      </c>
      <c r="T3580" s="10" t="s">
        <v>27</v>
      </c>
      <c r="U3580" s="10">
        <v>1219</v>
      </c>
      <c r="V3580" s="10">
        <v>2415</v>
      </c>
      <c r="W3580" s="10">
        <v>163</v>
      </c>
      <c r="X3580" s="10">
        <v>1802</v>
      </c>
      <c r="Y3580" s="10">
        <f t="shared" si="137"/>
        <v>1033</v>
      </c>
      <c r="Z3580" s="10" t="str">
        <f>IFERROR(VLOOKUP(H3580,'[1]MW-NIFTY-50-12-Apr-2020'!$A:$A,1,FALSE),"No")</f>
        <v>No</v>
      </c>
      <c r="AA3580" s="10" t="str">
        <f>IFERROR(VLOOKUP(AB3580,'[2]ind_nifty500list 12th Apr20'!$F:$F,1,FALSE),"No")</f>
        <v>No</v>
      </c>
      <c r="AB3580" s="9">
        <v>1033</v>
      </c>
    </row>
    <row r="3581" spans="1:28" ht="15.75" customHeight="1" x14ac:dyDescent="0.3">
      <c r="A3581" s="9">
        <v>1194</v>
      </c>
      <c r="B3581" s="10"/>
      <c r="C3581" s="10"/>
      <c r="D3581" s="10">
        <v>135834884</v>
      </c>
      <c r="E3581" s="10">
        <v>530605</v>
      </c>
      <c r="F3581" s="10">
        <v>530605</v>
      </c>
      <c r="G3581" s="10" t="s">
        <v>3799</v>
      </c>
      <c r="H3581" s="10" t="str">
        <f t="shared" si="140"/>
        <v>GSLNOVA</v>
      </c>
      <c r="I3581" s="10" t="s">
        <v>3800</v>
      </c>
      <c r="J3581" s="10" t="s">
        <v>3801</v>
      </c>
      <c r="K3581" s="13">
        <v>2.17</v>
      </c>
      <c r="L3581" s="19" t="s">
        <v>13176</v>
      </c>
      <c r="M3581" s="11" t="s">
        <v>23</v>
      </c>
      <c r="N3581" s="10" t="s">
        <v>24</v>
      </c>
      <c r="O3581" s="10"/>
      <c r="P3581" s="10"/>
      <c r="Q3581" s="12"/>
      <c r="R3581" s="12"/>
      <c r="S3581" s="15" t="s">
        <v>26</v>
      </c>
      <c r="T3581" s="10" t="s">
        <v>27</v>
      </c>
      <c r="U3581" s="10">
        <v>1222</v>
      </c>
      <c r="V3581" s="10">
        <v>2181</v>
      </c>
      <c r="W3581" s="10">
        <v>973</v>
      </c>
      <c r="X3581" s="10">
        <v>646</v>
      </c>
      <c r="Y3581" s="10">
        <f t="shared" si="137"/>
        <v>1194</v>
      </c>
      <c r="Z3581" s="10" t="str">
        <f>IFERROR(VLOOKUP(H3581,'[1]MW-NIFTY-50-12-Apr-2020'!$A:$A,1,FALSE),"No")</f>
        <v>No</v>
      </c>
      <c r="AA3581" s="10" t="str">
        <f>IFERROR(VLOOKUP(AB3581,'[2]ind_nifty500list 12th Apr20'!$F:$F,1,FALSE),"No")</f>
        <v>No</v>
      </c>
      <c r="AB3581" s="9">
        <v>1194</v>
      </c>
    </row>
    <row r="3582" spans="1:28" ht="15.75" customHeight="1" x14ac:dyDescent="0.3">
      <c r="A3582" s="9">
        <v>2894</v>
      </c>
      <c r="B3582" s="10"/>
      <c r="C3582" s="10"/>
      <c r="D3582" s="10">
        <v>132104196</v>
      </c>
      <c r="E3582" s="10">
        <v>516032</v>
      </c>
      <c r="F3582" s="10">
        <v>516032</v>
      </c>
      <c r="G3582" s="10" t="s">
        <v>8924</v>
      </c>
      <c r="H3582" s="10" t="str">
        <f t="shared" si="140"/>
        <v>SARDAPPR</v>
      </c>
      <c r="I3582" s="10" t="s">
        <v>8925</v>
      </c>
      <c r="J3582" s="10" t="s">
        <v>8926</v>
      </c>
      <c r="K3582" s="13">
        <v>2.17</v>
      </c>
      <c r="L3582" s="19" t="s">
        <v>13176</v>
      </c>
      <c r="M3582" s="11" t="s">
        <v>23</v>
      </c>
      <c r="N3582" s="10" t="s">
        <v>196</v>
      </c>
      <c r="O3582" s="10" t="s">
        <v>388</v>
      </c>
      <c r="P3582" s="10"/>
      <c r="Q3582" s="12"/>
      <c r="R3582" s="12"/>
      <c r="S3582" s="15" t="s">
        <v>26</v>
      </c>
      <c r="T3582" s="10" t="s">
        <v>27</v>
      </c>
      <c r="U3582" s="10">
        <v>237</v>
      </c>
      <c r="V3582" s="10">
        <v>273</v>
      </c>
      <c r="W3582" s="10">
        <v>2945</v>
      </c>
      <c r="X3582" s="10">
        <v>3158</v>
      </c>
      <c r="Y3582" s="10">
        <f t="shared" si="137"/>
        <v>2894</v>
      </c>
      <c r="Z3582" s="10" t="str">
        <f>IFERROR(VLOOKUP(H3582,'[1]MW-NIFTY-50-12-Apr-2020'!$A:$A,1,FALSE),"No")</f>
        <v>No</v>
      </c>
      <c r="AA3582" s="10" t="str">
        <f>IFERROR(VLOOKUP(AB3582,'[2]ind_nifty500list 12th Apr20'!$F:$F,1,FALSE),"No")</f>
        <v>No</v>
      </c>
      <c r="AB3582" s="9">
        <v>2894</v>
      </c>
    </row>
    <row r="3583" spans="1:28" ht="15.75" customHeight="1" x14ac:dyDescent="0.3">
      <c r="A3583" s="9">
        <v>362</v>
      </c>
      <c r="B3583" s="10"/>
      <c r="C3583" s="10"/>
      <c r="D3583" s="10">
        <v>130851588</v>
      </c>
      <c r="E3583" s="10">
        <v>511139</v>
      </c>
      <c r="F3583" s="10">
        <v>511139</v>
      </c>
      <c r="G3583" s="10" t="s">
        <v>1261</v>
      </c>
      <c r="H3583" s="10" t="str">
        <f t="shared" si="140"/>
        <v>BAJRFIN</v>
      </c>
      <c r="I3583" s="10" t="s">
        <v>1262</v>
      </c>
      <c r="J3583" s="10" t="s">
        <v>1263</v>
      </c>
      <c r="K3583" s="13">
        <v>2.15</v>
      </c>
      <c r="L3583" s="19" t="s">
        <v>13176</v>
      </c>
      <c r="M3583" s="11" t="s">
        <v>55</v>
      </c>
      <c r="N3583" s="10" t="s">
        <v>56</v>
      </c>
      <c r="O3583" s="10" t="s">
        <v>62</v>
      </c>
      <c r="P3583" s="10" t="s">
        <v>293</v>
      </c>
      <c r="Q3583" s="12"/>
      <c r="R3583" s="12"/>
      <c r="S3583" s="18" t="s">
        <v>58</v>
      </c>
      <c r="T3583" s="10" t="s">
        <v>27</v>
      </c>
      <c r="U3583" s="10">
        <v>2135</v>
      </c>
      <c r="V3583" s="10">
        <v>2255</v>
      </c>
      <c r="W3583" s="10">
        <v>3341</v>
      </c>
      <c r="X3583" s="10">
        <v>2716</v>
      </c>
      <c r="Y3583" s="10">
        <f t="shared" si="137"/>
        <v>362</v>
      </c>
      <c r="Z3583" s="10" t="str">
        <f>IFERROR(VLOOKUP(H3583,'[1]MW-NIFTY-50-12-Apr-2020'!$A:$A,1,FALSE),"No")</f>
        <v>No</v>
      </c>
      <c r="AA3583" s="10" t="str">
        <f>IFERROR(VLOOKUP(AB3583,'[2]ind_nifty500list 12th Apr20'!$F:$F,1,FALSE),"No")</f>
        <v>No</v>
      </c>
      <c r="AB3583" s="9">
        <v>362</v>
      </c>
    </row>
    <row r="3584" spans="1:28" ht="15.75" customHeight="1" x14ac:dyDescent="0.3">
      <c r="A3584" s="9">
        <v>1267</v>
      </c>
      <c r="B3584" s="10"/>
      <c r="C3584" s="10"/>
      <c r="D3584" s="10">
        <v>136311556</v>
      </c>
      <c r="E3584" s="10">
        <v>532467</v>
      </c>
      <c r="F3584" s="10">
        <v>532467</v>
      </c>
      <c r="G3584" s="10" t="s">
        <v>4022</v>
      </c>
      <c r="H3584" s="10" t="str">
        <f t="shared" si="140"/>
        <v>HAZOOR</v>
      </c>
      <c r="I3584" s="10" t="s">
        <v>4023</v>
      </c>
      <c r="J3584" s="10" t="s">
        <v>4024</v>
      </c>
      <c r="K3584" s="13">
        <v>2.15</v>
      </c>
      <c r="L3584" s="19" t="s">
        <v>13176</v>
      </c>
      <c r="M3584" s="11" t="s">
        <v>249</v>
      </c>
      <c r="N3584" s="10" t="s">
        <v>383</v>
      </c>
      <c r="O3584" s="10"/>
      <c r="P3584" s="10"/>
      <c r="Q3584" s="12"/>
      <c r="R3584" s="12"/>
      <c r="S3584" s="18" t="s">
        <v>384</v>
      </c>
      <c r="T3584" s="10" t="s">
        <v>27</v>
      </c>
      <c r="U3584" s="10">
        <v>3071</v>
      </c>
      <c r="V3584" s="10">
        <v>2601</v>
      </c>
      <c r="W3584" s="10">
        <v>1244</v>
      </c>
      <c r="X3584" s="10">
        <v>2977</v>
      </c>
      <c r="Y3584" s="10">
        <f t="shared" si="137"/>
        <v>1267</v>
      </c>
      <c r="Z3584" s="10" t="str">
        <f>IFERROR(VLOOKUP(H3584,'[1]MW-NIFTY-50-12-Apr-2020'!$A:$A,1,FALSE),"No")</f>
        <v>No</v>
      </c>
      <c r="AA3584" s="10" t="str">
        <f>IFERROR(VLOOKUP(AB3584,'[2]ind_nifty500list 12th Apr20'!$F:$F,1,FALSE),"No")</f>
        <v>No</v>
      </c>
      <c r="AB3584" s="9">
        <v>1267</v>
      </c>
    </row>
    <row r="3585" spans="1:28" ht="15.75" customHeight="1" x14ac:dyDescent="0.3">
      <c r="A3585" s="9">
        <v>2631</v>
      </c>
      <c r="B3585" s="10"/>
      <c r="C3585" s="10"/>
      <c r="D3585" s="10">
        <v>135754500</v>
      </c>
      <c r="E3585" s="10">
        <v>530291</v>
      </c>
      <c r="F3585" s="10">
        <v>530291</v>
      </c>
      <c r="G3585" s="10" t="s">
        <v>8133</v>
      </c>
      <c r="H3585" s="10" t="str">
        <f t="shared" si="140"/>
        <v>RAJAGRO</v>
      </c>
      <c r="I3585" s="10" t="s">
        <v>8134</v>
      </c>
      <c r="J3585" s="10" t="s">
        <v>8135</v>
      </c>
      <c r="K3585" s="13">
        <v>2.15</v>
      </c>
      <c r="L3585" s="19" t="s">
        <v>13176</v>
      </c>
      <c r="M3585" s="11" t="s">
        <v>275</v>
      </c>
      <c r="N3585" s="10" t="s">
        <v>357</v>
      </c>
      <c r="O3585" s="10" t="s">
        <v>358</v>
      </c>
      <c r="P3585" s="10" t="s">
        <v>359</v>
      </c>
      <c r="Q3585" s="12"/>
      <c r="R3585" s="12"/>
      <c r="S3585" s="18" t="s">
        <v>279</v>
      </c>
      <c r="T3585" s="10" t="s">
        <v>27</v>
      </c>
      <c r="U3585" s="10">
        <v>1488</v>
      </c>
      <c r="V3585" s="10">
        <v>2693</v>
      </c>
      <c r="W3585" s="10">
        <v>1542</v>
      </c>
      <c r="X3585" s="10">
        <v>2476</v>
      </c>
      <c r="Y3585" s="10">
        <f t="shared" si="137"/>
        <v>2631</v>
      </c>
      <c r="Z3585" s="10" t="str">
        <f>IFERROR(VLOOKUP(H3585,'[1]MW-NIFTY-50-12-Apr-2020'!$A:$A,1,FALSE),"No")</f>
        <v>No</v>
      </c>
      <c r="AA3585" s="10" t="str">
        <f>IFERROR(VLOOKUP(AB3585,'[2]ind_nifty500list 12th Apr20'!$F:$F,1,FALSE),"No")</f>
        <v>No</v>
      </c>
      <c r="AB3585" s="9">
        <v>2631</v>
      </c>
    </row>
    <row r="3586" spans="1:28" ht="15.75" customHeight="1" x14ac:dyDescent="0.3">
      <c r="A3586" s="9">
        <v>3814</v>
      </c>
      <c r="B3586" s="10"/>
      <c r="C3586" s="10"/>
      <c r="D3586" s="10">
        <v>134901508</v>
      </c>
      <c r="E3586" s="10">
        <v>134901508</v>
      </c>
      <c r="F3586" s="10">
        <v>526959</v>
      </c>
      <c r="G3586" s="10" t="s">
        <v>11700</v>
      </c>
      <c r="H3586" s="10" t="str">
        <f t="shared" si="140"/>
        <v>WOODSVILA</v>
      </c>
      <c r="I3586" s="10" t="s">
        <v>11701</v>
      </c>
      <c r="J3586" s="10" t="s">
        <v>11703</v>
      </c>
      <c r="K3586" s="13">
        <v>2.14</v>
      </c>
      <c r="L3586" s="19" t="s">
        <v>13176</v>
      </c>
      <c r="M3586" s="11" t="s">
        <v>83</v>
      </c>
      <c r="N3586" s="10" t="s">
        <v>181</v>
      </c>
      <c r="O3586" s="10" t="s">
        <v>210</v>
      </c>
      <c r="P3586" s="10" t="s">
        <v>354</v>
      </c>
      <c r="Q3586" s="12"/>
      <c r="R3586" s="12"/>
      <c r="S3586" s="17" t="s">
        <v>86</v>
      </c>
      <c r="T3586" s="10" t="s">
        <v>27</v>
      </c>
      <c r="U3586" s="10">
        <v>1749</v>
      </c>
      <c r="V3586" s="10">
        <v>2264</v>
      </c>
      <c r="W3586" s="10">
        <v>3232</v>
      </c>
      <c r="X3586" s="10">
        <v>1876</v>
      </c>
      <c r="Y3586" s="10">
        <f t="shared" ref="Y3586:Y3649" si="141">A3586</f>
        <v>3814</v>
      </c>
      <c r="Z3586" s="10" t="str">
        <f>IFERROR(VLOOKUP(H3586,'[1]MW-NIFTY-50-12-Apr-2020'!$A:$A,1,FALSE),"No")</f>
        <v>No</v>
      </c>
      <c r="AA3586" s="10" t="str">
        <f>IFERROR(VLOOKUP(AB3586,'[2]ind_nifty500list 12th Apr20'!$F:$F,1,FALSE),"No")</f>
        <v>No</v>
      </c>
      <c r="AB3586" s="9">
        <v>3814</v>
      </c>
    </row>
    <row r="3587" spans="1:28" ht="15.75" customHeight="1" x14ac:dyDescent="0.3">
      <c r="A3587" s="9">
        <v>3313</v>
      </c>
      <c r="B3587" s="10">
        <v>4272385</v>
      </c>
      <c r="C3587" s="10">
        <v>16689</v>
      </c>
      <c r="D3587" s="10">
        <v>135962116</v>
      </c>
      <c r="E3587" s="10">
        <v>531102</v>
      </c>
      <c r="F3587" s="10">
        <v>531102</v>
      </c>
      <c r="G3587" s="10" t="s">
        <v>10174</v>
      </c>
      <c r="H3587" s="10" t="s">
        <v>10174</v>
      </c>
      <c r="I3587" s="10" t="s">
        <v>10175</v>
      </c>
      <c r="J3587" s="10" t="s">
        <v>10176</v>
      </c>
      <c r="K3587" s="13">
        <v>2.1353999999999997</v>
      </c>
      <c r="L3587" s="19" t="s">
        <v>13176</v>
      </c>
      <c r="M3587" s="11" t="s">
        <v>83</v>
      </c>
      <c r="N3587" s="10" t="s">
        <v>84</v>
      </c>
      <c r="O3587" s="10" t="s">
        <v>508</v>
      </c>
      <c r="P3587" s="10"/>
      <c r="Q3587" s="12"/>
      <c r="R3587" s="12"/>
      <c r="S3587" s="15" t="s">
        <v>86</v>
      </c>
      <c r="T3587" s="10" t="s">
        <v>27</v>
      </c>
      <c r="U3587" s="10">
        <v>3288</v>
      </c>
      <c r="V3587" s="10">
        <v>198</v>
      </c>
      <c r="W3587" s="10">
        <v>3802</v>
      </c>
      <c r="X3587" s="10">
        <v>126</v>
      </c>
      <c r="Y3587" s="10">
        <f t="shared" si="141"/>
        <v>3313</v>
      </c>
      <c r="Z3587" s="10" t="str">
        <f>IFERROR(VLOOKUP(H3587,'[1]MW-NIFTY-50-12-Apr-2020'!$A:$A,1,FALSE),"No")</f>
        <v>No</v>
      </c>
      <c r="AA3587" s="10" t="str">
        <f>IFERROR(VLOOKUP(AB3587,'[2]ind_nifty500list 12th Apr20'!$F:$F,1,FALSE),"No")</f>
        <v>No</v>
      </c>
      <c r="AB3587" s="9">
        <v>3313</v>
      </c>
    </row>
    <row r="3588" spans="1:28" ht="15.75" customHeight="1" x14ac:dyDescent="0.3">
      <c r="A3588" s="9">
        <v>3890</v>
      </c>
      <c r="B3588" s="10">
        <v>4708097</v>
      </c>
      <c r="C3588" s="10">
        <v>18391</v>
      </c>
      <c r="D3588" s="10">
        <v>138256644</v>
      </c>
      <c r="E3588" s="10">
        <v>540065</v>
      </c>
      <c r="F3588" s="10">
        <v>540065</v>
      </c>
      <c r="G3588" s="10" t="s">
        <v>11009</v>
      </c>
      <c r="H3588" s="10" t="s">
        <v>11009</v>
      </c>
      <c r="I3588" s="10" t="s">
        <v>11010</v>
      </c>
      <c r="J3588" s="10" t="s">
        <v>11011</v>
      </c>
      <c r="K3588" s="13">
        <v>21222.894</v>
      </c>
      <c r="L3588" s="16" t="s">
        <v>13177</v>
      </c>
      <c r="M3588" s="11" t="s">
        <v>55</v>
      </c>
      <c r="N3588" s="10" t="s">
        <v>524</v>
      </c>
      <c r="O3588" s="10" t="s">
        <v>678</v>
      </c>
      <c r="P3588" s="10"/>
      <c r="Q3588" s="12"/>
      <c r="R3588" s="12"/>
      <c r="S3588" s="10" t="s">
        <v>526</v>
      </c>
      <c r="T3588" s="10" t="s">
        <v>43</v>
      </c>
      <c r="U3588" s="10">
        <v>3918</v>
      </c>
      <c r="V3588" s="10">
        <v>3828</v>
      </c>
      <c r="W3588" s="10">
        <v>980</v>
      </c>
      <c r="X3588" s="10">
        <v>1454</v>
      </c>
      <c r="Y3588" s="10">
        <f t="shared" si="141"/>
        <v>3890</v>
      </c>
      <c r="Z3588" s="10" t="str">
        <f>IFERROR(VLOOKUP(H3588,'[1]MW-NIFTY-50-12-Apr-2020'!$A:$A,1,FALSE),"No")</f>
        <v>No</v>
      </c>
      <c r="AA3588" s="10" t="s">
        <v>44</v>
      </c>
      <c r="AB3588" s="9">
        <v>3890</v>
      </c>
    </row>
    <row r="3589" spans="1:28" ht="15.75" customHeight="1" x14ac:dyDescent="0.3">
      <c r="A3589" s="9">
        <v>477</v>
      </c>
      <c r="B3589" s="10"/>
      <c r="C3589" s="10"/>
      <c r="D3589" s="10">
        <v>128978692</v>
      </c>
      <c r="E3589" s="10">
        <v>503823</v>
      </c>
      <c r="F3589" s="10">
        <v>503823</v>
      </c>
      <c r="G3589" s="10" t="s">
        <v>1616</v>
      </c>
      <c r="H3589" s="10" t="str">
        <f>G3589</f>
        <v>BIRLATR</v>
      </c>
      <c r="I3589" s="10" t="s">
        <v>1617</v>
      </c>
      <c r="J3589" s="10" t="s">
        <v>1618</v>
      </c>
      <c r="K3589" s="13">
        <v>2.13</v>
      </c>
      <c r="L3589" s="19" t="s">
        <v>13176</v>
      </c>
      <c r="M3589" s="11" t="s">
        <v>83</v>
      </c>
      <c r="N3589" s="10" t="s">
        <v>84</v>
      </c>
      <c r="O3589" s="10" t="s">
        <v>85</v>
      </c>
      <c r="P3589" s="10"/>
      <c r="Q3589" s="12"/>
      <c r="R3589" s="12"/>
      <c r="S3589" s="15" t="s">
        <v>86</v>
      </c>
      <c r="T3589" s="10" t="s">
        <v>27</v>
      </c>
      <c r="U3589" s="10">
        <v>833</v>
      </c>
      <c r="V3589" s="10">
        <v>1241</v>
      </c>
      <c r="W3589" s="10">
        <v>381</v>
      </c>
      <c r="X3589" s="10">
        <v>113</v>
      </c>
      <c r="Y3589" s="10">
        <f t="shared" si="141"/>
        <v>477</v>
      </c>
      <c r="Z3589" s="10" t="str">
        <f>IFERROR(VLOOKUP(H3589,'[1]MW-NIFTY-50-12-Apr-2020'!$A:$A,1,FALSE),"No")</f>
        <v>No</v>
      </c>
      <c r="AA3589" s="10" t="str">
        <f>IFERROR(VLOOKUP(AB3589,'[2]ind_nifty500list 12th Apr20'!$F:$F,1,FALSE),"No")</f>
        <v>No</v>
      </c>
      <c r="AB3589" s="9">
        <v>477</v>
      </c>
    </row>
    <row r="3590" spans="1:28" ht="15.75" customHeight="1" x14ac:dyDescent="0.3">
      <c r="A3590" s="9">
        <v>681</v>
      </c>
      <c r="B3590" s="10"/>
      <c r="C3590" s="10"/>
      <c r="D3590" s="10">
        <v>137950212</v>
      </c>
      <c r="E3590" s="10">
        <v>538868</v>
      </c>
      <c r="F3590" s="10">
        <v>538868</v>
      </c>
      <c r="G3590" s="10" t="s">
        <v>2235</v>
      </c>
      <c r="H3590" s="10" t="str">
        <f>G3590</f>
        <v>CSL</v>
      </c>
      <c r="I3590" s="10" t="s">
        <v>2236</v>
      </c>
      <c r="J3590" s="10" t="s">
        <v>2237</v>
      </c>
      <c r="K3590" s="13">
        <v>2.11</v>
      </c>
      <c r="L3590" s="19" t="s">
        <v>13176</v>
      </c>
      <c r="M3590" s="11" t="s">
        <v>55</v>
      </c>
      <c r="N3590" s="10" t="s">
        <v>56</v>
      </c>
      <c r="O3590" s="11" t="s">
        <v>57</v>
      </c>
      <c r="P3590" s="10"/>
      <c r="Q3590" s="12"/>
      <c r="R3590" s="12"/>
      <c r="S3590" s="10" t="s">
        <v>58</v>
      </c>
      <c r="T3590" s="10" t="s">
        <v>27</v>
      </c>
      <c r="U3590" s="10">
        <v>966</v>
      </c>
      <c r="V3590" s="10">
        <v>974</v>
      </c>
      <c r="W3590" s="10">
        <v>648</v>
      </c>
      <c r="X3590" s="10">
        <v>3525</v>
      </c>
      <c r="Y3590" s="10">
        <f t="shared" si="141"/>
        <v>681</v>
      </c>
      <c r="Z3590" s="10" t="str">
        <f>IFERROR(VLOOKUP(H3590,'[1]MW-NIFTY-50-12-Apr-2020'!$A:$A,1,FALSE),"No")</f>
        <v>No</v>
      </c>
      <c r="AA3590" s="10" t="str">
        <f>IFERROR(VLOOKUP(AB3590,'[2]ind_nifty500list 12th Apr20'!$F:$F,1,FALSE),"No")</f>
        <v>No</v>
      </c>
      <c r="AB3590" s="9">
        <v>681</v>
      </c>
    </row>
    <row r="3591" spans="1:28" ht="15.75" customHeight="1" x14ac:dyDescent="0.3">
      <c r="A3591" s="9">
        <v>833</v>
      </c>
      <c r="B3591" s="10"/>
      <c r="C3591" s="10"/>
      <c r="D3591" s="10">
        <v>136171012</v>
      </c>
      <c r="E3591" s="10">
        <v>136171012</v>
      </c>
      <c r="F3591" s="10">
        <v>531918</v>
      </c>
      <c r="G3591" s="10" t="s">
        <v>2694</v>
      </c>
      <c r="H3591" s="10" t="str">
        <f>G3591</f>
        <v>HINDAPL</v>
      </c>
      <c r="I3591" s="10"/>
      <c r="J3591" s="10" t="s">
        <v>2695</v>
      </c>
      <c r="K3591" s="13">
        <v>2.11</v>
      </c>
      <c r="L3591" s="19" t="s">
        <v>13176</v>
      </c>
      <c r="M3591" s="11" t="s">
        <v>83</v>
      </c>
      <c r="N3591" s="10" t="s">
        <v>84</v>
      </c>
      <c r="O3591" s="10" t="s">
        <v>85</v>
      </c>
      <c r="P3591" s="10"/>
      <c r="Q3591" s="12"/>
      <c r="R3591" s="12"/>
      <c r="S3591" s="17" t="s">
        <v>86</v>
      </c>
      <c r="T3591" s="10" t="s">
        <v>27</v>
      </c>
      <c r="U3591" s="10">
        <v>1241</v>
      </c>
      <c r="V3591" s="10">
        <v>1664</v>
      </c>
      <c r="W3591" s="10">
        <v>477</v>
      </c>
      <c r="X3591" s="10">
        <v>381</v>
      </c>
      <c r="Y3591" s="10">
        <f t="shared" si="141"/>
        <v>833</v>
      </c>
      <c r="Z3591" s="10" t="str">
        <f>IFERROR(VLOOKUP(H3591,'[1]MW-NIFTY-50-12-Apr-2020'!$A:$A,1,FALSE),"No")</f>
        <v>No</v>
      </c>
      <c r="AA3591" s="10" t="str">
        <f>IFERROR(VLOOKUP(AB3591,'[2]ind_nifty500list 12th Apr20'!$F:$F,1,FALSE),"No")</f>
        <v>No</v>
      </c>
      <c r="AB3591" s="9">
        <v>833</v>
      </c>
    </row>
    <row r="3592" spans="1:28" ht="15.75" customHeight="1" x14ac:dyDescent="0.3">
      <c r="A3592" s="9">
        <v>3596</v>
      </c>
      <c r="B3592" s="10"/>
      <c r="C3592" s="10"/>
      <c r="D3592" s="10">
        <v>136302596</v>
      </c>
      <c r="E3592" s="10">
        <v>532432</v>
      </c>
      <c r="F3592" s="10">
        <v>532432</v>
      </c>
      <c r="G3592" s="10" t="s">
        <v>11021</v>
      </c>
      <c r="H3592" s="10" t="s">
        <v>11021</v>
      </c>
      <c r="I3592" s="10" t="s">
        <v>11022</v>
      </c>
      <c r="J3592" s="10" t="s">
        <v>11023</v>
      </c>
      <c r="K3592" s="13">
        <v>48469.177500000005</v>
      </c>
      <c r="L3592" s="16" t="s">
        <v>13178</v>
      </c>
      <c r="M3592" s="11" t="s">
        <v>275</v>
      </c>
      <c r="N3592" s="10" t="s">
        <v>276</v>
      </c>
      <c r="O3592" s="10" t="s">
        <v>277</v>
      </c>
      <c r="P3592" s="10" t="s">
        <v>1030</v>
      </c>
      <c r="Q3592" s="12"/>
      <c r="R3592" s="12"/>
      <c r="S3592" s="18" t="s">
        <v>279</v>
      </c>
      <c r="T3592" s="10" t="s">
        <v>130</v>
      </c>
      <c r="U3592" s="10">
        <v>3592</v>
      </c>
      <c r="V3592" s="10">
        <v>2619</v>
      </c>
      <c r="W3592" s="10">
        <v>1038</v>
      </c>
      <c r="X3592" s="10">
        <v>1368</v>
      </c>
      <c r="Y3592" s="10">
        <f t="shared" si="141"/>
        <v>3596</v>
      </c>
      <c r="Z3592" s="10" t="str">
        <f>IFERROR(VLOOKUP(H3592,'[1]MW-NIFTY-50-12-Apr-2020'!$A:$A,1,FALSE),"No")</f>
        <v>No</v>
      </c>
      <c r="AA3592" s="10" t="s">
        <v>44</v>
      </c>
      <c r="AB3592" s="9">
        <v>3596</v>
      </c>
    </row>
    <row r="3593" spans="1:28" ht="15.75" customHeight="1" x14ac:dyDescent="0.3">
      <c r="A3593" s="9">
        <v>639</v>
      </c>
      <c r="B3593" s="10"/>
      <c r="C3593" s="10"/>
      <c r="D3593" s="10">
        <v>137929220</v>
      </c>
      <c r="E3593" s="10">
        <v>538786</v>
      </c>
      <c r="F3593" s="10">
        <v>538786</v>
      </c>
      <c r="G3593" s="10" t="s">
        <v>2108</v>
      </c>
      <c r="H3593" s="10" t="str">
        <f>G3593</f>
        <v>CIL</v>
      </c>
      <c r="I3593" s="10" t="s">
        <v>2109</v>
      </c>
      <c r="J3593" s="10" t="s">
        <v>2110</v>
      </c>
      <c r="K3593" s="13">
        <v>2.1</v>
      </c>
      <c r="L3593" s="19" t="s">
        <v>13176</v>
      </c>
      <c r="M3593" s="11" t="s">
        <v>32</v>
      </c>
      <c r="N3593" s="10" t="s">
        <v>33</v>
      </c>
      <c r="O3593" s="10" t="s">
        <v>232</v>
      </c>
      <c r="P3593" s="10"/>
      <c r="Q3593" s="12"/>
      <c r="R3593" s="12"/>
      <c r="S3593" s="10" t="s">
        <v>35</v>
      </c>
      <c r="T3593" s="10" t="s">
        <v>27</v>
      </c>
      <c r="U3593" s="10">
        <v>479</v>
      </c>
      <c r="V3593" s="10">
        <v>2214</v>
      </c>
      <c r="W3593" s="10">
        <v>857</v>
      </c>
      <c r="X3593" s="10">
        <v>2023</v>
      </c>
      <c r="Y3593" s="10">
        <f t="shared" si="141"/>
        <v>639</v>
      </c>
      <c r="Z3593" s="10" t="str">
        <f>IFERROR(VLOOKUP(H3593,'[1]MW-NIFTY-50-12-Apr-2020'!$A:$A,1,FALSE),"No")</f>
        <v>No</v>
      </c>
      <c r="AA3593" s="10" t="str">
        <f>IFERROR(VLOOKUP(AB3593,'[2]ind_nifty500list 12th Apr20'!$F:$F,1,FALSE),"No")</f>
        <v>No</v>
      </c>
      <c r="AB3593" s="9">
        <v>639</v>
      </c>
    </row>
    <row r="3594" spans="1:28" ht="15.75" customHeight="1" x14ac:dyDescent="0.3">
      <c r="A3594" s="9">
        <v>588</v>
      </c>
      <c r="B3594" s="10"/>
      <c r="C3594" s="10"/>
      <c r="D3594" s="10">
        <v>135905540</v>
      </c>
      <c r="E3594" s="10">
        <v>530881</v>
      </c>
      <c r="F3594" s="10">
        <v>530881</v>
      </c>
      <c r="G3594" s="10" t="s">
        <v>1952</v>
      </c>
      <c r="H3594" s="10" t="str">
        <f>G3594</f>
        <v>CENPORT</v>
      </c>
      <c r="I3594" s="10" t="s">
        <v>1953</v>
      </c>
      <c r="J3594" s="10" t="s">
        <v>1954</v>
      </c>
      <c r="K3594" s="13">
        <v>2.0699999999999998</v>
      </c>
      <c r="L3594" s="19" t="s">
        <v>13176</v>
      </c>
      <c r="M3594" s="11" t="s">
        <v>55</v>
      </c>
      <c r="N3594" s="10" t="s">
        <v>56</v>
      </c>
      <c r="O3594" s="10" t="s">
        <v>62</v>
      </c>
      <c r="P3594" s="10" t="s">
        <v>63</v>
      </c>
      <c r="Q3594" s="12"/>
      <c r="R3594" s="12"/>
      <c r="S3594" s="18" t="s">
        <v>58</v>
      </c>
      <c r="T3594" s="10" t="s">
        <v>27</v>
      </c>
      <c r="U3594" s="10">
        <v>649</v>
      </c>
      <c r="V3594" s="10">
        <v>678</v>
      </c>
      <c r="W3594" s="10">
        <v>415</v>
      </c>
      <c r="X3594" s="10">
        <v>3201</v>
      </c>
      <c r="Y3594" s="10">
        <f t="shared" si="141"/>
        <v>588</v>
      </c>
      <c r="Z3594" s="10" t="str">
        <f>IFERROR(VLOOKUP(H3594,'[1]MW-NIFTY-50-12-Apr-2020'!$A:$A,1,FALSE),"No")</f>
        <v>No</v>
      </c>
      <c r="AA3594" s="10" t="str">
        <f>IFERROR(VLOOKUP(AB3594,'[2]ind_nifty500list 12th Apr20'!$F:$F,1,FALSE),"No")</f>
        <v>No</v>
      </c>
      <c r="AB3594" s="9">
        <v>588</v>
      </c>
    </row>
    <row r="3595" spans="1:28" ht="15.75" customHeight="1" x14ac:dyDescent="0.3">
      <c r="A3595" s="9">
        <v>857</v>
      </c>
      <c r="B3595" s="10"/>
      <c r="C3595" s="10"/>
      <c r="D3595" s="10">
        <v>136072452</v>
      </c>
      <c r="E3595" s="10">
        <v>531533</v>
      </c>
      <c r="F3595" s="10">
        <v>531533</v>
      </c>
      <c r="G3595" s="10" t="s">
        <v>2767</v>
      </c>
      <c r="H3595" s="10" t="str">
        <f>G3595</f>
        <v>ECOM</v>
      </c>
      <c r="I3595" s="10" t="s">
        <v>2768</v>
      </c>
      <c r="J3595" s="10" t="s">
        <v>2769</v>
      </c>
      <c r="K3595" s="13">
        <v>2.0699999999999998</v>
      </c>
      <c r="L3595" s="19" t="s">
        <v>13176</v>
      </c>
      <c r="M3595" s="11" t="s">
        <v>32</v>
      </c>
      <c r="N3595" s="10" t="s">
        <v>33</v>
      </c>
      <c r="O3595" s="11" t="s">
        <v>232</v>
      </c>
      <c r="P3595" s="10"/>
      <c r="Q3595" s="12"/>
      <c r="R3595" s="12"/>
      <c r="S3595" s="18" t="s">
        <v>35</v>
      </c>
      <c r="T3595" s="10" t="s">
        <v>27</v>
      </c>
      <c r="U3595" s="10">
        <v>639</v>
      </c>
      <c r="V3595" s="10">
        <v>479</v>
      </c>
      <c r="W3595" s="10">
        <v>2023</v>
      </c>
      <c r="X3595" s="10">
        <v>869</v>
      </c>
      <c r="Y3595" s="10">
        <f t="shared" si="141"/>
        <v>857</v>
      </c>
      <c r="Z3595" s="10" t="str">
        <f>IFERROR(VLOOKUP(H3595,'[1]MW-NIFTY-50-12-Apr-2020'!$A:$A,1,FALSE),"No")</f>
        <v>No</v>
      </c>
      <c r="AA3595" s="10" t="str">
        <f>IFERROR(VLOOKUP(AB3595,'[2]ind_nifty500list 12th Apr20'!$F:$F,1,FALSE),"No")</f>
        <v>No</v>
      </c>
      <c r="AB3595" s="9">
        <v>857</v>
      </c>
    </row>
    <row r="3596" spans="1:28" ht="15.75" customHeight="1" x14ac:dyDescent="0.3">
      <c r="A3596" s="9">
        <v>965</v>
      </c>
      <c r="B3596" s="10"/>
      <c r="C3596" s="10"/>
      <c r="D3596" s="10">
        <v>136017924</v>
      </c>
      <c r="E3596" s="10">
        <v>531320</v>
      </c>
      <c r="F3596" s="10">
        <v>531320</v>
      </c>
      <c r="G3596" s="10" t="s">
        <v>3097</v>
      </c>
      <c r="H3596" s="10" t="str">
        <f>G3596</f>
        <v>EXOTICCOAL</v>
      </c>
      <c r="I3596" s="10" t="s">
        <v>3098</v>
      </c>
      <c r="J3596" s="10" t="s">
        <v>3099</v>
      </c>
      <c r="K3596" s="13">
        <v>2.0699999999999998</v>
      </c>
      <c r="L3596" s="19" t="s">
        <v>13176</v>
      </c>
      <c r="M3596" s="12"/>
      <c r="N3596" s="10"/>
      <c r="O3596" s="10"/>
      <c r="P3596" s="10"/>
      <c r="Q3596" s="12"/>
      <c r="R3596" s="12"/>
      <c r="S3596" s="10"/>
      <c r="T3596" s="10" t="s">
        <v>27</v>
      </c>
      <c r="U3596" s="10"/>
      <c r="V3596" s="10"/>
      <c r="W3596" s="10"/>
      <c r="X3596" s="10"/>
      <c r="Y3596" s="10">
        <f t="shared" si="141"/>
        <v>965</v>
      </c>
      <c r="Z3596" s="10" t="str">
        <f>IFERROR(VLOOKUP(H3596,'[1]MW-NIFTY-50-12-Apr-2020'!$A:$A,1,FALSE),"No")</f>
        <v>No</v>
      </c>
      <c r="AA3596" s="10" t="str">
        <f>IFERROR(VLOOKUP(AB3596,'[2]ind_nifty500list 12th Apr20'!$F:$F,1,FALSE),"No")</f>
        <v>No</v>
      </c>
      <c r="AB3596" s="9">
        <v>965</v>
      </c>
    </row>
    <row r="3597" spans="1:28" ht="15.75" customHeight="1" x14ac:dyDescent="0.3">
      <c r="A3597" s="9">
        <v>2213</v>
      </c>
      <c r="B3597" s="10">
        <v>5320705</v>
      </c>
      <c r="C3597" s="10">
        <v>20784</v>
      </c>
      <c r="D3597" s="10">
        <v>136425476</v>
      </c>
      <c r="E3597" s="10">
        <v>532912</v>
      </c>
      <c r="F3597" s="10">
        <v>532912</v>
      </c>
      <c r="G3597" s="10" t="s">
        <v>6887</v>
      </c>
      <c r="H3597" s="10" t="s">
        <v>6887</v>
      </c>
      <c r="I3597" s="10" t="s">
        <v>6888</v>
      </c>
      <c r="J3597" s="10" t="s">
        <v>6889</v>
      </c>
      <c r="K3597" s="13">
        <v>2.0699999999999998</v>
      </c>
      <c r="L3597" s="19" t="s">
        <v>13176</v>
      </c>
      <c r="M3597" s="11" t="s">
        <v>32</v>
      </c>
      <c r="N3597" s="10" t="s">
        <v>33</v>
      </c>
      <c r="O3597" s="10" t="s">
        <v>232</v>
      </c>
      <c r="P3597" s="10"/>
      <c r="Q3597" s="12"/>
      <c r="R3597" s="12"/>
      <c r="S3597" s="18" t="s">
        <v>35</v>
      </c>
      <c r="T3597" s="10" t="s">
        <v>27</v>
      </c>
      <c r="U3597" s="10">
        <v>4889</v>
      </c>
      <c r="V3597" s="10">
        <v>4916</v>
      </c>
      <c r="W3597" s="10">
        <v>47</v>
      </c>
      <c r="X3597" s="10">
        <v>3724</v>
      </c>
      <c r="Y3597" s="10">
        <f t="shared" si="141"/>
        <v>2213</v>
      </c>
      <c r="Z3597" s="10" t="str">
        <f>IFERROR(VLOOKUP(H3597,'[1]MW-NIFTY-50-12-Apr-2020'!$A:$A,1,FALSE),"No")</f>
        <v>No</v>
      </c>
      <c r="AA3597" s="10" t="str">
        <f>IFERROR(VLOOKUP(AB3597,'[2]ind_nifty500list 12th Apr20'!$F:$F,1,FALSE),"No")</f>
        <v>No</v>
      </c>
      <c r="AB3597" s="9">
        <v>2213</v>
      </c>
    </row>
    <row r="3598" spans="1:28" ht="15.75" customHeight="1" x14ac:dyDescent="0.3">
      <c r="A3598" s="9">
        <v>2794</v>
      </c>
      <c r="B3598" s="10"/>
      <c r="C3598" s="10"/>
      <c r="D3598" s="10">
        <v>135961348</v>
      </c>
      <c r="E3598" s="10">
        <v>531099</v>
      </c>
      <c r="F3598" s="10">
        <v>531099</v>
      </c>
      <c r="G3598" s="10" t="s">
        <v>8624</v>
      </c>
      <c r="H3598" s="10" t="str">
        <f>G3598</f>
        <v>RUBRAME</v>
      </c>
      <c r="I3598" s="10" t="s">
        <v>8625</v>
      </c>
      <c r="J3598" s="10" t="s">
        <v>8626</v>
      </c>
      <c r="K3598" s="13">
        <v>2.0699999999999998</v>
      </c>
      <c r="L3598" s="19" t="s">
        <v>13176</v>
      </c>
      <c r="M3598" s="10" t="s">
        <v>4773</v>
      </c>
      <c r="N3598" s="10" t="s">
        <v>96</v>
      </c>
      <c r="O3598" s="10"/>
      <c r="P3598" s="10"/>
      <c r="Q3598" s="12"/>
      <c r="R3598" s="12"/>
      <c r="S3598" s="10" t="s">
        <v>98</v>
      </c>
      <c r="T3598" s="10" t="s">
        <v>27</v>
      </c>
      <c r="U3598" s="10">
        <v>3056</v>
      </c>
      <c r="V3598" s="10">
        <v>249</v>
      </c>
      <c r="W3598" s="10">
        <v>349</v>
      </c>
      <c r="X3598" s="10">
        <v>2821</v>
      </c>
      <c r="Y3598" s="10">
        <f t="shared" si="141"/>
        <v>2794</v>
      </c>
      <c r="Z3598" s="10" t="str">
        <f>IFERROR(VLOOKUP(H3598,'[1]MW-NIFTY-50-12-Apr-2020'!$A:$A,1,FALSE),"No")</f>
        <v>No</v>
      </c>
      <c r="AA3598" s="10" t="str">
        <f>IFERROR(VLOOKUP(AB3598,'[2]ind_nifty500list 12th Apr20'!$F:$F,1,FALSE),"No")</f>
        <v>No</v>
      </c>
      <c r="AB3598" s="9">
        <v>2794</v>
      </c>
    </row>
    <row r="3599" spans="1:28" ht="15.75" customHeight="1" x14ac:dyDescent="0.3">
      <c r="A3599" s="9">
        <v>3479</v>
      </c>
      <c r="B3599" s="10"/>
      <c r="C3599" s="10"/>
      <c r="D3599" s="10">
        <v>137994244</v>
      </c>
      <c r="E3599" s="10">
        <v>539040</v>
      </c>
      <c r="F3599" s="10">
        <v>539040</v>
      </c>
      <c r="G3599" s="10" t="s">
        <v>10673</v>
      </c>
      <c r="H3599" s="10" t="str">
        <f>G3599</f>
        <v>TTIL</v>
      </c>
      <c r="I3599" s="10" t="s">
        <v>10674</v>
      </c>
      <c r="J3599" s="10" t="s">
        <v>10675</v>
      </c>
      <c r="K3599" s="13">
        <v>2.0698272903225803</v>
      </c>
      <c r="L3599" s="19" t="s">
        <v>13176</v>
      </c>
      <c r="M3599" s="11" t="s">
        <v>83</v>
      </c>
      <c r="N3599" s="10" t="s">
        <v>621</v>
      </c>
      <c r="O3599" s="10" t="s">
        <v>622</v>
      </c>
      <c r="P3599" s="10" t="s">
        <v>3719</v>
      </c>
      <c r="Q3599" s="12"/>
      <c r="R3599" s="12"/>
      <c r="S3599" s="18" t="s">
        <v>623</v>
      </c>
      <c r="T3599" s="10" t="s">
        <v>27</v>
      </c>
      <c r="U3599" s="10">
        <v>234</v>
      </c>
      <c r="V3599" s="10">
        <v>4999</v>
      </c>
      <c r="W3599" s="10">
        <v>160</v>
      </c>
      <c r="X3599" s="10">
        <v>183</v>
      </c>
      <c r="Y3599" s="10">
        <f t="shared" si="141"/>
        <v>3479</v>
      </c>
      <c r="Z3599" s="10" t="str">
        <f>IFERROR(VLOOKUP(H3599,'[1]MW-NIFTY-50-12-Apr-2020'!$A:$A,1,FALSE),"No")</f>
        <v>No</v>
      </c>
      <c r="AA3599" s="10" t="str">
        <f>IFERROR(VLOOKUP(AB3599,'[2]ind_nifty500list 12th Apr20'!$F:$F,1,FALSE),"No")</f>
        <v>No</v>
      </c>
      <c r="AB3599" s="9">
        <v>3479</v>
      </c>
    </row>
    <row r="3600" spans="1:28" ht="15.75" customHeight="1" x14ac:dyDescent="0.3">
      <c r="A3600" s="9">
        <v>3522</v>
      </c>
      <c r="B3600" s="10"/>
      <c r="C3600" s="10"/>
      <c r="D3600" s="10">
        <v>136118276</v>
      </c>
      <c r="E3600" s="10">
        <v>531712</v>
      </c>
      <c r="F3600" s="10">
        <v>531712</v>
      </c>
      <c r="G3600" s="10" t="s">
        <v>10802</v>
      </c>
      <c r="H3600" s="10" t="str">
        <f>G3600</f>
        <v>TRILOGIC</v>
      </c>
      <c r="I3600" s="10" t="s">
        <v>10803</v>
      </c>
      <c r="J3600" s="10" t="s">
        <v>10804</v>
      </c>
      <c r="K3600" s="13">
        <v>2.06</v>
      </c>
      <c r="L3600" s="19" t="s">
        <v>13176</v>
      </c>
      <c r="M3600" s="11" t="s">
        <v>83</v>
      </c>
      <c r="N3600" s="10" t="s">
        <v>181</v>
      </c>
      <c r="O3600" s="10" t="s">
        <v>311</v>
      </c>
      <c r="P3600" s="10"/>
      <c r="Q3600" s="12"/>
      <c r="R3600" s="12"/>
      <c r="S3600" s="15" t="s">
        <v>313</v>
      </c>
      <c r="T3600" s="10" t="s">
        <v>27</v>
      </c>
      <c r="U3600" s="10">
        <v>496</v>
      </c>
      <c r="V3600" s="10">
        <v>4132</v>
      </c>
      <c r="W3600" s="10">
        <v>3154</v>
      </c>
      <c r="X3600" s="10">
        <v>1784</v>
      </c>
      <c r="Y3600" s="10">
        <f t="shared" si="141"/>
        <v>3522</v>
      </c>
      <c r="Z3600" s="10" t="str">
        <f>IFERROR(VLOOKUP(H3600,'[1]MW-NIFTY-50-12-Apr-2020'!$A:$A,1,FALSE),"No")</f>
        <v>No</v>
      </c>
      <c r="AA3600" s="10" t="str">
        <f>IFERROR(VLOOKUP(AB3600,'[2]ind_nifty500list 12th Apr20'!$F:$F,1,FALSE),"No")</f>
        <v>No</v>
      </c>
      <c r="AB3600" s="9">
        <v>3522</v>
      </c>
    </row>
    <row r="3601" spans="1:28" ht="15.75" customHeight="1" x14ac:dyDescent="0.3">
      <c r="A3601" s="9">
        <v>1065</v>
      </c>
      <c r="B3601" s="10">
        <v>3419393</v>
      </c>
      <c r="C3601" s="10">
        <v>13357</v>
      </c>
      <c r="D3601" s="10">
        <v>133421060</v>
      </c>
      <c r="E3601" s="10">
        <v>521176</v>
      </c>
      <c r="F3601" s="10">
        <v>521176</v>
      </c>
      <c r="G3601" s="10" t="s">
        <v>3403</v>
      </c>
      <c r="H3601" s="10" t="s">
        <v>3403</v>
      </c>
      <c r="I3601" s="10" t="s">
        <v>3404</v>
      </c>
      <c r="J3601" s="10" t="s">
        <v>3405</v>
      </c>
      <c r="K3601" s="13">
        <v>2.0586000000000002</v>
      </c>
      <c r="L3601" s="19" t="s">
        <v>13176</v>
      </c>
      <c r="M3601" s="11" t="s">
        <v>83</v>
      </c>
      <c r="N3601" s="10" t="s">
        <v>84</v>
      </c>
      <c r="O3601" s="10" t="s">
        <v>108</v>
      </c>
      <c r="P3601" s="10"/>
      <c r="Q3601" s="12"/>
      <c r="R3601" s="12"/>
      <c r="S3601" s="15" t="s">
        <v>86</v>
      </c>
      <c r="T3601" s="10" t="s">
        <v>27</v>
      </c>
      <c r="U3601" s="10">
        <v>643</v>
      </c>
      <c r="V3601" s="10">
        <v>2118</v>
      </c>
      <c r="W3601" s="10">
        <v>3460</v>
      </c>
      <c r="X3601" s="10">
        <v>2628</v>
      </c>
      <c r="Y3601" s="10">
        <f t="shared" si="141"/>
        <v>1065</v>
      </c>
      <c r="Z3601" s="10" t="str">
        <f>IFERROR(VLOOKUP(H3601,'[1]MW-NIFTY-50-12-Apr-2020'!$A:$A,1,FALSE),"No")</f>
        <v>No</v>
      </c>
      <c r="AA3601" s="10" t="str">
        <f>IFERROR(VLOOKUP(AB3601,'[2]ind_nifty500list 12th Apr20'!$F:$F,1,FALSE),"No")</f>
        <v>No</v>
      </c>
      <c r="AB3601" s="9">
        <v>1065</v>
      </c>
    </row>
    <row r="3602" spans="1:28" ht="15.75" customHeight="1" x14ac:dyDescent="0.3">
      <c r="A3602" s="9">
        <v>1353</v>
      </c>
      <c r="B3602" s="10"/>
      <c r="C3602" s="10"/>
      <c r="D3602" s="10">
        <v>136121348</v>
      </c>
      <c r="E3602" s="10">
        <v>531724</v>
      </c>
      <c r="F3602" s="10">
        <v>531724</v>
      </c>
      <c r="G3602" s="10" t="s">
        <v>4285</v>
      </c>
      <c r="H3602" s="10" t="str">
        <f>G3602</f>
        <v>HRBFLOR</v>
      </c>
      <c r="I3602" s="10" t="s">
        <v>4286</v>
      </c>
      <c r="J3602" s="10" t="s">
        <v>4287</v>
      </c>
      <c r="K3602" s="13">
        <v>2.0499999999999998</v>
      </c>
      <c r="L3602" s="19" t="s">
        <v>13176</v>
      </c>
      <c r="M3602" s="11" t="s">
        <v>275</v>
      </c>
      <c r="N3602" s="10" t="s">
        <v>357</v>
      </c>
      <c r="O3602" s="10" t="s">
        <v>358</v>
      </c>
      <c r="P3602" s="10" t="s">
        <v>3039</v>
      </c>
      <c r="Q3602" s="12"/>
      <c r="R3602" s="12"/>
      <c r="S3602" s="18" t="s">
        <v>279</v>
      </c>
      <c r="T3602" s="10" t="s">
        <v>27</v>
      </c>
      <c r="U3602" s="10">
        <v>1810</v>
      </c>
      <c r="V3602" s="10">
        <v>2551</v>
      </c>
      <c r="W3602" s="10">
        <v>946</v>
      </c>
      <c r="X3602" s="10">
        <v>90</v>
      </c>
      <c r="Y3602" s="10">
        <f t="shared" si="141"/>
        <v>1353</v>
      </c>
      <c r="Z3602" s="10" t="str">
        <f>IFERROR(VLOOKUP(H3602,'[1]MW-NIFTY-50-12-Apr-2020'!$A:$A,1,FALSE),"No")</f>
        <v>No</v>
      </c>
      <c r="AA3602" s="10" t="str">
        <f>IFERROR(VLOOKUP(AB3602,'[2]ind_nifty500list 12th Apr20'!$F:$F,1,FALSE),"No")</f>
        <v>No</v>
      </c>
      <c r="AB3602" s="9">
        <v>1353</v>
      </c>
    </row>
    <row r="3603" spans="1:28" ht="15.75" customHeight="1" x14ac:dyDescent="0.3">
      <c r="A3603" s="9">
        <v>2374</v>
      </c>
      <c r="B3603" s="10"/>
      <c r="C3603" s="10"/>
      <c r="D3603" s="10">
        <v>131431172</v>
      </c>
      <c r="E3603" s="10">
        <v>513403</v>
      </c>
      <c r="F3603" s="10">
        <v>513403</v>
      </c>
      <c r="G3603" s="10" t="s">
        <v>7371</v>
      </c>
      <c r="H3603" s="10" t="str">
        <f>G3603</f>
        <v>PMTELELIN</v>
      </c>
      <c r="I3603" s="10" t="s">
        <v>7372</v>
      </c>
      <c r="J3603" s="10" t="s">
        <v>7373</v>
      </c>
      <c r="K3603" s="13">
        <v>2.04</v>
      </c>
      <c r="L3603" s="19" t="s">
        <v>13176</v>
      </c>
      <c r="M3603" s="11" t="s">
        <v>23</v>
      </c>
      <c r="N3603" s="10" t="s">
        <v>90</v>
      </c>
      <c r="O3603" s="10" t="s">
        <v>283</v>
      </c>
      <c r="P3603" s="10" t="s">
        <v>7374</v>
      </c>
      <c r="Q3603" s="12"/>
      <c r="R3603" s="12"/>
      <c r="S3603" s="18" t="s">
        <v>91</v>
      </c>
      <c r="T3603" s="10" t="s">
        <v>27</v>
      </c>
      <c r="U3603" s="10">
        <v>1054</v>
      </c>
      <c r="V3603" s="10">
        <v>4960</v>
      </c>
      <c r="W3603" s="10">
        <v>2672</v>
      </c>
      <c r="X3603" s="10">
        <v>3314</v>
      </c>
      <c r="Y3603" s="10">
        <f t="shared" si="141"/>
        <v>2374</v>
      </c>
      <c r="Z3603" s="10" t="str">
        <f>IFERROR(VLOOKUP(H3603,'[1]MW-NIFTY-50-12-Apr-2020'!$A:$A,1,FALSE),"No")</f>
        <v>No</v>
      </c>
      <c r="AA3603" s="10" t="str">
        <f>IFERROR(VLOOKUP(AB3603,'[2]ind_nifty500list 12th Apr20'!$F:$F,1,FALSE),"No")</f>
        <v>No</v>
      </c>
      <c r="AB3603" s="9">
        <v>2374</v>
      </c>
    </row>
    <row r="3604" spans="1:28" ht="15.75" customHeight="1" x14ac:dyDescent="0.3">
      <c r="A3604" s="9">
        <v>2911</v>
      </c>
      <c r="B3604" s="10"/>
      <c r="C3604" s="10"/>
      <c r="D3604" s="10">
        <v>137489412</v>
      </c>
      <c r="E3604" s="10">
        <v>537068</v>
      </c>
      <c r="F3604" s="10">
        <v>537068</v>
      </c>
      <c r="G3604" s="10" t="s">
        <v>8975</v>
      </c>
      <c r="H3604" s="10" t="str">
        <f>G3604</f>
        <v>SATYA</v>
      </c>
      <c r="I3604" s="10" t="s">
        <v>8976</v>
      </c>
      <c r="J3604" s="10" t="s">
        <v>8977</v>
      </c>
      <c r="K3604" s="13">
        <v>2.0299999999999998</v>
      </c>
      <c r="L3604" s="19" t="s">
        <v>13176</v>
      </c>
      <c r="M3604" s="11" t="s">
        <v>23</v>
      </c>
      <c r="N3604" s="10" t="s">
        <v>90</v>
      </c>
      <c r="O3604" s="10"/>
      <c r="P3604" s="10"/>
      <c r="Q3604" s="12"/>
      <c r="R3604" s="12"/>
      <c r="S3604" s="18" t="s">
        <v>91</v>
      </c>
      <c r="T3604" s="10" t="s">
        <v>27</v>
      </c>
      <c r="U3604" s="10">
        <v>3603</v>
      </c>
      <c r="V3604" s="10">
        <v>611</v>
      </c>
      <c r="W3604" s="10">
        <v>2542</v>
      </c>
      <c r="X3604" s="10">
        <v>2015</v>
      </c>
      <c r="Y3604" s="10">
        <f t="shared" si="141"/>
        <v>2911</v>
      </c>
      <c r="Z3604" s="10" t="str">
        <f>IFERROR(VLOOKUP(H3604,'[1]MW-NIFTY-50-12-Apr-2020'!$A:$A,1,FALSE),"No")</f>
        <v>No</v>
      </c>
      <c r="AA3604" s="10" t="str">
        <f>IFERROR(VLOOKUP(AB3604,'[2]ind_nifty500list 12th Apr20'!$F:$F,1,FALSE),"No")</f>
        <v>No</v>
      </c>
      <c r="AB3604" s="9">
        <v>2911</v>
      </c>
    </row>
    <row r="3605" spans="1:28" ht="15.75" customHeight="1" x14ac:dyDescent="0.3">
      <c r="A3605" s="9">
        <v>3668</v>
      </c>
      <c r="B3605" s="10"/>
      <c r="C3605" s="10"/>
      <c r="D3605" s="10">
        <v>133635844</v>
      </c>
      <c r="E3605" s="10">
        <v>133635844</v>
      </c>
      <c r="F3605" s="10">
        <v>522015</v>
      </c>
      <c r="G3605" s="10" t="s">
        <v>11236</v>
      </c>
      <c r="H3605" s="10" t="str">
        <f>G3605</f>
        <v>VCCLLTD</v>
      </c>
      <c r="I3605" s="10" t="s">
        <v>11237</v>
      </c>
      <c r="J3605" s="10" t="s">
        <v>11238</v>
      </c>
      <c r="K3605" s="13">
        <v>2.02</v>
      </c>
      <c r="L3605" s="19" t="s">
        <v>13176</v>
      </c>
      <c r="M3605" s="11" t="s">
        <v>83</v>
      </c>
      <c r="N3605" s="10" t="s">
        <v>621</v>
      </c>
      <c r="O3605" s="11" t="s">
        <v>964</v>
      </c>
      <c r="P3605" s="10" t="s">
        <v>1233</v>
      </c>
      <c r="Q3605" s="12"/>
      <c r="R3605" s="12"/>
      <c r="S3605" s="18" t="s">
        <v>623</v>
      </c>
      <c r="T3605" s="10" t="s">
        <v>27</v>
      </c>
      <c r="U3605" s="10">
        <v>3551</v>
      </c>
      <c r="V3605" s="10">
        <v>1286</v>
      </c>
      <c r="W3605" s="10">
        <v>1869</v>
      </c>
      <c r="X3605" s="10">
        <v>1929</v>
      </c>
      <c r="Y3605" s="10">
        <f t="shared" si="141"/>
        <v>3668</v>
      </c>
      <c r="Z3605" s="10" t="str">
        <f>IFERROR(VLOOKUP(H3605,'[1]MW-NIFTY-50-12-Apr-2020'!$A:$A,1,FALSE),"No")</f>
        <v>No</v>
      </c>
      <c r="AA3605" s="10" t="str">
        <f>IFERROR(VLOOKUP(AB3605,'[2]ind_nifty500list 12th Apr20'!$F:$F,1,FALSE),"No")</f>
        <v>No</v>
      </c>
      <c r="AB3605" s="9">
        <v>3668</v>
      </c>
    </row>
    <row r="3606" spans="1:28" ht="15.75" customHeight="1" x14ac:dyDescent="0.3">
      <c r="A3606" s="9">
        <v>3610</v>
      </c>
      <c r="B3606" s="10">
        <v>2889473</v>
      </c>
      <c r="C3606" s="10">
        <v>11287</v>
      </c>
      <c r="D3606" s="10">
        <v>131089924</v>
      </c>
      <c r="E3606" s="10">
        <v>512070</v>
      </c>
      <c r="F3606" s="10">
        <v>512070</v>
      </c>
      <c r="G3606" s="10" t="s">
        <v>11063</v>
      </c>
      <c r="H3606" s="10" t="s">
        <v>11063</v>
      </c>
      <c r="I3606" s="10" t="s">
        <v>11064</v>
      </c>
      <c r="J3606" s="10" t="s">
        <v>11065</v>
      </c>
      <c r="K3606" s="13">
        <v>36887.39185</v>
      </c>
      <c r="L3606" s="16" t="s">
        <v>13178</v>
      </c>
      <c r="M3606" s="10" t="s">
        <v>23</v>
      </c>
      <c r="N3606" s="10" t="s">
        <v>24</v>
      </c>
      <c r="O3606" s="10" t="s">
        <v>838</v>
      </c>
      <c r="P3606" s="10"/>
      <c r="Q3606" s="12"/>
      <c r="R3606" s="12"/>
      <c r="S3606" s="15" t="s">
        <v>26</v>
      </c>
      <c r="T3606" s="10" t="s">
        <v>130</v>
      </c>
      <c r="U3606" s="10">
        <v>689</v>
      </c>
      <c r="V3606" s="10">
        <v>398</v>
      </c>
      <c r="W3606" s="10">
        <v>1223</v>
      </c>
      <c r="X3606" s="10">
        <v>596</v>
      </c>
      <c r="Y3606" s="10">
        <f t="shared" si="141"/>
        <v>3610</v>
      </c>
      <c r="Z3606" s="10" t="s">
        <v>44</v>
      </c>
      <c r="AA3606" s="10" t="s">
        <v>44</v>
      </c>
      <c r="AB3606" s="9">
        <v>3610</v>
      </c>
    </row>
    <row r="3607" spans="1:28" ht="15.75" customHeight="1" x14ac:dyDescent="0.3">
      <c r="A3607" s="9">
        <v>831</v>
      </c>
      <c r="B3607" s="10"/>
      <c r="C3607" s="10"/>
      <c r="D3607" s="10">
        <v>134785028</v>
      </c>
      <c r="E3607" s="10">
        <v>526504</v>
      </c>
      <c r="F3607" s="10">
        <v>526504</v>
      </c>
      <c r="G3607" s="10" t="s">
        <v>2688</v>
      </c>
      <c r="H3607" s="10" t="str">
        <f t="shared" ref="H3607:H3621" si="142">G3607</f>
        <v>DOLPHMED</v>
      </c>
      <c r="I3607" s="10" t="s">
        <v>2689</v>
      </c>
      <c r="J3607" s="10" t="s">
        <v>2690</v>
      </c>
      <c r="K3607" s="13">
        <v>2.0099999999999998</v>
      </c>
      <c r="L3607" s="19" t="s">
        <v>13176</v>
      </c>
      <c r="M3607" s="11" t="s">
        <v>95</v>
      </c>
      <c r="N3607" s="10" t="s">
        <v>172</v>
      </c>
      <c r="O3607" s="10"/>
      <c r="P3607" s="10"/>
      <c r="Q3607" s="12"/>
      <c r="R3607" s="12"/>
      <c r="S3607" s="15" t="s">
        <v>174</v>
      </c>
      <c r="T3607" s="10" t="s">
        <v>27</v>
      </c>
      <c r="U3607" s="10">
        <v>272</v>
      </c>
      <c r="V3607" s="10">
        <v>511</v>
      </c>
      <c r="W3607" s="10">
        <v>74</v>
      </c>
      <c r="X3607" s="10">
        <v>2992</v>
      </c>
      <c r="Y3607" s="10">
        <f t="shared" si="141"/>
        <v>831</v>
      </c>
      <c r="Z3607" s="10" t="str">
        <f>IFERROR(VLOOKUP(H3607,'[1]MW-NIFTY-50-12-Apr-2020'!$A:$A,1,FALSE),"No")</f>
        <v>No</v>
      </c>
      <c r="AA3607" s="10" t="str">
        <f>IFERROR(VLOOKUP(AB3607,'[2]ind_nifty500list 12th Apr20'!$F:$F,1,FALSE),"No")</f>
        <v>No</v>
      </c>
      <c r="AB3607" s="9">
        <v>831</v>
      </c>
    </row>
    <row r="3608" spans="1:28" ht="15.75" customHeight="1" x14ac:dyDescent="0.3">
      <c r="A3608" s="9">
        <v>3650</v>
      </c>
      <c r="B3608" s="10"/>
      <c r="C3608" s="10"/>
      <c r="D3608" s="10">
        <v>137963012</v>
      </c>
      <c r="E3608" s="10">
        <v>538918</v>
      </c>
      <c r="F3608" s="10">
        <v>538918</v>
      </c>
      <c r="G3608" s="10" t="s">
        <v>11184</v>
      </c>
      <c r="H3608" s="10" t="str">
        <f t="shared" si="142"/>
        <v>VANICOM</v>
      </c>
      <c r="I3608" s="10" t="s">
        <v>11185</v>
      </c>
      <c r="J3608" s="10" t="s">
        <v>11186</v>
      </c>
      <c r="K3608" s="13">
        <v>2.0099999999999998</v>
      </c>
      <c r="L3608" s="19" t="s">
        <v>13176</v>
      </c>
      <c r="M3608" s="11" t="s">
        <v>55</v>
      </c>
      <c r="N3608" s="10" t="s">
        <v>56</v>
      </c>
      <c r="O3608" s="10" t="s">
        <v>158</v>
      </c>
      <c r="P3608" s="10" t="s">
        <v>159</v>
      </c>
      <c r="Q3608" s="12"/>
      <c r="R3608" s="12"/>
      <c r="S3608" s="18" t="s">
        <v>58</v>
      </c>
      <c r="T3608" s="10" t="s">
        <v>27</v>
      </c>
      <c r="U3608" s="10">
        <v>638</v>
      </c>
      <c r="V3608" s="10">
        <v>1085</v>
      </c>
      <c r="W3608" s="10">
        <v>3456</v>
      </c>
      <c r="X3608" s="10">
        <v>2094</v>
      </c>
      <c r="Y3608" s="10">
        <f t="shared" si="141"/>
        <v>3650</v>
      </c>
      <c r="Z3608" s="10" t="str">
        <f>IFERROR(VLOOKUP(H3608,'[1]MW-NIFTY-50-12-Apr-2020'!$A:$A,1,FALSE),"No")</f>
        <v>No</v>
      </c>
      <c r="AA3608" s="10" t="str">
        <f>IFERROR(VLOOKUP(AB3608,'[2]ind_nifty500list 12th Apr20'!$F:$F,1,FALSE),"No")</f>
        <v>No</v>
      </c>
      <c r="AB3608" s="9">
        <v>3650</v>
      </c>
    </row>
    <row r="3609" spans="1:28" ht="15.75" customHeight="1" x14ac:dyDescent="0.3">
      <c r="A3609" s="9">
        <v>1510</v>
      </c>
      <c r="B3609" s="10"/>
      <c r="C3609" s="10"/>
      <c r="D3609" s="10">
        <v>134104068</v>
      </c>
      <c r="E3609" s="10">
        <v>523844</v>
      </c>
      <c r="F3609" s="10">
        <v>523844</v>
      </c>
      <c r="G3609" s="10" t="s">
        <v>4764</v>
      </c>
      <c r="H3609" s="10" t="str">
        <f t="shared" si="142"/>
        <v>INVICTA</v>
      </c>
      <c r="I3609" s="10" t="s">
        <v>4765</v>
      </c>
      <c r="J3609" s="10" t="s">
        <v>4766</v>
      </c>
      <c r="K3609" s="13">
        <v>2</v>
      </c>
      <c r="L3609" s="19" t="s">
        <v>13176</v>
      </c>
      <c r="M3609" s="11" t="s">
        <v>39</v>
      </c>
      <c r="N3609" s="10" t="s">
        <v>145</v>
      </c>
      <c r="O3609" s="10"/>
      <c r="P3609" s="10"/>
      <c r="Q3609" s="12"/>
      <c r="R3609" s="12"/>
      <c r="S3609" s="17" t="s">
        <v>42</v>
      </c>
      <c r="T3609" s="10" t="s">
        <v>27</v>
      </c>
      <c r="U3609" s="10">
        <v>1759</v>
      </c>
      <c r="V3609" s="10">
        <v>2807</v>
      </c>
      <c r="W3609" s="10">
        <v>1209</v>
      </c>
      <c r="X3609" s="10">
        <v>1177</v>
      </c>
      <c r="Y3609" s="10">
        <f t="shared" si="141"/>
        <v>1510</v>
      </c>
      <c r="Z3609" s="10" t="str">
        <f>IFERROR(VLOOKUP(H3609,'[1]MW-NIFTY-50-12-Apr-2020'!$A:$A,1,FALSE),"No")</f>
        <v>No</v>
      </c>
      <c r="AA3609" s="10" t="str">
        <f>IFERROR(VLOOKUP(AB3609,'[2]ind_nifty500list 12th Apr20'!$F:$F,1,FALSE),"No")</f>
        <v>No</v>
      </c>
      <c r="AB3609" s="9">
        <v>1510</v>
      </c>
    </row>
    <row r="3610" spans="1:28" ht="15.75" customHeight="1" x14ac:dyDescent="0.3">
      <c r="A3610" s="9">
        <v>2422</v>
      </c>
      <c r="B3610" s="10"/>
      <c r="C3610" s="10"/>
      <c r="D3610" s="10">
        <v>131003908</v>
      </c>
      <c r="E3610" s="10">
        <v>511734</v>
      </c>
      <c r="F3610" s="10">
        <v>511734</v>
      </c>
      <c r="G3610" s="10" t="s">
        <v>7514</v>
      </c>
      <c r="H3610" s="10" t="str">
        <f t="shared" si="142"/>
        <v>PASUFIN</v>
      </c>
      <c r="I3610" s="10" t="s">
        <v>7515</v>
      </c>
      <c r="J3610" s="10" t="s">
        <v>7516</v>
      </c>
      <c r="K3610" s="13">
        <v>2</v>
      </c>
      <c r="L3610" s="19" t="s">
        <v>13176</v>
      </c>
      <c r="M3610" s="11" t="s">
        <v>55</v>
      </c>
      <c r="N3610" s="10" t="s">
        <v>56</v>
      </c>
      <c r="O3610" s="10" t="s">
        <v>62</v>
      </c>
      <c r="P3610" s="10" t="s">
        <v>293</v>
      </c>
      <c r="Q3610" s="12"/>
      <c r="R3610" s="12"/>
      <c r="S3610" s="10" t="s">
        <v>58</v>
      </c>
      <c r="T3610" s="10" t="s">
        <v>27</v>
      </c>
      <c r="U3610" s="10">
        <v>3762</v>
      </c>
      <c r="V3610" s="10">
        <v>488</v>
      </c>
      <c r="W3610" s="10">
        <v>2255</v>
      </c>
      <c r="X3610" s="10">
        <v>2135</v>
      </c>
      <c r="Y3610" s="10">
        <f t="shared" si="141"/>
        <v>2422</v>
      </c>
      <c r="Z3610" s="10" t="str">
        <f>IFERROR(VLOOKUP(H3610,'[1]MW-NIFTY-50-12-Apr-2020'!$A:$A,1,FALSE),"No")</f>
        <v>No</v>
      </c>
      <c r="AA3610" s="10" t="str">
        <f>IFERROR(VLOOKUP(AB3610,'[2]ind_nifty500list 12th Apr20'!$F:$F,1,FALSE),"No")</f>
        <v>No</v>
      </c>
      <c r="AB3610" s="9">
        <v>2422</v>
      </c>
    </row>
    <row r="3611" spans="1:28" ht="15.75" customHeight="1" x14ac:dyDescent="0.3">
      <c r="A3611" s="9">
        <v>3193</v>
      </c>
      <c r="B3611" s="10"/>
      <c r="C3611" s="10"/>
      <c r="D3611" s="10">
        <v>131860740</v>
      </c>
      <c r="E3611" s="10">
        <v>131860740</v>
      </c>
      <c r="F3611" s="10">
        <v>515081</v>
      </c>
      <c r="G3611" s="10" t="s">
        <v>9814</v>
      </c>
      <c r="H3611" s="10" t="str">
        <f t="shared" si="142"/>
        <v>SRIVAJRA</v>
      </c>
      <c r="I3611" s="10" t="s">
        <v>9815</v>
      </c>
      <c r="J3611" s="10" t="s">
        <v>9816</v>
      </c>
      <c r="K3611" s="13">
        <v>2</v>
      </c>
      <c r="L3611" s="19" t="s">
        <v>13176</v>
      </c>
      <c r="M3611" s="11" t="s">
        <v>249</v>
      </c>
      <c r="N3611" s="10" t="s">
        <v>250</v>
      </c>
      <c r="O3611" s="10" t="s">
        <v>762</v>
      </c>
      <c r="P3611" s="10" t="s">
        <v>875</v>
      </c>
      <c r="Q3611" s="12"/>
      <c r="R3611" s="12"/>
      <c r="S3611" s="15" t="s">
        <v>26</v>
      </c>
      <c r="T3611" s="10" t="s">
        <v>27</v>
      </c>
      <c r="U3611" s="10">
        <v>2233</v>
      </c>
      <c r="V3611" s="10">
        <v>1086</v>
      </c>
      <c r="W3611" s="10">
        <v>2051</v>
      </c>
      <c r="X3611" s="10">
        <v>1558</v>
      </c>
      <c r="Y3611" s="10">
        <f t="shared" si="141"/>
        <v>3193</v>
      </c>
      <c r="Z3611" s="10" t="str">
        <f>IFERROR(VLOOKUP(H3611,'[1]MW-NIFTY-50-12-Apr-2020'!$A:$A,1,FALSE),"No")</f>
        <v>No</v>
      </c>
      <c r="AA3611" s="10" t="str">
        <f>IFERROR(VLOOKUP(AB3611,'[2]ind_nifty500list 12th Apr20'!$F:$F,1,FALSE),"No")</f>
        <v>No</v>
      </c>
      <c r="AB3611" s="9">
        <v>3193</v>
      </c>
    </row>
    <row r="3612" spans="1:28" ht="15.75" customHeight="1" x14ac:dyDescent="0.3">
      <c r="A3612" s="9">
        <v>329</v>
      </c>
      <c r="B3612" s="10"/>
      <c r="C3612" s="10"/>
      <c r="D3612" s="10">
        <v>131099908</v>
      </c>
      <c r="E3612" s="10">
        <v>512109</v>
      </c>
      <c r="F3612" s="10">
        <v>512109</v>
      </c>
      <c r="G3612" s="10" t="s">
        <v>1156</v>
      </c>
      <c r="H3612" s="10" t="str">
        <f t="shared" si="142"/>
        <v>AVIVA</v>
      </c>
      <c r="I3612" s="10" t="s">
        <v>1157</v>
      </c>
      <c r="J3612" s="10" t="s">
        <v>1158</v>
      </c>
      <c r="K3612" s="13">
        <v>1.98</v>
      </c>
      <c r="L3612" s="19" t="s">
        <v>13176</v>
      </c>
      <c r="M3612" s="11" t="s">
        <v>39</v>
      </c>
      <c r="N3612" s="10" t="s">
        <v>40</v>
      </c>
      <c r="O3612" s="10" t="s">
        <v>76</v>
      </c>
      <c r="P3612" s="10"/>
      <c r="Q3612" s="10"/>
      <c r="R3612" s="12"/>
      <c r="S3612" s="15" t="s">
        <v>42</v>
      </c>
      <c r="T3612" s="10" t="s">
        <v>27</v>
      </c>
      <c r="U3612" s="10">
        <v>993</v>
      </c>
      <c r="V3612" s="10">
        <v>1043</v>
      </c>
      <c r="W3612" s="10">
        <v>55</v>
      </c>
      <c r="X3612" s="10">
        <v>3335</v>
      </c>
      <c r="Y3612" s="10">
        <f t="shared" si="141"/>
        <v>329</v>
      </c>
      <c r="Z3612" s="10" t="str">
        <f>IFERROR(VLOOKUP(H3612,'[1]MW-NIFTY-50-12-Apr-2020'!$A:$A,1,FALSE),"No")</f>
        <v>No</v>
      </c>
      <c r="AA3612" s="10" t="str">
        <f>IFERROR(VLOOKUP(AB3612,'[2]ind_nifty500list 12th Apr20'!$F:$F,1,FALSE),"No")</f>
        <v>No</v>
      </c>
      <c r="AB3612" s="9">
        <v>329</v>
      </c>
    </row>
    <row r="3613" spans="1:28" ht="15.75" customHeight="1" x14ac:dyDescent="0.3">
      <c r="A3613" s="9">
        <v>1244</v>
      </c>
      <c r="B3613" s="10"/>
      <c r="C3613" s="10"/>
      <c r="D3613" s="10">
        <v>135716100</v>
      </c>
      <c r="E3613" s="10">
        <v>530141</v>
      </c>
      <c r="F3613" s="10">
        <v>530141</v>
      </c>
      <c r="G3613" s="10" t="s">
        <v>3950</v>
      </c>
      <c r="H3613" s="10" t="str">
        <f t="shared" si="142"/>
        <v>GYANDEV</v>
      </c>
      <c r="I3613" s="10" t="s">
        <v>3951</v>
      </c>
      <c r="J3613" s="10" t="s">
        <v>3952</v>
      </c>
      <c r="K3613" s="13">
        <v>1.98</v>
      </c>
      <c r="L3613" s="19" t="s">
        <v>13176</v>
      </c>
      <c r="M3613" s="10" t="s">
        <v>249</v>
      </c>
      <c r="N3613" s="10" t="s">
        <v>383</v>
      </c>
      <c r="O3613" s="10"/>
      <c r="P3613" s="10"/>
      <c r="Q3613" s="12"/>
      <c r="R3613" s="12"/>
      <c r="S3613" s="18" t="s">
        <v>384</v>
      </c>
      <c r="T3613" s="10" t="s">
        <v>27</v>
      </c>
      <c r="U3613" s="10">
        <v>1267</v>
      </c>
      <c r="V3613" s="10">
        <v>3071</v>
      </c>
      <c r="W3613" s="10">
        <v>2977</v>
      </c>
      <c r="X3613" s="10">
        <v>2648</v>
      </c>
      <c r="Y3613" s="10">
        <f t="shared" si="141"/>
        <v>1244</v>
      </c>
      <c r="Z3613" s="10" t="str">
        <f>IFERROR(VLOOKUP(H3613,'[1]MW-NIFTY-50-12-Apr-2020'!$A:$A,1,FALSE),"No")</f>
        <v>No</v>
      </c>
      <c r="AA3613" s="10" t="str">
        <f>IFERROR(VLOOKUP(AB3613,'[2]ind_nifty500list 12th Apr20'!$F:$F,1,FALSE),"No")</f>
        <v>No</v>
      </c>
      <c r="AB3613" s="9">
        <v>1244</v>
      </c>
    </row>
    <row r="3614" spans="1:28" ht="15.75" customHeight="1" x14ac:dyDescent="0.3">
      <c r="A3614" s="9">
        <v>324</v>
      </c>
      <c r="B3614" s="10"/>
      <c r="C3614" s="10"/>
      <c r="D3614" s="10">
        <v>131142916</v>
      </c>
      <c r="E3614" s="10">
        <v>131142916</v>
      </c>
      <c r="F3614" s="10">
        <v>512277</v>
      </c>
      <c r="G3614" s="10" t="s">
        <v>1140</v>
      </c>
      <c r="H3614" s="10" t="str">
        <f t="shared" si="142"/>
        <v>AUTOINT</v>
      </c>
      <c r="I3614" s="10" t="s">
        <v>1141</v>
      </c>
      <c r="J3614" s="10" t="s">
        <v>1142</v>
      </c>
      <c r="K3614" s="13">
        <v>1.97</v>
      </c>
      <c r="L3614" s="19" t="s">
        <v>13176</v>
      </c>
      <c r="M3614" s="11" t="s">
        <v>39</v>
      </c>
      <c r="N3614" s="10" t="s">
        <v>145</v>
      </c>
      <c r="O3614" s="10"/>
      <c r="P3614" s="10"/>
      <c r="Q3614" s="10"/>
      <c r="R3614" s="12"/>
      <c r="S3614" s="15" t="s">
        <v>42</v>
      </c>
      <c r="T3614" s="10" t="s">
        <v>27</v>
      </c>
      <c r="U3614" s="10">
        <v>495</v>
      </c>
      <c r="V3614" s="10">
        <v>706</v>
      </c>
      <c r="W3614" s="10">
        <v>3738</v>
      </c>
      <c r="X3614" s="10">
        <v>3649</v>
      </c>
      <c r="Y3614" s="10">
        <f t="shared" si="141"/>
        <v>324</v>
      </c>
      <c r="Z3614" s="10" t="str">
        <f>IFERROR(VLOOKUP(H3614,'[1]MW-NIFTY-50-12-Apr-2020'!$A:$A,1,FALSE),"No")</f>
        <v>No</v>
      </c>
      <c r="AA3614" s="10" t="str">
        <f>IFERROR(VLOOKUP(AB3614,'[2]ind_nifty500list 12th Apr20'!$F:$F,1,FALSE),"No")</f>
        <v>No</v>
      </c>
      <c r="AB3614" s="9">
        <v>324</v>
      </c>
    </row>
    <row r="3615" spans="1:28" ht="15.75" customHeight="1" x14ac:dyDescent="0.3">
      <c r="A3615" s="9">
        <v>2093</v>
      </c>
      <c r="B3615" s="10"/>
      <c r="C3615" s="10"/>
      <c r="D3615" s="10">
        <v>135688452</v>
      </c>
      <c r="E3615" s="10">
        <v>135688452</v>
      </c>
      <c r="F3615" s="10">
        <v>530033</v>
      </c>
      <c r="G3615" s="10" t="s">
        <v>6522</v>
      </c>
      <c r="H3615" s="10" t="str">
        <f t="shared" si="142"/>
        <v>MOONB</v>
      </c>
      <c r="I3615" s="10" t="s">
        <v>6523</v>
      </c>
      <c r="J3615" s="10" t="s">
        <v>6524</v>
      </c>
      <c r="K3615" s="13">
        <v>1.96</v>
      </c>
      <c r="L3615" s="19" t="s">
        <v>13176</v>
      </c>
      <c r="M3615" s="11" t="s">
        <v>249</v>
      </c>
      <c r="N3615" s="10" t="s">
        <v>383</v>
      </c>
      <c r="O3615" s="10"/>
      <c r="P3615" s="10"/>
      <c r="Q3615" s="12"/>
      <c r="R3615" s="12"/>
      <c r="S3615" s="18" t="s">
        <v>384</v>
      </c>
      <c r="T3615" s="10" t="s">
        <v>27</v>
      </c>
      <c r="U3615" s="10">
        <v>2299</v>
      </c>
      <c r="V3615" s="10">
        <v>2518</v>
      </c>
      <c r="W3615" s="10">
        <v>1928</v>
      </c>
      <c r="X3615" s="10">
        <v>1871</v>
      </c>
      <c r="Y3615" s="10">
        <f t="shared" si="141"/>
        <v>2093</v>
      </c>
      <c r="Z3615" s="10" t="str">
        <f>IFERROR(VLOOKUP(H3615,'[1]MW-NIFTY-50-12-Apr-2020'!$A:$A,1,FALSE),"No")</f>
        <v>No</v>
      </c>
      <c r="AA3615" s="10" t="str">
        <f>IFERROR(VLOOKUP(AB3615,'[2]ind_nifty500list 12th Apr20'!$F:$F,1,FALSE),"No")</f>
        <v>No</v>
      </c>
      <c r="AB3615" s="9">
        <v>2093</v>
      </c>
    </row>
    <row r="3616" spans="1:28" ht="15.75" customHeight="1" x14ac:dyDescent="0.3">
      <c r="A3616" s="9">
        <v>3071</v>
      </c>
      <c r="B3616" s="10"/>
      <c r="C3616" s="10"/>
      <c r="D3616" s="10">
        <v>134308356</v>
      </c>
      <c r="E3616" s="10">
        <v>524642</v>
      </c>
      <c r="F3616" s="10">
        <v>524642</v>
      </c>
      <c r="G3616" s="10" t="s">
        <v>9452</v>
      </c>
      <c r="H3616" s="10" t="str">
        <f t="shared" si="142"/>
        <v>SIKOZY</v>
      </c>
      <c r="I3616" s="10" t="s">
        <v>9453</v>
      </c>
      <c r="J3616" s="10" t="s">
        <v>9454</v>
      </c>
      <c r="K3616" s="13">
        <v>1.96</v>
      </c>
      <c r="L3616" s="19" t="s">
        <v>13176</v>
      </c>
      <c r="M3616" s="11" t="s">
        <v>249</v>
      </c>
      <c r="N3616" s="10" t="s">
        <v>383</v>
      </c>
      <c r="O3616" s="10"/>
      <c r="P3616" s="10"/>
      <c r="Q3616" s="12"/>
      <c r="R3616" s="12"/>
      <c r="S3616" s="18" t="s">
        <v>384</v>
      </c>
      <c r="T3616" s="10" t="s">
        <v>27</v>
      </c>
      <c r="U3616" s="10">
        <v>2601</v>
      </c>
      <c r="V3616" s="10">
        <v>3310</v>
      </c>
      <c r="W3616" s="10">
        <v>1267</v>
      </c>
      <c r="X3616" s="10">
        <v>1244</v>
      </c>
      <c r="Y3616" s="10">
        <f t="shared" si="141"/>
        <v>3071</v>
      </c>
      <c r="Z3616" s="10" t="str">
        <f>IFERROR(VLOOKUP(H3616,'[1]MW-NIFTY-50-12-Apr-2020'!$A:$A,1,FALSE),"No")</f>
        <v>No</v>
      </c>
      <c r="AA3616" s="10" t="str">
        <f>IFERROR(VLOOKUP(AB3616,'[2]ind_nifty500list 12th Apr20'!$F:$F,1,FALSE),"No")</f>
        <v>No</v>
      </c>
      <c r="AB3616" s="9">
        <v>3071</v>
      </c>
    </row>
    <row r="3617" spans="1:28" ht="15.75" customHeight="1" x14ac:dyDescent="0.3">
      <c r="A3617" s="9">
        <v>55</v>
      </c>
      <c r="B3617" s="10"/>
      <c r="C3617" s="10"/>
      <c r="D3617" s="10">
        <v>137872132</v>
      </c>
      <c r="E3617" s="10">
        <v>538563</v>
      </c>
      <c r="F3617" s="10">
        <v>538563</v>
      </c>
      <c r="G3617" s="10" t="s">
        <v>260</v>
      </c>
      <c r="H3617" s="10" t="str">
        <f t="shared" si="142"/>
        <v>ADARSH</v>
      </c>
      <c r="I3617" s="10" t="s">
        <v>261</v>
      </c>
      <c r="J3617" s="10" t="s">
        <v>262</v>
      </c>
      <c r="K3617" s="13">
        <v>1.95</v>
      </c>
      <c r="L3617" s="19" t="s">
        <v>13176</v>
      </c>
      <c r="M3617" s="11" t="s">
        <v>39</v>
      </c>
      <c r="N3617" s="11" t="s">
        <v>40</v>
      </c>
      <c r="O3617" s="10" t="s">
        <v>76</v>
      </c>
      <c r="P3617" s="10"/>
      <c r="Q3617" s="12"/>
      <c r="R3617" s="12"/>
      <c r="S3617" s="15" t="s">
        <v>42</v>
      </c>
      <c r="T3617" s="10" t="s">
        <v>27</v>
      </c>
      <c r="U3617" s="10">
        <v>329</v>
      </c>
      <c r="V3617" s="10">
        <v>993</v>
      </c>
      <c r="W3617" s="10">
        <v>3335</v>
      </c>
      <c r="X3617" s="10">
        <v>3156</v>
      </c>
      <c r="Y3617" s="10">
        <f t="shared" si="141"/>
        <v>55</v>
      </c>
      <c r="Z3617" s="10" t="str">
        <f>IFERROR(VLOOKUP(H3617,'[1]MW-NIFTY-50-12-Apr-2020'!$A:$A,1,FALSE),"No")</f>
        <v>No</v>
      </c>
      <c r="AA3617" s="10" t="str">
        <f>IFERROR(VLOOKUP(AB3617,'[2]ind_nifty500list 12th Apr20'!$F:$F,1,FALSE),"No")</f>
        <v>No</v>
      </c>
      <c r="AB3617" s="9">
        <v>55</v>
      </c>
    </row>
    <row r="3618" spans="1:28" ht="15.75" customHeight="1" x14ac:dyDescent="0.3">
      <c r="A3618" s="9">
        <v>517</v>
      </c>
      <c r="B3618" s="10"/>
      <c r="C3618" s="10"/>
      <c r="D3618" s="10">
        <v>133149444</v>
      </c>
      <c r="E3618" s="10">
        <v>520115</v>
      </c>
      <c r="F3618" s="10">
        <v>520115</v>
      </c>
      <c r="G3618" s="10" t="s">
        <v>1736</v>
      </c>
      <c r="H3618" s="10" t="str">
        <f t="shared" si="142"/>
        <v>BRAKAUT</v>
      </c>
      <c r="I3618" s="10" t="s">
        <v>1737</v>
      </c>
      <c r="J3618" s="10" t="s">
        <v>1738</v>
      </c>
      <c r="K3618" s="13">
        <v>1.95</v>
      </c>
      <c r="L3618" s="19" t="s">
        <v>13176</v>
      </c>
      <c r="M3618" s="11" t="s">
        <v>83</v>
      </c>
      <c r="N3618" s="10" t="s">
        <v>621</v>
      </c>
      <c r="O3618" s="10" t="s">
        <v>622</v>
      </c>
      <c r="P3618" s="10"/>
      <c r="Q3618" s="10"/>
      <c r="R3618" s="12"/>
      <c r="S3618" s="18" t="s">
        <v>623</v>
      </c>
      <c r="T3618" s="10" t="s">
        <v>27</v>
      </c>
      <c r="U3618" s="10">
        <v>650</v>
      </c>
      <c r="V3618" s="10">
        <v>845</v>
      </c>
      <c r="W3618" s="10">
        <v>4688</v>
      </c>
      <c r="X3618" s="10">
        <v>4999</v>
      </c>
      <c r="Y3618" s="10">
        <f t="shared" si="141"/>
        <v>517</v>
      </c>
      <c r="Z3618" s="10" t="str">
        <f>IFERROR(VLOOKUP(H3618,'[1]MW-NIFTY-50-12-Apr-2020'!$A:$A,1,FALSE),"No")</f>
        <v>No</v>
      </c>
      <c r="AA3618" s="10" t="str">
        <f>IFERROR(VLOOKUP(AB3618,'[2]ind_nifty500list 12th Apr20'!$F:$F,1,FALSE),"No")</f>
        <v>No</v>
      </c>
      <c r="AB3618" s="9">
        <v>517</v>
      </c>
    </row>
    <row r="3619" spans="1:28" ht="15.75" customHeight="1" x14ac:dyDescent="0.3">
      <c r="A3619" s="9">
        <v>1560</v>
      </c>
      <c r="B3619" s="10"/>
      <c r="C3619" s="10"/>
      <c r="D3619" s="10">
        <v>134877444</v>
      </c>
      <c r="E3619" s="10">
        <v>526865</v>
      </c>
      <c r="F3619" s="10">
        <v>526865</v>
      </c>
      <c r="G3619" s="10" t="s">
        <v>4915</v>
      </c>
      <c r="H3619" s="10" t="str">
        <f t="shared" si="142"/>
        <v>JAINCO</v>
      </c>
      <c r="I3619" s="10" t="s">
        <v>4916</v>
      </c>
      <c r="J3619" s="10" t="s">
        <v>4917</v>
      </c>
      <c r="K3619" s="13">
        <v>1.94</v>
      </c>
      <c r="L3619" s="19" t="s">
        <v>13176</v>
      </c>
      <c r="M3619" s="11" t="s">
        <v>39</v>
      </c>
      <c r="N3619" s="10" t="s">
        <v>40</v>
      </c>
      <c r="O3619" s="10" t="s">
        <v>76</v>
      </c>
      <c r="P3619" s="10"/>
      <c r="Q3619" s="12"/>
      <c r="R3619" s="12"/>
      <c r="S3619" s="17" t="s">
        <v>42</v>
      </c>
      <c r="T3619" s="10" t="s">
        <v>27</v>
      </c>
      <c r="U3619" s="10">
        <v>1901</v>
      </c>
      <c r="V3619" s="10">
        <v>2368</v>
      </c>
      <c r="W3619" s="10">
        <v>1043</v>
      </c>
      <c r="X3619" s="10">
        <v>993</v>
      </c>
      <c r="Y3619" s="10">
        <f t="shared" si="141"/>
        <v>1560</v>
      </c>
      <c r="Z3619" s="10" t="str">
        <f>IFERROR(VLOOKUP(H3619,'[1]MW-NIFTY-50-12-Apr-2020'!$A:$A,1,FALSE),"No")</f>
        <v>No</v>
      </c>
      <c r="AA3619" s="10" t="str">
        <f>IFERROR(VLOOKUP(AB3619,'[2]ind_nifty500list 12th Apr20'!$F:$F,1,FALSE),"No")</f>
        <v>No</v>
      </c>
      <c r="AB3619" s="9">
        <v>1560</v>
      </c>
    </row>
    <row r="3620" spans="1:28" ht="15.75" customHeight="1" x14ac:dyDescent="0.3">
      <c r="A3620" s="9">
        <v>2875</v>
      </c>
      <c r="B3620" s="10"/>
      <c r="C3620" s="10"/>
      <c r="D3620" s="10">
        <v>130979844</v>
      </c>
      <c r="E3620" s="10">
        <v>511640</v>
      </c>
      <c r="F3620" s="10">
        <v>511640</v>
      </c>
      <c r="G3620" s="10" t="s">
        <v>8867</v>
      </c>
      <c r="H3620" s="10" t="str">
        <f t="shared" si="142"/>
        <v>SANGHCO</v>
      </c>
      <c r="I3620" s="10" t="s">
        <v>8868</v>
      </c>
      <c r="J3620" s="10" t="s">
        <v>8869</v>
      </c>
      <c r="K3620" s="13">
        <v>1.94</v>
      </c>
      <c r="L3620" s="19" t="s">
        <v>13176</v>
      </c>
      <c r="M3620" s="11" t="s">
        <v>55</v>
      </c>
      <c r="N3620" s="10" t="s">
        <v>56</v>
      </c>
      <c r="O3620" s="10" t="s">
        <v>158</v>
      </c>
      <c r="P3620" s="10" t="s">
        <v>159</v>
      </c>
      <c r="Q3620" s="12"/>
      <c r="R3620" s="12"/>
      <c r="S3620" s="18" t="s">
        <v>58</v>
      </c>
      <c r="T3620" s="10" t="s">
        <v>27</v>
      </c>
      <c r="U3620" s="10">
        <v>3032</v>
      </c>
      <c r="V3620" s="10">
        <v>881</v>
      </c>
      <c r="W3620" s="10">
        <v>1269</v>
      </c>
      <c r="X3620" s="10">
        <v>1085</v>
      </c>
      <c r="Y3620" s="10">
        <f t="shared" si="141"/>
        <v>2875</v>
      </c>
      <c r="Z3620" s="10" t="str">
        <f>IFERROR(VLOOKUP(H3620,'[1]MW-NIFTY-50-12-Apr-2020'!$A:$A,1,FALSE),"No")</f>
        <v>No</v>
      </c>
      <c r="AA3620" s="10" t="str">
        <f>IFERROR(VLOOKUP(AB3620,'[2]ind_nifty500list 12th Apr20'!$F:$F,1,FALSE),"No")</f>
        <v>No</v>
      </c>
      <c r="AB3620" s="9">
        <v>2875</v>
      </c>
    </row>
    <row r="3621" spans="1:28" ht="15.75" customHeight="1" x14ac:dyDescent="0.3">
      <c r="A3621" s="9">
        <v>633</v>
      </c>
      <c r="B3621" s="10"/>
      <c r="C3621" s="10"/>
      <c r="D3621" s="10">
        <v>135796996</v>
      </c>
      <c r="E3621" s="10">
        <v>530457</v>
      </c>
      <c r="F3621" s="10">
        <v>530457</v>
      </c>
      <c r="G3621" s="10" t="s">
        <v>2090</v>
      </c>
      <c r="H3621" s="10" t="str">
        <f t="shared" si="142"/>
        <v>CINERAD</v>
      </c>
      <c r="I3621" s="10" t="s">
        <v>2091</v>
      </c>
      <c r="J3621" s="10" t="s">
        <v>2092</v>
      </c>
      <c r="K3621" s="13">
        <v>1.93</v>
      </c>
      <c r="L3621" s="19" t="s">
        <v>13176</v>
      </c>
      <c r="M3621" s="11" t="s">
        <v>83</v>
      </c>
      <c r="N3621" s="10" t="s">
        <v>181</v>
      </c>
      <c r="O3621" s="10" t="s">
        <v>311</v>
      </c>
      <c r="P3621" s="23" t="s">
        <v>1199</v>
      </c>
      <c r="Q3621" s="12"/>
      <c r="R3621" s="12"/>
      <c r="S3621" s="15" t="s">
        <v>313</v>
      </c>
      <c r="T3621" s="10" t="s">
        <v>27</v>
      </c>
      <c r="U3621" s="10">
        <v>3736</v>
      </c>
      <c r="V3621" s="10">
        <v>1784</v>
      </c>
      <c r="W3621" s="10">
        <v>1242</v>
      </c>
      <c r="X3621" s="10">
        <v>2932</v>
      </c>
      <c r="Y3621" s="10">
        <f t="shared" si="141"/>
        <v>633</v>
      </c>
      <c r="Z3621" s="10" t="str">
        <f>IFERROR(VLOOKUP(H3621,'[1]MW-NIFTY-50-12-Apr-2020'!$A:$A,1,FALSE),"No")</f>
        <v>No</v>
      </c>
      <c r="AA3621" s="10" t="str">
        <f>IFERROR(VLOOKUP(AB3621,'[2]ind_nifty500list 12th Apr20'!$F:$F,1,FALSE),"No")</f>
        <v>No</v>
      </c>
      <c r="AB3621" s="9">
        <v>633</v>
      </c>
    </row>
    <row r="3622" spans="1:28" ht="15.75" customHeight="1" x14ac:dyDescent="0.3">
      <c r="A3622" s="9">
        <v>4405</v>
      </c>
      <c r="B3622" s="10">
        <v>526081</v>
      </c>
      <c r="C3622" s="10">
        <v>2055</v>
      </c>
      <c r="D3622" s="10">
        <v>128067076</v>
      </c>
      <c r="E3622" s="10">
        <v>500262</v>
      </c>
      <c r="F3622" s="10">
        <v>500262</v>
      </c>
      <c r="G3622" s="10" t="s">
        <v>12440</v>
      </c>
      <c r="H3622" s="10" t="s">
        <v>12440</v>
      </c>
      <c r="I3622" s="10" t="s">
        <v>12441</v>
      </c>
      <c r="J3622" s="10" t="s">
        <v>12442</v>
      </c>
      <c r="K3622" s="13">
        <v>1.92</v>
      </c>
      <c r="L3622" s="19" t="s">
        <v>13176</v>
      </c>
      <c r="M3622" s="11" t="s">
        <v>55</v>
      </c>
      <c r="N3622" s="10" t="s">
        <v>56</v>
      </c>
      <c r="O3622" s="10" t="s">
        <v>62</v>
      </c>
      <c r="P3622" s="10" t="s">
        <v>63</v>
      </c>
      <c r="Q3622" s="12"/>
      <c r="R3622" s="12"/>
      <c r="S3622" s="18" t="s">
        <v>58</v>
      </c>
      <c r="T3622" s="10" t="s">
        <v>27</v>
      </c>
      <c r="U3622" s="10">
        <v>5006</v>
      </c>
      <c r="V3622" s="10">
        <v>3734</v>
      </c>
      <c r="W3622" s="10">
        <v>4008</v>
      </c>
      <c r="X3622" s="10">
        <v>3795</v>
      </c>
      <c r="Y3622" s="10">
        <f t="shared" si="141"/>
        <v>4405</v>
      </c>
      <c r="Z3622" s="10" t="str">
        <f>IFERROR(VLOOKUP(H3622,'[1]MW-NIFTY-50-12-Apr-2020'!$A:$A,1,FALSE),"No")</f>
        <v>No</v>
      </c>
      <c r="AA3622" s="10" t="str">
        <f>IFERROR(VLOOKUP(AB3622,'[2]ind_nifty500list 12th Apr20'!$F:$F,1,FALSE),"No")</f>
        <v>No</v>
      </c>
      <c r="AB3622" s="9">
        <v>4405</v>
      </c>
    </row>
    <row r="3623" spans="1:28" ht="15.75" customHeight="1" x14ac:dyDescent="0.3">
      <c r="A3623" s="9">
        <v>1046</v>
      </c>
      <c r="B3623" s="10"/>
      <c r="C3623" s="10"/>
      <c r="D3623" s="10">
        <v>129462020</v>
      </c>
      <c r="E3623" s="10">
        <v>505711</v>
      </c>
      <c r="F3623" s="10">
        <v>505711</v>
      </c>
      <c r="G3623" s="10" t="s">
        <v>3345</v>
      </c>
      <c r="H3623" s="10" t="str">
        <f>G3623</f>
        <v>GAJRA</v>
      </c>
      <c r="I3623" s="10" t="s">
        <v>3346</v>
      </c>
      <c r="J3623" s="10" t="s">
        <v>3347</v>
      </c>
      <c r="K3623" s="13">
        <v>1.91</v>
      </c>
      <c r="L3623" s="19" t="s">
        <v>13176</v>
      </c>
      <c r="M3623" s="11" t="s">
        <v>39</v>
      </c>
      <c r="N3623" s="10" t="s">
        <v>145</v>
      </c>
      <c r="O3623" s="10"/>
      <c r="P3623" s="10"/>
      <c r="Q3623" s="12"/>
      <c r="R3623" s="12"/>
      <c r="S3623" s="17" t="s">
        <v>42</v>
      </c>
      <c r="T3623" s="10" t="s">
        <v>27</v>
      </c>
      <c r="U3623" s="10">
        <v>1619</v>
      </c>
      <c r="V3623" s="10">
        <v>2865</v>
      </c>
      <c r="W3623" s="10">
        <v>199</v>
      </c>
      <c r="X3623" s="10">
        <v>3666</v>
      </c>
      <c r="Y3623" s="10">
        <f t="shared" si="141"/>
        <v>1046</v>
      </c>
      <c r="Z3623" s="10" t="str">
        <f>IFERROR(VLOOKUP(H3623,'[1]MW-NIFTY-50-12-Apr-2020'!$A:$A,1,FALSE),"No")</f>
        <v>No</v>
      </c>
      <c r="AA3623" s="10" t="str">
        <f>IFERROR(VLOOKUP(AB3623,'[2]ind_nifty500list 12th Apr20'!$F:$F,1,FALSE),"No")</f>
        <v>No</v>
      </c>
      <c r="AB3623" s="9">
        <v>1046</v>
      </c>
    </row>
    <row r="3624" spans="1:28" ht="15.75" customHeight="1" x14ac:dyDescent="0.3">
      <c r="A3624" s="9">
        <v>3628</v>
      </c>
      <c r="B3624" s="10">
        <v>947969</v>
      </c>
      <c r="C3624" s="10">
        <v>3703</v>
      </c>
      <c r="D3624" s="10">
        <v>130017284</v>
      </c>
      <c r="E3624" s="10">
        <v>507880</v>
      </c>
      <c r="F3624" s="10">
        <v>507880</v>
      </c>
      <c r="G3624" s="10" t="s">
        <v>11117</v>
      </c>
      <c r="H3624" s="10" t="s">
        <v>11117</v>
      </c>
      <c r="I3624" s="10" t="s">
        <v>11118</v>
      </c>
      <c r="J3624" s="10" t="s">
        <v>11119</v>
      </c>
      <c r="K3624" s="13">
        <v>5321.1831500000008</v>
      </c>
      <c r="L3624" s="19" t="s">
        <v>13179</v>
      </c>
      <c r="M3624" s="11" t="s">
        <v>83</v>
      </c>
      <c r="N3624" s="10" t="s">
        <v>84</v>
      </c>
      <c r="O3624" s="10"/>
      <c r="P3624" s="10" t="s">
        <v>8735</v>
      </c>
      <c r="Q3624" s="12"/>
      <c r="R3624" s="12"/>
      <c r="S3624" s="15" t="s">
        <v>86</v>
      </c>
      <c r="T3624" s="10" t="s">
        <v>27</v>
      </c>
      <c r="U3624" s="10">
        <v>2830</v>
      </c>
      <c r="V3624" s="10">
        <v>2620</v>
      </c>
      <c r="W3624" s="10">
        <v>2464</v>
      </c>
      <c r="X3624" s="10">
        <v>2408</v>
      </c>
      <c r="Y3624" s="10">
        <f t="shared" si="141"/>
        <v>3628</v>
      </c>
      <c r="Z3624" s="10" t="str">
        <f>IFERROR(VLOOKUP(H3624,'[1]MW-NIFTY-50-12-Apr-2020'!$A:$A,1,FALSE),"No")</f>
        <v>No</v>
      </c>
      <c r="AA3624" s="10" t="s">
        <v>44</v>
      </c>
      <c r="AB3624" s="9">
        <v>3628</v>
      </c>
    </row>
    <row r="3625" spans="1:28" ht="15.75" customHeight="1" x14ac:dyDescent="0.3">
      <c r="A3625" s="9">
        <v>283</v>
      </c>
      <c r="B3625" s="10"/>
      <c r="C3625" s="10"/>
      <c r="D3625" s="10">
        <v>134255108</v>
      </c>
      <c r="E3625" s="10">
        <v>134255108</v>
      </c>
      <c r="F3625" s="10">
        <v>524434</v>
      </c>
      <c r="G3625" s="10" t="s">
        <v>1006</v>
      </c>
      <c r="H3625" s="10" t="str">
        <f>G3625</f>
        <v>ASINPET</v>
      </c>
      <c r="I3625" s="10" t="s">
        <v>1007</v>
      </c>
      <c r="J3625" s="10" t="s">
        <v>1008</v>
      </c>
      <c r="K3625" s="13">
        <v>1.9</v>
      </c>
      <c r="L3625" s="19" t="s">
        <v>13176</v>
      </c>
      <c r="M3625" s="11" t="s">
        <v>23</v>
      </c>
      <c r="N3625" s="10" t="s">
        <v>24</v>
      </c>
      <c r="O3625" s="10"/>
      <c r="P3625" s="10"/>
      <c r="Q3625" s="12"/>
      <c r="R3625" s="12"/>
      <c r="S3625" s="15" t="s">
        <v>26</v>
      </c>
      <c r="T3625" s="10" t="s">
        <v>27</v>
      </c>
      <c r="U3625" s="10">
        <v>1207</v>
      </c>
      <c r="V3625" s="10">
        <v>1237</v>
      </c>
      <c r="W3625" s="10">
        <v>62</v>
      </c>
      <c r="X3625" s="10">
        <v>1896</v>
      </c>
      <c r="Y3625" s="10">
        <f t="shared" si="141"/>
        <v>283</v>
      </c>
      <c r="Z3625" s="10" t="str">
        <f>IFERROR(VLOOKUP(H3625,'[1]MW-NIFTY-50-12-Apr-2020'!$A:$A,1,FALSE),"No")</f>
        <v>No</v>
      </c>
      <c r="AA3625" s="10" t="str">
        <f>IFERROR(VLOOKUP(AB3625,'[2]ind_nifty500list 12th Apr20'!$F:$F,1,FALSE),"No")</f>
        <v>No</v>
      </c>
      <c r="AB3625" s="9">
        <v>283</v>
      </c>
    </row>
    <row r="3626" spans="1:28" ht="15.75" customHeight="1" x14ac:dyDescent="0.3">
      <c r="A3626" s="9">
        <v>1457</v>
      </c>
      <c r="B3626" s="10"/>
      <c r="C3626" s="10"/>
      <c r="D3626" s="10">
        <v>131078404</v>
      </c>
      <c r="E3626" s="10">
        <v>512025</v>
      </c>
      <c r="F3626" s="10">
        <v>512025</v>
      </c>
      <c r="G3626" s="10" t="s">
        <v>4605</v>
      </c>
      <c r="H3626" s="10" t="str">
        <f>G3626</f>
        <v>INERTIAST</v>
      </c>
      <c r="I3626" s="10" t="s">
        <v>4606</v>
      </c>
      <c r="J3626" s="10" t="s">
        <v>4607</v>
      </c>
      <c r="K3626" s="13">
        <v>1.89</v>
      </c>
      <c r="L3626" s="19" t="s">
        <v>13176</v>
      </c>
      <c r="M3626" s="11" t="s">
        <v>23</v>
      </c>
      <c r="N3626" s="10" t="s">
        <v>90</v>
      </c>
      <c r="O3626" s="10"/>
      <c r="P3626" s="10"/>
      <c r="Q3626" s="12"/>
      <c r="R3626" s="12"/>
      <c r="S3626" s="18" t="s">
        <v>91</v>
      </c>
      <c r="T3626" s="10" t="s">
        <v>27</v>
      </c>
      <c r="U3626" s="10">
        <v>1658</v>
      </c>
      <c r="V3626" s="10">
        <v>2015</v>
      </c>
      <c r="W3626" s="10">
        <v>1412</v>
      </c>
      <c r="X3626" s="10">
        <v>1335</v>
      </c>
      <c r="Y3626" s="10">
        <f t="shared" si="141"/>
        <v>1457</v>
      </c>
      <c r="Z3626" s="10" t="str">
        <f>IFERROR(VLOOKUP(H3626,'[1]MW-NIFTY-50-12-Apr-2020'!$A:$A,1,FALSE),"No")</f>
        <v>No</v>
      </c>
      <c r="AA3626" s="10" t="str">
        <f>IFERROR(VLOOKUP(AB3626,'[2]ind_nifty500list 12th Apr20'!$F:$F,1,FALSE),"No")</f>
        <v>No</v>
      </c>
      <c r="AB3626" s="9">
        <v>1457</v>
      </c>
    </row>
    <row r="3627" spans="1:28" ht="15.75" customHeight="1" x14ac:dyDescent="0.3">
      <c r="A3627" s="9">
        <v>3631</v>
      </c>
      <c r="B3627" s="10">
        <v>5168129</v>
      </c>
      <c r="C3627" s="10">
        <v>20188</v>
      </c>
      <c r="D3627" s="10">
        <v>136516868</v>
      </c>
      <c r="E3627" s="10">
        <v>533269</v>
      </c>
      <c r="F3627" s="10">
        <v>533269</v>
      </c>
      <c r="G3627" s="10" t="s">
        <v>11126</v>
      </c>
      <c r="H3627" s="10" t="s">
        <v>11126</v>
      </c>
      <c r="I3627" s="10" t="s">
        <v>11127</v>
      </c>
      <c r="J3627" s="10" t="s">
        <v>11128</v>
      </c>
      <c r="K3627" s="13">
        <v>2801.95145</v>
      </c>
      <c r="L3627" s="19" t="s">
        <v>13179</v>
      </c>
      <c r="M3627" s="11" t="s">
        <v>39</v>
      </c>
      <c r="N3627" s="10" t="s">
        <v>40</v>
      </c>
      <c r="O3627" s="10" t="s">
        <v>137</v>
      </c>
      <c r="P3627" s="10" t="s">
        <v>11129</v>
      </c>
      <c r="Q3627" s="12"/>
      <c r="R3627" s="12"/>
      <c r="S3627" s="17" t="s">
        <v>42</v>
      </c>
      <c r="T3627" s="10" t="s">
        <v>27</v>
      </c>
      <c r="U3627" s="10">
        <v>1725</v>
      </c>
      <c r="V3627" s="10">
        <v>1770</v>
      </c>
      <c r="W3627" s="10">
        <v>124</v>
      </c>
      <c r="X3627" s="10">
        <v>1319</v>
      </c>
      <c r="Y3627" s="10">
        <f t="shared" si="141"/>
        <v>3631</v>
      </c>
      <c r="Z3627" s="10" t="str">
        <f>IFERROR(VLOOKUP(H3627,'[1]MW-NIFTY-50-12-Apr-2020'!$A:$A,1,FALSE),"No")</f>
        <v>No</v>
      </c>
      <c r="AA3627" s="10" t="s">
        <v>44</v>
      </c>
      <c r="AB3627" s="9">
        <v>3631</v>
      </c>
    </row>
    <row r="3628" spans="1:28" ht="15.75" customHeight="1" x14ac:dyDescent="0.3">
      <c r="A3628" s="9">
        <v>1933</v>
      </c>
      <c r="B3628" s="10"/>
      <c r="C3628" s="10"/>
      <c r="D3628" s="10">
        <v>136105988</v>
      </c>
      <c r="E3628" s="10">
        <v>531664</v>
      </c>
      <c r="F3628" s="10">
        <v>531664</v>
      </c>
      <c r="G3628" s="10" t="s">
        <v>6043</v>
      </c>
      <c r="H3628" s="10" t="str">
        <f>G3628</f>
        <v>MAHAV</v>
      </c>
      <c r="I3628" s="10" t="s">
        <v>6044</v>
      </c>
      <c r="J3628" s="10" t="s">
        <v>6045</v>
      </c>
      <c r="K3628" s="13">
        <v>1.89</v>
      </c>
      <c r="L3628" s="19" t="s">
        <v>13176</v>
      </c>
      <c r="M3628" s="11" t="s">
        <v>39</v>
      </c>
      <c r="N3628" s="10" t="s">
        <v>40</v>
      </c>
      <c r="O3628" s="10" t="s">
        <v>76</v>
      </c>
      <c r="P3628" s="10"/>
      <c r="Q3628" s="12"/>
      <c r="R3628" s="12"/>
      <c r="S3628" s="15" t="s">
        <v>42</v>
      </c>
      <c r="T3628" s="10" t="s">
        <v>27</v>
      </c>
      <c r="U3628" s="10">
        <v>2035</v>
      </c>
      <c r="V3628" s="10">
        <v>2066</v>
      </c>
      <c r="W3628" s="10">
        <v>1594</v>
      </c>
      <c r="X3628" s="10">
        <v>1337</v>
      </c>
      <c r="Y3628" s="10">
        <f t="shared" si="141"/>
        <v>1933</v>
      </c>
      <c r="Z3628" s="10" t="str">
        <f>IFERROR(VLOOKUP(H3628,'[1]MW-NIFTY-50-12-Apr-2020'!$A:$A,1,FALSE),"No")</f>
        <v>No</v>
      </c>
      <c r="AA3628" s="10" t="str">
        <f>IFERROR(VLOOKUP(AB3628,'[2]ind_nifty500list 12th Apr20'!$F:$F,1,FALSE),"No")</f>
        <v>No</v>
      </c>
      <c r="AB3628" s="9">
        <v>1933</v>
      </c>
    </row>
    <row r="3629" spans="1:28" ht="15.75" customHeight="1" x14ac:dyDescent="0.3">
      <c r="A3629" s="9">
        <v>415</v>
      </c>
      <c r="B3629" s="10"/>
      <c r="C3629" s="10"/>
      <c r="D3629" s="10">
        <v>136084996</v>
      </c>
      <c r="E3629" s="10">
        <v>531582</v>
      </c>
      <c r="F3629" s="10">
        <v>531582</v>
      </c>
      <c r="G3629" s="10" t="s">
        <v>1423</v>
      </c>
      <c r="H3629" s="10" t="str">
        <f>G3629</f>
        <v>BERYLSE</v>
      </c>
      <c r="I3629" s="10" t="s">
        <v>1424</v>
      </c>
      <c r="J3629" s="10" t="s">
        <v>1425</v>
      </c>
      <c r="K3629" s="13">
        <v>1.88</v>
      </c>
      <c r="L3629" s="19" t="s">
        <v>13176</v>
      </c>
      <c r="M3629" s="11" t="s">
        <v>55</v>
      </c>
      <c r="N3629" s="10" t="s">
        <v>56</v>
      </c>
      <c r="O3629" s="10" t="s">
        <v>62</v>
      </c>
      <c r="P3629" s="10" t="s">
        <v>63</v>
      </c>
      <c r="Q3629" s="12"/>
      <c r="R3629" s="12"/>
      <c r="S3629" s="18" t="s">
        <v>58</v>
      </c>
      <c r="T3629" s="10" t="s">
        <v>27</v>
      </c>
      <c r="U3629" s="10">
        <v>588</v>
      </c>
      <c r="V3629" s="10">
        <v>649</v>
      </c>
      <c r="W3629" s="10">
        <v>3201</v>
      </c>
      <c r="X3629" s="10">
        <v>2737</v>
      </c>
      <c r="Y3629" s="10">
        <f t="shared" si="141"/>
        <v>415</v>
      </c>
      <c r="Z3629" s="10" t="str">
        <f>IFERROR(VLOOKUP(H3629,'[1]MW-NIFTY-50-12-Apr-2020'!$A:$A,1,FALSE),"No")</f>
        <v>No</v>
      </c>
      <c r="AA3629" s="10" t="str">
        <f>IFERROR(VLOOKUP(AB3629,'[2]ind_nifty500list 12th Apr20'!$F:$F,1,FALSE),"No")</f>
        <v>No</v>
      </c>
      <c r="AB3629" s="9">
        <v>415</v>
      </c>
    </row>
    <row r="3630" spans="1:28" ht="15.75" customHeight="1" x14ac:dyDescent="0.3">
      <c r="A3630" s="9">
        <v>2299</v>
      </c>
      <c r="B3630" s="10"/>
      <c r="C3630" s="10"/>
      <c r="D3630" s="10">
        <v>134736132</v>
      </c>
      <c r="E3630" s="10">
        <v>134736132</v>
      </c>
      <c r="F3630" s="10">
        <v>526313</v>
      </c>
      <c r="G3630" s="10" t="s">
        <v>7147</v>
      </c>
      <c r="H3630" s="10" t="str">
        <f>G3630</f>
        <v>NUTECH</v>
      </c>
      <c r="I3630" s="10" t="s">
        <v>7148</v>
      </c>
      <c r="J3630" s="10" t="s">
        <v>7149</v>
      </c>
      <c r="K3630" s="13">
        <v>1.87</v>
      </c>
      <c r="L3630" s="19" t="s">
        <v>13176</v>
      </c>
      <c r="M3630" s="11" t="s">
        <v>249</v>
      </c>
      <c r="N3630" s="10" t="s">
        <v>383</v>
      </c>
      <c r="O3630" s="10"/>
      <c r="P3630" s="10"/>
      <c r="Q3630" s="12"/>
      <c r="R3630" s="12"/>
      <c r="S3630" s="18" t="s">
        <v>384</v>
      </c>
      <c r="T3630" s="10" t="s">
        <v>27</v>
      </c>
      <c r="U3630" s="10">
        <v>2518</v>
      </c>
      <c r="V3630" s="10">
        <v>3400</v>
      </c>
      <c r="W3630" s="10">
        <v>2093</v>
      </c>
      <c r="X3630" s="10">
        <v>1928</v>
      </c>
      <c r="Y3630" s="10">
        <f t="shared" si="141"/>
        <v>2299</v>
      </c>
      <c r="Z3630" s="10" t="str">
        <f>IFERROR(VLOOKUP(H3630,'[1]MW-NIFTY-50-12-Apr-2020'!$A:$A,1,FALSE),"No")</f>
        <v>No</v>
      </c>
      <c r="AA3630" s="10" t="str">
        <f>IFERROR(VLOOKUP(AB3630,'[2]ind_nifty500list 12th Apr20'!$F:$F,1,FALSE),"No")</f>
        <v>No</v>
      </c>
      <c r="AB3630" s="9">
        <v>2299</v>
      </c>
    </row>
    <row r="3631" spans="1:28" ht="15.75" customHeight="1" x14ac:dyDescent="0.3">
      <c r="A3631" s="9">
        <v>3093</v>
      </c>
      <c r="B3631" s="10"/>
      <c r="C3631" s="10"/>
      <c r="D3631" s="10">
        <v>133929988</v>
      </c>
      <c r="E3631" s="10">
        <v>523164</v>
      </c>
      <c r="F3631" s="10">
        <v>523164</v>
      </c>
      <c r="G3631" s="10" t="s">
        <v>9517</v>
      </c>
      <c r="H3631" s="10" t="str">
        <f>G3631</f>
        <v>SIPIND</v>
      </c>
      <c r="I3631" s="10" t="s">
        <v>9518</v>
      </c>
      <c r="J3631" s="10" t="s">
        <v>9519</v>
      </c>
      <c r="K3631" s="13">
        <v>1.86</v>
      </c>
      <c r="L3631" s="19" t="s">
        <v>13176</v>
      </c>
      <c r="M3631" s="11" t="s">
        <v>275</v>
      </c>
      <c r="N3631" s="10" t="s">
        <v>357</v>
      </c>
      <c r="O3631" s="10" t="s">
        <v>358</v>
      </c>
      <c r="P3631" s="10" t="s">
        <v>986</v>
      </c>
      <c r="Q3631" s="12"/>
      <c r="R3631" s="12"/>
      <c r="S3631" s="18" t="s">
        <v>279</v>
      </c>
      <c r="T3631" s="10" t="s">
        <v>27</v>
      </c>
      <c r="U3631" s="10">
        <v>259</v>
      </c>
      <c r="V3631" s="10">
        <v>276</v>
      </c>
      <c r="W3631" s="10">
        <v>271</v>
      </c>
      <c r="X3631" s="10">
        <v>2326</v>
      </c>
      <c r="Y3631" s="10">
        <f t="shared" si="141"/>
        <v>3093</v>
      </c>
      <c r="Z3631" s="10" t="str">
        <f>IFERROR(VLOOKUP(H3631,'[1]MW-NIFTY-50-12-Apr-2020'!$A:$A,1,FALSE),"No")</f>
        <v>No</v>
      </c>
      <c r="AA3631" s="10" t="str">
        <f>IFERROR(VLOOKUP(AB3631,'[2]ind_nifty500list 12th Apr20'!$F:$F,1,FALSE),"No")</f>
        <v>No</v>
      </c>
      <c r="AB3631" s="9">
        <v>3093</v>
      </c>
    </row>
    <row r="3632" spans="1:28" ht="15.75" customHeight="1" x14ac:dyDescent="0.3">
      <c r="A3632" s="9">
        <v>3636</v>
      </c>
      <c r="B3632" s="10">
        <v>2909185</v>
      </c>
      <c r="C3632" s="10">
        <v>11364</v>
      </c>
      <c r="D3632" s="10">
        <v>136231940</v>
      </c>
      <c r="E3632" s="10">
        <v>532156</v>
      </c>
      <c r="F3632" s="10">
        <v>532156</v>
      </c>
      <c r="G3632" s="10" t="s">
        <v>11142</v>
      </c>
      <c r="H3632" s="10" t="s">
        <v>11142</v>
      </c>
      <c r="I3632" s="10" t="s">
        <v>11143</v>
      </c>
      <c r="J3632" s="10" t="s">
        <v>11144</v>
      </c>
      <c r="K3632" s="13">
        <v>2281.3091999999997</v>
      </c>
      <c r="L3632" s="19" t="s">
        <v>13179</v>
      </c>
      <c r="M3632" s="11" t="s">
        <v>83</v>
      </c>
      <c r="N3632" s="10" t="s">
        <v>84</v>
      </c>
      <c r="O3632" s="10" t="s">
        <v>108</v>
      </c>
      <c r="P3632" s="10"/>
      <c r="Q3632" s="12"/>
      <c r="R3632" s="12"/>
      <c r="S3632" s="17" t="s">
        <v>86</v>
      </c>
      <c r="T3632" s="10" t="s">
        <v>27</v>
      </c>
      <c r="U3632" s="10">
        <v>1772</v>
      </c>
      <c r="V3632" s="10">
        <v>2092</v>
      </c>
      <c r="W3632" s="10">
        <v>1733</v>
      </c>
      <c r="X3632" s="10">
        <v>2802</v>
      </c>
      <c r="Y3632" s="10">
        <f t="shared" si="141"/>
        <v>3636</v>
      </c>
      <c r="Z3632" s="10" t="str">
        <f>IFERROR(VLOOKUP(H3632,'[1]MW-NIFTY-50-12-Apr-2020'!$A:$A,1,FALSE),"No")</f>
        <v>No</v>
      </c>
      <c r="AA3632" s="10" t="s">
        <v>44</v>
      </c>
      <c r="AB3632" s="9">
        <v>3636</v>
      </c>
    </row>
    <row r="3633" spans="1:28" ht="15.75" customHeight="1" x14ac:dyDescent="0.3">
      <c r="A3633" s="9">
        <v>875</v>
      </c>
      <c r="B3633" s="10"/>
      <c r="C3633" s="10"/>
      <c r="D3633" s="10">
        <v>134779652</v>
      </c>
      <c r="E3633" s="10">
        <v>526483</v>
      </c>
      <c r="F3633" s="10">
        <v>526483</v>
      </c>
      <c r="G3633" s="10" t="s">
        <v>2822</v>
      </c>
      <c r="H3633" s="10" t="str">
        <f>G3633</f>
        <v>EDUEXEL</v>
      </c>
      <c r="I3633" s="10" t="s">
        <v>2823</v>
      </c>
      <c r="J3633" s="10" t="s">
        <v>2824</v>
      </c>
      <c r="K3633" s="13">
        <v>1.85</v>
      </c>
      <c r="L3633" s="19" t="s">
        <v>13176</v>
      </c>
      <c r="M3633" s="11" t="s">
        <v>83</v>
      </c>
      <c r="N3633" s="10" t="s">
        <v>181</v>
      </c>
      <c r="O3633" s="10" t="s">
        <v>311</v>
      </c>
      <c r="P3633" s="10"/>
      <c r="Q3633" s="12"/>
      <c r="R3633" s="12"/>
      <c r="S3633" s="15" t="s">
        <v>313</v>
      </c>
      <c r="T3633" s="10" t="s">
        <v>27</v>
      </c>
      <c r="U3633" s="10">
        <v>991</v>
      </c>
      <c r="V3633" s="10">
        <v>1172</v>
      </c>
      <c r="W3633" s="10">
        <v>1042</v>
      </c>
      <c r="X3633" s="10">
        <v>2879</v>
      </c>
      <c r="Y3633" s="10">
        <f t="shared" si="141"/>
        <v>875</v>
      </c>
      <c r="Z3633" s="10" t="str">
        <f>IFERROR(VLOOKUP(H3633,'[1]MW-NIFTY-50-12-Apr-2020'!$A:$A,1,FALSE),"No")</f>
        <v>No</v>
      </c>
      <c r="AA3633" s="10" t="str">
        <f>IFERROR(VLOOKUP(AB3633,'[2]ind_nifty500list 12th Apr20'!$F:$F,1,FALSE),"No")</f>
        <v>No</v>
      </c>
      <c r="AB3633" s="9">
        <v>875</v>
      </c>
    </row>
    <row r="3634" spans="1:28" ht="15.75" customHeight="1" x14ac:dyDescent="0.3">
      <c r="A3634" s="9">
        <v>3157</v>
      </c>
      <c r="B3634" s="10"/>
      <c r="C3634" s="10"/>
      <c r="D3634" s="10">
        <v>136030724</v>
      </c>
      <c r="E3634" s="10">
        <v>531370</v>
      </c>
      <c r="F3634" s="10">
        <v>531370</v>
      </c>
      <c r="G3634" s="10" t="s">
        <v>9708</v>
      </c>
      <c r="H3634" s="10" t="str">
        <f>G3634</f>
        <v>SPARCSYS</v>
      </c>
      <c r="I3634" s="10" t="s">
        <v>9709</v>
      </c>
      <c r="J3634" s="10" t="s">
        <v>9710</v>
      </c>
      <c r="K3634" s="13">
        <v>1.85</v>
      </c>
      <c r="L3634" s="19" t="s">
        <v>13176</v>
      </c>
      <c r="M3634" s="11" t="s">
        <v>32</v>
      </c>
      <c r="N3634" s="10" t="s">
        <v>33</v>
      </c>
      <c r="O3634" s="10" t="s">
        <v>232</v>
      </c>
      <c r="P3634" s="10"/>
      <c r="Q3634" s="12"/>
      <c r="R3634" s="12"/>
      <c r="S3634" s="18" t="s">
        <v>35</v>
      </c>
      <c r="T3634" s="10" t="s">
        <v>27</v>
      </c>
      <c r="U3634" s="10">
        <v>3724</v>
      </c>
      <c r="V3634" s="10">
        <v>47</v>
      </c>
      <c r="W3634" s="10">
        <v>2214</v>
      </c>
      <c r="X3634" s="10">
        <v>479</v>
      </c>
      <c r="Y3634" s="10">
        <f t="shared" si="141"/>
        <v>3157</v>
      </c>
      <c r="Z3634" s="10" t="str">
        <f>IFERROR(VLOOKUP(H3634,'[1]MW-NIFTY-50-12-Apr-2020'!$A:$A,1,FALSE),"No")</f>
        <v>No</v>
      </c>
      <c r="AA3634" s="10" t="str">
        <f>IFERROR(VLOOKUP(AB3634,'[2]ind_nifty500list 12th Apr20'!$F:$F,1,FALSE),"No")</f>
        <v>No</v>
      </c>
      <c r="AB3634" s="9">
        <v>3157</v>
      </c>
    </row>
    <row r="3635" spans="1:28" ht="15.75" customHeight="1" x14ac:dyDescent="0.3">
      <c r="A3635" s="9">
        <v>2803</v>
      </c>
      <c r="B3635" s="10">
        <v>3930881</v>
      </c>
      <c r="C3635" s="10">
        <v>15355</v>
      </c>
      <c r="D3635" s="10">
        <v>136436484</v>
      </c>
      <c r="E3635" s="10">
        <v>532955</v>
      </c>
      <c r="F3635" s="10">
        <v>532955</v>
      </c>
      <c r="G3635" s="10" t="s">
        <v>11151</v>
      </c>
      <c r="H3635" s="10" t="s">
        <v>11151</v>
      </c>
      <c r="I3635" s="10" t="s">
        <v>11152</v>
      </c>
      <c r="J3635" s="10" t="s">
        <v>11153</v>
      </c>
      <c r="K3635" s="13">
        <v>26021.934150000001</v>
      </c>
      <c r="L3635" s="16" t="s">
        <v>13177</v>
      </c>
      <c r="M3635" s="11" t="s">
        <v>55</v>
      </c>
      <c r="N3635" s="10" t="s">
        <v>56</v>
      </c>
      <c r="O3635" s="10" t="s">
        <v>4339</v>
      </c>
      <c r="P3635" s="10"/>
      <c r="Q3635" s="12"/>
      <c r="R3635" s="12"/>
      <c r="S3635" s="10" t="s">
        <v>58</v>
      </c>
      <c r="T3635" s="10" t="s">
        <v>130</v>
      </c>
      <c r="U3635" s="10">
        <v>3909</v>
      </c>
      <c r="V3635" s="10">
        <v>3183</v>
      </c>
      <c r="W3635" s="10">
        <v>2515</v>
      </c>
      <c r="X3635" s="10">
        <v>1370</v>
      </c>
      <c r="Y3635" s="10">
        <f t="shared" si="141"/>
        <v>2803</v>
      </c>
      <c r="Z3635" s="10" t="str">
        <f>IFERROR(VLOOKUP(H3635,'[1]MW-NIFTY-50-12-Apr-2020'!$A:$A,1,FALSE),"No")</f>
        <v>No</v>
      </c>
      <c r="AA3635" s="10" t="s">
        <v>44</v>
      </c>
      <c r="AB3635" s="9">
        <v>2803</v>
      </c>
    </row>
    <row r="3636" spans="1:28" ht="15.75" customHeight="1" x14ac:dyDescent="0.3">
      <c r="A3636" s="9">
        <v>3736</v>
      </c>
      <c r="B3636" s="10"/>
      <c r="C3636" s="10"/>
      <c r="D3636" s="10">
        <v>136107012</v>
      </c>
      <c r="E3636" s="10">
        <v>531668</v>
      </c>
      <c r="F3636" s="10">
        <v>531668</v>
      </c>
      <c r="G3636" s="10" t="s">
        <v>11438</v>
      </c>
      <c r="H3636" s="10" t="str">
        <f>G3636</f>
        <v>VISIONCO</v>
      </c>
      <c r="I3636" s="10" t="s">
        <v>11439</v>
      </c>
      <c r="J3636" s="10" t="s">
        <v>11440</v>
      </c>
      <c r="K3636" s="13">
        <v>1.85</v>
      </c>
      <c r="L3636" s="19" t="s">
        <v>13176</v>
      </c>
      <c r="M3636" s="11" t="s">
        <v>83</v>
      </c>
      <c r="N3636" s="10" t="s">
        <v>181</v>
      </c>
      <c r="O3636" s="10" t="s">
        <v>311</v>
      </c>
      <c r="P3636" s="23" t="s">
        <v>1199</v>
      </c>
      <c r="Q3636" s="12"/>
      <c r="R3636" s="12"/>
      <c r="S3636" s="15" t="s">
        <v>313</v>
      </c>
      <c r="T3636" s="10" t="s">
        <v>27</v>
      </c>
      <c r="U3636" s="10">
        <v>1784</v>
      </c>
      <c r="V3636" s="10">
        <v>3154</v>
      </c>
      <c r="W3636" s="10">
        <v>633</v>
      </c>
      <c r="X3636" s="10">
        <v>1242</v>
      </c>
      <c r="Y3636" s="10">
        <f t="shared" si="141"/>
        <v>3736</v>
      </c>
      <c r="Z3636" s="10" t="str">
        <f>IFERROR(VLOOKUP(H3636,'[1]MW-NIFTY-50-12-Apr-2020'!$A:$A,1,FALSE),"No")</f>
        <v>No</v>
      </c>
      <c r="AA3636" s="10" t="str">
        <f>IFERROR(VLOOKUP(AB3636,'[2]ind_nifty500list 12th Apr20'!$F:$F,1,FALSE),"No")</f>
        <v>No</v>
      </c>
      <c r="AB3636" s="9">
        <v>3736</v>
      </c>
    </row>
    <row r="3637" spans="1:28" ht="15.75" customHeight="1" x14ac:dyDescent="0.3">
      <c r="A3637" s="9">
        <v>1412</v>
      </c>
      <c r="B3637" s="10"/>
      <c r="C3637" s="10"/>
      <c r="D3637" s="10">
        <v>129211140</v>
      </c>
      <c r="E3637" s="10">
        <v>504731</v>
      </c>
      <c r="F3637" s="10">
        <v>504731</v>
      </c>
      <c r="G3637" s="10" t="s">
        <v>4466</v>
      </c>
      <c r="H3637" s="10" t="str">
        <f>G3637</f>
        <v>IBRIGST</v>
      </c>
      <c r="I3637" s="10" t="s">
        <v>4467</v>
      </c>
      <c r="J3637" s="10" t="s">
        <v>4468</v>
      </c>
      <c r="K3637" s="13">
        <v>1.84</v>
      </c>
      <c r="L3637" s="19" t="s">
        <v>13176</v>
      </c>
      <c r="M3637" s="11" t="s">
        <v>23</v>
      </c>
      <c r="N3637" s="10" t="s">
        <v>90</v>
      </c>
      <c r="O3637" s="10"/>
      <c r="P3637" s="10"/>
      <c r="Q3637" s="12"/>
      <c r="R3637" s="12"/>
      <c r="S3637" s="18" t="s">
        <v>91</v>
      </c>
      <c r="T3637" s="10" t="s">
        <v>27</v>
      </c>
      <c r="U3637" s="10">
        <v>1457</v>
      </c>
      <c r="V3637" s="10">
        <v>1658</v>
      </c>
      <c r="W3637" s="10">
        <v>1335</v>
      </c>
      <c r="X3637" s="10">
        <v>921</v>
      </c>
      <c r="Y3637" s="10">
        <f t="shared" si="141"/>
        <v>1412</v>
      </c>
      <c r="Z3637" s="10" t="str">
        <f>IFERROR(VLOOKUP(H3637,'[1]MW-NIFTY-50-12-Apr-2020'!$A:$A,1,FALSE),"No")</f>
        <v>No</v>
      </c>
      <c r="AA3637" s="10" t="str">
        <f>IFERROR(VLOOKUP(AB3637,'[2]ind_nifty500list 12th Apr20'!$F:$F,1,FALSE),"No")</f>
        <v>No</v>
      </c>
      <c r="AB3637" s="9">
        <v>1412</v>
      </c>
    </row>
    <row r="3638" spans="1:28" ht="15.75" customHeight="1" x14ac:dyDescent="0.3">
      <c r="A3638" s="9">
        <v>2135</v>
      </c>
      <c r="B3638" s="10"/>
      <c r="C3638" s="10"/>
      <c r="D3638" s="10">
        <v>130918660</v>
      </c>
      <c r="E3638" s="10">
        <v>511401</v>
      </c>
      <c r="F3638" s="10">
        <v>511401</v>
      </c>
      <c r="G3638" s="10" t="s">
        <v>6650</v>
      </c>
      <c r="H3638" s="10" t="str">
        <f>G3638</f>
        <v>MUNOTHI</v>
      </c>
      <c r="I3638" s="10" t="s">
        <v>6651</v>
      </c>
      <c r="J3638" s="10" t="s">
        <v>6652</v>
      </c>
      <c r="K3638" s="13">
        <v>1.84</v>
      </c>
      <c r="L3638" s="19" t="s">
        <v>13176</v>
      </c>
      <c r="M3638" s="11" t="s">
        <v>55</v>
      </c>
      <c r="N3638" s="10" t="s">
        <v>56</v>
      </c>
      <c r="O3638" s="10" t="s">
        <v>62</v>
      </c>
      <c r="P3638" s="10" t="s">
        <v>293</v>
      </c>
      <c r="Q3638" s="12"/>
      <c r="R3638" s="12"/>
      <c r="S3638" s="10" t="s">
        <v>58</v>
      </c>
      <c r="T3638" s="10" t="s">
        <v>27</v>
      </c>
      <c r="U3638" s="10">
        <v>2255</v>
      </c>
      <c r="V3638" s="10">
        <v>2422</v>
      </c>
      <c r="W3638" s="10">
        <v>362</v>
      </c>
      <c r="X3638" s="10">
        <v>3341</v>
      </c>
      <c r="Y3638" s="10">
        <f t="shared" si="141"/>
        <v>2135</v>
      </c>
      <c r="Z3638" s="10" t="str">
        <f>IFERROR(VLOOKUP(H3638,'[1]MW-NIFTY-50-12-Apr-2020'!$A:$A,1,FALSE),"No")</f>
        <v>No</v>
      </c>
      <c r="AA3638" s="10" t="str">
        <f>IFERROR(VLOOKUP(AB3638,'[2]ind_nifty500list 12th Apr20'!$F:$F,1,FALSE),"No")</f>
        <v>No</v>
      </c>
      <c r="AB3638" s="9">
        <v>2135</v>
      </c>
    </row>
    <row r="3639" spans="1:28" ht="15.75" customHeight="1" x14ac:dyDescent="0.3">
      <c r="A3639" s="9">
        <v>3597</v>
      </c>
      <c r="B3639" s="10"/>
      <c r="C3639" s="10"/>
      <c r="D3639" s="10">
        <v>133424132</v>
      </c>
      <c r="E3639" s="10">
        <v>521188</v>
      </c>
      <c r="F3639" s="10">
        <v>521188</v>
      </c>
      <c r="G3639" s="10" t="s">
        <v>11024</v>
      </c>
      <c r="H3639" s="10" t="str">
        <f>G3639</f>
        <v>UNITEDTE</v>
      </c>
      <c r="I3639" s="10" t="s">
        <v>11025</v>
      </c>
      <c r="J3639" s="10" t="s">
        <v>11026</v>
      </c>
      <c r="K3639" s="13">
        <v>1.84</v>
      </c>
      <c r="L3639" s="19" t="s">
        <v>13176</v>
      </c>
      <c r="M3639" s="11" t="s">
        <v>83</v>
      </c>
      <c r="N3639" s="10" t="s">
        <v>84</v>
      </c>
      <c r="O3639" s="10" t="s">
        <v>85</v>
      </c>
      <c r="P3639" s="10"/>
      <c r="Q3639" s="12"/>
      <c r="R3639" s="12"/>
      <c r="S3639" s="17" t="s">
        <v>86</v>
      </c>
      <c r="T3639" s="10" t="s">
        <v>27</v>
      </c>
      <c r="U3639" s="10">
        <v>3605</v>
      </c>
      <c r="V3639" s="10">
        <v>1041</v>
      </c>
      <c r="W3639" s="10">
        <v>2885</v>
      </c>
      <c r="X3639" s="10">
        <v>2789</v>
      </c>
      <c r="Y3639" s="10">
        <f t="shared" si="141"/>
        <v>3597</v>
      </c>
      <c r="Z3639" s="10" t="str">
        <f>IFERROR(VLOOKUP(H3639,'[1]MW-NIFTY-50-12-Apr-2020'!$A:$A,1,FALSE),"No")</f>
        <v>No</v>
      </c>
      <c r="AA3639" s="10" t="str">
        <f>IFERROR(VLOOKUP(AB3639,'[2]ind_nifty500list 12th Apr20'!$F:$F,1,FALSE),"No")</f>
        <v>No</v>
      </c>
      <c r="AB3639" s="9">
        <v>3597</v>
      </c>
    </row>
    <row r="3640" spans="1:28" ht="15.75" customHeight="1" x14ac:dyDescent="0.3">
      <c r="A3640" s="9">
        <v>556</v>
      </c>
      <c r="B3640" s="10"/>
      <c r="C3640" s="10"/>
      <c r="D3640" s="10">
        <v>131000324</v>
      </c>
      <c r="E3640" s="10">
        <v>511720</v>
      </c>
      <c r="F3640" s="10">
        <v>511720</v>
      </c>
      <c r="G3640" s="10" t="s">
        <v>1855</v>
      </c>
      <c r="H3640" s="10" t="str">
        <f>G3640</f>
        <v>CAPMANFI</v>
      </c>
      <c r="I3640" s="10" t="s">
        <v>1856</v>
      </c>
      <c r="J3640" s="10" t="s">
        <v>1857</v>
      </c>
      <c r="K3640" s="13">
        <v>1.83</v>
      </c>
      <c r="L3640" s="19" t="s">
        <v>13176</v>
      </c>
      <c r="M3640" s="11" t="s">
        <v>55</v>
      </c>
      <c r="N3640" s="10" t="s">
        <v>56</v>
      </c>
      <c r="O3640" s="10" t="s">
        <v>158</v>
      </c>
      <c r="P3640" s="10" t="s">
        <v>159</v>
      </c>
      <c r="Q3640" s="12"/>
      <c r="R3640" s="12"/>
      <c r="S3640" s="18" t="s">
        <v>58</v>
      </c>
      <c r="T3640" s="10" t="s">
        <v>27</v>
      </c>
      <c r="U3640" s="10">
        <v>597</v>
      </c>
      <c r="V3640" s="10">
        <v>1151</v>
      </c>
      <c r="W3640" s="10">
        <v>395</v>
      </c>
      <c r="X3640" s="10">
        <v>364</v>
      </c>
      <c r="Y3640" s="10">
        <f t="shared" si="141"/>
        <v>556</v>
      </c>
      <c r="Z3640" s="10" t="str">
        <f>IFERROR(VLOOKUP(H3640,'[1]MW-NIFTY-50-12-Apr-2020'!$A:$A,1,FALSE),"No")</f>
        <v>No</v>
      </c>
      <c r="AA3640" s="10" t="str">
        <f>IFERROR(VLOOKUP(AB3640,'[2]ind_nifty500list 12th Apr20'!$F:$F,1,FALSE),"No")</f>
        <v>No</v>
      </c>
      <c r="AB3640" s="9">
        <v>556</v>
      </c>
    </row>
    <row r="3641" spans="1:28" ht="15.75" customHeight="1" x14ac:dyDescent="0.3">
      <c r="A3641" s="9">
        <v>863</v>
      </c>
      <c r="B3641" s="10">
        <v>1061889</v>
      </c>
      <c r="C3641" s="10">
        <v>4148</v>
      </c>
      <c r="D3641" s="10">
        <v>129927172</v>
      </c>
      <c r="E3641" s="10">
        <v>507528</v>
      </c>
      <c r="F3641" s="10">
        <v>507528</v>
      </c>
      <c r="G3641" s="10" t="s">
        <v>2786</v>
      </c>
      <c r="H3641" s="10" t="s">
        <v>2786</v>
      </c>
      <c r="I3641" s="10" t="s">
        <v>2787</v>
      </c>
      <c r="J3641" s="10" t="s">
        <v>2788</v>
      </c>
      <c r="K3641" s="13">
        <v>1.83</v>
      </c>
      <c r="L3641" s="19" t="s">
        <v>13176</v>
      </c>
      <c r="M3641" s="11" t="s">
        <v>83</v>
      </c>
      <c r="N3641" s="10" t="s">
        <v>181</v>
      </c>
      <c r="O3641" s="10"/>
      <c r="P3641" s="10"/>
      <c r="Q3641" s="12"/>
      <c r="R3641" s="12"/>
      <c r="S3641" s="17" t="s">
        <v>86</v>
      </c>
      <c r="T3641" s="10" t="s">
        <v>27</v>
      </c>
      <c r="U3641" s="10">
        <v>1453</v>
      </c>
      <c r="V3641" s="10">
        <v>1497</v>
      </c>
      <c r="W3641" s="10">
        <v>828</v>
      </c>
      <c r="X3641" s="10">
        <v>812</v>
      </c>
      <c r="Y3641" s="10">
        <f t="shared" si="141"/>
        <v>863</v>
      </c>
      <c r="Z3641" s="10" t="str">
        <f>IFERROR(VLOOKUP(H3641,'[1]MW-NIFTY-50-12-Apr-2020'!$A:$A,1,FALSE),"No")</f>
        <v>No</v>
      </c>
      <c r="AA3641" s="10" t="str">
        <f>IFERROR(VLOOKUP(AB3641,'[2]ind_nifty500list 12th Apr20'!$F:$F,1,FALSE),"No")</f>
        <v>No</v>
      </c>
      <c r="AB3641" s="9">
        <v>863</v>
      </c>
    </row>
    <row r="3642" spans="1:28" ht="15.75" customHeight="1" x14ac:dyDescent="0.3">
      <c r="A3642" s="9">
        <v>993</v>
      </c>
      <c r="B3642" s="10"/>
      <c r="C3642" s="10"/>
      <c r="D3642" s="10">
        <v>135984900</v>
      </c>
      <c r="E3642" s="10">
        <v>531191</v>
      </c>
      <c r="F3642" s="10">
        <v>531191</v>
      </c>
      <c r="G3642" s="10" t="s">
        <v>3183</v>
      </c>
      <c r="H3642" s="10" t="str">
        <f t="shared" ref="H3642:H3651" si="143">G3642</f>
        <v>FILTRON</v>
      </c>
      <c r="I3642" s="10" t="s">
        <v>3184</v>
      </c>
      <c r="J3642" s="10" t="s">
        <v>3185</v>
      </c>
      <c r="K3642" s="13">
        <v>1.83</v>
      </c>
      <c r="L3642" s="19" t="s">
        <v>13176</v>
      </c>
      <c r="M3642" s="11" t="s">
        <v>39</v>
      </c>
      <c r="N3642" s="10" t="s">
        <v>40</v>
      </c>
      <c r="O3642" s="10" t="s">
        <v>76</v>
      </c>
      <c r="P3642" s="10"/>
      <c r="Q3642" s="12"/>
      <c r="R3642" s="12"/>
      <c r="S3642" s="15" t="s">
        <v>42</v>
      </c>
      <c r="T3642" s="10" t="s">
        <v>27</v>
      </c>
      <c r="U3642" s="10">
        <v>1043</v>
      </c>
      <c r="V3642" s="10">
        <v>1560</v>
      </c>
      <c r="W3642" s="10">
        <v>329</v>
      </c>
      <c r="X3642" s="10">
        <v>55</v>
      </c>
      <c r="Y3642" s="10">
        <f t="shared" si="141"/>
        <v>993</v>
      </c>
      <c r="Z3642" s="10" t="str">
        <f>IFERROR(VLOOKUP(H3642,'[1]MW-NIFTY-50-12-Apr-2020'!$A:$A,1,FALSE),"No")</f>
        <v>No</v>
      </c>
      <c r="AA3642" s="10" t="str">
        <f>IFERROR(VLOOKUP(AB3642,'[2]ind_nifty500list 12th Apr20'!$F:$F,1,FALSE),"No")</f>
        <v>No</v>
      </c>
      <c r="AB3642" s="9">
        <v>993</v>
      </c>
    </row>
    <row r="3643" spans="1:28" ht="15.75" customHeight="1" x14ac:dyDescent="0.3">
      <c r="A3643" s="9">
        <v>3129</v>
      </c>
      <c r="B3643" s="10"/>
      <c r="C3643" s="10"/>
      <c r="D3643" s="10">
        <v>128629764</v>
      </c>
      <c r="E3643" s="10">
        <v>502460</v>
      </c>
      <c r="F3643" s="10">
        <v>502460</v>
      </c>
      <c r="G3643" s="10" t="s">
        <v>9622</v>
      </c>
      <c r="H3643" s="10" t="str">
        <f t="shared" si="143"/>
        <v>SOLIDCO</v>
      </c>
      <c r="I3643" s="10" t="s">
        <v>9623</v>
      </c>
      <c r="J3643" s="10" t="s">
        <v>9624</v>
      </c>
      <c r="K3643" s="13">
        <v>1.83</v>
      </c>
      <c r="L3643" s="19" t="s">
        <v>13176</v>
      </c>
      <c r="M3643" s="12"/>
      <c r="N3643" s="10"/>
      <c r="O3643" s="10"/>
      <c r="P3643" s="10"/>
      <c r="Q3643" s="12"/>
      <c r="R3643" s="12"/>
      <c r="S3643" s="10"/>
      <c r="T3643" s="10" t="s">
        <v>27</v>
      </c>
      <c r="U3643" s="10"/>
      <c r="V3643" s="10"/>
      <c r="W3643" s="10"/>
      <c r="X3643" s="10"/>
      <c r="Y3643" s="10">
        <f t="shared" si="141"/>
        <v>3129</v>
      </c>
      <c r="Z3643" s="10" t="str">
        <f>IFERROR(VLOOKUP(H3643,'[1]MW-NIFTY-50-12-Apr-2020'!$A:$A,1,FALSE),"No")</f>
        <v>No</v>
      </c>
      <c r="AA3643" s="10" t="str">
        <f>IFERROR(VLOOKUP(AB3643,'[2]ind_nifty500list 12th Apr20'!$F:$F,1,FALSE),"No")</f>
        <v>No</v>
      </c>
      <c r="AB3643" s="9">
        <v>3129</v>
      </c>
    </row>
    <row r="3644" spans="1:28" ht="15.75" customHeight="1" x14ac:dyDescent="0.3">
      <c r="A3644" s="9">
        <v>3786</v>
      </c>
      <c r="B3644" s="10"/>
      <c r="C3644" s="10"/>
      <c r="D3644" s="10">
        <v>134766340</v>
      </c>
      <c r="E3644" s="10">
        <v>134766340</v>
      </c>
      <c r="F3644" s="10">
        <v>526431</v>
      </c>
      <c r="G3644" s="10" t="s">
        <v>11599</v>
      </c>
      <c r="H3644" s="10" t="str">
        <f t="shared" si="143"/>
        <v>WELTI</v>
      </c>
      <c r="I3644" s="10" t="s">
        <v>11603</v>
      </c>
      <c r="J3644" s="10" t="s">
        <v>11604</v>
      </c>
      <c r="K3644" s="13">
        <v>1.83</v>
      </c>
      <c r="L3644" s="19" t="s">
        <v>13176</v>
      </c>
      <c r="M3644" s="11" t="s">
        <v>83</v>
      </c>
      <c r="N3644" s="10" t="s">
        <v>84</v>
      </c>
      <c r="O3644" s="10" t="s">
        <v>716</v>
      </c>
      <c r="P3644" s="10"/>
      <c r="Q3644" s="12"/>
      <c r="R3644" s="12"/>
      <c r="S3644" s="15" t="s">
        <v>86</v>
      </c>
      <c r="T3644" s="10" t="s">
        <v>27</v>
      </c>
      <c r="U3644" s="10">
        <v>3815</v>
      </c>
      <c r="V3644" s="10">
        <v>4476</v>
      </c>
      <c r="W3644" s="10">
        <v>2362</v>
      </c>
      <c r="X3644" s="10">
        <v>190</v>
      </c>
      <c r="Y3644" s="10">
        <f t="shared" si="141"/>
        <v>3786</v>
      </c>
      <c r="Z3644" s="10" t="str">
        <f>IFERROR(VLOOKUP(H3644,'[1]MW-NIFTY-50-12-Apr-2020'!$A:$A,1,FALSE),"No")</f>
        <v>No</v>
      </c>
      <c r="AA3644" s="10" t="str">
        <f>IFERROR(VLOOKUP(AB3644,'[2]ind_nifty500list 12th Apr20'!$F:$F,1,FALSE),"No")</f>
        <v>No</v>
      </c>
      <c r="AB3644" s="9">
        <v>3786</v>
      </c>
    </row>
    <row r="3645" spans="1:28" ht="15.75" customHeight="1" x14ac:dyDescent="0.3">
      <c r="A3645" s="9">
        <v>199</v>
      </c>
      <c r="B3645" s="10"/>
      <c r="C3645" s="10"/>
      <c r="D3645" s="10">
        <v>136884996</v>
      </c>
      <c r="E3645" s="10">
        <v>534707</v>
      </c>
      <c r="F3645" s="10">
        <v>534707</v>
      </c>
      <c r="G3645" s="10" t="s">
        <v>741</v>
      </c>
      <c r="H3645" s="10" t="str">
        <f t="shared" si="143"/>
        <v>ANSHUS</v>
      </c>
      <c r="I3645" s="10" t="s">
        <v>742</v>
      </c>
      <c r="J3645" s="10" t="s">
        <v>743</v>
      </c>
      <c r="K3645" s="13">
        <v>1.8228421846774183</v>
      </c>
      <c r="L3645" s="19" t="s">
        <v>13176</v>
      </c>
      <c r="M3645" s="11" t="s">
        <v>39</v>
      </c>
      <c r="N3645" s="10" t="s">
        <v>145</v>
      </c>
      <c r="O3645" s="10"/>
      <c r="P3645" s="10"/>
      <c r="Q3645" s="12"/>
      <c r="R3645" s="12"/>
      <c r="S3645" s="15" t="s">
        <v>42</v>
      </c>
      <c r="T3645" s="10" t="s">
        <v>27</v>
      </c>
      <c r="U3645" s="10">
        <v>1046</v>
      </c>
      <c r="V3645" s="10">
        <v>1619</v>
      </c>
      <c r="W3645" s="10">
        <v>3666</v>
      </c>
      <c r="X3645" s="10">
        <v>3007</v>
      </c>
      <c r="Y3645" s="10">
        <f t="shared" si="141"/>
        <v>199</v>
      </c>
      <c r="Z3645" s="10" t="str">
        <f>IFERROR(VLOOKUP(H3645,'[1]MW-NIFTY-50-12-Apr-2020'!$A:$A,1,FALSE),"No")</f>
        <v>No</v>
      </c>
      <c r="AA3645" s="10" t="str">
        <f>IFERROR(VLOOKUP(AB3645,'[2]ind_nifty500list 12th Apr20'!$F:$F,1,FALSE),"No")</f>
        <v>No</v>
      </c>
      <c r="AB3645" s="9">
        <v>199</v>
      </c>
    </row>
    <row r="3646" spans="1:28" ht="15.75" customHeight="1" x14ac:dyDescent="0.3">
      <c r="A3646" s="9">
        <v>1209</v>
      </c>
      <c r="B3646" s="10"/>
      <c r="C3646" s="10"/>
      <c r="D3646" s="10">
        <v>131682820</v>
      </c>
      <c r="E3646" s="10">
        <v>514386</v>
      </c>
      <c r="F3646" s="10">
        <v>514386</v>
      </c>
      <c r="G3646" s="10" t="s">
        <v>3845</v>
      </c>
      <c r="H3646" s="10" t="str">
        <f t="shared" si="143"/>
        <v>GUJCOTEX</v>
      </c>
      <c r="I3646" s="10" t="s">
        <v>3846</v>
      </c>
      <c r="J3646" s="10" t="s">
        <v>3847</v>
      </c>
      <c r="K3646" s="13">
        <v>1.81</v>
      </c>
      <c r="L3646" s="19" t="s">
        <v>13176</v>
      </c>
      <c r="M3646" s="11" t="s">
        <v>39</v>
      </c>
      <c r="N3646" s="10" t="s">
        <v>145</v>
      </c>
      <c r="O3646" s="10"/>
      <c r="P3646" s="10"/>
      <c r="Q3646" s="12"/>
      <c r="R3646" s="12"/>
      <c r="S3646" s="15" t="s">
        <v>42</v>
      </c>
      <c r="T3646" s="10" t="s">
        <v>27</v>
      </c>
      <c r="U3646" s="10">
        <v>1510</v>
      </c>
      <c r="V3646" s="10">
        <v>1759</v>
      </c>
      <c r="W3646" s="10">
        <v>1177</v>
      </c>
      <c r="X3646" s="10">
        <v>3835</v>
      </c>
      <c r="Y3646" s="10">
        <f t="shared" si="141"/>
        <v>1209</v>
      </c>
      <c r="Z3646" s="10" t="str">
        <f>IFERROR(VLOOKUP(H3646,'[1]MW-NIFTY-50-12-Apr-2020'!$A:$A,1,FALSE),"No")</f>
        <v>No</v>
      </c>
      <c r="AA3646" s="10" t="str">
        <f>IFERROR(VLOOKUP(AB3646,'[2]ind_nifty500list 12th Apr20'!$F:$F,1,FALSE),"No")</f>
        <v>No</v>
      </c>
      <c r="AB3646" s="9">
        <v>1209</v>
      </c>
    </row>
    <row r="3647" spans="1:28" ht="15.75" customHeight="1" x14ac:dyDescent="0.3">
      <c r="A3647" s="9">
        <v>4832</v>
      </c>
      <c r="B3647" s="10"/>
      <c r="C3647" s="10"/>
      <c r="D3647" s="10">
        <v>132899844</v>
      </c>
      <c r="E3647" s="10">
        <v>132899844</v>
      </c>
      <c r="F3647" s="10">
        <v>519140</v>
      </c>
      <c r="G3647" s="10" t="s">
        <v>12632</v>
      </c>
      <c r="H3647" s="10" t="str">
        <f t="shared" si="143"/>
        <v>VEGPROFOOD</v>
      </c>
      <c r="I3647" s="10" t="s">
        <v>12633</v>
      </c>
      <c r="J3647" s="10" t="s">
        <v>12634</v>
      </c>
      <c r="K3647" s="13">
        <v>1.81</v>
      </c>
      <c r="L3647" s="19" t="s">
        <v>13176</v>
      </c>
      <c r="M3647" s="11" t="s">
        <v>39</v>
      </c>
      <c r="N3647" s="10" t="s">
        <v>145</v>
      </c>
      <c r="O3647" s="10"/>
      <c r="P3647" s="10"/>
      <c r="Q3647" s="12"/>
      <c r="R3647" s="12"/>
      <c r="S3647" s="15" t="s">
        <v>42</v>
      </c>
      <c r="T3647" s="10" t="s">
        <v>27</v>
      </c>
      <c r="U3647" s="10">
        <v>4876</v>
      </c>
      <c r="V3647" s="10">
        <v>4472</v>
      </c>
      <c r="W3647" s="10">
        <v>4658</v>
      </c>
      <c r="X3647" s="10">
        <v>4628</v>
      </c>
      <c r="Y3647" s="10">
        <f t="shared" si="141"/>
        <v>4832</v>
      </c>
      <c r="Z3647" s="10" t="str">
        <f>IFERROR(VLOOKUP(H3647,'[1]MW-NIFTY-50-12-Apr-2020'!$A:$A,1,FALSE),"No")</f>
        <v>No</v>
      </c>
      <c r="AA3647" s="10" t="str">
        <f>IFERROR(VLOOKUP(AB3647,'[2]ind_nifty500list 12th Apr20'!$F:$F,1,FALSE),"No")</f>
        <v>No</v>
      </c>
      <c r="AB3647" s="9">
        <v>4832</v>
      </c>
    </row>
    <row r="3648" spans="1:28" ht="15.75" customHeight="1" x14ac:dyDescent="0.3">
      <c r="A3648" s="9">
        <v>1173</v>
      </c>
      <c r="B3648" s="10"/>
      <c r="C3648" s="10"/>
      <c r="D3648" s="10">
        <v>136046596</v>
      </c>
      <c r="E3648" s="10">
        <v>136046596</v>
      </c>
      <c r="F3648" s="10">
        <v>531432</v>
      </c>
      <c r="G3648" s="10" t="s">
        <v>3735</v>
      </c>
      <c r="H3648" s="10" t="str">
        <f t="shared" si="143"/>
        <v>SYTIXSE</v>
      </c>
      <c r="I3648" s="10"/>
      <c r="J3648" s="10" t="s">
        <v>3736</v>
      </c>
      <c r="K3648" s="13">
        <v>1.8</v>
      </c>
      <c r="L3648" s="19" t="s">
        <v>13176</v>
      </c>
      <c r="M3648" s="11" t="s">
        <v>55</v>
      </c>
      <c r="N3648" s="10" t="s">
        <v>56</v>
      </c>
      <c r="O3648" s="10" t="s">
        <v>62</v>
      </c>
      <c r="P3648" s="10" t="s">
        <v>63</v>
      </c>
      <c r="Q3648" s="12"/>
      <c r="R3648" s="12"/>
      <c r="S3648" s="18" t="s">
        <v>58</v>
      </c>
      <c r="T3648" s="10" t="s">
        <v>27</v>
      </c>
      <c r="U3648" s="10">
        <v>1277</v>
      </c>
      <c r="V3648" s="10">
        <v>1640</v>
      </c>
      <c r="W3648" s="10">
        <v>1035</v>
      </c>
      <c r="X3648" s="10">
        <v>994</v>
      </c>
      <c r="Y3648" s="10">
        <f t="shared" si="141"/>
        <v>1173</v>
      </c>
      <c r="Z3648" s="10" t="str">
        <f>IFERROR(VLOOKUP(H3648,'[1]MW-NIFTY-50-12-Apr-2020'!$A:$A,1,FALSE),"No")</f>
        <v>No</v>
      </c>
      <c r="AA3648" s="10" t="str">
        <f>IFERROR(VLOOKUP(AB3648,'[2]ind_nifty500list 12th Apr20'!$F:$F,1,FALSE),"No")</f>
        <v>No</v>
      </c>
      <c r="AB3648" s="9">
        <v>1173</v>
      </c>
    </row>
    <row r="3649" spans="1:28" ht="15.75" customHeight="1" x14ac:dyDescent="0.3">
      <c r="A3649" s="9">
        <v>1359</v>
      </c>
      <c r="B3649" s="10"/>
      <c r="C3649" s="10"/>
      <c r="D3649" s="10">
        <v>132982532</v>
      </c>
      <c r="E3649" s="10">
        <v>519463</v>
      </c>
      <c r="F3649" s="10">
        <v>519463</v>
      </c>
      <c r="G3649" s="10" t="s">
        <v>4303</v>
      </c>
      <c r="H3649" s="10" t="str">
        <f t="shared" si="143"/>
        <v>IBINFO</v>
      </c>
      <c r="I3649" s="10" t="s">
        <v>4304</v>
      </c>
      <c r="J3649" s="10" t="s">
        <v>4305</v>
      </c>
      <c r="K3649" s="13">
        <v>1.8</v>
      </c>
      <c r="L3649" s="19" t="s">
        <v>13176</v>
      </c>
      <c r="M3649" s="11" t="s">
        <v>32</v>
      </c>
      <c r="N3649" s="10" t="s">
        <v>33</v>
      </c>
      <c r="O3649" s="10" t="s">
        <v>34</v>
      </c>
      <c r="P3649" s="10"/>
      <c r="Q3649" s="12"/>
      <c r="R3649" s="12"/>
      <c r="S3649" s="18" t="s">
        <v>35</v>
      </c>
      <c r="T3649" s="10" t="s">
        <v>27</v>
      </c>
      <c r="U3649" s="10">
        <v>18</v>
      </c>
      <c r="V3649" s="10">
        <v>1683</v>
      </c>
      <c r="W3649" s="10">
        <v>2604</v>
      </c>
      <c r="X3649" s="10">
        <v>1917</v>
      </c>
      <c r="Y3649" s="10">
        <f t="shared" si="141"/>
        <v>1359</v>
      </c>
      <c r="Z3649" s="10" t="str">
        <f>IFERROR(VLOOKUP(H3649,'[1]MW-NIFTY-50-12-Apr-2020'!$A:$A,1,FALSE),"No")</f>
        <v>No</v>
      </c>
      <c r="AA3649" s="10" t="str">
        <f>IFERROR(VLOOKUP(AB3649,'[2]ind_nifty500list 12th Apr20'!$F:$F,1,FALSE),"No")</f>
        <v>No</v>
      </c>
      <c r="AB3649" s="9">
        <v>1359</v>
      </c>
    </row>
    <row r="3650" spans="1:28" ht="15.75" customHeight="1" x14ac:dyDescent="0.3">
      <c r="A3650" s="9">
        <v>2615</v>
      </c>
      <c r="B3650" s="10"/>
      <c r="C3650" s="10"/>
      <c r="D3650" s="10">
        <v>128581380</v>
      </c>
      <c r="E3650" s="10">
        <v>502271</v>
      </c>
      <c r="F3650" s="10">
        <v>502271</v>
      </c>
      <c r="G3650" s="10" t="s">
        <v>8083</v>
      </c>
      <c r="H3650" s="10" t="str">
        <f t="shared" si="143"/>
        <v>RASSIREF</v>
      </c>
      <c r="I3650" s="10" t="s">
        <v>8084</v>
      </c>
      <c r="J3650" s="10" t="s">
        <v>8085</v>
      </c>
      <c r="K3650" s="13">
        <v>1.8</v>
      </c>
      <c r="L3650" s="19" t="s">
        <v>13176</v>
      </c>
      <c r="M3650" s="11" t="s">
        <v>39</v>
      </c>
      <c r="N3650" s="10" t="s">
        <v>40</v>
      </c>
      <c r="O3650" s="10"/>
      <c r="P3650" s="10"/>
      <c r="Q3650" s="12"/>
      <c r="R3650" s="12"/>
      <c r="S3650" s="15" t="s">
        <v>42</v>
      </c>
      <c r="T3650" s="10" t="s">
        <v>27</v>
      </c>
      <c r="U3650" s="10">
        <v>1171</v>
      </c>
      <c r="V3650" s="10">
        <v>1236</v>
      </c>
      <c r="W3650" s="10">
        <v>1891</v>
      </c>
      <c r="X3650" s="10">
        <v>2067</v>
      </c>
      <c r="Y3650" s="10">
        <f t="shared" ref="Y3650:Y3713" si="144">A3650</f>
        <v>2615</v>
      </c>
      <c r="Z3650" s="10" t="str">
        <f>IFERROR(VLOOKUP(H3650,'[1]MW-NIFTY-50-12-Apr-2020'!$A:$A,1,FALSE),"No")</f>
        <v>No</v>
      </c>
      <c r="AA3650" s="10" t="str">
        <f>IFERROR(VLOOKUP(AB3650,'[2]ind_nifty500list 12th Apr20'!$F:$F,1,FALSE),"No")</f>
        <v>No</v>
      </c>
      <c r="AB3650" s="9">
        <v>2615</v>
      </c>
    </row>
    <row r="3651" spans="1:28" ht="15.75" customHeight="1" x14ac:dyDescent="0.3">
      <c r="A3651" s="9">
        <v>3023</v>
      </c>
      <c r="B3651" s="10"/>
      <c r="C3651" s="10"/>
      <c r="D3651" s="10">
        <v>133376772</v>
      </c>
      <c r="E3651" s="10">
        <v>133376772</v>
      </c>
      <c r="F3651" s="10">
        <v>521003</v>
      </c>
      <c r="G3651" s="10" t="s">
        <v>9309</v>
      </c>
      <c r="H3651" s="10" t="str">
        <f t="shared" si="143"/>
        <v>SHVSUIT</v>
      </c>
      <c r="I3651" s="10"/>
      <c r="J3651" s="10" t="s">
        <v>9310</v>
      </c>
      <c r="K3651" s="13">
        <v>1.8</v>
      </c>
      <c r="L3651" s="19" t="s">
        <v>13176</v>
      </c>
      <c r="M3651" s="11" t="s">
        <v>39</v>
      </c>
      <c r="N3651" s="10" t="s">
        <v>40</v>
      </c>
      <c r="O3651" s="10" t="s">
        <v>76</v>
      </c>
      <c r="P3651" s="10"/>
      <c r="Q3651" s="12"/>
      <c r="R3651" s="12"/>
      <c r="S3651" s="17" t="s">
        <v>42</v>
      </c>
      <c r="T3651" s="10" t="s">
        <v>27</v>
      </c>
      <c r="U3651" s="10">
        <v>3356</v>
      </c>
      <c r="V3651" s="10">
        <v>3824</v>
      </c>
      <c r="W3651" s="10">
        <v>2368</v>
      </c>
      <c r="X3651" s="10">
        <v>1901</v>
      </c>
      <c r="Y3651" s="10">
        <f t="shared" si="144"/>
        <v>3023</v>
      </c>
      <c r="Z3651" s="10" t="str">
        <f>IFERROR(VLOOKUP(H3651,'[1]MW-NIFTY-50-12-Apr-2020'!$A:$A,1,FALSE),"No")</f>
        <v>No</v>
      </c>
      <c r="AA3651" s="10" t="str">
        <f>IFERROR(VLOOKUP(AB3651,'[2]ind_nifty500list 12th Apr20'!$F:$F,1,FALSE),"No")</f>
        <v>No</v>
      </c>
      <c r="AB3651" s="9">
        <v>3023</v>
      </c>
    </row>
    <row r="3652" spans="1:28" ht="15.75" customHeight="1" x14ac:dyDescent="0.3">
      <c r="A3652" s="9">
        <v>3754</v>
      </c>
      <c r="B3652" s="10">
        <v>2922241</v>
      </c>
      <c r="C3652" s="10">
        <v>11415</v>
      </c>
      <c r="D3652" s="10">
        <v>133939204</v>
      </c>
      <c r="E3652" s="10">
        <v>523200</v>
      </c>
      <c r="F3652" s="10">
        <v>523200</v>
      </c>
      <c r="G3652" s="10" t="s">
        <v>11491</v>
      </c>
      <c r="H3652" s="10" t="s">
        <v>11491</v>
      </c>
      <c r="I3652" s="10" t="s">
        <v>11492</v>
      </c>
      <c r="J3652" s="10" t="s">
        <v>11493</v>
      </c>
      <c r="K3652" s="13">
        <v>1.8</v>
      </c>
      <c r="L3652" s="19" t="s">
        <v>13176</v>
      </c>
      <c r="M3652" s="11" t="s">
        <v>83</v>
      </c>
      <c r="N3652" s="10" t="s">
        <v>84</v>
      </c>
      <c r="O3652" s="11" t="s">
        <v>508</v>
      </c>
      <c r="P3652" s="10"/>
      <c r="Q3652" s="12"/>
      <c r="R3652" s="12"/>
      <c r="S3652" s="17" t="s">
        <v>86</v>
      </c>
      <c r="T3652" s="10" t="s">
        <v>27</v>
      </c>
      <c r="U3652" s="10">
        <v>3853</v>
      </c>
      <c r="V3652" s="10">
        <v>4615</v>
      </c>
      <c r="W3652" s="10">
        <v>3637</v>
      </c>
      <c r="X3652" s="10">
        <v>3033</v>
      </c>
      <c r="Y3652" s="10">
        <f t="shared" si="144"/>
        <v>3754</v>
      </c>
      <c r="Z3652" s="10" t="str">
        <f>IFERROR(VLOOKUP(H3652,'[1]MW-NIFTY-50-12-Apr-2020'!$A:$A,1,FALSE),"No")</f>
        <v>No</v>
      </c>
      <c r="AA3652" s="10" t="str">
        <f>IFERROR(VLOOKUP(AB3652,'[2]ind_nifty500list 12th Apr20'!$F:$F,1,FALSE),"No")</f>
        <v>No</v>
      </c>
      <c r="AB3652" s="9">
        <v>3754</v>
      </c>
    </row>
    <row r="3653" spans="1:28" ht="15.75" customHeight="1" x14ac:dyDescent="0.3">
      <c r="A3653" s="9">
        <v>2621</v>
      </c>
      <c r="B3653" s="10"/>
      <c r="C3653" s="10"/>
      <c r="D3653" s="10">
        <v>134864132</v>
      </c>
      <c r="E3653" s="10">
        <v>526813</v>
      </c>
      <c r="F3653" s="10">
        <v>526813</v>
      </c>
      <c r="G3653" s="10" t="s">
        <v>8101</v>
      </c>
      <c r="H3653" s="10" t="str">
        <f>G3653</f>
        <v>RAGHUNAT</v>
      </c>
      <c r="I3653" s="10" t="s">
        <v>8102</v>
      </c>
      <c r="J3653" s="10" t="s">
        <v>8103</v>
      </c>
      <c r="K3653" s="13">
        <v>1.79</v>
      </c>
      <c r="L3653" s="19" t="s">
        <v>13176</v>
      </c>
      <c r="M3653" s="12"/>
      <c r="N3653" s="10"/>
      <c r="O3653" s="10"/>
      <c r="P3653" s="10"/>
      <c r="Q3653" s="12"/>
      <c r="R3653" s="12"/>
      <c r="S3653" s="10"/>
      <c r="T3653" s="10" t="s">
        <v>27</v>
      </c>
      <c r="U3653" s="10"/>
      <c r="V3653" s="10"/>
      <c r="W3653" s="10"/>
      <c r="X3653" s="10"/>
      <c r="Y3653" s="10">
        <f t="shared" si="144"/>
        <v>2621</v>
      </c>
      <c r="Z3653" s="10" t="str">
        <f>IFERROR(VLOOKUP(H3653,'[1]MW-NIFTY-50-12-Apr-2020'!$A:$A,1,FALSE),"No")</f>
        <v>No</v>
      </c>
      <c r="AA3653" s="10" t="str">
        <f>IFERROR(VLOOKUP(AB3653,'[2]ind_nifty500list 12th Apr20'!$F:$F,1,FALSE),"No")</f>
        <v>No</v>
      </c>
      <c r="AB3653" s="9">
        <v>2621</v>
      </c>
    </row>
    <row r="3654" spans="1:28" ht="15.75" customHeight="1" x14ac:dyDescent="0.3">
      <c r="A3654" s="9">
        <v>2921</v>
      </c>
      <c r="B3654" s="10"/>
      <c r="C3654" s="10"/>
      <c r="D3654" s="10">
        <v>136164612</v>
      </c>
      <c r="E3654" s="10">
        <v>531893</v>
      </c>
      <c r="F3654" s="10">
        <v>531893</v>
      </c>
      <c r="G3654" s="10" t="s">
        <v>9004</v>
      </c>
      <c r="H3654" s="10" t="str">
        <f>G3654</f>
        <v>SAWABUSI</v>
      </c>
      <c r="I3654" s="10" t="s">
        <v>9005</v>
      </c>
      <c r="J3654" s="10" t="s">
        <v>9006</v>
      </c>
      <c r="K3654" s="13">
        <v>1.79</v>
      </c>
      <c r="L3654" s="19" t="s">
        <v>13176</v>
      </c>
      <c r="M3654" s="11" t="s">
        <v>39</v>
      </c>
      <c r="N3654" s="10" t="s">
        <v>145</v>
      </c>
      <c r="O3654" s="10"/>
      <c r="P3654" s="10"/>
      <c r="Q3654" s="12"/>
      <c r="R3654" s="12"/>
      <c r="S3654" s="15" t="s">
        <v>42</v>
      </c>
      <c r="T3654" s="10" t="s">
        <v>27</v>
      </c>
      <c r="U3654" s="10">
        <v>2975</v>
      </c>
      <c r="V3654" s="10">
        <v>3007</v>
      </c>
      <c r="W3654" s="10">
        <v>2807</v>
      </c>
      <c r="X3654" s="10">
        <v>1759</v>
      </c>
      <c r="Y3654" s="10">
        <f t="shared" si="144"/>
        <v>2921</v>
      </c>
      <c r="Z3654" s="10" t="str">
        <f>IFERROR(VLOOKUP(H3654,'[1]MW-NIFTY-50-12-Apr-2020'!$A:$A,1,FALSE),"No")</f>
        <v>No</v>
      </c>
      <c r="AA3654" s="10" t="str">
        <f>IFERROR(VLOOKUP(AB3654,'[2]ind_nifty500list 12th Apr20'!$F:$F,1,FALSE),"No")</f>
        <v>No</v>
      </c>
      <c r="AB3654" s="9">
        <v>2921</v>
      </c>
    </row>
    <row r="3655" spans="1:28" ht="15.75" customHeight="1" x14ac:dyDescent="0.3">
      <c r="A3655" s="9">
        <v>3659</v>
      </c>
      <c r="B3655" s="10">
        <v>530689</v>
      </c>
      <c r="C3655" s="10">
        <v>2073</v>
      </c>
      <c r="D3655" s="10">
        <v>128764420</v>
      </c>
      <c r="E3655" s="10">
        <v>502986</v>
      </c>
      <c r="F3655" s="10">
        <v>502986</v>
      </c>
      <c r="G3655" s="10" t="s">
        <v>11211</v>
      </c>
      <c r="H3655" s="10" t="s">
        <v>11211</v>
      </c>
      <c r="I3655" s="10" t="s">
        <v>11212</v>
      </c>
      <c r="J3655" s="10" t="s">
        <v>11213</v>
      </c>
      <c r="K3655" s="13">
        <v>7397.4914499999995</v>
      </c>
      <c r="L3655" s="19" t="s">
        <v>13179</v>
      </c>
      <c r="M3655" s="11" t="s">
        <v>83</v>
      </c>
      <c r="N3655" s="10" t="s">
        <v>84</v>
      </c>
      <c r="O3655" s="10" t="s">
        <v>85</v>
      </c>
      <c r="P3655" s="10"/>
      <c r="Q3655" s="12"/>
      <c r="R3655" s="12"/>
      <c r="S3655" s="15" t="s">
        <v>86</v>
      </c>
      <c r="T3655" s="10" t="s">
        <v>43</v>
      </c>
      <c r="U3655" s="10">
        <v>3784</v>
      </c>
      <c r="V3655" s="10">
        <v>1653</v>
      </c>
      <c r="W3655" s="10">
        <v>3184</v>
      </c>
      <c r="X3655" s="10">
        <v>3518</v>
      </c>
      <c r="Y3655" s="10">
        <f t="shared" si="144"/>
        <v>3659</v>
      </c>
      <c r="Z3655" s="10" t="str">
        <f>IFERROR(VLOOKUP(H3655,'[1]MW-NIFTY-50-12-Apr-2020'!$A:$A,1,FALSE),"No")</f>
        <v>No</v>
      </c>
      <c r="AA3655" s="10" t="s">
        <v>44</v>
      </c>
      <c r="AB3655" s="9">
        <v>3659</v>
      </c>
    </row>
    <row r="3656" spans="1:28" ht="15.75" customHeight="1" x14ac:dyDescent="0.3">
      <c r="A3656" s="9">
        <v>1241</v>
      </c>
      <c r="B3656" s="10"/>
      <c r="C3656" s="10"/>
      <c r="D3656" s="10">
        <v>131613700</v>
      </c>
      <c r="E3656" s="10">
        <v>514116</v>
      </c>
      <c r="F3656" s="10">
        <v>514116</v>
      </c>
      <c r="G3656" s="10" t="s">
        <v>3941</v>
      </c>
      <c r="H3656" s="10" t="str">
        <f>G3656</f>
        <v>GUPTSYN</v>
      </c>
      <c r="I3656" s="10" t="s">
        <v>3942</v>
      </c>
      <c r="J3656" s="10" t="s">
        <v>3943</v>
      </c>
      <c r="K3656" s="13">
        <v>1.78</v>
      </c>
      <c r="L3656" s="19" t="s">
        <v>13176</v>
      </c>
      <c r="M3656" s="11" t="s">
        <v>83</v>
      </c>
      <c r="N3656" s="10" t="s">
        <v>84</v>
      </c>
      <c r="O3656" s="10" t="s">
        <v>85</v>
      </c>
      <c r="P3656" s="10"/>
      <c r="Q3656" s="12"/>
      <c r="R3656" s="12"/>
      <c r="S3656" s="15" t="s">
        <v>86</v>
      </c>
      <c r="T3656" s="10" t="s">
        <v>27</v>
      </c>
      <c r="U3656" s="10">
        <v>1664</v>
      </c>
      <c r="V3656" s="10">
        <v>2789</v>
      </c>
      <c r="W3656" s="10">
        <v>833</v>
      </c>
      <c r="X3656" s="10">
        <v>477</v>
      </c>
      <c r="Y3656" s="10">
        <f t="shared" si="144"/>
        <v>1241</v>
      </c>
      <c r="Z3656" s="10" t="str">
        <f>IFERROR(VLOOKUP(H3656,'[1]MW-NIFTY-50-12-Apr-2020'!$A:$A,1,FALSE),"No")</f>
        <v>No</v>
      </c>
      <c r="AA3656" s="10" t="str">
        <f>IFERROR(VLOOKUP(AB3656,'[2]ind_nifty500list 12th Apr20'!$F:$F,1,FALSE),"No")</f>
        <v>No</v>
      </c>
      <c r="AB3656" s="9">
        <v>1241</v>
      </c>
    </row>
    <row r="3657" spans="1:28" ht="15.75" customHeight="1" x14ac:dyDescent="0.3">
      <c r="A3657" s="9">
        <v>3772</v>
      </c>
      <c r="B3657" s="10"/>
      <c r="C3657" s="10"/>
      <c r="D3657" s="10">
        <v>130992644</v>
      </c>
      <c r="E3657" s="10">
        <v>511690</v>
      </c>
      <c r="F3657" s="10">
        <v>511690</v>
      </c>
      <c r="G3657" s="10" t="s">
        <v>11545</v>
      </c>
      <c r="H3657" s="10" t="str">
        <f>G3657</f>
        <v>WARNER</v>
      </c>
      <c r="I3657" s="10" t="s">
        <v>11546</v>
      </c>
      <c r="J3657" s="10" t="s">
        <v>11547</v>
      </c>
      <c r="K3657" s="13">
        <v>1.78</v>
      </c>
      <c r="L3657" s="19" t="s">
        <v>13176</v>
      </c>
      <c r="M3657" s="11" t="s">
        <v>55</v>
      </c>
      <c r="N3657" s="10" t="s">
        <v>56</v>
      </c>
      <c r="O3657" s="10" t="s">
        <v>154</v>
      </c>
      <c r="P3657" s="10"/>
      <c r="Q3657" s="12"/>
      <c r="R3657" s="12"/>
      <c r="S3657" s="10" t="s">
        <v>58</v>
      </c>
      <c r="T3657" s="10" t="s">
        <v>27</v>
      </c>
      <c r="U3657" s="10">
        <v>1282</v>
      </c>
      <c r="V3657" s="10">
        <v>1543</v>
      </c>
      <c r="W3657" s="10">
        <v>3041</v>
      </c>
      <c r="X3657" s="10">
        <v>1218</v>
      </c>
      <c r="Y3657" s="10">
        <f t="shared" si="144"/>
        <v>3772</v>
      </c>
      <c r="Z3657" s="10" t="str">
        <f>IFERROR(VLOOKUP(H3657,'[1]MW-NIFTY-50-12-Apr-2020'!$A:$A,1,FALSE),"No")</f>
        <v>No</v>
      </c>
      <c r="AA3657" s="10" t="str">
        <f>IFERROR(VLOOKUP(AB3657,'[2]ind_nifty500list 12th Apr20'!$F:$F,1,FALSE),"No")</f>
        <v>No</v>
      </c>
      <c r="AB3657" s="9">
        <v>3772</v>
      </c>
    </row>
    <row r="3658" spans="1:28" ht="15.75" customHeight="1" x14ac:dyDescent="0.3">
      <c r="A3658" s="9">
        <v>3005</v>
      </c>
      <c r="B3658" s="10">
        <v>3743233</v>
      </c>
      <c r="C3658" s="10">
        <v>14622</v>
      </c>
      <c r="D3658" s="10">
        <v>136356612</v>
      </c>
      <c r="E3658" s="10">
        <v>532643</v>
      </c>
      <c r="F3658" s="10">
        <v>532643</v>
      </c>
      <c r="G3658" s="10" t="s">
        <v>9255</v>
      </c>
      <c r="H3658" s="10" t="s">
        <v>9255</v>
      </c>
      <c r="I3658" s="10" t="s">
        <v>9256</v>
      </c>
      <c r="J3658" s="10" t="s">
        <v>9257</v>
      </c>
      <c r="K3658" s="13">
        <v>1.7766500000000001</v>
      </c>
      <c r="L3658" s="19" t="s">
        <v>13176</v>
      </c>
      <c r="M3658" s="11" t="s">
        <v>39</v>
      </c>
      <c r="N3658" s="10" t="s">
        <v>40</v>
      </c>
      <c r="O3658" s="10" t="s">
        <v>137</v>
      </c>
      <c r="P3658" s="10" t="s">
        <v>1499</v>
      </c>
      <c r="Q3658" s="12"/>
      <c r="R3658" s="12"/>
      <c r="S3658" s="15" t="s">
        <v>42</v>
      </c>
      <c r="T3658" s="10" t="s">
        <v>27</v>
      </c>
      <c r="U3658" s="10">
        <v>882</v>
      </c>
      <c r="V3658" s="10">
        <v>3427</v>
      </c>
      <c r="W3658" s="10">
        <v>3114</v>
      </c>
      <c r="X3658" s="10">
        <v>1295</v>
      </c>
      <c r="Y3658" s="10">
        <f t="shared" si="144"/>
        <v>3005</v>
      </c>
      <c r="Z3658" s="10" t="str">
        <f>IFERROR(VLOOKUP(H3658,'[1]MW-NIFTY-50-12-Apr-2020'!$A:$A,1,FALSE),"No")</f>
        <v>No</v>
      </c>
      <c r="AA3658" s="10" t="str">
        <f>IFERROR(VLOOKUP(AB3658,'[2]ind_nifty500list 12th Apr20'!$F:$F,1,FALSE),"No")</f>
        <v>No</v>
      </c>
      <c r="AB3658" s="9">
        <v>3005</v>
      </c>
    </row>
    <row r="3659" spans="1:28" ht="15.75" customHeight="1" x14ac:dyDescent="0.3">
      <c r="A3659" s="9">
        <v>1924</v>
      </c>
      <c r="B3659" s="10"/>
      <c r="C3659" s="10"/>
      <c r="D3659" s="10">
        <v>136067844</v>
      </c>
      <c r="E3659" s="10">
        <v>531515</v>
      </c>
      <c r="F3659" s="10">
        <v>531515</v>
      </c>
      <c r="G3659" s="10" t="s">
        <v>6017</v>
      </c>
      <c r="H3659" s="10" t="str">
        <f t="shared" ref="H3659:H3672" si="145">G3659</f>
        <v>MAHANIN</v>
      </c>
      <c r="I3659" s="10" t="s">
        <v>6018</v>
      </c>
      <c r="J3659" s="10" t="s">
        <v>6019</v>
      </c>
      <c r="K3659" s="13">
        <v>1.77</v>
      </c>
      <c r="L3659" s="19" t="s">
        <v>13176</v>
      </c>
      <c r="M3659" s="10" t="s">
        <v>55</v>
      </c>
      <c r="N3659" s="10" t="s">
        <v>56</v>
      </c>
      <c r="O3659" s="10" t="s">
        <v>158</v>
      </c>
      <c r="P3659" s="10" t="s">
        <v>797</v>
      </c>
      <c r="Q3659" s="12"/>
      <c r="R3659" s="12"/>
      <c r="S3659" s="10" t="s">
        <v>58</v>
      </c>
      <c r="T3659" s="10" t="s">
        <v>27</v>
      </c>
      <c r="U3659" s="10">
        <v>524</v>
      </c>
      <c r="V3659" s="10">
        <v>3660</v>
      </c>
      <c r="W3659" s="10">
        <v>743</v>
      </c>
      <c r="X3659" s="10">
        <v>216</v>
      </c>
      <c r="Y3659" s="10">
        <f t="shared" si="144"/>
        <v>1924</v>
      </c>
      <c r="Z3659" s="10" t="str">
        <f>IFERROR(VLOOKUP(H3659,'[1]MW-NIFTY-50-12-Apr-2020'!$A:$A,1,FALSE),"No")</f>
        <v>No</v>
      </c>
      <c r="AA3659" s="10" t="str">
        <f>IFERROR(VLOOKUP(AB3659,'[2]ind_nifty500list 12th Apr20'!$F:$F,1,FALSE),"No")</f>
        <v>No</v>
      </c>
      <c r="AB3659" s="9">
        <v>1924</v>
      </c>
    </row>
    <row r="3660" spans="1:28" ht="15.75" customHeight="1" x14ac:dyDescent="0.3">
      <c r="A3660" s="9">
        <v>1373</v>
      </c>
      <c r="B3660" s="10"/>
      <c r="C3660" s="10"/>
      <c r="D3660" s="10">
        <v>133705988</v>
      </c>
      <c r="E3660" s="10">
        <v>522289</v>
      </c>
      <c r="F3660" s="10">
        <v>522289</v>
      </c>
      <c r="G3660" s="10" t="s">
        <v>4346</v>
      </c>
      <c r="H3660" s="10" t="str">
        <f t="shared" si="145"/>
        <v>IFMIMPX</v>
      </c>
      <c r="I3660" s="10" t="s">
        <v>4347</v>
      </c>
      <c r="J3660" s="10" t="s">
        <v>4348</v>
      </c>
      <c r="K3660" s="13">
        <v>1.7501628516129037</v>
      </c>
      <c r="L3660" s="19" t="s">
        <v>13176</v>
      </c>
      <c r="M3660" s="11" t="s">
        <v>39</v>
      </c>
      <c r="N3660" s="10" t="s">
        <v>40</v>
      </c>
      <c r="O3660" s="10" t="s">
        <v>76</v>
      </c>
      <c r="P3660" s="10"/>
      <c r="Q3660" s="12"/>
      <c r="R3660" s="12"/>
      <c r="S3660" s="17" t="s">
        <v>42</v>
      </c>
      <c r="T3660" s="10" t="s">
        <v>27</v>
      </c>
      <c r="U3660" s="10">
        <v>2736</v>
      </c>
      <c r="V3660" s="10">
        <v>9</v>
      </c>
      <c r="W3660" s="10">
        <v>1303</v>
      </c>
      <c r="X3660" s="10">
        <v>636</v>
      </c>
      <c r="Y3660" s="10">
        <f t="shared" si="144"/>
        <v>1373</v>
      </c>
      <c r="Z3660" s="10" t="str">
        <f>IFERROR(VLOOKUP(H3660,'[1]MW-NIFTY-50-12-Apr-2020'!$A:$A,1,FALSE),"No")</f>
        <v>No</v>
      </c>
      <c r="AA3660" s="10" t="str">
        <f>IFERROR(VLOOKUP(AB3660,'[2]ind_nifty500list 12th Apr20'!$F:$F,1,FALSE),"No")</f>
        <v>No</v>
      </c>
      <c r="AB3660" s="9">
        <v>1373</v>
      </c>
    </row>
    <row r="3661" spans="1:28" ht="15.75" customHeight="1" x14ac:dyDescent="0.3">
      <c r="A3661" s="9">
        <v>717</v>
      </c>
      <c r="B3661" s="10"/>
      <c r="C3661" s="10"/>
      <c r="D3661" s="10">
        <v>136284932</v>
      </c>
      <c r="E3661" s="10">
        <v>532363</v>
      </c>
      <c r="F3661" s="10">
        <v>532363</v>
      </c>
      <c r="G3661" s="10" t="s">
        <v>2346</v>
      </c>
      <c r="H3661" s="10" t="str">
        <f t="shared" si="145"/>
        <v>CTIL</v>
      </c>
      <c r="I3661" s="10" t="s">
        <v>2347</v>
      </c>
      <c r="J3661" s="10" t="s">
        <v>2348</v>
      </c>
      <c r="K3661" s="13">
        <v>1.75</v>
      </c>
      <c r="L3661" s="19" t="s">
        <v>13176</v>
      </c>
      <c r="M3661" s="11" t="s">
        <v>32</v>
      </c>
      <c r="N3661" s="10" t="s">
        <v>33</v>
      </c>
      <c r="O3661" s="10" t="s">
        <v>34</v>
      </c>
      <c r="P3661" s="10"/>
      <c r="Q3661" s="10"/>
      <c r="R3661" s="12"/>
      <c r="S3661" s="10" t="s">
        <v>35</v>
      </c>
      <c r="T3661" s="10" t="s">
        <v>27</v>
      </c>
      <c r="U3661" s="10">
        <v>1127</v>
      </c>
      <c r="V3661" s="10">
        <v>1164</v>
      </c>
      <c r="W3661" s="10">
        <v>476</v>
      </c>
      <c r="X3661" s="10">
        <v>3372</v>
      </c>
      <c r="Y3661" s="10">
        <f t="shared" si="144"/>
        <v>717</v>
      </c>
      <c r="Z3661" s="10" t="str">
        <f>IFERROR(VLOOKUP(H3661,'[1]MW-NIFTY-50-12-Apr-2020'!$A:$A,1,FALSE),"No")</f>
        <v>No</v>
      </c>
      <c r="AA3661" s="10" t="str">
        <f>IFERROR(VLOOKUP(AB3661,'[2]ind_nifty500list 12th Apr20'!$F:$F,1,FALSE),"No")</f>
        <v>No</v>
      </c>
      <c r="AB3661" s="9">
        <v>717</v>
      </c>
    </row>
    <row r="3662" spans="1:28" ht="15.75" customHeight="1" x14ac:dyDescent="0.3">
      <c r="A3662" s="9">
        <v>3117</v>
      </c>
      <c r="B3662" s="10"/>
      <c r="C3662" s="10"/>
      <c r="D3662" s="10">
        <v>136150532</v>
      </c>
      <c r="E3662" s="10">
        <v>531838</v>
      </c>
      <c r="F3662" s="10">
        <v>531838</v>
      </c>
      <c r="G3662" s="10" t="s">
        <v>9587</v>
      </c>
      <c r="H3662" s="10" t="str">
        <f t="shared" si="145"/>
        <v>SMSTECH</v>
      </c>
      <c r="I3662" s="10" t="s">
        <v>9588</v>
      </c>
      <c r="J3662" s="10" t="s">
        <v>9589</v>
      </c>
      <c r="K3662" s="13">
        <v>1.75</v>
      </c>
      <c r="L3662" s="19" t="s">
        <v>13176</v>
      </c>
      <c r="M3662" s="11" t="s">
        <v>32</v>
      </c>
      <c r="N3662" s="10" t="s">
        <v>33</v>
      </c>
      <c r="O3662" s="10" t="s">
        <v>34</v>
      </c>
      <c r="P3662" s="10"/>
      <c r="Q3662" s="12"/>
      <c r="R3662" s="12"/>
      <c r="S3662" s="18" t="s">
        <v>35</v>
      </c>
      <c r="T3662" s="10" t="s">
        <v>27</v>
      </c>
      <c r="U3662" s="10">
        <v>3722</v>
      </c>
      <c r="V3662" s="10">
        <v>3729</v>
      </c>
      <c r="W3662" s="10">
        <v>2327</v>
      </c>
      <c r="X3662" s="10">
        <v>1885</v>
      </c>
      <c r="Y3662" s="10">
        <f t="shared" si="144"/>
        <v>3117</v>
      </c>
      <c r="Z3662" s="10" t="str">
        <f>IFERROR(VLOOKUP(H3662,'[1]MW-NIFTY-50-12-Apr-2020'!$A:$A,1,FALSE),"No")</f>
        <v>No</v>
      </c>
      <c r="AA3662" s="10" t="str">
        <f>IFERROR(VLOOKUP(AB3662,'[2]ind_nifty500list 12th Apr20'!$F:$F,1,FALSE),"No")</f>
        <v>No</v>
      </c>
      <c r="AB3662" s="9">
        <v>3117</v>
      </c>
    </row>
    <row r="3663" spans="1:28" ht="15.75" customHeight="1" x14ac:dyDescent="0.3">
      <c r="A3663" s="9">
        <v>3762</v>
      </c>
      <c r="B3663" s="10"/>
      <c r="C3663" s="10"/>
      <c r="D3663" s="10">
        <v>129429252</v>
      </c>
      <c r="E3663" s="10">
        <v>505583</v>
      </c>
      <c r="F3663" s="10">
        <v>505583</v>
      </c>
      <c r="G3663" s="10" t="s">
        <v>11515</v>
      </c>
      <c r="H3663" s="10" t="str">
        <f t="shared" si="145"/>
        <v>WWTECHHOL</v>
      </c>
      <c r="I3663" s="10" t="s">
        <v>11516</v>
      </c>
      <c r="J3663" s="10" t="s">
        <v>11517</v>
      </c>
      <c r="K3663" s="13">
        <v>1.75</v>
      </c>
      <c r="L3663" s="19" t="s">
        <v>13176</v>
      </c>
      <c r="M3663" s="11" t="s">
        <v>55</v>
      </c>
      <c r="N3663" s="10" t="s">
        <v>56</v>
      </c>
      <c r="O3663" s="10" t="s">
        <v>62</v>
      </c>
      <c r="P3663" s="10" t="s">
        <v>293</v>
      </c>
      <c r="Q3663" s="12"/>
      <c r="R3663" s="12"/>
      <c r="S3663" s="10" t="s">
        <v>58</v>
      </c>
      <c r="T3663" s="10" t="s">
        <v>27</v>
      </c>
      <c r="U3663" s="10">
        <v>488</v>
      </c>
      <c r="V3663" s="10">
        <v>1697</v>
      </c>
      <c r="W3663" s="10">
        <v>2422</v>
      </c>
      <c r="X3663" s="10">
        <v>2255</v>
      </c>
      <c r="Y3663" s="10">
        <f t="shared" si="144"/>
        <v>3762</v>
      </c>
      <c r="Z3663" s="10" t="str">
        <f>IFERROR(VLOOKUP(H3663,'[1]MW-NIFTY-50-12-Apr-2020'!$A:$A,1,FALSE),"No")</f>
        <v>No</v>
      </c>
      <c r="AA3663" s="10" t="str">
        <f>IFERROR(VLOOKUP(AB3663,'[2]ind_nifty500list 12th Apr20'!$F:$F,1,FALSE),"No")</f>
        <v>No</v>
      </c>
      <c r="AB3663" s="9">
        <v>3762</v>
      </c>
    </row>
    <row r="3664" spans="1:28" ht="15.75" customHeight="1" x14ac:dyDescent="0.3">
      <c r="A3664" s="9">
        <v>578</v>
      </c>
      <c r="B3664" s="10"/>
      <c r="C3664" s="10"/>
      <c r="D3664" s="10">
        <v>136094980</v>
      </c>
      <c r="E3664" s="10">
        <v>531621</v>
      </c>
      <c r="F3664" s="10">
        <v>531621</v>
      </c>
      <c r="G3664" s="10" t="s">
        <v>1921</v>
      </c>
      <c r="H3664" s="10" t="str">
        <f t="shared" si="145"/>
        <v>CENTERAC</v>
      </c>
      <c r="I3664" s="10" t="s">
        <v>1922</v>
      </c>
      <c r="J3664" s="10" t="s">
        <v>1923</v>
      </c>
      <c r="K3664" s="13">
        <v>1.73</v>
      </c>
      <c r="L3664" s="19" t="s">
        <v>13176</v>
      </c>
      <c r="M3664" s="11" t="s">
        <v>39</v>
      </c>
      <c r="N3664" s="10" t="s">
        <v>145</v>
      </c>
      <c r="O3664" s="10" t="s">
        <v>543</v>
      </c>
      <c r="P3664" s="10"/>
      <c r="Q3664" s="12"/>
      <c r="R3664" s="12"/>
      <c r="S3664" s="17" t="s">
        <v>42</v>
      </c>
      <c r="T3664" s="10" t="s">
        <v>27</v>
      </c>
      <c r="U3664" s="10">
        <v>591</v>
      </c>
      <c r="V3664" s="10">
        <v>1340</v>
      </c>
      <c r="W3664" s="10">
        <v>1979</v>
      </c>
      <c r="X3664" s="10">
        <v>726</v>
      </c>
      <c r="Y3664" s="10">
        <f t="shared" si="144"/>
        <v>578</v>
      </c>
      <c r="Z3664" s="10" t="str">
        <f>IFERROR(VLOOKUP(H3664,'[1]MW-NIFTY-50-12-Apr-2020'!$A:$A,1,FALSE),"No")</f>
        <v>No</v>
      </c>
      <c r="AA3664" s="10" t="str">
        <f>IFERROR(VLOOKUP(AB3664,'[2]ind_nifty500list 12th Apr20'!$F:$F,1,FALSE),"No")</f>
        <v>No</v>
      </c>
      <c r="AB3664" s="9">
        <v>578</v>
      </c>
    </row>
    <row r="3665" spans="1:28" ht="15.75" customHeight="1" x14ac:dyDescent="0.3">
      <c r="A3665" s="9">
        <v>3780</v>
      </c>
      <c r="B3665" s="10"/>
      <c r="C3665" s="10"/>
      <c r="D3665" s="10">
        <v>134313220</v>
      </c>
      <c r="E3665" s="10">
        <v>524661</v>
      </c>
      <c r="F3665" s="10">
        <v>524661</v>
      </c>
      <c r="G3665" s="10" t="s">
        <v>11579</v>
      </c>
      <c r="H3665" s="10" t="str">
        <f t="shared" si="145"/>
        <v>WELCURE</v>
      </c>
      <c r="I3665" s="10" t="s">
        <v>11580</v>
      </c>
      <c r="J3665" s="10" t="s">
        <v>11581</v>
      </c>
      <c r="K3665" s="13">
        <v>1.72</v>
      </c>
      <c r="L3665" s="19" t="s">
        <v>13176</v>
      </c>
      <c r="M3665" s="11" t="s">
        <v>95</v>
      </c>
      <c r="N3665" s="10" t="s">
        <v>96</v>
      </c>
      <c r="O3665" s="10" t="s">
        <v>97</v>
      </c>
      <c r="P3665" s="10"/>
      <c r="Q3665" s="12"/>
      <c r="R3665" s="12"/>
      <c r="S3665" s="10" t="s">
        <v>98</v>
      </c>
      <c r="T3665" s="10" t="s">
        <v>27</v>
      </c>
      <c r="U3665" s="10">
        <v>201</v>
      </c>
      <c r="V3665" s="10">
        <v>837</v>
      </c>
      <c r="W3665" s="10">
        <v>3486</v>
      </c>
      <c r="X3665" s="10">
        <v>2699</v>
      </c>
      <c r="Y3665" s="10">
        <f t="shared" si="144"/>
        <v>3780</v>
      </c>
      <c r="Z3665" s="10" t="str">
        <f>IFERROR(VLOOKUP(H3665,'[1]MW-NIFTY-50-12-Apr-2020'!$A:$A,1,FALSE),"No")</f>
        <v>No</v>
      </c>
      <c r="AA3665" s="10" t="str">
        <f>IFERROR(VLOOKUP(AB3665,'[2]ind_nifty500list 12th Apr20'!$F:$F,1,FALSE),"No")</f>
        <v>No</v>
      </c>
      <c r="AB3665" s="9">
        <v>3780</v>
      </c>
    </row>
    <row r="3666" spans="1:28" ht="15.75" customHeight="1" x14ac:dyDescent="0.3">
      <c r="A3666" s="9">
        <v>1207</v>
      </c>
      <c r="B3666" s="10"/>
      <c r="C3666" s="10"/>
      <c r="D3666" s="10">
        <v>129652996</v>
      </c>
      <c r="E3666" s="10">
        <v>506457</v>
      </c>
      <c r="F3666" s="10">
        <v>506457</v>
      </c>
      <c r="G3666" s="10" t="s">
        <v>3838</v>
      </c>
      <c r="H3666" s="10" t="str">
        <f t="shared" si="145"/>
        <v>GUJCARB</v>
      </c>
      <c r="I3666" s="10" t="s">
        <v>3839</v>
      </c>
      <c r="J3666" s="10" t="s">
        <v>3840</v>
      </c>
      <c r="K3666" s="13">
        <v>1.7</v>
      </c>
      <c r="L3666" s="19" t="s">
        <v>13176</v>
      </c>
      <c r="M3666" s="11" t="s">
        <v>23</v>
      </c>
      <c r="N3666" s="10" t="s">
        <v>24</v>
      </c>
      <c r="O3666" s="10"/>
      <c r="P3666" s="10"/>
      <c r="Q3666" s="12"/>
      <c r="R3666" s="12"/>
      <c r="S3666" s="15" t="s">
        <v>26</v>
      </c>
      <c r="T3666" s="10" t="s">
        <v>27</v>
      </c>
      <c r="U3666" s="10">
        <v>1237</v>
      </c>
      <c r="V3666" s="10">
        <v>2531</v>
      </c>
      <c r="W3666" s="10">
        <v>283</v>
      </c>
      <c r="X3666" s="10">
        <v>62</v>
      </c>
      <c r="Y3666" s="10">
        <f t="shared" si="144"/>
        <v>1207</v>
      </c>
      <c r="Z3666" s="10" t="str">
        <f>IFERROR(VLOOKUP(H3666,'[1]MW-NIFTY-50-12-Apr-2020'!$A:$A,1,FALSE),"No")</f>
        <v>No</v>
      </c>
      <c r="AA3666" s="10" t="str">
        <f>IFERROR(VLOOKUP(AB3666,'[2]ind_nifty500list 12th Apr20'!$F:$F,1,FALSE),"No")</f>
        <v>No</v>
      </c>
      <c r="AB3666" s="9">
        <v>1207</v>
      </c>
    </row>
    <row r="3667" spans="1:28" ht="15.75" customHeight="1" x14ac:dyDescent="0.3">
      <c r="A3667" s="9">
        <v>3824</v>
      </c>
      <c r="B3667" s="10"/>
      <c r="C3667" s="10"/>
      <c r="D3667" s="10">
        <v>131680772</v>
      </c>
      <c r="E3667" s="10">
        <v>514378</v>
      </c>
      <c r="F3667" s="10">
        <v>514378</v>
      </c>
      <c r="G3667" s="10" t="s">
        <v>11738</v>
      </c>
      <c r="H3667" s="10" t="str">
        <f t="shared" si="145"/>
        <v>YARNSYN</v>
      </c>
      <c r="I3667" s="10" t="s">
        <v>11739</v>
      </c>
      <c r="J3667" s="10" t="s">
        <v>11740</v>
      </c>
      <c r="K3667" s="13">
        <v>1.7</v>
      </c>
      <c r="L3667" s="19" t="s">
        <v>13176</v>
      </c>
      <c r="M3667" s="10" t="s">
        <v>39</v>
      </c>
      <c r="N3667" s="10" t="s">
        <v>40</v>
      </c>
      <c r="O3667" s="11" t="s">
        <v>76</v>
      </c>
      <c r="P3667" s="10"/>
      <c r="Q3667" s="12"/>
      <c r="R3667" s="12"/>
      <c r="S3667" s="15" t="s">
        <v>42</v>
      </c>
      <c r="T3667" s="10" t="s">
        <v>27</v>
      </c>
      <c r="U3667" s="10">
        <v>3831</v>
      </c>
      <c r="V3667" s="10">
        <v>19</v>
      </c>
      <c r="W3667" s="10">
        <v>3356</v>
      </c>
      <c r="X3667" s="10">
        <v>3023</v>
      </c>
      <c r="Y3667" s="10">
        <f t="shared" si="144"/>
        <v>3824</v>
      </c>
      <c r="Z3667" s="10" t="str">
        <f>IFERROR(VLOOKUP(H3667,'[1]MW-NIFTY-50-12-Apr-2020'!$A:$A,1,FALSE),"No")</f>
        <v>No</v>
      </c>
      <c r="AA3667" s="10" t="str">
        <f>IFERROR(VLOOKUP(AB3667,'[2]ind_nifty500list 12th Apr20'!$F:$F,1,FALSE),"No")</f>
        <v>No</v>
      </c>
      <c r="AB3667" s="9">
        <v>3824</v>
      </c>
    </row>
    <row r="3668" spans="1:28" ht="15.75" customHeight="1" x14ac:dyDescent="0.3">
      <c r="A3668" s="9">
        <v>1219</v>
      </c>
      <c r="B3668" s="10"/>
      <c r="C3668" s="10"/>
      <c r="D3668" s="10">
        <v>134337028</v>
      </c>
      <c r="E3668" s="10">
        <v>524754</v>
      </c>
      <c r="F3668" s="10">
        <v>524754</v>
      </c>
      <c r="G3668" s="10" t="s">
        <v>3875</v>
      </c>
      <c r="H3668" s="10" t="str">
        <f t="shared" si="145"/>
        <v>GUJMEDI</v>
      </c>
      <c r="I3668" s="10" t="s">
        <v>3876</v>
      </c>
      <c r="J3668" s="10" t="s">
        <v>3877</v>
      </c>
      <c r="K3668" s="13">
        <v>1.69</v>
      </c>
      <c r="L3668" s="19" t="s">
        <v>13176</v>
      </c>
      <c r="M3668" s="11" t="s">
        <v>55</v>
      </c>
      <c r="N3668" s="10" t="s">
        <v>56</v>
      </c>
      <c r="O3668" s="10"/>
      <c r="P3668" s="10"/>
      <c r="Q3668" s="12"/>
      <c r="R3668" s="12"/>
      <c r="S3668" s="18" t="s">
        <v>58</v>
      </c>
      <c r="T3668" s="10" t="s">
        <v>27</v>
      </c>
      <c r="U3668" s="10">
        <v>2415</v>
      </c>
      <c r="V3668" s="10">
        <v>472</v>
      </c>
      <c r="W3668" s="10">
        <v>1033</v>
      </c>
      <c r="X3668" s="10">
        <v>163</v>
      </c>
      <c r="Y3668" s="10">
        <f t="shared" si="144"/>
        <v>1219</v>
      </c>
      <c r="Z3668" s="10" t="str">
        <f>IFERROR(VLOOKUP(H3668,'[1]MW-NIFTY-50-12-Apr-2020'!$A:$A,1,FALSE),"No")</f>
        <v>No</v>
      </c>
      <c r="AA3668" s="10" t="str">
        <f>IFERROR(VLOOKUP(AB3668,'[2]ind_nifty500list 12th Apr20'!$F:$F,1,FALSE),"No")</f>
        <v>No</v>
      </c>
      <c r="AB3668" s="9">
        <v>1219</v>
      </c>
    </row>
    <row r="3669" spans="1:28" ht="15.75" customHeight="1" x14ac:dyDescent="0.3">
      <c r="A3669" s="9">
        <v>2665</v>
      </c>
      <c r="B3669" s="10"/>
      <c r="C3669" s="10"/>
      <c r="D3669" s="10">
        <v>137866244</v>
      </c>
      <c r="E3669" s="10">
        <v>538540</v>
      </c>
      <c r="F3669" s="10">
        <v>538540</v>
      </c>
      <c r="G3669" s="10" t="s">
        <v>8234</v>
      </c>
      <c r="H3669" s="10" t="str">
        <f t="shared" si="145"/>
        <v>RLFL</v>
      </c>
      <c r="I3669" s="10" t="s">
        <v>8235</v>
      </c>
      <c r="J3669" s="10" t="s">
        <v>8236</v>
      </c>
      <c r="K3669" s="13">
        <v>1.69</v>
      </c>
      <c r="L3669" s="19" t="s">
        <v>13176</v>
      </c>
      <c r="M3669" s="11" t="s">
        <v>55</v>
      </c>
      <c r="N3669" s="10" t="s">
        <v>56</v>
      </c>
      <c r="O3669" s="10" t="s">
        <v>158</v>
      </c>
      <c r="P3669" s="10" t="s">
        <v>159</v>
      </c>
      <c r="Q3669" s="12"/>
      <c r="R3669" s="12"/>
      <c r="S3669" s="10" t="s">
        <v>58</v>
      </c>
      <c r="T3669" s="10" t="s">
        <v>27</v>
      </c>
      <c r="U3669" s="10">
        <v>222</v>
      </c>
      <c r="V3669" s="10">
        <v>364</v>
      </c>
      <c r="W3669" s="10">
        <v>2365</v>
      </c>
      <c r="X3669" s="10">
        <v>881</v>
      </c>
      <c r="Y3669" s="10">
        <f t="shared" si="144"/>
        <v>2665</v>
      </c>
      <c r="Z3669" s="10" t="str">
        <f>IFERROR(VLOOKUP(H3669,'[1]MW-NIFTY-50-12-Apr-2020'!$A:$A,1,FALSE),"No")</f>
        <v>No</v>
      </c>
      <c r="AA3669" s="10" t="str">
        <f>IFERROR(VLOOKUP(AB3669,'[2]ind_nifty500list 12th Apr20'!$F:$F,1,FALSE),"No")</f>
        <v>No</v>
      </c>
      <c r="AB3669" s="9">
        <v>2665</v>
      </c>
    </row>
    <row r="3670" spans="1:28" ht="15.75" customHeight="1" x14ac:dyDescent="0.3">
      <c r="A3670" s="9">
        <v>3504</v>
      </c>
      <c r="B3670" s="10"/>
      <c r="C3670" s="10"/>
      <c r="D3670" s="10">
        <v>132957956</v>
      </c>
      <c r="E3670" s="10">
        <v>519367</v>
      </c>
      <c r="F3670" s="10">
        <v>519367</v>
      </c>
      <c r="G3670" s="10" t="s">
        <v>10749</v>
      </c>
      <c r="H3670" s="10" t="str">
        <f t="shared" si="145"/>
        <v>TRANSFD</v>
      </c>
      <c r="I3670" s="10" t="s">
        <v>10750</v>
      </c>
      <c r="J3670" s="10" t="s">
        <v>10751</v>
      </c>
      <c r="K3670" s="13">
        <v>1.69</v>
      </c>
      <c r="L3670" s="19" t="s">
        <v>13176</v>
      </c>
      <c r="M3670" s="10" t="s">
        <v>275</v>
      </c>
      <c r="N3670" s="10" t="s">
        <v>276</v>
      </c>
      <c r="O3670" s="10" t="s">
        <v>277</v>
      </c>
      <c r="P3670" s="10"/>
      <c r="Q3670" s="12"/>
      <c r="R3670" s="12"/>
      <c r="S3670" s="18" t="s">
        <v>279</v>
      </c>
      <c r="T3670" s="10" t="s">
        <v>27</v>
      </c>
      <c r="U3670" s="10">
        <v>3294</v>
      </c>
      <c r="V3670" s="10">
        <v>3829</v>
      </c>
      <c r="W3670" s="10">
        <v>3328</v>
      </c>
      <c r="X3670" s="10">
        <v>1145</v>
      </c>
      <c r="Y3670" s="10">
        <f t="shared" si="144"/>
        <v>3504</v>
      </c>
      <c r="Z3670" s="10" t="str">
        <f>IFERROR(VLOOKUP(H3670,'[1]MW-NIFTY-50-12-Apr-2020'!$A:$A,1,FALSE),"No")</f>
        <v>No</v>
      </c>
      <c r="AA3670" s="10" t="str">
        <f>IFERROR(VLOOKUP(AB3670,'[2]ind_nifty500list 12th Apr20'!$F:$F,1,FALSE),"No")</f>
        <v>No</v>
      </c>
      <c r="AB3670" s="9">
        <v>3504</v>
      </c>
    </row>
    <row r="3671" spans="1:28" ht="15.75" customHeight="1" x14ac:dyDescent="0.3">
      <c r="A3671" s="9">
        <v>40</v>
      </c>
      <c r="B3671" s="10"/>
      <c r="C3671" s="10"/>
      <c r="D3671" s="10">
        <v>135703812</v>
      </c>
      <c r="E3671" s="10">
        <v>530093</v>
      </c>
      <c r="F3671" s="10">
        <v>530093</v>
      </c>
      <c r="G3671" s="10" t="s">
        <v>200</v>
      </c>
      <c r="H3671" s="10" t="str">
        <f t="shared" si="145"/>
        <v>ACEEDU</v>
      </c>
      <c r="I3671" s="10" t="s">
        <v>201</v>
      </c>
      <c r="J3671" s="10" t="s">
        <v>202</v>
      </c>
      <c r="K3671" s="13">
        <v>1.68</v>
      </c>
      <c r="L3671" s="19" t="s">
        <v>13176</v>
      </c>
      <c r="M3671" s="11" t="s">
        <v>83</v>
      </c>
      <c r="N3671" s="11" t="s">
        <v>181</v>
      </c>
      <c r="O3671" s="10" t="s">
        <v>203</v>
      </c>
      <c r="P3671" s="10"/>
      <c r="Q3671" s="12"/>
      <c r="R3671" s="12"/>
      <c r="S3671" s="17" t="s">
        <v>86</v>
      </c>
      <c r="T3671" s="10" t="s">
        <v>27</v>
      </c>
      <c r="U3671" s="10">
        <v>686</v>
      </c>
      <c r="V3671" s="10">
        <v>959</v>
      </c>
      <c r="W3671" s="10">
        <v>1367</v>
      </c>
      <c r="X3671" s="10">
        <v>3723</v>
      </c>
      <c r="Y3671" s="10">
        <f t="shared" si="144"/>
        <v>40</v>
      </c>
      <c r="Z3671" s="10" t="str">
        <f>IFERROR(VLOOKUP(H3671,'[1]MW-NIFTY-50-12-Apr-2020'!$A:$A,1,FALSE),"No")</f>
        <v>No</v>
      </c>
      <c r="AA3671" s="10" t="str">
        <f>IFERROR(VLOOKUP(AB3671,'[2]ind_nifty500list 12th Apr20'!$F:$F,1,FALSE),"No")</f>
        <v>No</v>
      </c>
      <c r="AB3671" s="9">
        <v>40</v>
      </c>
    </row>
    <row r="3672" spans="1:28" ht="15.75" customHeight="1" x14ac:dyDescent="0.3">
      <c r="A3672" s="9">
        <v>2233</v>
      </c>
      <c r="B3672" s="10"/>
      <c r="C3672" s="10"/>
      <c r="D3672" s="10">
        <v>131098372</v>
      </c>
      <c r="E3672" s="10">
        <v>512103</v>
      </c>
      <c r="F3672" s="10">
        <v>512103</v>
      </c>
      <c r="G3672" s="10" t="s">
        <v>6946</v>
      </c>
      <c r="H3672" s="10" t="str">
        <f t="shared" si="145"/>
        <v>NIDHGRN</v>
      </c>
      <c r="I3672" s="10" t="s">
        <v>6947</v>
      </c>
      <c r="J3672" s="10" t="s">
        <v>6948</v>
      </c>
      <c r="K3672" s="13">
        <v>1.68</v>
      </c>
      <c r="L3672" s="19" t="s">
        <v>13176</v>
      </c>
      <c r="M3672" s="11" t="s">
        <v>249</v>
      </c>
      <c r="N3672" s="10" t="s">
        <v>250</v>
      </c>
      <c r="O3672" s="10" t="s">
        <v>762</v>
      </c>
      <c r="P3672" s="10" t="s">
        <v>875</v>
      </c>
      <c r="Q3672" s="12"/>
      <c r="R3672" s="12"/>
      <c r="S3672" s="15" t="s">
        <v>26</v>
      </c>
      <c r="T3672" s="10" t="s">
        <v>27</v>
      </c>
      <c r="U3672" s="10">
        <v>1086</v>
      </c>
      <c r="V3672" s="10">
        <v>1558</v>
      </c>
      <c r="W3672" s="10">
        <v>3193</v>
      </c>
      <c r="X3672" s="10">
        <v>2051</v>
      </c>
      <c r="Y3672" s="10">
        <f t="shared" si="144"/>
        <v>2233</v>
      </c>
      <c r="Z3672" s="10" t="str">
        <f>IFERROR(VLOOKUP(H3672,'[1]MW-NIFTY-50-12-Apr-2020'!$A:$A,1,FALSE),"No")</f>
        <v>No</v>
      </c>
      <c r="AA3672" s="10" t="str">
        <f>IFERROR(VLOOKUP(AB3672,'[2]ind_nifty500list 12th Apr20'!$F:$F,1,FALSE),"No")</f>
        <v>No</v>
      </c>
      <c r="AB3672" s="9">
        <v>2233</v>
      </c>
    </row>
    <row r="3673" spans="1:28" ht="15.75" customHeight="1" x14ac:dyDescent="0.3">
      <c r="A3673" s="9">
        <v>4778</v>
      </c>
      <c r="B3673" s="10">
        <v>885761</v>
      </c>
      <c r="C3673" s="10">
        <v>3460</v>
      </c>
      <c r="D3673" s="10">
        <v>132392708</v>
      </c>
      <c r="E3673" s="10">
        <v>517159</v>
      </c>
      <c r="F3673" s="10">
        <v>517159</v>
      </c>
      <c r="G3673" s="10" t="s">
        <v>12605</v>
      </c>
      <c r="H3673" s="10" t="s">
        <v>12605</v>
      </c>
      <c r="I3673" s="10" t="s">
        <v>12606</v>
      </c>
      <c r="J3673" s="10" t="s">
        <v>12607</v>
      </c>
      <c r="K3673" s="13">
        <v>1.68</v>
      </c>
      <c r="L3673" s="19" t="s">
        <v>13176</v>
      </c>
      <c r="M3673" s="12"/>
      <c r="N3673" s="10"/>
      <c r="O3673" s="10"/>
      <c r="P3673" s="10"/>
      <c r="Q3673" s="12"/>
      <c r="R3673" s="12"/>
      <c r="S3673" s="10"/>
      <c r="T3673" s="10" t="s">
        <v>27</v>
      </c>
      <c r="U3673" s="10"/>
      <c r="V3673" s="10"/>
      <c r="W3673" s="10"/>
      <c r="X3673" s="10"/>
      <c r="Y3673" s="10">
        <f t="shared" si="144"/>
        <v>4778</v>
      </c>
      <c r="Z3673" s="10" t="str">
        <f>IFERROR(VLOOKUP(H3673,'[1]MW-NIFTY-50-12-Apr-2020'!$A:$A,1,FALSE),"No")</f>
        <v>No</v>
      </c>
      <c r="AA3673" s="10" t="str">
        <f>IFERROR(VLOOKUP(AB3673,'[2]ind_nifty500list 12th Apr20'!$F:$F,1,FALSE),"No")</f>
        <v>No</v>
      </c>
      <c r="AB3673" s="9">
        <v>4778</v>
      </c>
    </row>
    <row r="3674" spans="1:28" ht="15.75" customHeight="1" x14ac:dyDescent="0.3">
      <c r="A3674" s="9">
        <v>3678</v>
      </c>
      <c r="B3674" s="10">
        <v>961793</v>
      </c>
      <c r="C3674" s="10">
        <v>3757</v>
      </c>
      <c r="D3674" s="10">
        <v>133954820</v>
      </c>
      <c r="E3674" s="10">
        <v>523261</v>
      </c>
      <c r="F3674" s="10">
        <v>523261</v>
      </c>
      <c r="G3674" s="10" t="s">
        <v>11266</v>
      </c>
      <c r="H3674" s="10" t="s">
        <v>11266</v>
      </c>
      <c r="I3674" s="10" t="s">
        <v>11267</v>
      </c>
      <c r="J3674" s="10" t="s">
        <v>11268</v>
      </c>
      <c r="K3674" s="13">
        <v>4628.4200999999994</v>
      </c>
      <c r="L3674" s="19" t="s">
        <v>13179</v>
      </c>
      <c r="M3674" s="11" t="s">
        <v>275</v>
      </c>
      <c r="N3674" s="10" t="s">
        <v>357</v>
      </c>
      <c r="O3674" s="10" t="s">
        <v>4136</v>
      </c>
      <c r="P3674" s="10" t="s">
        <v>822</v>
      </c>
      <c r="Q3674" s="12"/>
      <c r="R3674" s="12"/>
      <c r="S3674" s="18" t="s">
        <v>279</v>
      </c>
      <c r="T3674" s="10" t="s">
        <v>27</v>
      </c>
      <c r="U3674" s="10">
        <v>3104</v>
      </c>
      <c r="V3674" s="10">
        <v>3086</v>
      </c>
      <c r="W3674" s="10">
        <v>1304</v>
      </c>
      <c r="X3674" s="10">
        <v>328</v>
      </c>
      <c r="Y3674" s="10">
        <f t="shared" si="144"/>
        <v>3678</v>
      </c>
      <c r="Z3674" s="10" t="str">
        <f>IFERROR(VLOOKUP(H3674,'[1]MW-NIFTY-50-12-Apr-2020'!$A:$A,1,FALSE),"No")</f>
        <v>No</v>
      </c>
      <c r="AA3674" s="10" t="s">
        <v>44</v>
      </c>
      <c r="AB3674" s="9">
        <v>3678</v>
      </c>
    </row>
    <row r="3675" spans="1:28" ht="15.75" customHeight="1" x14ac:dyDescent="0.3">
      <c r="A3675" s="9">
        <v>1237</v>
      </c>
      <c r="B3675" s="10"/>
      <c r="C3675" s="10"/>
      <c r="D3675" s="10">
        <v>129699844</v>
      </c>
      <c r="E3675" s="10">
        <v>506640</v>
      </c>
      <c r="F3675" s="10">
        <v>506640</v>
      </c>
      <c r="G3675" s="10" t="s">
        <v>3929</v>
      </c>
      <c r="H3675" s="10" t="str">
        <f>G3675</f>
        <v>GUJCMDS</v>
      </c>
      <c r="I3675" s="10" t="s">
        <v>3930</v>
      </c>
      <c r="J3675" s="10" t="s">
        <v>3931</v>
      </c>
      <c r="K3675" s="13">
        <v>1.67</v>
      </c>
      <c r="L3675" s="19" t="s">
        <v>13176</v>
      </c>
      <c r="M3675" s="11" t="s">
        <v>23</v>
      </c>
      <c r="N3675" s="10" t="s">
        <v>24</v>
      </c>
      <c r="O3675" s="10"/>
      <c r="P3675" s="10"/>
      <c r="Q3675" s="12"/>
      <c r="R3675" s="12"/>
      <c r="S3675" s="15" t="s">
        <v>26</v>
      </c>
      <c r="T3675" s="10" t="s">
        <v>27</v>
      </c>
      <c r="U3675" s="10">
        <v>2531</v>
      </c>
      <c r="V3675" s="10">
        <v>2889</v>
      </c>
      <c r="W3675" s="10">
        <v>1207</v>
      </c>
      <c r="X3675" s="10">
        <v>283</v>
      </c>
      <c r="Y3675" s="10">
        <f t="shared" si="144"/>
        <v>1237</v>
      </c>
      <c r="Z3675" s="10" t="str">
        <f>IFERROR(VLOOKUP(H3675,'[1]MW-NIFTY-50-12-Apr-2020'!$A:$A,1,FALSE),"No")</f>
        <v>No</v>
      </c>
      <c r="AA3675" s="10" t="str">
        <f>IFERROR(VLOOKUP(AB3675,'[2]ind_nifty500list 12th Apr20'!$F:$F,1,FALSE),"No")</f>
        <v>No</v>
      </c>
      <c r="AB3675" s="9">
        <v>1237</v>
      </c>
    </row>
    <row r="3676" spans="1:28" ht="15.75" customHeight="1" x14ac:dyDescent="0.3">
      <c r="A3676" s="9">
        <v>2812</v>
      </c>
      <c r="B3676" s="10">
        <v>755457</v>
      </c>
      <c r="C3676" s="10">
        <v>2951</v>
      </c>
      <c r="D3676" s="10">
        <v>132421892</v>
      </c>
      <c r="E3676" s="10">
        <v>517273</v>
      </c>
      <c r="F3676" s="10">
        <v>517273</v>
      </c>
      <c r="G3676" s="10" t="s">
        <v>8678</v>
      </c>
      <c r="H3676" s="10" t="s">
        <v>8678</v>
      </c>
      <c r="I3676" s="10" t="s">
        <v>8679</v>
      </c>
      <c r="J3676" s="10" t="s">
        <v>8680</v>
      </c>
      <c r="K3676" s="13">
        <v>1.67</v>
      </c>
      <c r="L3676" s="19" t="s">
        <v>13176</v>
      </c>
      <c r="M3676" s="11" t="s">
        <v>83</v>
      </c>
      <c r="N3676" s="10" t="s">
        <v>181</v>
      </c>
      <c r="O3676" s="10"/>
      <c r="P3676" s="10"/>
      <c r="Q3676" s="12"/>
      <c r="R3676" s="12"/>
      <c r="S3676" s="17" t="s">
        <v>86</v>
      </c>
      <c r="T3676" s="10" t="s">
        <v>27</v>
      </c>
      <c r="U3676" s="10">
        <v>2959</v>
      </c>
      <c r="V3676" s="10">
        <v>3576</v>
      </c>
      <c r="W3676" s="10">
        <v>2053</v>
      </c>
      <c r="X3676" s="10">
        <v>1497</v>
      </c>
      <c r="Y3676" s="10">
        <f t="shared" si="144"/>
        <v>2812</v>
      </c>
      <c r="Z3676" s="10" t="str">
        <f>IFERROR(VLOOKUP(H3676,'[1]MW-NIFTY-50-12-Apr-2020'!$A:$A,1,FALSE),"No")</f>
        <v>No</v>
      </c>
      <c r="AA3676" s="10" t="str">
        <f>IFERROR(VLOOKUP(AB3676,'[2]ind_nifty500list 12th Apr20'!$F:$F,1,FALSE),"No")</f>
        <v>No</v>
      </c>
      <c r="AB3676" s="9">
        <v>2812</v>
      </c>
    </row>
    <row r="3677" spans="1:28" ht="15.75" customHeight="1" x14ac:dyDescent="0.3">
      <c r="A3677" s="9">
        <v>3175</v>
      </c>
      <c r="B3677" s="10"/>
      <c r="C3677" s="10"/>
      <c r="D3677" s="10">
        <v>135725316</v>
      </c>
      <c r="E3677" s="10">
        <v>530177</v>
      </c>
      <c r="F3677" s="10">
        <v>530177</v>
      </c>
      <c r="G3677" s="10" t="s">
        <v>9761</v>
      </c>
      <c r="H3677" s="10" t="str">
        <f>G3677</f>
        <v>SPSINT</v>
      </c>
      <c r="I3677" s="10" t="s">
        <v>9762</v>
      </c>
      <c r="J3677" s="10" t="s">
        <v>9763</v>
      </c>
      <c r="K3677" s="13">
        <v>1.67</v>
      </c>
      <c r="L3677" s="19" t="s">
        <v>13176</v>
      </c>
      <c r="M3677" s="11" t="s">
        <v>32</v>
      </c>
      <c r="N3677" s="10" t="s">
        <v>220</v>
      </c>
      <c r="O3677" s="10" t="s">
        <v>221</v>
      </c>
      <c r="P3677" s="10"/>
      <c r="Q3677" s="12"/>
      <c r="R3677" s="12"/>
      <c r="S3677" s="15" t="s">
        <v>222</v>
      </c>
      <c r="T3677" s="10" t="s">
        <v>27</v>
      </c>
      <c r="U3677" s="10">
        <v>916</v>
      </c>
      <c r="V3677" s="10">
        <v>3820</v>
      </c>
      <c r="W3677" s="10">
        <v>3844</v>
      </c>
      <c r="X3677" s="10">
        <v>1028</v>
      </c>
      <c r="Y3677" s="10">
        <f t="shared" si="144"/>
        <v>3175</v>
      </c>
      <c r="Z3677" s="10" t="str">
        <f>IFERROR(VLOOKUP(H3677,'[1]MW-NIFTY-50-12-Apr-2020'!$A:$A,1,FALSE),"No")</f>
        <v>No</v>
      </c>
      <c r="AA3677" s="10" t="str">
        <f>IFERROR(VLOOKUP(AB3677,'[2]ind_nifty500list 12th Apr20'!$F:$F,1,FALSE),"No")</f>
        <v>No</v>
      </c>
      <c r="AB3677" s="9">
        <v>3175</v>
      </c>
    </row>
    <row r="3678" spans="1:28" ht="15.75" customHeight="1" x14ac:dyDescent="0.3">
      <c r="A3678" s="9">
        <v>3738</v>
      </c>
      <c r="B3678" s="10">
        <v>3567105</v>
      </c>
      <c r="C3678" s="10">
        <v>13934</v>
      </c>
      <c r="D3678" s="10">
        <v>151049732</v>
      </c>
      <c r="E3678" s="10">
        <v>590038</v>
      </c>
      <c r="F3678" s="10">
        <v>590038</v>
      </c>
      <c r="G3678" s="10" t="s">
        <v>11444</v>
      </c>
      <c r="H3678" s="10" t="s">
        <v>11444</v>
      </c>
      <c r="I3678" s="10" t="s">
        <v>11445</v>
      </c>
      <c r="J3678" s="10" t="s">
        <v>11446</v>
      </c>
      <c r="K3678" s="13">
        <v>1.66</v>
      </c>
      <c r="L3678" s="19" t="s">
        <v>13176</v>
      </c>
      <c r="M3678" s="11" t="s">
        <v>39</v>
      </c>
      <c r="N3678" s="10" t="s">
        <v>145</v>
      </c>
      <c r="O3678" s="10"/>
      <c r="P3678" s="10"/>
      <c r="Q3678" s="12"/>
      <c r="R3678" s="12"/>
      <c r="S3678" s="15" t="s">
        <v>42</v>
      </c>
      <c r="T3678" s="10" t="s">
        <v>27</v>
      </c>
      <c r="U3678" s="10">
        <v>324</v>
      </c>
      <c r="V3678" s="10">
        <v>495</v>
      </c>
      <c r="W3678" s="10">
        <v>3649</v>
      </c>
      <c r="X3678" s="10">
        <v>2944</v>
      </c>
      <c r="Y3678" s="10">
        <f t="shared" si="144"/>
        <v>3738</v>
      </c>
      <c r="Z3678" s="10" t="str">
        <f>IFERROR(VLOOKUP(H3678,'[1]MW-NIFTY-50-12-Apr-2020'!$A:$A,1,FALSE),"No")</f>
        <v>No</v>
      </c>
      <c r="AA3678" s="10" t="str">
        <f>IFERROR(VLOOKUP(AB3678,'[2]ind_nifty500list 12th Apr20'!$F:$F,1,FALSE),"No")</f>
        <v>No</v>
      </c>
      <c r="AB3678" s="9">
        <v>3738</v>
      </c>
    </row>
    <row r="3679" spans="1:28" ht="15.75" customHeight="1" x14ac:dyDescent="0.3">
      <c r="A3679" s="9">
        <v>1979</v>
      </c>
      <c r="B3679" s="10"/>
      <c r="C3679" s="10"/>
      <c r="D3679" s="10">
        <v>129120004</v>
      </c>
      <c r="E3679" s="10">
        <v>129120004</v>
      </c>
      <c r="F3679" s="10">
        <v>504375</v>
      </c>
      <c r="G3679" s="10" t="s">
        <v>6180</v>
      </c>
      <c r="H3679" s="10" t="str">
        <f t="shared" ref="H3679:H3685" si="146">G3679</f>
        <v>SOFTBPO</v>
      </c>
      <c r="I3679" s="10" t="s">
        <v>6181</v>
      </c>
      <c r="J3679" s="10" t="s">
        <v>6182</v>
      </c>
      <c r="K3679" s="13">
        <v>1.65</v>
      </c>
      <c r="L3679" s="19" t="s">
        <v>13176</v>
      </c>
      <c r="M3679" s="11" t="s">
        <v>39</v>
      </c>
      <c r="N3679" s="10" t="s">
        <v>145</v>
      </c>
      <c r="O3679" s="10" t="s">
        <v>543</v>
      </c>
      <c r="P3679" s="10"/>
      <c r="Q3679" s="12"/>
      <c r="R3679" s="12"/>
      <c r="S3679" s="15" t="s">
        <v>42</v>
      </c>
      <c r="T3679" s="10" t="s">
        <v>27</v>
      </c>
      <c r="U3679" s="10">
        <v>578</v>
      </c>
      <c r="V3679" s="10">
        <v>591</v>
      </c>
      <c r="W3679" s="10">
        <v>726</v>
      </c>
      <c r="X3679" s="10">
        <v>808</v>
      </c>
      <c r="Y3679" s="10">
        <f t="shared" si="144"/>
        <v>1979</v>
      </c>
      <c r="Z3679" s="10" t="str">
        <f>IFERROR(VLOOKUP(H3679,'[1]MW-NIFTY-50-12-Apr-2020'!$A:$A,1,FALSE),"No")</f>
        <v>No</v>
      </c>
      <c r="AA3679" s="10" t="str">
        <f>IFERROR(VLOOKUP(AB3679,'[2]ind_nifty500list 12th Apr20'!$F:$F,1,FALSE),"No")</f>
        <v>No</v>
      </c>
      <c r="AB3679" s="9">
        <v>1979</v>
      </c>
    </row>
    <row r="3680" spans="1:28" ht="15.75" customHeight="1" x14ac:dyDescent="0.3">
      <c r="A3680" s="9">
        <v>1985</v>
      </c>
      <c r="B3680" s="10"/>
      <c r="C3680" s="10"/>
      <c r="D3680" s="10">
        <v>136017668</v>
      </c>
      <c r="E3680" s="10">
        <v>531319</v>
      </c>
      <c r="F3680" s="10">
        <v>531319</v>
      </c>
      <c r="G3680" s="10" t="s">
        <v>6198</v>
      </c>
      <c r="H3680" s="10" t="str">
        <f t="shared" si="146"/>
        <v>MARUTISE</v>
      </c>
      <c r="I3680" s="10" t="s">
        <v>6199</v>
      </c>
      <c r="J3680" s="10" t="s">
        <v>6200</v>
      </c>
      <c r="K3680" s="13">
        <v>1.65</v>
      </c>
      <c r="L3680" s="19" t="s">
        <v>13176</v>
      </c>
      <c r="M3680" s="11" t="s">
        <v>55</v>
      </c>
      <c r="N3680" s="10" t="s">
        <v>56</v>
      </c>
      <c r="O3680" s="10" t="s">
        <v>62</v>
      </c>
      <c r="P3680" s="10" t="s">
        <v>63</v>
      </c>
      <c r="Q3680" s="12"/>
      <c r="R3680" s="12"/>
      <c r="S3680" s="18" t="s">
        <v>58</v>
      </c>
      <c r="T3680" s="10" t="s">
        <v>27</v>
      </c>
      <c r="U3680" s="10">
        <v>2026</v>
      </c>
      <c r="V3680" s="10">
        <v>2044</v>
      </c>
      <c r="W3680" s="10">
        <v>1710</v>
      </c>
      <c r="X3680" s="10">
        <v>1037</v>
      </c>
      <c r="Y3680" s="10">
        <f t="shared" si="144"/>
        <v>1985</v>
      </c>
      <c r="Z3680" s="10" t="str">
        <f>IFERROR(VLOOKUP(H3680,'[1]MW-NIFTY-50-12-Apr-2020'!$A:$A,1,FALSE),"No")</f>
        <v>No</v>
      </c>
      <c r="AA3680" s="10" t="str">
        <f>IFERROR(VLOOKUP(AB3680,'[2]ind_nifty500list 12th Apr20'!$F:$F,1,FALSE),"No")</f>
        <v>No</v>
      </c>
      <c r="AB3680" s="9">
        <v>1985</v>
      </c>
    </row>
    <row r="3681" spans="1:28" ht="15.75" customHeight="1" x14ac:dyDescent="0.3">
      <c r="A3681" s="9">
        <v>4297</v>
      </c>
      <c r="B3681" s="10"/>
      <c r="C3681" s="10"/>
      <c r="D3681" s="10">
        <v>128053252</v>
      </c>
      <c r="E3681" s="10">
        <v>128053252</v>
      </c>
      <c r="F3681" s="10">
        <v>500208</v>
      </c>
      <c r="G3681" s="10" t="s">
        <v>12380</v>
      </c>
      <c r="H3681" s="10" t="str">
        <f t="shared" si="146"/>
        <v>INDUNISSAN</v>
      </c>
      <c r="I3681" s="10" t="s">
        <v>12381</v>
      </c>
      <c r="J3681" s="10" t="s">
        <v>12382</v>
      </c>
      <c r="K3681" s="13">
        <v>1.65</v>
      </c>
      <c r="L3681" s="19" t="s">
        <v>13176</v>
      </c>
      <c r="M3681" s="11" t="s">
        <v>39</v>
      </c>
      <c r="N3681" s="10" t="s">
        <v>145</v>
      </c>
      <c r="O3681" s="10"/>
      <c r="P3681" s="10"/>
      <c r="Q3681" s="12"/>
      <c r="R3681" s="12"/>
      <c r="S3681" s="15" t="s">
        <v>42</v>
      </c>
      <c r="T3681" s="10" t="s">
        <v>27</v>
      </c>
      <c r="U3681" s="10">
        <v>4309</v>
      </c>
      <c r="V3681" s="10">
        <v>4338</v>
      </c>
      <c r="W3681" s="10">
        <v>4241</v>
      </c>
      <c r="X3681" s="10">
        <v>4232</v>
      </c>
      <c r="Y3681" s="10">
        <f t="shared" si="144"/>
        <v>4297</v>
      </c>
      <c r="Z3681" s="10" t="str">
        <f>IFERROR(VLOOKUP(H3681,'[1]MW-NIFTY-50-12-Apr-2020'!$A:$A,1,FALSE),"No")</f>
        <v>No</v>
      </c>
      <c r="AA3681" s="10" t="str">
        <f>IFERROR(VLOOKUP(AB3681,'[2]ind_nifty500list 12th Apr20'!$F:$F,1,FALSE),"No")</f>
        <v>No</v>
      </c>
      <c r="AB3681" s="9">
        <v>4297</v>
      </c>
    </row>
    <row r="3682" spans="1:28" ht="15.75" customHeight="1" x14ac:dyDescent="0.3">
      <c r="A3682" s="9">
        <v>3372</v>
      </c>
      <c r="B3682" s="10"/>
      <c r="C3682" s="10"/>
      <c r="D3682" s="10">
        <v>136305668</v>
      </c>
      <c r="E3682" s="10">
        <v>532444</v>
      </c>
      <c r="F3682" s="10">
        <v>532444</v>
      </c>
      <c r="G3682" s="10" t="s">
        <v>10351</v>
      </c>
      <c r="H3682" s="10" t="str">
        <f t="shared" si="146"/>
        <v>TSPIRITUAL</v>
      </c>
      <c r="I3682" s="10" t="s">
        <v>10352</v>
      </c>
      <c r="J3682" s="10" t="s">
        <v>10353</v>
      </c>
      <c r="K3682" s="13">
        <v>1.63</v>
      </c>
      <c r="L3682" s="19" t="s">
        <v>13176</v>
      </c>
      <c r="M3682" s="11" t="s">
        <v>32</v>
      </c>
      <c r="N3682" s="10" t="s">
        <v>33</v>
      </c>
      <c r="O3682" s="10" t="s">
        <v>34</v>
      </c>
      <c r="P3682" s="10"/>
      <c r="Q3682" s="12"/>
      <c r="R3682" s="12"/>
      <c r="S3682" s="10" t="s">
        <v>35</v>
      </c>
      <c r="T3682" s="10" t="s">
        <v>27</v>
      </c>
      <c r="U3682" s="10">
        <v>476</v>
      </c>
      <c r="V3682" s="10">
        <v>717</v>
      </c>
      <c r="W3682" s="10">
        <v>2221</v>
      </c>
      <c r="X3682" s="10">
        <v>1683</v>
      </c>
      <c r="Y3682" s="10">
        <f t="shared" si="144"/>
        <v>3372</v>
      </c>
      <c r="Z3682" s="10" t="str">
        <f>IFERROR(VLOOKUP(H3682,'[1]MW-NIFTY-50-12-Apr-2020'!$A:$A,1,FALSE),"No")</f>
        <v>No</v>
      </c>
      <c r="AA3682" s="10" t="str">
        <f>IFERROR(VLOOKUP(AB3682,'[2]ind_nifty500list 12th Apr20'!$F:$F,1,FALSE),"No")</f>
        <v>No</v>
      </c>
      <c r="AB3682" s="9">
        <v>3372</v>
      </c>
    </row>
    <row r="3683" spans="1:28" ht="15.75" customHeight="1" x14ac:dyDescent="0.3">
      <c r="A3683" s="9">
        <v>1256</v>
      </c>
      <c r="B3683" s="10"/>
      <c r="C3683" s="10"/>
      <c r="D3683" s="10">
        <v>135694084</v>
      </c>
      <c r="E3683" s="10">
        <v>530055</v>
      </c>
      <c r="F3683" s="10">
        <v>530055</v>
      </c>
      <c r="G3683" s="10" t="s">
        <v>3988</v>
      </c>
      <c r="H3683" s="10" t="str">
        <f t="shared" si="146"/>
        <v>HRMNYCP</v>
      </c>
      <c r="I3683" s="10" t="s">
        <v>3989</v>
      </c>
      <c r="J3683" s="10" t="s">
        <v>3990</v>
      </c>
      <c r="K3683" s="13">
        <v>1.62</v>
      </c>
      <c r="L3683" s="19" t="s">
        <v>13176</v>
      </c>
      <c r="M3683" s="11" t="s">
        <v>55</v>
      </c>
      <c r="N3683" s="10" t="s">
        <v>56</v>
      </c>
      <c r="O3683" s="10" t="s">
        <v>57</v>
      </c>
      <c r="P3683" s="10"/>
      <c r="Q3683" s="12"/>
      <c r="R3683" s="12"/>
      <c r="S3683" s="18" t="s">
        <v>58</v>
      </c>
      <c r="T3683" s="10" t="s">
        <v>27</v>
      </c>
      <c r="U3683" s="10">
        <v>1306</v>
      </c>
      <c r="V3683" s="10">
        <v>1893</v>
      </c>
      <c r="W3683" s="10">
        <v>986</v>
      </c>
      <c r="X3683" s="10">
        <v>974</v>
      </c>
      <c r="Y3683" s="10">
        <f t="shared" si="144"/>
        <v>1256</v>
      </c>
      <c r="Z3683" s="10" t="str">
        <f>IFERROR(VLOOKUP(H3683,'[1]MW-NIFTY-50-12-Apr-2020'!$A:$A,1,FALSE),"No")</f>
        <v>No</v>
      </c>
      <c r="AA3683" s="10" t="str">
        <f>IFERROR(VLOOKUP(AB3683,'[2]ind_nifty500list 12th Apr20'!$F:$F,1,FALSE),"No")</f>
        <v>No</v>
      </c>
      <c r="AB3683" s="9">
        <v>1256</v>
      </c>
    </row>
    <row r="3684" spans="1:28" ht="15.75" customHeight="1" x14ac:dyDescent="0.3">
      <c r="A3684" s="9">
        <v>2835</v>
      </c>
      <c r="B3684" s="10"/>
      <c r="C3684" s="10"/>
      <c r="D3684" s="10">
        <v>130881028</v>
      </c>
      <c r="E3684" s="10">
        <v>130881028</v>
      </c>
      <c r="F3684" s="10">
        <v>511254</v>
      </c>
      <c r="G3684" s="10" t="s">
        <v>8748</v>
      </c>
      <c r="H3684" s="10" t="str">
        <f t="shared" si="146"/>
        <v>SAGARSYST</v>
      </c>
      <c r="I3684" s="10"/>
      <c r="J3684" s="10" t="s">
        <v>8749</v>
      </c>
      <c r="K3684" s="13">
        <v>1.62</v>
      </c>
      <c r="L3684" s="19" t="s">
        <v>13176</v>
      </c>
      <c r="M3684" s="11" t="s">
        <v>55</v>
      </c>
      <c r="N3684" s="10" t="s">
        <v>56</v>
      </c>
      <c r="O3684" s="10"/>
      <c r="P3684" s="10"/>
      <c r="Q3684" s="12"/>
      <c r="R3684" s="12"/>
      <c r="S3684" s="18" t="s">
        <v>58</v>
      </c>
      <c r="T3684" s="10" t="s">
        <v>27</v>
      </c>
      <c r="U3684" s="10">
        <v>2842</v>
      </c>
      <c r="V3684" s="10">
        <v>2854</v>
      </c>
      <c r="W3684" s="10">
        <v>2583</v>
      </c>
      <c r="X3684" s="10">
        <v>1916</v>
      </c>
      <c r="Y3684" s="10">
        <f t="shared" si="144"/>
        <v>2835</v>
      </c>
      <c r="Z3684" s="10" t="str">
        <f>IFERROR(VLOOKUP(H3684,'[1]MW-NIFTY-50-12-Apr-2020'!$A:$A,1,FALSE),"No")</f>
        <v>No</v>
      </c>
      <c r="AA3684" s="10" t="str">
        <f>IFERROR(VLOOKUP(AB3684,'[2]ind_nifty500list 12th Apr20'!$F:$F,1,FALSE),"No")</f>
        <v>No</v>
      </c>
      <c r="AB3684" s="9">
        <v>2835</v>
      </c>
    </row>
    <row r="3685" spans="1:28" ht="15.75" customHeight="1" x14ac:dyDescent="0.3">
      <c r="A3685" s="9">
        <v>2892</v>
      </c>
      <c r="B3685" s="10"/>
      <c r="C3685" s="10"/>
      <c r="D3685" s="10">
        <v>131077124</v>
      </c>
      <c r="E3685" s="10">
        <v>512020</v>
      </c>
      <c r="F3685" s="10">
        <v>512020</v>
      </c>
      <c r="G3685" s="10" t="s">
        <v>8918</v>
      </c>
      <c r="H3685" s="10" t="str">
        <f t="shared" si="146"/>
        <v>ZSARACOM</v>
      </c>
      <c r="I3685" s="10" t="s">
        <v>8919</v>
      </c>
      <c r="J3685" s="10" t="s">
        <v>8920</v>
      </c>
      <c r="K3685" s="13">
        <v>1.62</v>
      </c>
      <c r="L3685" s="19" t="s">
        <v>13176</v>
      </c>
      <c r="M3685" s="11" t="s">
        <v>55</v>
      </c>
      <c r="N3685" s="10" t="s">
        <v>56</v>
      </c>
      <c r="O3685" s="12"/>
      <c r="P3685" s="10"/>
      <c r="Q3685" s="12"/>
      <c r="R3685" s="12"/>
      <c r="S3685" s="10" t="s">
        <v>58</v>
      </c>
      <c r="T3685" s="10" t="s">
        <v>27</v>
      </c>
      <c r="U3685" s="10">
        <v>2979</v>
      </c>
      <c r="V3685" s="10">
        <v>3164</v>
      </c>
      <c r="W3685" s="10">
        <v>2883</v>
      </c>
      <c r="X3685" s="10">
        <v>2829</v>
      </c>
      <c r="Y3685" s="10">
        <f t="shared" si="144"/>
        <v>2892</v>
      </c>
      <c r="Z3685" s="10" t="str">
        <f>IFERROR(VLOOKUP(H3685,'[1]MW-NIFTY-50-12-Apr-2020'!$A:$A,1,FALSE),"No")</f>
        <v>No</v>
      </c>
      <c r="AA3685" s="10" t="str">
        <f>IFERROR(VLOOKUP(AB3685,'[2]ind_nifty500list 12th Apr20'!$F:$F,1,FALSE),"No")</f>
        <v>No</v>
      </c>
      <c r="AB3685" s="9">
        <v>2892</v>
      </c>
    </row>
    <row r="3686" spans="1:28" ht="15.75" customHeight="1" x14ac:dyDescent="0.3">
      <c r="A3686" s="9">
        <v>3690</v>
      </c>
      <c r="B3686" s="10">
        <v>3932673</v>
      </c>
      <c r="C3686" s="10">
        <v>15362</v>
      </c>
      <c r="D3686" s="10"/>
      <c r="E3686" s="10"/>
      <c r="F3686" s="10">
        <v>532953</v>
      </c>
      <c r="G3686" s="10" t="s">
        <v>11302</v>
      </c>
      <c r="H3686" s="10" t="s">
        <v>11302</v>
      </c>
      <c r="I3686" s="10" t="s">
        <v>11303</v>
      </c>
      <c r="J3686" s="10" t="s">
        <v>11304</v>
      </c>
      <c r="K3686" s="13">
        <v>9694.1342000000004</v>
      </c>
      <c r="L3686" s="19" t="s">
        <v>13177</v>
      </c>
      <c r="M3686" s="11" t="s">
        <v>39</v>
      </c>
      <c r="N3686" s="10" t="s">
        <v>40</v>
      </c>
      <c r="O3686" s="10" t="s">
        <v>128</v>
      </c>
      <c r="P3686" s="10"/>
      <c r="Q3686" s="12"/>
      <c r="R3686" s="12"/>
      <c r="S3686" s="17" t="s">
        <v>42</v>
      </c>
      <c r="T3686" s="10" t="s">
        <v>27</v>
      </c>
      <c r="U3686" s="10">
        <v>428</v>
      </c>
      <c r="V3686" s="10">
        <v>752</v>
      </c>
      <c r="W3686" s="10">
        <v>2549</v>
      </c>
      <c r="X3686" s="10">
        <v>461</v>
      </c>
      <c r="Y3686" s="10">
        <f t="shared" si="144"/>
        <v>3690</v>
      </c>
      <c r="Z3686" s="10" t="str">
        <f>IFERROR(VLOOKUP(H3686,'[1]MW-NIFTY-50-12-Apr-2020'!$A:$A,1,FALSE),"No")</f>
        <v>No</v>
      </c>
      <c r="AA3686" s="10" t="s">
        <v>44</v>
      </c>
      <c r="AB3686" s="9">
        <v>3690</v>
      </c>
    </row>
    <row r="3687" spans="1:28" ht="15.75" customHeight="1" x14ac:dyDescent="0.3">
      <c r="A3687" s="9">
        <v>2332</v>
      </c>
      <c r="B3687" s="10">
        <v>3804161</v>
      </c>
      <c r="C3687" s="10">
        <v>14860</v>
      </c>
      <c r="D3687" s="10">
        <v>136417796</v>
      </c>
      <c r="E3687" s="10">
        <v>532882</v>
      </c>
      <c r="F3687" s="10">
        <v>532882</v>
      </c>
      <c r="G3687" s="10" t="s">
        <v>7246</v>
      </c>
      <c r="H3687" s="10" t="s">
        <v>7246</v>
      </c>
      <c r="I3687" s="10" t="s">
        <v>7247</v>
      </c>
      <c r="J3687" s="10" t="s">
        <v>7248</v>
      </c>
      <c r="K3687" s="13">
        <v>1.61</v>
      </c>
      <c r="L3687" s="19" t="s">
        <v>13176</v>
      </c>
      <c r="M3687" s="11" t="s">
        <v>32</v>
      </c>
      <c r="N3687" s="10" t="s">
        <v>33</v>
      </c>
      <c r="O3687" s="10" t="s">
        <v>48</v>
      </c>
      <c r="P3687" s="10"/>
      <c r="Q3687" s="12"/>
      <c r="R3687" s="12"/>
      <c r="S3687" s="18" t="s">
        <v>35</v>
      </c>
      <c r="T3687" s="10" t="s">
        <v>27</v>
      </c>
      <c r="U3687" s="10">
        <v>2444</v>
      </c>
      <c r="V3687" s="10">
        <v>2475</v>
      </c>
      <c r="W3687" s="10">
        <v>1487</v>
      </c>
      <c r="X3687" s="10">
        <v>1470</v>
      </c>
      <c r="Y3687" s="10">
        <f t="shared" si="144"/>
        <v>2332</v>
      </c>
      <c r="Z3687" s="10" t="str">
        <f>IFERROR(VLOOKUP(H3687,'[1]MW-NIFTY-50-12-Apr-2020'!$A:$A,1,FALSE),"No")</f>
        <v>No</v>
      </c>
      <c r="AA3687" s="10" t="str">
        <f>IFERROR(VLOOKUP(AB3687,'[2]ind_nifty500list 12th Apr20'!$F:$F,1,FALSE),"No")</f>
        <v>No</v>
      </c>
      <c r="AB3687" s="9">
        <v>2332</v>
      </c>
    </row>
    <row r="3688" spans="1:28" ht="15.75" customHeight="1" x14ac:dyDescent="0.3">
      <c r="A3688" s="9">
        <v>2536</v>
      </c>
      <c r="B3688" s="10"/>
      <c r="C3688" s="10"/>
      <c r="D3688" s="10">
        <v>135851268</v>
      </c>
      <c r="E3688" s="10">
        <v>135851268</v>
      </c>
      <c r="F3688" s="10">
        <v>530669</v>
      </c>
      <c r="G3688" s="10" t="s">
        <v>7851</v>
      </c>
      <c r="H3688" s="10" t="str">
        <f t="shared" ref="H3688:H3696" si="147">G3688</f>
        <v>PRESOFI</v>
      </c>
      <c r="I3688" s="10"/>
      <c r="J3688" s="10" t="s">
        <v>7852</v>
      </c>
      <c r="K3688" s="13">
        <v>1.6</v>
      </c>
      <c r="L3688" s="19" t="s">
        <v>13176</v>
      </c>
      <c r="M3688" s="11" t="s">
        <v>55</v>
      </c>
      <c r="N3688" s="10" t="s">
        <v>56</v>
      </c>
      <c r="O3688" s="10" t="s">
        <v>62</v>
      </c>
      <c r="P3688" s="10" t="s">
        <v>63</v>
      </c>
      <c r="Q3688" s="12"/>
      <c r="R3688" s="12"/>
      <c r="S3688" s="10" t="s">
        <v>58</v>
      </c>
      <c r="T3688" s="10" t="s">
        <v>27</v>
      </c>
      <c r="U3688" s="10">
        <v>2538</v>
      </c>
      <c r="V3688" s="10">
        <v>3163</v>
      </c>
      <c r="W3688" s="10">
        <v>2446</v>
      </c>
      <c r="X3688" s="10">
        <v>2045</v>
      </c>
      <c r="Y3688" s="10">
        <f t="shared" si="144"/>
        <v>2536</v>
      </c>
      <c r="Z3688" s="10" t="str">
        <f>IFERROR(VLOOKUP(H3688,'[1]MW-NIFTY-50-12-Apr-2020'!$A:$A,1,FALSE),"No")</f>
        <v>No</v>
      </c>
      <c r="AA3688" s="10" t="str">
        <f>IFERROR(VLOOKUP(AB3688,'[2]ind_nifty500list 12th Apr20'!$F:$F,1,FALSE),"No")</f>
        <v>No</v>
      </c>
      <c r="AB3688" s="9">
        <v>2536</v>
      </c>
    </row>
    <row r="3689" spans="1:28" ht="15.75" customHeight="1" x14ac:dyDescent="0.3">
      <c r="A3689" s="9">
        <v>1732</v>
      </c>
      <c r="B3689" s="10"/>
      <c r="C3689" s="10"/>
      <c r="D3689" s="10">
        <v>136386052</v>
      </c>
      <c r="E3689" s="10">
        <v>532758</v>
      </c>
      <c r="F3689" s="10">
        <v>532758</v>
      </c>
      <c r="G3689" s="10" t="s">
        <v>5433</v>
      </c>
      <c r="H3689" s="10" t="str">
        <f t="shared" si="147"/>
        <v>KEWIND</v>
      </c>
      <c r="I3689" s="10" t="s">
        <v>5434</v>
      </c>
      <c r="J3689" s="10" t="s">
        <v>5435</v>
      </c>
      <c r="K3689" s="13">
        <v>1.58</v>
      </c>
      <c r="L3689" s="19" t="s">
        <v>13176</v>
      </c>
      <c r="M3689" s="11" t="s">
        <v>83</v>
      </c>
      <c r="N3689" s="10" t="s">
        <v>621</v>
      </c>
      <c r="O3689" s="10" t="s">
        <v>622</v>
      </c>
      <c r="P3689" s="10"/>
      <c r="Q3689" s="12"/>
      <c r="R3689" s="12"/>
      <c r="S3689" s="18" t="s">
        <v>623</v>
      </c>
      <c r="T3689" s="10" t="s">
        <v>27</v>
      </c>
      <c r="U3689" s="10">
        <v>1883</v>
      </c>
      <c r="V3689" s="10">
        <v>3852</v>
      </c>
      <c r="W3689" s="10">
        <v>972</v>
      </c>
      <c r="X3689" s="10">
        <v>845</v>
      </c>
      <c r="Y3689" s="10">
        <f t="shared" si="144"/>
        <v>1732</v>
      </c>
      <c r="Z3689" s="10" t="str">
        <f>IFERROR(VLOOKUP(H3689,'[1]MW-NIFTY-50-12-Apr-2020'!$A:$A,1,FALSE),"No")</f>
        <v>No</v>
      </c>
      <c r="AA3689" s="10" t="str">
        <f>IFERROR(VLOOKUP(AB3689,'[2]ind_nifty500list 12th Apr20'!$F:$F,1,FALSE),"No")</f>
        <v>No</v>
      </c>
      <c r="AB3689" s="9">
        <v>1732</v>
      </c>
    </row>
    <row r="3690" spans="1:28" ht="15.75" customHeight="1" x14ac:dyDescent="0.3">
      <c r="A3690" s="9">
        <v>1905</v>
      </c>
      <c r="B3690" s="10"/>
      <c r="C3690" s="10"/>
      <c r="D3690" s="10">
        <v>130979332</v>
      </c>
      <c r="E3690" s="10">
        <v>511638</v>
      </c>
      <c r="F3690" s="10">
        <v>511638</v>
      </c>
      <c r="G3690" s="10" t="s">
        <v>5959</v>
      </c>
      <c r="H3690" s="10" t="str">
        <f t="shared" si="147"/>
        <v>MADHURC</v>
      </c>
      <c r="I3690" s="10" t="s">
        <v>5960</v>
      </c>
      <c r="J3690" s="10" t="s">
        <v>5961</v>
      </c>
      <c r="K3690" s="13">
        <v>1.58</v>
      </c>
      <c r="L3690" s="19" t="s">
        <v>13176</v>
      </c>
      <c r="M3690" s="11" t="s">
        <v>55</v>
      </c>
      <c r="N3690" s="10" t="s">
        <v>56</v>
      </c>
      <c r="O3690" s="10"/>
      <c r="P3690" s="10"/>
      <c r="Q3690" s="12"/>
      <c r="R3690" s="12"/>
      <c r="S3690" s="18" t="s">
        <v>58</v>
      </c>
      <c r="T3690" s="10" t="s">
        <v>27</v>
      </c>
      <c r="U3690" s="10">
        <v>1916</v>
      </c>
      <c r="V3690" s="10">
        <v>2583</v>
      </c>
      <c r="W3690" s="10">
        <v>1797</v>
      </c>
      <c r="X3690" s="10">
        <v>1724</v>
      </c>
      <c r="Y3690" s="10">
        <f t="shared" si="144"/>
        <v>1905</v>
      </c>
      <c r="Z3690" s="10" t="str">
        <f>IFERROR(VLOOKUP(H3690,'[1]MW-NIFTY-50-12-Apr-2020'!$A:$A,1,FALSE),"No")</f>
        <v>No</v>
      </c>
      <c r="AA3690" s="10" t="str">
        <f>IFERROR(VLOOKUP(AB3690,'[2]ind_nifty500list 12th Apr20'!$F:$F,1,FALSE),"No")</f>
        <v>No</v>
      </c>
      <c r="AB3690" s="9">
        <v>1905</v>
      </c>
    </row>
    <row r="3691" spans="1:28" ht="15.75" customHeight="1" x14ac:dyDescent="0.3">
      <c r="A3691" s="9">
        <v>3497</v>
      </c>
      <c r="B3691" s="10"/>
      <c r="C3691" s="10"/>
      <c r="D3691" s="10">
        <v>135880452</v>
      </c>
      <c r="E3691" s="10">
        <v>530783</v>
      </c>
      <c r="F3691" s="10">
        <v>530783</v>
      </c>
      <c r="G3691" s="10" t="s">
        <v>10728</v>
      </c>
      <c r="H3691" s="10" t="str">
        <f t="shared" si="147"/>
        <v>TRANSASIA</v>
      </c>
      <c r="I3691" s="10" t="s">
        <v>10729</v>
      </c>
      <c r="J3691" s="10" t="s">
        <v>10730</v>
      </c>
      <c r="K3691" s="13">
        <v>1.58</v>
      </c>
      <c r="L3691" s="19" t="s">
        <v>13176</v>
      </c>
      <c r="M3691" s="11" t="s">
        <v>95</v>
      </c>
      <c r="N3691" s="10" t="s">
        <v>96</v>
      </c>
      <c r="O3691" s="10" t="s">
        <v>97</v>
      </c>
      <c r="P3691" s="10"/>
      <c r="Q3691" s="12"/>
      <c r="R3691" s="12"/>
      <c r="S3691" s="10" t="s">
        <v>98</v>
      </c>
      <c r="T3691" s="10" t="s">
        <v>27</v>
      </c>
      <c r="U3691" s="10">
        <v>3680</v>
      </c>
      <c r="V3691" s="10">
        <v>2462</v>
      </c>
      <c r="W3691" s="10">
        <v>1656</v>
      </c>
      <c r="X3691" s="10">
        <v>2880</v>
      </c>
      <c r="Y3691" s="10">
        <f t="shared" si="144"/>
        <v>3497</v>
      </c>
      <c r="Z3691" s="10" t="str">
        <f>IFERROR(VLOOKUP(H3691,'[1]MW-NIFTY-50-12-Apr-2020'!$A:$A,1,FALSE),"No")</f>
        <v>No</v>
      </c>
      <c r="AA3691" s="10" t="str">
        <f>IFERROR(VLOOKUP(AB3691,'[2]ind_nifty500list 12th Apr20'!$F:$F,1,FALSE),"No")</f>
        <v>No</v>
      </c>
      <c r="AB3691" s="9">
        <v>3497</v>
      </c>
    </row>
    <row r="3692" spans="1:28" ht="15.75" customHeight="1" x14ac:dyDescent="0.3">
      <c r="A3692" s="9">
        <v>1468</v>
      </c>
      <c r="B3692" s="10"/>
      <c r="C3692" s="10"/>
      <c r="D3692" s="10">
        <v>136173828</v>
      </c>
      <c r="E3692" s="10">
        <v>531929</v>
      </c>
      <c r="F3692" s="10">
        <v>531929</v>
      </c>
      <c r="G3692" s="10" t="s">
        <v>4638</v>
      </c>
      <c r="H3692" s="10" t="str">
        <f t="shared" si="147"/>
        <v>INNOCORP</v>
      </c>
      <c r="I3692" s="10" t="s">
        <v>4639</v>
      </c>
      <c r="J3692" s="10" t="s">
        <v>4640</v>
      </c>
      <c r="K3692" s="13">
        <v>1.57</v>
      </c>
      <c r="L3692" s="19" t="s">
        <v>13176</v>
      </c>
      <c r="M3692" s="10" t="s">
        <v>83</v>
      </c>
      <c r="N3692" s="10" t="s">
        <v>1069</v>
      </c>
      <c r="O3692" s="11" t="s">
        <v>3711</v>
      </c>
      <c r="P3692" s="10" t="s">
        <v>4641</v>
      </c>
      <c r="Q3692" s="12"/>
      <c r="R3692" s="12"/>
      <c r="S3692" s="15" t="s">
        <v>1071</v>
      </c>
      <c r="T3692" s="10" t="s">
        <v>27</v>
      </c>
      <c r="U3692" s="10">
        <v>1572</v>
      </c>
      <c r="V3692" s="10">
        <v>2109</v>
      </c>
      <c r="W3692" s="10">
        <v>1165</v>
      </c>
      <c r="X3692" s="10">
        <v>2501</v>
      </c>
      <c r="Y3692" s="10">
        <f t="shared" si="144"/>
        <v>1468</v>
      </c>
      <c r="Z3692" s="10" t="str">
        <f>IFERROR(VLOOKUP(H3692,'[1]MW-NIFTY-50-12-Apr-2020'!$A:$A,1,FALSE),"No")</f>
        <v>No</v>
      </c>
      <c r="AA3692" s="10" t="str">
        <f>IFERROR(VLOOKUP(AB3692,'[2]ind_nifty500list 12th Apr20'!$F:$F,1,FALSE),"No")</f>
        <v>No</v>
      </c>
      <c r="AB3692" s="9">
        <v>1468</v>
      </c>
    </row>
    <row r="3693" spans="1:28" ht="15.75" customHeight="1" x14ac:dyDescent="0.3">
      <c r="A3693" s="9">
        <v>1691</v>
      </c>
      <c r="B3693" s="10"/>
      <c r="C3693" s="10"/>
      <c r="D3693" s="10">
        <v>134685444</v>
      </c>
      <c r="E3693" s="10">
        <v>134685444</v>
      </c>
      <c r="F3693" s="10">
        <v>526115</v>
      </c>
      <c r="G3693" s="10" t="s">
        <v>5308</v>
      </c>
      <c r="H3693" s="10" t="str">
        <f t="shared" si="147"/>
        <v>KARANWO</v>
      </c>
      <c r="I3693" s="10" t="s">
        <v>5309</v>
      </c>
      <c r="J3693" s="10" t="s">
        <v>5310</v>
      </c>
      <c r="K3693" s="13">
        <v>1.57</v>
      </c>
      <c r="L3693" s="19" t="s">
        <v>13176</v>
      </c>
      <c r="M3693" s="11" t="s">
        <v>83</v>
      </c>
      <c r="N3693" s="10" t="s">
        <v>84</v>
      </c>
      <c r="O3693" s="12"/>
      <c r="P3693" s="10"/>
      <c r="Q3693" s="12"/>
      <c r="R3693" s="12"/>
      <c r="S3693" s="15" t="s">
        <v>86</v>
      </c>
      <c r="T3693" s="10" t="s">
        <v>27</v>
      </c>
      <c r="U3693" s="10">
        <v>2528</v>
      </c>
      <c r="V3693" s="10">
        <v>1846</v>
      </c>
      <c r="W3693" s="10">
        <v>1679</v>
      </c>
      <c r="X3693" s="10">
        <v>2625</v>
      </c>
      <c r="Y3693" s="10">
        <f t="shared" si="144"/>
        <v>1691</v>
      </c>
      <c r="Z3693" s="10" t="str">
        <f>IFERROR(VLOOKUP(H3693,'[1]MW-NIFTY-50-12-Apr-2020'!$A:$A,1,FALSE),"No")</f>
        <v>No</v>
      </c>
      <c r="AA3693" s="10" t="str">
        <f>IFERROR(VLOOKUP(AB3693,'[2]ind_nifty500list 12th Apr20'!$F:$F,1,FALSE),"No")</f>
        <v>No</v>
      </c>
      <c r="AB3693" s="9">
        <v>1691</v>
      </c>
    </row>
    <row r="3694" spans="1:28" ht="15.75" customHeight="1" x14ac:dyDescent="0.3">
      <c r="A3694" s="9">
        <v>1935</v>
      </c>
      <c r="B3694" s="10"/>
      <c r="C3694" s="10"/>
      <c r="D3694" s="10">
        <v>129546500</v>
      </c>
      <c r="E3694" s="10">
        <v>506041</v>
      </c>
      <c r="F3694" s="10">
        <v>506041</v>
      </c>
      <c r="G3694" s="10" t="s">
        <v>6049</v>
      </c>
      <c r="H3694" s="10" t="str">
        <f t="shared" si="147"/>
        <v>MAISF</v>
      </c>
      <c r="I3694" s="10" t="s">
        <v>6050</v>
      </c>
      <c r="J3694" s="10" t="s">
        <v>6051</v>
      </c>
      <c r="K3694" s="13">
        <v>1.57</v>
      </c>
      <c r="L3694" s="19" t="s">
        <v>13176</v>
      </c>
      <c r="M3694" s="10" t="s">
        <v>275</v>
      </c>
      <c r="N3694" s="10" t="s">
        <v>276</v>
      </c>
      <c r="O3694" s="10"/>
      <c r="P3694" s="10"/>
      <c r="Q3694" s="12"/>
      <c r="R3694" s="12"/>
      <c r="S3694" s="18" t="s">
        <v>279</v>
      </c>
      <c r="T3694" s="10" t="s">
        <v>27</v>
      </c>
      <c r="U3694" s="10">
        <v>3302</v>
      </c>
      <c r="V3694" s="10">
        <v>3062</v>
      </c>
      <c r="W3694" s="10">
        <v>844</v>
      </c>
      <c r="X3694" s="10">
        <v>337</v>
      </c>
      <c r="Y3694" s="10">
        <f t="shared" si="144"/>
        <v>1935</v>
      </c>
      <c r="Z3694" s="10" t="str">
        <f>IFERROR(VLOOKUP(H3694,'[1]MW-NIFTY-50-12-Apr-2020'!$A:$A,1,FALSE),"No")</f>
        <v>No</v>
      </c>
      <c r="AA3694" s="10" t="str">
        <f>IFERROR(VLOOKUP(AB3694,'[2]ind_nifty500list 12th Apr20'!$F:$F,1,FALSE),"No")</f>
        <v>No</v>
      </c>
      <c r="AB3694" s="9">
        <v>1935</v>
      </c>
    </row>
    <row r="3695" spans="1:28" ht="15.75" customHeight="1" x14ac:dyDescent="0.3">
      <c r="A3695" s="9">
        <v>1555</v>
      </c>
      <c r="B3695" s="10"/>
      <c r="C3695" s="10"/>
      <c r="D3695" s="10">
        <v>131663876</v>
      </c>
      <c r="E3695" s="10">
        <v>514312</v>
      </c>
      <c r="F3695" s="10">
        <v>514312</v>
      </c>
      <c r="G3695" s="10" t="s">
        <v>4900</v>
      </c>
      <c r="H3695" s="10" t="str">
        <f t="shared" si="147"/>
        <v>JAIHINDS</v>
      </c>
      <c r="I3695" s="10" t="s">
        <v>4901</v>
      </c>
      <c r="J3695" s="10" t="s">
        <v>4902</v>
      </c>
      <c r="K3695" s="13">
        <v>1.56</v>
      </c>
      <c r="L3695" s="19" t="s">
        <v>13176</v>
      </c>
      <c r="M3695" s="11" t="s">
        <v>39</v>
      </c>
      <c r="N3695" s="10" t="s">
        <v>145</v>
      </c>
      <c r="O3695" s="10"/>
      <c r="P3695" s="10"/>
      <c r="Q3695" s="12"/>
      <c r="R3695" s="12"/>
      <c r="S3695" s="17" t="s">
        <v>42</v>
      </c>
      <c r="T3695" s="10" t="s">
        <v>27</v>
      </c>
      <c r="U3695" s="10">
        <v>1574</v>
      </c>
      <c r="V3695" s="10">
        <v>1716</v>
      </c>
      <c r="W3695" s="10">
        <v>1292</v>
      </c>
      <c r="X3695" s="10">
        <v>1121</v>
      </c>
      <c r="Y3695" s="10">
        <f t="shared" si="144"/>
        <v>1555</v>
      </c>
      <c r="Z3695" s="10" t="str">
        <f>IFERROR(VLOOKUP(H3695,'[1]MW-NIFTY-50-12-Apr-2020'!$A:$A,1,FALSE),"No")</f>
        <v>No</v>
      </c>
      <c r="AA3695" s="10" t="str">
        <f>IFERROR(VLOOKUP(AB3695,'[2]ind_nifty500list 12th Apr20'!$F:$F,1,FALSE),"No")</f>
        <v>No</v>
      </c>
      <c r="AB3695" s="9">
        <v>1555</v>
      </c>
    </row>
    <row r="3696" spans="1:28" ht="15.75" customHeight="1" x14ac:dyDescent="0.3">
      <c r="A3696" s="9">
        <v>2907</v>
      </c>
      <c r="B3696" s="10"/>
      <c r="C3696" s="10"/>
      <c r="D3696" s="10">
        <v>133703428</v>
      </c>
      <c r="E3696" s="10">
        <v>522279</v>
      </c>
      <c r="F3696" s="10">
        <v>522279</v>
      </c>
      <c r="G3696" s="10" t="s">
        <v>8963</v>
      </c>
      <c r="H3696" s="10" t="str">
        <f t="shared" si="147"/>
        <v>SATELENG</v>
      </c>
      <c r="I3696" s="10" t="s">
        <v>8964</v>
      </c>
      <c r="J3696" s="10" t="s">
        <v>8965</v>
      </c>
      <c r="K3696" s="13">
        <v>1.56</v>
      </c>
      <c r="L3696" s="19" t="s">
        <v>13176</v>
      </c>
      <c r="M3696" s="11" t="s">
        <v>39</v>
      </c>
      <c r="N3696" s="10" t="s">
        <v>145</v>
      </c>
      <c r="O3696" s="10"/>
      <c r="P3696" s="10"/>
      <c r="Q3696" s="12"/>
      <c r="R3696" s="12"/>
      <c r="S3696" s="15" t="s">
        <v>42</v>
      </c>
      <c r="T3696" s="10" t="s">
        <v>27</v>
      </c>
      <c r="U3696" s="10">
        <v>3160</v>
      </c>
      <c r="V3696" s="10">
        <v>3289</v>
      </c>
      <c r="W3696" s="10">
        <v>2887</v>
      </c>
      <c r="X3696" s="10">
        <v>2805</v>
      </c>
      <c r="Y3696" s="10">
        <f t="shared" si="144"/>
        <v>2907</v>
      </c>
      <c r="Z3696" s="10" t="str">
        <f>IFERROR(VLOOKUP(H3696,'[1]MW-NIFTY-50-12-Apr-2020'!$A:$A,1,FALSE),"No")</f>
        <v>No</v>
      </c>
      <c r="AA3696" s="10" t="str">
        <f>IFERROR(VLOOKUP(AB3696,'[2]ind_nifty500list 12th Apr20'!$F:$F,1,FALSE),"No")</f>
        <v>No</v>
      </c>
      <c r="AB3696" s="9">
        <v>2907</v>
      </c>
    </row>
    <row r="3697" spans="1:28" ht="15.75" customHeight="1" x14ac:dyDescent="0.3">
      <c r="A3697" s="9">
        <v>3126</v>
      </c>
      <c r="B3697" s="10">
        <v>2076673</v>
      </c>
      <c r="C3697" s="10">
        <v>8112</v>
      </c>
      <c r="D3697" s="10">
        <v>136267012</v>
      </c>
      <c r="E3697" s="10">
        <v>532293</v>
      </c>
      <c r="F3697" s="10">
        <v>532293</v>
      </c>
      <c r="G3697" s="10" t="s">
        <v>9613</v>
      </c>
      <c r="H3697" s="10" t="s">
        <v>9613</v>
      </c>
      <c r="I3697" s="10" t="s">
        <v>9614</v>
      </c>
      <c r="J3697" s="10" t="s">
        <v>9615</v>
      </c>
      <c r="K3697" s="13">
        <v>1.56</v>
      </c>
      <c r="L3697" s="19" t="s">
        <v>13176</v>
      </c>
      <c r="M3697" s="11" t="s">
        <v>32</v>
      </c>
      <c r="N3697" s="10" t="s">
        <v>33</v>
      </c>
      <c r="O3697" s="10" t="s">
        <v>48</v>
      </c>
      <c r="P3697" s="10"/>
      <c r="Q3697" s="12"/>
      <c r="R3697" s="12"/>
      <c r="S3697" s="18" t="s">
        <v>35</v>
      </c>
      <c r="T3697" s="10" t="s">
        <v>27</v>
      </c>
      <c r="U3697" s="10">
        <v>3811</v>
      </c>
      <c r="V3697" s="10">
        <v>699</v>
      </c>
      <c r="W3697" s="10">
        <v>2307</v>
      </c>
      <c r="X3697" s="10">
        <v>1438</v>
      </c>
      <c r="Y3697" s="10">
        <f t="shared" si="144"/>
        <v>3126</v>
      </c>
      <c r="Z3697" s="10" t="str">
        <f>IFERROR(VLOOKUP(H3697,'[1]MW-NIFTY-50-12-Apr-2020'!$A:$A,1,FALSE),"No")</f>
        <v>No</v>
      </c>
      <c r="AA3697" s="10" t="str">
        <f>IFERROR(VLOOKUP(AB3697,'[2]ind_nifty500list 12th Apr20'!$F:$F,1,FALSE),"No")</f>
        <v>No</v>
      </c>
      <c r="AB3697" s="9">
        <v>3126</v>
      </c>
    </row>
    <row r="3698" spans="1:28" ht="15.75" customHeight="1" x14ac:dyDescent="0.3">
      <c r="A3698" s="9">
        <v>698</v>
      </c>
      <c r="B3698" s="10"/>
      <c r="C3698" s="10"/>
      <c r="D3698" s="10">
        <v>133994244</v>
      </c>
      <c r="E3698" s="10">
        <v>133994244</v>
      </c>
      <c r="F3698" s="10">
        <v>523415</v>
      </c>
      <c r="G3698" s="10" t="s">
        <v>2287</v>
      </c>
      <c r="H3698" s="10" t="str">
        <f>G3698</f>
        <v>COVENTRY</v>
      </c>
      <c r="I3698" s="10" t="s">
        <v>2288</v>
      </c>
      <c r="J3698" s="10" t="s">
        <v>2289</v>
      </c>
      <c r="K3698" s="13">
        <v>1.55</v>
      </c>
      <c r="L3698" s="19" t="s">
        <v>13176</v>
      </c>
      <c r="M3698" s="12"/>
      <c r="N3698" s="10"/>
      <c r="O3698" s="10"/>
      <c r="P3698" s="12"/>
      <c r="Q3698" s="12"/>
      <c r="R3698" s="12"/>
      <c r="S3698" s="10"/>
      <c r="T3698" s="10" t="s">
        <v>27</v>
      </c>
      <c r="U3698" s="10"/>
      <c r="V3698" s="10"/>
      <c r="W3698" s="10"/>
      <c r="X3698" s="10"/>
      <c r="Y3698" s="10">
        <f t="shared" si="144"/>
        <v>698</v>
      </c>
      <c r="Z3698" s="10" t="str">
        <f>IFERROR(VLOOKUP(H3698,'[1]MW-NIFTY-50-12-Apr-2020'!$A:$A,1,FALSE),"No")</f>
        <v>No</v>
      </c>
      <c r="AA3698" s="10" t="str">
        <f>IFERROR(VLOOKUP(AB3698,'[2]ind_nifty500list 12th Apr20'!$F:$F,1,FALSE),"No")</f>
        <v>No</v>
      </c>
      <c r="AB3698" s="9">
        <v>698</v>
      </c>
    </row>
    <row r="3699" spans="1:28" ht="15.75" customHeight="1" x14ac:dyDescent="0.3">
      <c r="A3699" s="9">
        <v>2953</v>
      </c>
      <c r="B3699" s="10"/>
      <c r="C3699" s="10"/>
      <c r="D3699" s="10">
        <v>136143876</v>
      </c>
      <c r="E3699" s="10">
        <v>531812</v>
      </c>
      <c r="F3699" s="10">
        <v>531812</v>
      </c>
      <c r="G3699" s="10" t="s">
        <v>9099</v>
      </c>
      <c r="H3699" s="10" t="str">
        <f>G3699</f>
        <v>SGNTE</v>
      </c>
      <c r="I3699" s="10" t="s">
        <v>9100</v>
      </c>
      <c r="J3699" s="10" t="s">
        <v>9101</v>
      </c>
      <c r="K3699" s="13">
        <v>1.54</v>
      </c>
      <c r="L3699" s="19" t="s">
        <v>13176</v>
      </c>
      <c r="M3699" s="11" t="s">
        <v>39</v>
      </c>
      <c r="N3699" s="10" t="s">
        <v>40</v>
      </c>
      <c r="O3699" s="10" t="s">
        <v>128</v>
      </c>
      <c r="P3699" s="10" t="s">
        <v>2150</v>
      </c>
      <c r="Q3699" s="11" t="s">
        <v>2150</v>
      </c>
      <c r="R3699" s="12"/>
      <c r="S3699" s="17" t="s">
        <v>42</v>
      </c>
      <c r="T3699" s="10" t="s">
        <v>27</v>
      </c>
      <c r="U3699" s="10">
        <v>3144</v>
      </c>
      <c r="V3699" s="10">
        <v>2762</v>
      </c>
      <c r="W3699" s="10">
        <v>3316</v>
      </c>
      <c r="X3699" s="10">
        <v>2405</v>
      </c>
      <c r="Y3699" s="10">
        <f t="shared" si="144"/>
        <v>2953</v>
      </c>
      <c r="Z3699" s="10" t="str">
        <f>IFERROR(VLOOKUP(H3699,'[1]MW-NIFTY-50-12-Apr-2020'!$A:$A,1,FALSE),"No")</f>
        <v>No</v>
      </c>
      <c r="AA3699" s="10" t="str">
        <f>IFERROR(VLOOKUP(AB3699,'[2]ind_nifty500list 12th Apr20'!$F:$F,1,FALSE),"No")</f>
        <v>No</v>
      </c>
      <c r="AB3699" s="9">
        <v>2953</v>
      </c>
    </row>
    <row r="3700" spans="1:28" ht="15.75" customHeight="1" x14ac:dyDescent="0.3">
      <c r="A3700" s="9">
        <v>218</v>
      </c>
      <c r="B3700" s="10">
        <v>1108737</v>
      </c>
      <c r="C3700" s="10">
        <v>4331</v>
      </c>
      <c r="D3700" s="10">
        <v>135824644</v>
      </c>
      <c r="E3700" s="10">
        <v>530565</v>
      </c>
      <c r="F3700" s="10">
        <v>530565</v>
      </c>
      <c r="G3700" s="10" t="s">
        <v>801</v>
      </c>
      <c r="H3700" s="10" t="s">
        <v>801</v>
      </c>
      <c r="I3700" s="10" t="s">
        <v>802</v>
      </c>
      <c r="J3700" s="10" t="s">
        <v>803</v>
      </c>
      <c r="K3700" s="13">
        <v>1.52</v>
      </c>
      <c r="L3700" s="19" t="s">
        <v>13176</v>
      </c>
      <c r="M3700" s="11" t="s">
        <v>32</v>
      </c>
      <c r="N3700" s="10" t="s">
        <v>33</v>
      </c>
      <c r="O3700" s="10" t="s">
        <v>34</v>
      </c>
      <c r="P3700" s="10"/>
      <c r="Q3700" s="12"/>
      <c r="R3700" s="12"/>
      <c r="S3700" s="18" t="s">
        <v>35</v>
      </c>
      <c r="T3700" s="10" t="s">
        <v>27</v>
      </c>
      <c r="U3700" s="10">
        <v>670</v>
      </c>
      <c r="V3700" s="10">
        <v>1917</v>
      </c>
      <c r="W3700" s="10">
        <v>3555</v>
      </c>
      <c r="X3700" s="10">
        <v>2386</v>
      </c>
      <c r="Y3700" s="10">
        <f t="shared" si="144"/>
        <v>218</v>
      </c>
      <c r="Z3700" s="10" t="str">
        <f>IFERROR(VLOOKUP(H3700,'[1]MW-NIFTY-50-12-Apr-2020'!$A:$A,1,FALSE),"No")</f>
        <v>No</v>
      </c>
      <c r="AA3700" s="10" t="str">
        <f>IFERROR(VLOOKUP(AB3700,'[2]ind_nifty500list 12th Apr20'!$F:$F,1,FALSE),"No")</f>
        <v>No</v>
      </c>
      <c r="AB3700" s="9">
        <v>218</v>
      </c>
    </row>
    <row r="3701" spans="1:28" ht="15.75" customHeight="1" x14ac:dyDescent="0.3">
      <c r="A3701" s="9">
        <v>1664</v>
      </c>
      <c r="B3701" s="10"/>
      <c r="C3701" s="10"/>
      <c r="D3701" s="10">
        <v>133389828</v>
      </c>
      <c r="E3701" s="10">
        <v>521054</v>
      </c>
      <c r="F3701" s="10">
        <v>521054</v>
      </c>
      <c r="G3701" s="10" t="s">
        <v>5228</v>
      </c>
      <c r="H3701" s="10" t="str">
        <f>G3701</f>
        <v>KAKTEX</v>
      </c>
      <c r="I3701" s="10" t="s">
        <v>5229</v>
      </c>
      <c r="J3701" s="10" t="s">
        <v>5230</v>
      </c>
      <c r="K3701" s="13">
        <v>1.51</v>
      </c>
      <c r="L3701" s="19" t="s">
        <v>13176</v>
      </c>
      <c r="M3701" s="11" t="s">
        <v>83</v>
      </c>
      <c r="N3701" s="10" t="s">
        <v>84</v>
      </c>
      <c r="O3701" s="10" t="s">
        <v>85</v>
      </c>
      <c r="P3701" s="10"/>
      <c r="Q3701" s="12"/>
      <c r="R3701" s="12"/>
      <c r="S3701" s="15" t="s">
        <v>86</v>
      </c>
      <c r="T3701" s="10" t="s">
        <v>27</v>
      </c>
      <c r="U3701" s="10">
        <v>2789</v>
      </c>
      <c r="V3701" s="10">
        <v>2885</v>
      </c>
      <c r="W3701" s="10">
        <v>1241</v>
      </c>
      <c r="X3701" s="10">
        <v>833</v>
      </c>
      <c r="Y3701" s="10">
        <f t="shared" si="144"/>
        <v>1664</v>
      </c>
      <c r="Z3701" s="10" t="str">
        <f>IFERROR(VLOOKUP(H3701,'[1]MW-NIFTY-50-12-Apr-2020'!$A:$A,1,FALSE),"No")</f>
        <v>No</v>
      </c>
      <c r="AA3701" s="10" t="str">
        <f>IFERROR(VLOOKUP(AB3701,'[2]ind_nifty500list 12th Apr20'!$F:$F,1,FALSE),"No")</f>
        <v>No</v>
      </c>
      <c r="AB3701" s="9">
        <v>1664</v>
      </c>
    </row>
    <row r="3702" spans="1:28" ht="15.75" customHeight="1" x14ac:dyDescent="0.3">
      <c r="A3702" s="9">
        <v>4434</v>
      </c>
      <c r="B3702" s="10"/>
      <c r="C3702" s="10"/>
      <c r="D3702" s="10">
        <v>128071172</v>
      </c>
      <c r="E3702" s="10">
        <v>128071172</v>
      </c>
      <c r="F3702" s="10">
        <v>500278</v>
      </c>
      <c r="G3702" s="10" t="s">
        <v>12458</v>
      </c>
      <c r="H3702" s="10" t="str">
        <f>G3702</f>
        <v>MIDEASTI</v>
      </c>
      <c r="I3702" s="10" t="s">
        <v>12459</v>
      </c>
      <c r="J3702" s="10" t="s">
        <v>12460</v>
      </c>
      <c r="K3702" s="13">
        <v>1.51</v>
      </c>
      <c r="L3702" s="19" t="s">
        <v>13176</v>
      </c>
      <c r="M3702" s="10" t="s">
        <v>55</v>
      </c>
      <c r="N3702" s="10" t="s">
        <v>56</v>
      </c>
      <c r="O3702" s="10" t="s">
        <v>62</v>
      </c>
      <c r="P3702" s="10" t="s">
        <v>293</v>
      </c>
      <c r="Q3702" s="12"/>
      <c r="R3702" s="12"/>
      <c r="S3702" s="18" t="s">
        <v>58</v>
      </c>
      <c r="T3702" s="10" t="s">
        <v>27</v>
      </c>
      <c r="U3702" s="10">
        <v>4474</v>
      </c>
      <c r="V3702" s="10">
        <v>3608</v>
      </c>
      <c r="W3702" s="10">
        <v>4423</v>
      </c>
      <c r="X3702" s="10">
        <v>4388</v>
      </c>
      <c r="Y3702" s="10">
        <f t="shared" si="144"/>
        <v>4434</v>
      </c>
      <c r="Z3702" s="10" t="str">
        <f>IFERROR(VLOOKUP(H3702,'[1]MW-NIFTY-50-12-Apr-2020'!$A:$A,1,FALSE),"No")</f>
        <v>No</v>
      </c>
      <c r="AA3702" s="10" t="str">
        <f>IFERROR(VLOOKUP(AB3702,'[2]ind_nifty500list 12th Apr20'!$F:$F,1,FALSE),"No")</f>
        <v>No</v>
      </c>
      <c r="AB3702" s="9">
        <v>4434</v>
      </c>
    </row>
    <row r="3703" spans="1:28" ht="15.75" customHeight="1" x14ac:dyDescent="0.3">
      <c r="A3703" s="9">
        <v>4739</v>
      </c>
      <c r="B3703" s="10">
        <v>858625</v>
      </c>
      <c r="C3703" s="10">
        <v>3354</v>
      </c>
      <c r="D3703" s="10">
        <v>131398916</v>
      </c>
      <c r="E3703" s="10">
        <v>513277</v>
      </c>
      <c r="F3703" s="10">
        <v>513277</v>
      </c>
      <c r="G3703" s="10" t="s">
        <v>12587</v>
      </c>
      <c r="H3703" s="10" t="s">
        <v>12587</v>
      </c>
      <c r="I3703" s="10" t="s">
        <v>12588</v>
      </c>
      <c r="J3703" s="10" t="s">
        <v>12589</v>
      </c>
      <c r="K3703" s="13">
        <v>1.51</v>
      </c>
      <c r="L3703" s="19" t="s">
        <v>13176</v>
      </c>
      <c r="M3703" s="11" t="s">
        <v>39</v>
      </c>
      <c r="N3703" s="10" t="s">
        <v>40</v>
      </c>
      <c r="O3703" s="10" t="s">
        <v>137</v>
      </c>
      <c r="P3703" s="10" t="s">
        <v>1499</v>
      </c>
      <c r="Q3703" s="12"/>
      <c r="R3703" s="12"/>
      <c r="S3703" s="15" t="s">
        <v>42</v>
      </c>
      <c r="T3703" s="10" t="s">
        <v>27</v>
      </c>
      <c r="U3703" s="10">
        <v>5014</v>
      </c>
      <c r="V3703" s="10">
        <v>3005</v>
      </c>
      <c r="W3703" s="10">
        <v>3427</v>
      </c>
      <c r="X3703" s="10">
        <v>882</v>
      </c>
      <c r="Y3703" s="10">
        <f t="shared" si="144"/>
        <v>4739</v>
      </c>
      <c r="Z3703" s="10" t="str">
        <f>IFERROR(VLOOKUP(H3703,'[1]MW-NIFTY-50-12-Apr-2020'!$A:$A,1,FALSE),"No")</f>
        <v>No</v>
      </c>
      <c r="AA3703" s="10" t="str">
        <f>IFERROR(VLOOKUP(AB3703,'[2]ind_nifty500list 12th Apr20'!$F:$F,1,FALSE),"No")</f>
        <v>No</v>
      </c>
      <c r="AB3703" s="9">
        <v>4739</v>
      </c>
    </row>
    <row r="3704" spans="1:28" ht="15.75" customHeight="1" x14ac:dyDescent="0.3">
      <c r="A3704" s="9">
        <v>62</v>
      </c>
      <c r="B3704" s="10"/>
      <c r="C3704" s="10"/>
      <c r="D3704" s="10">
        <v>136087556</v>
      </c>
      <c r="E3704" s="10">
        <v>531592</v>
      </c>
      <c r="F3704" s="10">
        <v>531592</v>
      </c>
      <c r="G3704" s="10" t="s">
        <v>287</v>
      </c>
      <c r="H3704" s="10" t="str">
        <f>G3704</f>
        <v>ADIRASA</v>
      </c>
      <c r="I3704" s="10" t="s">
        <v>288</v>
      </c>
      <c r="J3704" s="10" t="s">
        <v>289</v>
      </c>
      <c r="K3704" s="13">
        <v>1.5</v>
      </c>
      <c r="L3704" s="19" t="s">
        <v>13176</v>
      </c>
      <c r="M3704" s="11" t="s">
        <v>23</v>
      </c>
      <c r="N3704" s="10" t="s">
        <v>24</v>
      </c>
      <c r="O3704" s="10"/>
      <c r="P3704" s="10"/>
      <c r="Q3704" s="12"/>
      <c r="R3704" s="12"/>
      <c r="S3704" s="15" t="s">
        <v>26</v>
      </c>
      <c r="T3704" s="10" t="s">
        <v>27</v>
      </c>
      <c r="U3704" s="10">
        <v>283</v>
      </c>
      <c r="V3704" s="10">
        <v>1207</v>
      </c>
      <c r="W3704" s="10">
        <v>1896</v>
      </c>
      <c r="X3704" s="10">
        <v>351</v>
      </c>
      <c r="Y3704" s="10">
        <f t="shared" si="144"/>
        <v>62</v>
      </c>
      <c r="Z3704" s="10" t="str">
        <f>IFERROR(VLOOKUP(H3704,'[1]MW-NIFTY-50-12-Apr-2020'!$A:$A,1,FALSE),"No")</f>
        <v>No</v>
      </c>
      <c r="AA3704" s="10" t="str">
        <f>IFERROR(VLOOKUP(AB3704,'[2]ind_nifty500list 12th Apr20'!$F:$F,1,FALSE),"No")</f>
        <v>No</v>
      </c>
      <c r="AB3704" s="9">
        <v>62</v>
      </c>
    </row>
    <row r="3705" spans="1:28" ht="15.75" customHeight="1" x14ac:dyDescent="0.3">
      <c r="A3705" s="9">
        <v>903</v>
      </c>
      <c r="B3705" s="10"/>
      <c r="C3705" s="10"/>
      <c r="D3705" s="10">
        <v>134294532</v>
      </c>
      <c r="E3705" s="10">
        <v>524588</v>
      </c>
      <c r="F3705" s="10">
        <v>524588</v>
      </c>
      <c r="G3705" s="10" t="s">
        <v>2907</v>
      </c>
      <c r="H3705" s="10" t="str">
        <f>G3705</f>
        <v>EMEDTECH</v>
      </c>
      <c r="I3705" s="10" t="s">
        <v>2908</v>
      </c>
      <c r="J3705" s="10" t="s">
        <v>2909</v>
      </c>
      <c r="K3705" s="13">
        <v>1.5</v>
      </c>
      <c r="L3705" s="19" t="s">
        <v>13176</v>
      </c>
      <c r="M3705" s="11" t="s">
        <v>39</v>
      </c>
      <c r="N3705" s="10" t="s">
        <v>40</v>
      </c>
      <c r="O3705" s="10" t="s">
        <v>76</v>
      </c>
      <c r="P3705" s="26"/>
      <c r="Q3705" s="12"/>
      <c r="R3705" s="12"/>
      <c r="S3705" s="17" t="s">
        <v>42</v>
      </c>
      <c r="T3705" s="10" t="s">
        <v>27</v>
      </c>
      <c r="U3705" s="10">
        <v>923</v>
      </c>
      <c r="V3705" s="10">
        <v>1220</v>
      </c>
      <c r="W3705" s="10">
        <v>446</v>
      </c>
      <c r="X3705" s="10">
        <v>91</v>
      </c>
      <c r="Y3705" s="10">
        <f t="shared" si="144"/>
        <v>903</v>
      </c>
      <c r="Z3705" s="10" t="str">
        <f>IFERROR(VLOOKUP(H3705,'[1]MW-NIFTY-50-12-Apr-2020'!$A:$A,1,FALSE),"No")</f>
        <v>No</v>
      </c>
      <c r="AA3705" s="10" t="str">
        <f>IFERROR(VLOOKUP(AB3705,'[2]ind_nifty500list 12th Apr20'!$F:$F,1,FALSE),"No")</f>
        <v>No</v>
      </c>
      <c r="AB3705" s="9">
        <v>903</v>
      </c>
    </row>
    <row r="3706" spans="1:28" ht="15.75" customHeight="1" x14ac:dyDescent="0.3">
      <c r="A3706" s="9">
        <v>3637</v>
      </c>
      <c r="B3706" s="10"/>
      <c r="C3706" s="10"/>
      <c r="D3706" s="10">
        <v>151068420</v>
      </c>
      <c r="E3706" s="10">
        <v>590111</v>
      </c>
      <c r="F3706" s="10">
        <v>590111</v>
      </c>
      <c r="G3706" s="10" t="s">
        <v>11145</v>
      </c>
      <c r="H3706" s="10" t="str">
        <f>G3706</f>
        <v>VAISHNAVI</v>
      </c>
      <c r="I3706" s="10" t="s">
        <v>11146</v>
      </c>
      <c r="J3706" s="10" t="s">
        <v>11147</v>
      </c>
      <c r="K3706" s="13">
        <v>1.5</v>
      </c>
      <c r="L3706" s="19" t="s">
        <v>13176</v>
      </c>
      <c r="M3706" s="11" t="s">
        <v>83</v>
      </c>
      <c r="N3706" s="10" t="s">
        <v>84</v>
      </c>
      <c r="O3706" s="10" t="s">
        <v>508</v>
      </c>
      <c r="P3706" s="10"/>
      <c r="Q3706" s="12"/>
      <c r="R3706" s="12"/>
      <c r="S3706" s="15" t="s">
        <v>86</v>
      </c>
      <c r="T3706" s="10" t="s">
        <v>27</v>
      </c>
      <c r="U3706" s="10">
        <v>3754</v>
      </c>
      <c r="V3706" s="10">
        <v>3853</v>
      </c>
      <c r="W3706" s="10">
        <v>3033</v>
      </c>
      <c r="X3706" s="10">
        <v>3006</v>
      </c>
      <c r="Y3706" s="10">
        <f t="shared" si="144"/>
        <v>3637</v>
      </c>
      <c r="Z3706" s="10" t="str">
        <f>IFERROR(VLOOKUP(H3706,'[1]MW-NIFTY-50-12-Apr-2020'!$A:$A,1,FALSE),"No")</f>
        <v>No</v>
      </c>
      <c r="AA3706" s="10" t="str">
        <f>IFERROR(VLOOKUP(AB3706,'[2]ind_nifty500list 12th Apr20'!$F:$F,1,FALSE),"No")</f>
        <v>No</v>
      </c>
      <c r="AB3706" s="9">
        <v>3637</v>
      </c>
    </row>
    <row r="3707" spans="1:28" ht="15.75" customHeight="1" x14ac:dyDescent="0.3">
      <c r="A3707" s="9">
        <v>3711</v>
      </c>
      <c r="B3707" s="10">
        <v>4445185</v>
      </c>
      <c r="C3707" s="10">
        <v>17364</v>
      </c>
      <c r="D3707" s="10">
        <v>134195204</v>
      </c>
      <c r="E3707" s="10">
        <v>524200</v>
      </c>
      <c r="F3707" s="10">
        <v>524200</v>
      </c>
      <c r="G3707" s="10" t="s">
        <v>11364</v>
      </c>
      <c r="H3707" s="10" t="s">
        <v>11364</v>
      </c>
      <c r="I3707" s="21" t="s">
        <v>13187</v>
      </c>
      <c r="J3707" s="10" t="s">
        <v>11365</v>
      </c>
      <c r="K3707" s="13">
        <v>4703.8733000000002</v>
      </c>
      <c r="L3707" s="19" t="s">
        <v>13177</v>
      </c>
      <c r="M3707" s="11" t="s">
        <v>23</v>
      </c>
      <c r="N3707" s="10" t="s">
        <v>24</v>
      </c>
      <c r="O3707" s="10" t="s">
        <v>25</v>
      </c>
      <c r="P3707" s="10"/>
      <c r="Q3707" s="12"/>
      <c r="R3707" s="12"/>
      <c r="S3707" s="15" t="s">
        <v>26</v>
      </c>
      <c r="T3707" s="10" t="s">
        <v>27</v>
      </c>
      <c r="U3707" s="10">
        <v>3875</v>
      </c>
      <c r="V3707" s="10">
        <v>3309</v>
      </c>
      <c r="W3707" s="10">
        <v>15</v>
      </c>
      <c r="X3707" s="10">
        <v>111</v>
      </c>
      <c r="Y3707" s="10">
        <f t="shared" si="144"/>
        <v>3711</v>
      </c>
      <c r="Z3707" s="10" t="str">
        <f>IFERROR(VLOOKUP(H3707,'[1]MW-NIFTY-50-12-Apr-2020'!$A:$A,1,FALSE),"No")</f>
        <v>No</v>
      </c>
      <c r="AA3707" s="10" t="s">
        <v>44</v>
      </c>
      <c r="AB3707" s="9">
        <v>3711</v>
      </c>
    </row>
    <row r="3708" spans="1:28" ht="15.75" customHeight="1" x14ac:dyDescent="0.3">
      <c r="A3708" s="9">
        <v>4363</v>
      </c>
      <c r="B3708" s="10"/>
      <c r="C3708" s="10"/>
      <c r="D3708" s="10">
        <v>130491396</v>
      </c>
      <c r="E3708" s="10">
        <v>509732</v>
      </c>
      <c r="F3708" s="10">
        <v>509732</v>
      </c>
      <c r="G3708" s="10" t="s">
        <v>12416</v>
      </c>
      <c r="H3708" s="10" t="str">
        <f t="shared" ref="H3708:H3715" si="148">G3708</f>
        <v>KOTHARINDL</v>
      </c>
      <c r="I3708" s="10" t="s">
        <v>12417</v>
      </c>
      <c r="J3708" s="10" t="s">
        <v>12418</v>
      </c>
      <c r="K3708" s="13">
        <v>1.5</v>
      </c>
      <c r="L3708" s="19" t="s">
        <v>13176</v>
      </c>
      <c r="M3708" s="11" t="s">
        <v>39</v>
      </c>
      <c r="N3708" s="10" t="s">
        <v>145</v>
      </c>
      <c r="O3708" s="10"/>
      <c r="P3708" s="10"/>
      <c r="Q3708" s="12"/>
      <c r="R3708" s="12"/>
      <c r="S3708" s="17" t="s">
        <v>42</v>
      </c>
      <c r="T3708" s="10" t="s">
        <v>27</v>
      </c>
      <c r="U3708" s="10">
        <v>4453</v>
      </c>
      <c r="V3708" s="10">
        <v>4472</v>
      </c>
      <c r="W3708" s="10">
        <v>4359</v>
      </c>
      <c r="X3708" s="10">
        <v>4338</v>
      </c>
      <c r="Y3708" s="10">
        <f t="shared" si="144"/>
        <v>4363</v>
      </c>
      <c r="Z3708" s="10" t="str">
        <f>IFERROR(VLOOKUP(H3708,'[1]MW-NIFTY-50-12-Apr-2020'!$A:$A,1,FALSE),"No")</f>
        <v>No</v>
      </c>
      <c r="AA3708" s="10" t="str">
        <f>IFERROR(VLOOKUP(AB3708,'[2]ind_nifty500list 12th Apr20'!$F:$F,1,FALSE),"No")</f>
        <v>No</v>
      </c>
      <c r="AB3708" s="9">
        <v>4363</v>
      </c>
    </row>
    <row r="3709" spans="1:28" ht="15.75" customHeight="1" x14ac:dyDescent="0.3">
      <c r="A3709" s="9">
        <v>402</v>
      </c>
      <c r="B3709" s="10"/>
      <c r="C3709" s="10"/>
      <c r="D3709" s="10">
        <v>136175876</v>
      </c>
      <c r="E3709" s="10">
        <v>531937</v>
      </c>
      <c r="F3709" s="10">
        <v>531937</v>
      </c>
      <c r="G3709" s="10" t="s">
        <v>1383</v>
      </c>
      <c r="H3709" s="10" t="str">
        <f t="shared" si="148"/>
        <v>BECKONIN</v>
      </c>
      <c r="I3709" s="10" t="s">
        <v>1384</v>
      </c>
      <c r="J3709" s="10" t="s">
        <v>1385</v>
      </c>
      <c r="K3709" s="13">
        <v>1.49</v>
      </c>
      <c r="L3709" s="19" t="s">
        <v>13176</v>
      </c>
      <c r="M3709" s="12"/>
      <c r="N3709" s="10"/>
      <c r="O3709" s="10"/>
      <c r="P3709" s="10"/>
      <c r="Q3709" s="12"/>
      <c r="R3709" s="12"/>
      <c r="S3709" s="10"/>
      <c r="T3709" s="10" t="s">
        <v>27</v>
      </c>
      <c r="U3709" s="10"/>
      <c r="V3709" s="10"/>
      <c r="W3709" s="10"/>
      <c r="X3709" s="10"/>
      <c r="Y3709" s="10">
        <f t="shared" si="144"/>
        <v>402</v>
      </c>
      <c r="Z3709" s="10" t="str">
        <f>IFERROR(VLOOKUP(H3709,'[1]MW-NIFTY-50-12-Apr-2020'!$A:$A,1,FALSE),"No")</f>
        <v>No</v>
      </c>
      <c r="AA3709" s="10" t="str">
        <f>IFERROR(VLOOKUP(AB3709,'[2]ind_nifty500list 12th Apr20'!$F:$F,1,FALSE),"No")</f>
        <v>No</v>
      </c>
      <c r="AB3709" s="9">
        <v>402</v>
      </c>
    </row>
    <row r="3710" spans="1:28" ht="15.75" customHeight="1" x14ac:dyDescent="0.3">
      <c r="A3710" s="9">
        <v>1658</v>
      </c>
      <c r="B3710" s="10"/>
      <c r="C3710" s="10"/>
      <c r="D3710" s="10">
        <v>136135172</v>
      </c>
      <c r="E3710" s="10">
        <v>531778</v>
      </c>
      <c r="F3710" s="10">
        <v>531778</v>
      </c>
      <c r="G3710" s="10" t="s">
        <v>5210</v>
      </c>
      <c r="H3710" s="10" t="str">
        <f t="shared" si="148"/>
        <v>KACHCHH</v>
      </c>
      <c r="I3710" s="10" t="s">
        <v>5211</v>
      </c>
      <c r="J3710" s="10" t="s">
        <v>5212</v>
      </c>
      <c r="K3710" s="13">
        <v>1.49</v>
      </c>
      <c r="L3710" s="19" t="s">
        <v>13176</v>
      </c>
      <c r="M3710" s="11" t="s">
        <v>23</v>
      </c>
      <c r="N3710" s="10" t="s">
        <v>90</v>
      </c>
      <c r="O3710" s="12"/>
      <c r="P3710" s="10"/>
      <c r="Q3710" s="12"/>
      <c r="R3710" s="12"/>
      <c r="S3710" s="18" t="s">
        <v>91</v>
      </c>
      <c r="T3710" s="10" t="s">
        <v>27</v>
      </c>
      <c r="U3710" s="10">
        <v>2015</v>
      </c>
      <c r="V3710" s="10">
        <v>2542</v>
      </c>
      <c r="W3710" s="10">
        <v>1457</v>
      </c>
      <c r="X3710" s="10">
        <v>1412</v>
      </c>
      <c r="Y3710" s="10">
        <f t="shared" si="144"/>
        <v>1658</v>
      </c>
      <c r="Z3710" s="10" t="str">
        <f>IFERROR(VLOOKUP(H3710,'[1]MW-NIFTY-50-12-Apr-2020'!$A:$A,1,FALSE),"No")</f>
        <v>No</v>
      </c>
      <c r="AA3710" s="10" t="str">
        <f>IFERROR(VLOOKUP(AB3710,'[2]ind_nifty500list 12th Apr20'!$F:$F,1,FALSE),"No")</f>
        <v>No</v>
      </c>
      <c r="AB3710" s="9">
        <v>1658</v>
      </c>
    </row>
    <row r="3711" spans="1:28" ht="15.75" customHeight="1" x14ac:dyDescent="0.3">
      <c r="A3711" s="9">
        <v>2255</v>
      </c>
      <c r="B3711" s="10"/>
      <c r="C3711" s="10"/>
      <c r="D3711" s="10">
        <v>131134724</v>
      </c>
      <c r="E3711" s="10">
        <v>131134724</v>
      </c>
      <c r="F3711" s="10">
        <v>512245</v>
      </c>
      <c r="G3711" s="10" t="s">
        <v>7013</v>
      </c>
      <c r="H3711" s="10" t="str">
        <f t="shared" si="148"/>
        <v>ZNIVITRD</v>
      </c>
      <c r="I3711" s="10" t="s">
        <v>7014</v>
      </c>
      <c r="J3711" s="10" t="s">
        <v>7015</v>
      </c>
      <c r="K3711" s="13">
        <v>1.49</v>
      </c>
      <c r="L3711" s="19" t="s">
        <v>13176</v>
      </c>
      <c r="M3711" s="11" t="s">
        <v>55</v>
      </c>
      <c r="N3711" s="10" t="s">
        <v>56</v>
      </c>
      <c r="O3711" s="10" t="s">
        <v>62</v>
      </c>
      <c r="P3711" s="10" t="s">
        <v>293</v>
      </c>
      <c r="Q3711" s="12"/>
      <c r="R3711" s="12"/>
      <c r="S3711" s="10" t="s">
        <v>58</v>
      </c>
      <c r="T3711" s="10" t="s">
        <v>27</v>
      </c>
      <c r="U3711" s="10">
        <v>2422</v>
      </c>
      <c r="V3711" s="10">
        <v>3762</v>
      </c>
      <c r="W3711" s="10">
        <v>2135</v>
      </c>
      <c r="X3711" s="10">
        <v>362</v>
      </c>
      <c r="Y3711" s="10">
        <f t="shared" si="144"/>
        <v>2255</v>
      </c>
      <c r="Z3711" s="10" t="str">
        <f>IFERROR(VLOOKUP(H3711,'[1]MW-NIFTY-50-12-Apr-2020'!$A:$A,1,FALSE),"No")</f>
        <v>No</v>
      </c>
      <c r="AA3711" s="10" t="str">
        <f>IFERROR(VLOOKUP(AB3711,'[2]ind_nifty500list 12th Apr20'!$F:$F,1,FALSE),"No")</f>
        <v>No</v>
      </c>
      <c r="AB3711" s="9">
        <v>2255</v>
      </c>
    </row>
    <row r="3712" spans="1:28" ht="15.75" customHeight="1" x14ac:dyDescent="0.3">
      <c r="A3712" s="9">
        <v>273</v>
      </c>
      <c r="B3712" s="10"/>
      <c r="C3712" s="10"/>
      <c r="D3712" s="10">
        <v>136081412</v>
      </c>
      <c r="E3712" s="10">
        <v>531568</v>
      </c>
      <c r="F3712" s="10">
        <v>531568</v>
      </c>
      <c r="G3712" s="10" t="s">
        <v>975</v>
      </c>
      <c r="H3712" s="10" t="str">
        <f t="shared" si="148"/>
        <v>ASHUTPM</v>
      </c>
      <c r="I3712" s="10" t="s">
        <v>976</v>
      </c>
      <c r="J3712" s="10" t="s">
        <v>977</v>
      </c>
      <c r="K3712" s="13">
        <v>1.48</v>
      </c>
      <c r="L3712" s="19" t="s">
        <v>13176</v>
      </c>
      <c r="M3712" s="11" t="s">
        <v>23</v>
      </c>
      <c r="N3712" s="10" t="s">
        <v>196</v>
      </c>
      <c r="O3712" s="10" t="s">
        <v>388</v>
      </c>
      <c r="P3712" s="10"/>
      <c r="Q3712" s="12"/>
      <c r="R3712" s="12"/>
      <c r="S3712" s="15" t="s">
        <v>26</v>
      </c>
      <c r="T3712" s="10" t="s">
        <v>27</v>
      </c>
      <c r="U3712" s="10">
        <v>467</v>
      </c>
      <c r="V3712" s="10">
        <v>3082</v>
      </c>
      <c r="W3712" s="10">
        <v>237</v>
      </c>
      <c r="X3712" s="10">
        <v>2894</v>
      </c>
      <c r="Y3712" s="10">
        <f t="shared" si="144"/>
        <v>273</v>
      </c>
      <c r="Z3712" s="10" t="str">
        <f>IFERROR(VLOOKUP(H3712,'[1]MW-NIFTY-50-12-Apr-2020'!$A:$A,1,FALSE),"No")</f>
        <v>No</v>
      </c>
      <c r="AA3712" s="10" t="str">
        <f>IFERROR(VLOOKUP(AB3712,'[2]ind_nifty500list 12th Apr20'!$F:$F,1,FALSE),"No")</f>
        <v>No</v>
      </c>
      <c r="AB3712" s="9">
        <v>273</v>
      </c>
    </row>
    <row r="3713" spans="1:28" ht="15.75" customHeight="1" x14ac:dyDescent="0.3">
      <c r="A3713" s="9">
        <v>699</v>
      </c>
      <c r="B3713" s="10"/>
      <c r="C3713" s="10"/>
      <c r="D3713" s="10">
        <v>136939524</v>
      </c>
      <c r="E3713" s="10">
        <v>534920</v>
      </c>
      <c r="F3713" s="10">
        <v>534920</v>
      </c>
      <c r="G3713" s="10" t="s">
        <v>2290</v>
      </c>
      <c r="H3713" s="10" t="str">
        <f t="shared" si="148"/>
        <v>COVIDH</v>
      </c>
      <c r="I3713" s="10" t="s">
        <v>2291</v>
      </c>
      <c r="J3713" s="10" t="s">
        <v>2292</v>
      </c>
      <c r="K3713" s="13">
        <v>1.48</v>
      </c>
      <c r="L3713" s="19" t="s">
        <v>13176</v>
      </c>
      <c r="M3713" s="11" t="s">
        <v>32</v>
      </c>
      <c r="N3713" s="10" t="s">
        <v>33</v>
      </c>
      <c r="O3713" s="10" t="s">
        <v>48</v>
      </c>
      <c r="P3713" s="10"/>
      <c r="Q3713" s="12"/>
      <c r="R3713" s="12"/>
      <c r="S3713" s="18" t="s">
        <v>35</v>
      </c>
      <c r="T3713" s="10" t="s">
        <v>27</v>
      </c>
      <c r="U3713" s="10">
        <v>1021</v>
      </c>
      <c r="V3713" s="10">
        <v>1516</v>
      </c>
      <c r="W3713" s="10">
        <v>3811</v>
      </c>
      <c r="X3713" s="10">
        <v>3126</v>
      </c>
      <c r="Y3713" s="10">
        <f t="shared" si="144"/>
        <v>699</v>
      </c>
      <c r="Z3713" s="10" t="str">
        <f>IFERROR(VLOOKUP(H3713,'[1]MW-NIFTY-50-12-Apr-2020'!$A:$A,1,FALSE),"No")</f>
        <v>No</v>
      </c>
      <c r="AA3713" s="10" t="str">
        <f>IFERROR(VLOOKUP(AB3713,'[2]ind_nifty500list 12th Apr20'!$F:$F,1,FALSE),"No")</f>
        <v>No</v>
      </c>
      <c r="AB3713" s="9">
        <v>699</v>
      </c>
    </row>
    <row r="3714" spans="1:28" ht="15.75" customHeight="1" x14ac:dyDescent="0.3">
      <c r="A3714" s="9">
        <v>986</v>
      </c>
      <c r="B3714" s="10"/>
      <c r="C3714" s="10"/>
      <c r="D3714" s="10">
        <v>128036356</v>
      </c>
      <c r="E3714" s="10">
        <v>500142</v>
      </c>
      <c r="F3714" s="10">
        <v>500142</v>
      </c>
      <c r="G3714" s="10" t="s">
        <v>3161</v>
      </c>
      <c r="H3714" s="10" t="str">
        <f t="shared" si="148"/>
        <v>FGPIND</v>
      </c>
      <c r="I3714" s="10" t="s">
        <v>3162</v>
      </c>
      <c r="J3714" s="10" t="s">
        <v>3163</v>
      </c>
      <c r="K3714" s="13">
        <v>1.48</v>
      </c>
      <c r="L3714" s="19" t="s">
        <v>13176</v>
      </c>
      <c r="M3714" s="11" t="s">
        <v>55</v>
      </c>
      <c r="N3714" s="10" t="s">
        <v>56</v>
      </c>
      <c r="O3714" s="10" t="s">
        <v>57</v>
      </c>
      <c r="P3714" s="10"/>
      <c r="Q3714" s="12"/>
      <c r="R3714" s="12"/>
      <c r="S3714" s="10" t="s">
        <v>58</v>
      </c>
      <c r="T3714" s="10" t="s">
        <v>27</v>
      </c>
      <c r="U3714" s="10">
        <v>1256</v>
      </c>
      <c r="V3714" s="10">
        <v>1306</v>
      </c>
      <c r="W3714" s="10">
        <v>974</v>
      </c>
      <c r="X3714" s="10">
        <v>966</v>
      </c>
      <c r="Y3714" s="10">
        <f t="shared" ref="Y3714:Y3777" si="149">A3714</f>
        <v>986</v>
      </c>
      <c r="Z3714" s="10" t="str">
        <f>IFERROR(VLOOKUP(H3714,'[1]MW-NIFTY-50-12-Apr-2020'!$A:$A,1,FALSE),"No")</f>
        <v>No</v>
      </c>
      <c r="AA3714" s="10" t="str">
        <f>IFERROR(VLOOKUP(AB3714,'[2]ind_nifty500list 12th Apr20'!$F:$F,1,FALSE),"No")</f>
        <v>No</v>
      </c>
      <c r="AB3714" s="9">
        <v>986</v>
      </c>
    </row>
    <row r="3715" spans="1:28" ht="15.75" customHeight="1" x14ac:dyDescent="0.3">
      <c r="A3715" s="9">
        <v>1724</v>
      </c>
      <c r="B3715" s="10"/>
      <c r="C3715" s="10"/>
      <c r="D3715" s="10">
        <v>135820036</v>
      </c>
      <c r="E3715" s="10">
        <v>530547</v>
      </c>
      <c r="F3715" s="10">
        <v>530547</v>
      </c>
      <c r="G3715" s="10" t="s">
        <v>5408</v>
      </c>
      <c r="H3715" s="10" t="str">
        <f t="shared" si="148"/>
        <v>KENFIN</v>
      </c>
      <c r="I3715" s="10" t="s">
        <v>5409</v>
      </c>
      <c r="J3715" s="10" t="s">
        <v>5410</v>
      </c>
      <c r="K3715" s="13">
        <v>1.43</v>
      </c>
      <c r="L3715" s="19" t="s">
        <v>13176</v>
      </c>
      <c r="M3715" s="11" t="s">
        <v>55</v>
      </c>
      <c r="N3715" s="10" t="s">
        <v>56</v>
      </c>
      <c r="O3715" s="10"/>
      <c r="P3715" s="10"/>
      <c r="Q3715" s="12"/>
      <c r="R3715" s="12"/>
      <c r="S3715" s="18" t="s">
        <v>58</v>
      </c>
      <c r="T3715" s="10" t="s">
        <v>27</v>
      </c>
      <c r="U3715" s="10">
        <v>1797</v>
      </c>
      <c r="V3715" s="10">
        <v>1905</v>
      </c>
      <c r="W3715" s="10">
        <v>1478</v>
      </c>
      <c r="X3715" s="10">
        <v>215</v>
      </c>
      <c r="Y3715" s="10">
        <f t="shared" si="149"/>
        <v>1724</v>
      </c>
      <c r="Z3715" s="10" t="str">
        <f>IFERROR(VLOOKUP(H3715,'[1]MW-NIFTY-50-12-Apr-2020'!$A:$A,1,FALSE),"No")</f>
        <v>No</v>
      </c>
      <c r="AA3715" s="10" t="str">
        <f>IFERROR(VLOOKUP(AB3715,'[2]ind_nifty500list 12th Apr20'!$F:$F,1,FALSE),"No")</f>
        <v>No</v>
      </c>
      <c r="AB3715" s="9">
        <v>1724</v>
      </c>
    </row>
    <row r="3716" spans="1:28" ht="15.75" customHeight="1" x14ac:dyDescent="0.3">
      <c r="A3716" s="9">
        <v>5066</v>
      </c>
      <c r="B3716" s="10">
        <v>138286340</v>
      </c>
      <c r="C3716" s="10">
        <v>540181</v>
      </c>
      <c r="D3716" s="10">
        <v>138286340</v>
      </c>
      <c r="E3716" s="10">
        <v>540181</v>
      </c>
      <c r="F3716" s="10">
        <v>540181</v>
      </c>
      <c r="G3716" s="10" t="s">
        <v>12901</v>
      </c>
      <c r="H3716" s="10" t="s">
        <v>12901</v>
      </c>
      <c r="I3716" s="10" t="s">
        <v>12902</v>
      </c>
      <c r="J3716" s="10" t="s">
        <v>12903</v>
      </c>
      <c r="K3716" s="13">
        <v>1.43</v>
      </c>
      <c r="L3716" s="19" t="s">
        <v>13176</v>
      </c>
      <c r="M3716" s="10" t="s">
        <v>55</v>
      </c>
      <c r="N3716" s="10" t="s">
        <v>56</v>
      </c>
      <c r="O3716" s="10" t="s">
        <v>4339</v>
      </c>
      <c r="P3716" s="10"/>
      <c r="Q3716" s="10"/>
      <c r="R3716" s="10"/>
      <c r="S3716" s="10" t="s">
        <v>58</v>
      </c>
      <c r="T3716" s="10" t="s">
        <v>27</v>
      </c>
      <c r="U3716" s="10">
        <v>5071</v>
      </c>
      <c r="V3716" s="10"/>
      <c r="W3716" s="10"/>
      <c r="X3716" s="10"/>
      <c r="Y3716" s="10">
        <f t="shared" si="149"/>
        <v>5066</v>
      </c>
      <c r="Z3716" s="10" t="str">
        <f>IFERROR(VLOOKUP(H3716,'[1]MW-NIFTY-50-12-Apr-2020'!$A:$A,1,FALSE),"No")</f>
        <v>No</v>
      </c>
      <c r="AA3716" s="10" t="str">
        <f>IFERROR(VLOOKUP(AB3716,'[2]ind_nifty500list 12th Apr20'!$F:$F,1,FALSE),"No")</f>
        <v>No</v>
      </c>
      <c r="AB3716" s="9">
        <v>5066</v>
      </c>
    </row>
    <row r="3717" spans="1:28" ht="15.75" customHeight="1" x14ac:dyDescent="0.3">
      <c r="A3717" s="9">
        <v>3576</v>
      </c>
      <c r="B3717" s="10"/>
      <c r="C3717" s="10"/>
      <c r="D3717" s="10">
        <v>131224324</v>
      </c>
      <c r="E3717" s="10">
        <v>512595</v>
      </c>
      <c r="F3717" s="10">
        <v>512595</v>
      </c>
      <c r="G3717" s="10" t="s">
        <v>10961</v>
      </c>
      <c r="H3717" s="10" t="str">
        <f t="shared" ref="H3717:H3743" si="150">G3717</f>
        <v>UNIMOVR</v>
      </c>
      <c r="I3717" s="10" t="s">
        <v>10962</v>
      </c>
      <c r="J3717" s="10" t="s">
        <v>10963</v>
      </c>
      <c r="K3717" s="13">
        <v>1.41</v>
      </c>
      <c r="L3717" s="19" t="s">
        <v>13176</v>
      </c>
      <c r="M3717" s="11" t="s">
        <v>83</v>
      </c>
      <c r="N3717" s="10" t="s">
        <v>181</v>
      </c>
      <c r="O3717" s="10"/>
      <c r="P3717" s="10"/>
      <c r="Q3717" s="12"/>
      <c r="R3717" s="12"/>
      <c r="S3717" s="15" t="s">
        <v>86</v>
      </c>
      <c r="T3717" s="10" t="s">
        <v>27</v>
      </c>
      <c r="U3717" s="10">
        <v>4146</v>
      </c>
      <c r="V3717" s="10">
        <v>4613</v>
      </c>
      <c r="W3717" s="10">
        <v>2959</v>
      </c>
      <c r="X3717" s="10">
        <v>2812</v>
      </c>
      <c r="Y3717" s="10">
        <f t="shared" si="149"/>
        <v>3576</v>
      </c>
      <c r="Z3717" s="10" t="str">
        <f>IFERROR(VLOOKUP(H3717,'[1]MW-NIFTY-50-12-Apr-2020'!$A:$A,1,FALSE),"No")</f>
        <v>No</v>
      </c>
      <c r="AA3717" s="10" t="str">
        <f>IFERROR(VLOOKUP(AB3717,'[2]ind_nifty500list 12th Apr20'!$F:$F,1,FALSE),"No")</f>
        <v>No</v>
      </c>
      <c r="AB3717" s="9">
        <v>3576</v>
      </c>
    </row>
    <row r="3718" spans="1:28" ht="15.75" customHeight="1" x14ac:dyDescent="0.3">
      <c r="A3718" s="9">
        <v>3075</v>
      </c>
      <c r="B3718" s="10"/>
      <c r="C3718" s="10"/>
      <c r="D3718" s="10">
        <v>131122436</v>
      </c>
      <c r="E3718" s="10">
        <v>512197</v>
      </c>
      <c r="F3718" s="10">
        <v>512197</v>
      </c>
      <c r="G3718" s="10" t="s">
        <v>9464</v>
      </c>
      <c r="H3718" s="10" t="str">
        <f t="shared" si="150"/>
        <v>SILVERO</v>
      </c>
      <c r="I3718" s="10" t="s">
        <v>9465</v>
      </c>
      <c r="J3718" s="10" t="s">
        <v>9466</v>
      </c>
      <c r="K3718" s="13">
        <v>1.39</v>
      </c>
      <c r="L3718" s="19" t="s">
        <v>13176</v>
      </c>
      <c r="M3718" s="11" t="s">
        <v>55</v>
      </c>
      <c r="N3718" s="10" t="s">
        <v>56</v>
      </c>
      <c r="O3718" s="10" t="s">
        <v>57</v>
      </c>
      <c r="P3718" s="10"/>
      <c r="Q3718" s="12"/>
      <c r="R3718" s="12"/>
      <c r="S3718" s="10" t="s">
        <v>58</v>
      </c>
      <c r="T3718" s="10" t="s">
        <v>27</v>
      </c>
      <c r="U3718" s="10">
        <v>8</v>
      </c>
      <c r="V3718" s="10">
        <v>10</v>
      </c>
      <c r="W3718" s="10">
        <v>2753</v>
      </c>
      <c r="X3718" s="10">
        <v>1994</v>
      </c>
      <c r="Y3718" s="10">
        <f t="shared" si="149"/>
        <v>3075</v>
      </c>
      <c r="Z3718" s="10" t="str">
        <f>IFERROR(VLOOKUP(H3718,'[1]MW-NIFTY-50-12-Apr-2020'!$A:$A,1,FALSE),"No")</f>
        <v>No</v>
      </c>
      <c r="AA3718" s="10" t="str">
        <f>IFERROR(VLOOKUP(AB3718,'[2]ind_nifty500list 12th Apr20'!$F:$F,1,FALSE),"No")</f>
        <v>No</v>
      </c>
      <c r="AB3718" s="9">
        <v>3075</v>
      </c>
    </row>
    <row r="3719" spans="1:28" ht="15.75" customHeight="1" x14ac:dyDescent="0.3">
      <c r="A3719" s="9">
        <v>156</v>
      </c>
      <c r="B3719" s="10"/>
      <c r="C3719" s="10"/>
      <c r="D3719" s="10">
        <v>134768388</v>
      </c>
      <c r="E3719" s="10">
        <v>526439</v>
      </c>
      <c r="F3719" s="10">
        <v>526439</v>
      </c>
      <c r="G3719" s="10" t="s">
        <v>605</v>
      </c>
      <c r="H3719" s="10" t="str">
        <f t="shared" si="150"/>
        <v>AMBIT</v>
      </c>
      <c r="I3719" s="10" t="s">
        <v>606</v>
      </c>
      <c r="J3719" s="10" t="s">
        <v>607</v>
      </c>
      <c r="K3719" s="13">
        <v>1.38</v>
      </c>
      <c r="L3719" s="19" t="s">
        <v>13176</v>
      </c>
      <c r="M3719" s="11" t="s">
        <v>39</v>
      </c>
      <c r="N3719" s="10" t="s">
        <v>145</v>
      </c>
      <c r="O3719" s="10"/>
      <c r="P3719" s="10"/>
      <c r="Q3719" s="12"/>
      <c r="R3719" s="12"/>
      <c r="S3719" s="17" t="s">
        <v>42</v>
      </c>
      <c r="T3719" s="10" t="s">
        <v>27</v>
      </c>
      <c r="U3719" s="10">
        <v>433</v>
      </c>
      <c r="V3719" s="10">
        <v>543</v>
      </c>
      <c r="W3719" s="10">
        <v>154</v>
      </c>
      <c r="X3719" s="10">
        <v>141</v>
      </c>
      <c r="Y3719" s="10">
        <f t="shared" si="149"/>
        <v>156</v>
      </c>
      <c r="Z3719" s="10" t="str">
        <f>IFERROR(VLOOKUP(H3719,'[1]MW-NIFTY-50-12-Apr-2020'!$A:$A,1,FALSE),"No")</f>
        <v>No</v>
      </c>
      <c r="AA3719" s="10" t="str">
        <f>IFERROR(VLOOKUP(AB3719,'[2]ind_nifty500list 12th Apr20'!$F:$F,1,FALSE),"No")</f>
        <v>No</v>
      </c>
      <c r="AB3719" s="9">
        <v>156</v>
      </c>
    </row>
    <row r="3720" spans="1:28" ht="15.75" customHeight="1" x14ac:dyDescent="0.3">
      <c r="A3720" s="9">
        <v>1987</v>
      </c>
      <c r="B3720" s="10"/>
      <c r="C3720" s="10"/>
      <c r="D3720" s="10">
        <v>135807236</v>
      </c>
      <c r="E3720" s="10">
        <v>530497</v>
      </c>
      <c r="F3720" s="10">
        <v>530497</v>
      </c>
      <c r="G3720" s="10" t="s">
        <v>6204</v>
      </c>
      <c r="H3720" s="10" t="str">
        <f t="shared" si="150"/>
        <v>MARVEL</v>
      </c>
      <c r="I3720" s="10" t="s">
        <v>6205</v>
      </c>
      <c r="J3720" s="10" t="s">
        <v>6206</v>
      </c>
      <c r="K3720" s="13">
        <v>1.38</v>
      </c>
      <c r="L3720" s="19" t="s">
        <v>13176</v>
      </c>
      <c r="M3720" s="11" t="s">
        <v>55</v>
      </c>
      <c r="N3720" s="10" t="s">
        <v>56</v>
      </c>
      <c r="O3720" s="10" t="s">
        <v>62</v>
      </c>
      <c r="P3720" s="10" t="s">
        <v>63</v>
      </c>
      <c r="Q3720" s="12"/>
      <c r="R3720" s="12"/>
      <c r="S3720" s="18" t="s">
        <v>58</v>
      </c>
      <c r="T3720" s="10" t="s">
        <v>27</v>
      </c>
      <c r="U3720" s="10">
        <v>2653</v>
      </c>
      <c r="V3720" s="10">
        <v>2902</v>
      </c>
      <c r="W3720" s="10">
        <v>1383</v>
      </c>
      <c r="X3720" s="10">
        <v>854</v>
      </c>
      <c r="Y3720" s="10">
        <f t="shared" si="149"/>
        <v>1987</v>
      </c>
      <c r="Z3720" s="10" t="str">
        <f>IFERROR(VLOOKUP(H3720,'[1]MW-NIFTY-50-12-Apr-2020'!$A:$A,1,FALSE),"No")</f>
        <v>No</v>
      </c>
      <c r="AA3720" s="10" t="str">
        <f>IFERROR(VLOOKUP(AB3720,'[2]ind_nifty500list 12th Apr20'!$F:$F,1,FALSE),"No")</f>
        <v>No</v>
      </c>
      <c r="AB3720" s="9">
        <v>1987</v>
      </c>
    </row>
    <row r="3721" spans="1:28" ht="15.75" customHeight="1" x14ac:dyDescent="0.3">
      <c r="A3721" s="9">
        <v>793</v>
      </c>
      <c r="B3721" s="10"/>
      <c r="C3721" s="10"/>
      <c r="D3721" s="10">
        <v>135922948</v>
      </c>
      <c r="E3721" s="10">
        <v>530949</v>
      </c>
      <c r="F3721" s="10">
        <v>530949</v>
      </c>
      <c r="G3721" s="10" t="s">
        <v>2575</v>
      </c>
      <c r="H3721" s="10" t="str">
        <f t="shared" si="150"/>
        <v>DHARTEX</v>
      </c>
      <c r="I3721" s="10" t="s">
        <v>2576</v>
      </c>
      <c r="J3721" s="10" t="s">
        <v>2577</v>
      </c>
      <c r="K3721" s="13">
        <v>1.37</v>
      </c>
      <c r="L3721" s="19" t="s">
        <v>13176</v>
      </c>
      <c r="M3721" s="11" t="s">
        <v>83</v>
      </c>
      <c r="N3721" s="10" t="s">
        <v>84</v>
      </c>
      <c r="O3721" s="10" t="s">
        <v>85</v>
      </c>
      <c r="P3721" s="10"/>
      <c r="Q3721" s="12"/>
      <c r="R3721" s="12"/>
      <c r="S3721" s="15" t="s">
        <v>86</v>
      </c>
      <c r="T3721" s="10" t="s">
        <v>27</v>
      </c>
      <c r="U3721" s="10">
        <v>813</v>
      </c>
      <c r="V3721" s="10">
        <v>1251</v>
      </c>
      <c r="W3721" s="10">
        <v>640</v>
      </c>
      <c r="X3721" s="10">
        <v>616</v>
      </c>
      <c r="Y3721" s="10">
        <f t="shared" si="149"/>
        <v>793</v>
      </c>
      <c r="Z3721" s="10" t="str">
        <f>IFERROR(VLOOKUP(H3721,'[1]MW-NIFTY-50-12-Apr-2020'!$A:$A,1,FALSE),"No")</f>
        <v>No</v>
      </c>
      <c r="AA3721" s="10" t="str">
        <f>IFERROR(VLOOKUP(AB3721,'[2]ind_nifty500list 12th Apr20'!$F:$F,1,FALSE),"No")</f>
        <v>No</v>
      </c>
      <c r="AB3721" s="9">
        <v>793</v>
      </c>
    </row>
    <row r="3722" spans="1:28" ht="15.75" customHeight="1" x14ac:dyDescent="0.3">
      <c r="A3722" s="9">
        <v>2396</v>
      </c>
      <c r="B3722" s="10"/>
      <c r="C3722" s="10"/>
      <c r="D3722" s="10">
        <v>132460292</v>
      </c>
      <c r="E3722" s="10">
        <v>132460292</v>
      </c>
      <c r="F3722" s="10">
        <v>517423</v>
      </c>
      <c r="G3722" s="10" t="s">
        <v>7439</v>
      </c>
      <c r="H3722" s="10" t="str">
        <f t="shared" si="150"/>
        <v>INTEGSW</v>
      </c>
      <c r="I3722" s="10"/>
      <c r="J3722" s="10" t="s">
        <v>7440</v>
      </c>
      <c r="K3722" s="13">
        <v>1.37</v>
      </c>
      <c r="L3722" s="19" t="s">
        <v>13176</v>
      </c>
      <c r="M3722" s="11" t="s">
        <v>32</v>
      </c>
      <c r="N3722" s="10" t="s">
        <v>220</v>
      </c>
      <c r="O3722" s="10" t="s">
        <v>458</v>
      </c>
      <c r="P3722" s="10" t="s">
        <v>1962</v>
      </c>
      <c r="Q3722" s="12"/>
      <c r="R3722" s="12"/>
      <c r="S3722" s="15" t="s">
        <v>222</v>
      </c>
      <c r="T3722" s="10" t="s">
        <v>27</v>
      </c>
      <c r="U3722" s="10">
        <v>2387</v>
      </c>
      <c r="V3722" s="10">
        <v>1861</v>
      </c>
      <c r="W3722" s="10">
        <v>3715</v>
      </c>
      <c r="X3722" s="10">
        <v>995</v>
      </c>
      <c r="Y3722" s="10">
        <f t="shared" si="149"/>
        <v>2396</v>
      </c>
      <c r="Z3722" s="10" t="str">
        <f>IFERROR(VLOOKUP(H3722,'[1]MW-NIFTY-50-12-Apr-2020'!$A:$A,1,FALSE),"No")</f>
        <v>No</v>
      </c>
      <c r="AA3722" s="10" t="str">
        <f>IFERROR(VLOOKUP(AB3722,'[2]ind_nifty500list 12th Apr20'!$F:$F,1,FALSE),"No")</f>
        <v>No</v>
      </c>
      <c r="AB3722" s="9">
        <v>2396</v>
      </c>
    </row>
    <row r="3723" spans="1:28" ht="15.75" customHeight="1" x14ac:dyDescent="0.3">
      <c r="A3723" s="9">
        <v>3811</v>
      </c>
      <c r="B3723" s="10"/>
      <c r="C3723" s="10"/>
      <c r="D3723" s="10">
        <v>136037380</v>
      </c>
      <c r="E3723" s="10">
        <v>531396</v>
      </c>
      <c r="F3723" s="10">
        <v>531396</v>
      </c>
      <c r="G3723" s="10" t="s">
        <v>11690</v>
      </c>
      <c r="H3723" s="10" t="str">
        <f t="shared" si="150"/>
        <v>WOMENNET</v>
      </c>
      <c r="I3723" s="10" t="s">
        <v>11691</v>
      </c>
      <c r="J3723" s="10" t="s">
        <v>11692</v>
      </c>
      <c r="K3723" s="13">
        <v>1.36</v>
      </c>
      <c r="L3723" s="19" t="s">
        <v>13176</v>
      </c>
      <c r="M3723" s="11" t="s">
        <v>32</v>
      </c>
      <c r="N3723" s="10" t="s">
        <v>33</v>
      </c>
      <c r="O3723" s="10" t="s">
        <v>48</v>
      </c>
      <c r="P3723" s="10"/>
      <c r="Q3723" s="12"/>
      <c r="R3723" s="12"/>
      <c r="S3723" s="18" t="s">
        <v>35</v>
      </c>
      <c r="T3723" s="10" t="s">
        <v>27</v>
      </c>
      <c r="U3723" s="10">
        <v>699</v>
      </c>
      <c r="V3723" s="10">
        <v>1021</v>
      </c>
      <c r="W3723" s="10">
        <v>3126</v>
      </c>
      <c r="X3723" s="10">
        <v>2307</v>
      </c>
      <c r="Y3723" s="10">
        <f t="shared" si="149"/>
        <v>3811</v>
      </c>
      <c r="Z3723" s="10" t="str">
        <f>IFERROR(VLOOKUP(H3723,'[1]MW-NIFTY-50-12-Apr-2020'!$A:$A,1,FALSE),"No")</f>
        <v>No</v>
      </c>
      <c r="AA3723" s="10" t="str">
        <f>IFERROR(VLOOKUP(AB3723,'[2]ind_nifty500list 12th Apr20'!$F:$F,1,FALSE),"No")</f>
        <v>No</v>
      </c>
      <c r="AB3723" s="9">
        <v>3811</v>
      </c>
    </row>
    <row r="3724" spans="1:28" ht="15.75" customHeight="1" x14ac:dyDescent="0.3">
      <c r="A3724" s="9">
        <v>921</v>
      </c>
      <c r="B3724" s="10"/>
      <c r="C3724" s="10"/>
      <c r="D3724" s="10">
        <v>131106564</v>
      </c>
      <c r="E3724" s="10">
        <v>512135</v>
      </c>
      <c r="F3724" s="10">
        <v>512135</v>
      </c>
      <c r="G3724" s="10" t="s">
        <v>2962</v>
      </c>
      <c r="H3724" s="10" t="str">
        <f t="shared" si="150"/>
        <v>ENSSI</v>
      </c>
      <c r="I3724" s="10" t="s">
        <v>2963</v>
      </c>
      <c r="J3724" s="10" t="s">
        <v>2964</v>
      </c>
      <c r="K3724" s="13">
        <v>1.35</v>
      </c>
      <c r="L3724" s="19" t="s">
        <v>13176</v>
      </c>
      <c r="M3724" s="11" t="s">
        <v>23</v>
      </c>
      <c r="N3724" s="10" t="s">
        <v>90</v>
      </c>
      <c r="O3724" s="10"/>
      <c r="P3724" s="10"/>
      <c r="Q3724" s="12"/>
      <c r="R3724" s="12"/>
      <c r="S3724" s="18" t="s">
        <v>91</v>
      </c>
      <c r="T3724" s="10" t="s">
        <v>27</v>
      </c>
      <c r="U3724" s="10">
        <v>1335</v>
      </c>
      <c r="V3724" s="10">
        <v>1412</v>
      </c>
      <c r="W3724" s="10">
        <v>485</v>
      </c>
      <c r="X3724" s="10">
        <v>3016</v>
      </c>
      <c r="Y3724" s="10">
        <f t="shared" si="149"/>
        <v>921</v>
      </c>
      <c r="Z3724" s="10" t="str">
        <f>IFERROR(VLOOKUP(H3724,'[1]MW-NIFTY-50-12-Apr-2020'!$A:$A,1,FALSE),"No")</f>
        <v>No</v>
      </c>
      <c r="AA3724" s="10" t="str">
        <f>IFERROR(VLOOKUP(AB3724,'[2]ind_nifty500list 12th Apr20'!$F:$F,1,FALSE),"No")</f>
        <v>No</v>
      </c>
      <c r="AB3724" s="9">
        <v>921</v>
      </c>
    </row>
    <row r="3725" spans="1:28" ht="15.75" customHeight="1" x14ac:dyDescent="0.3">
      <c r="A3725" s="9">
        <v>67</v>
      </c>
      <c r="B3725" s="10"/>
      <c r="C3725" s="10"/>
      <c r="D3725" s="10">
        <v>133670404</v>
      </c>
      <c r="E3725" s="10">
        <v>522150</v>
      </c>
      <c r="F3725" s="10">
        <v>522150</v>
      </c>
      <c r="G3725" s="10" t="s">
        <v>302</v>
      </c>
      <c r="H3725" s="10" t="str">
        <f t="shared" si="150"/>
        <v>ADTYFRG</v>
      </c>
      <c r="I3725" s="10" t="s">
        <v>303</v>
      </c>
      <c r="J3725" s="10" t="s">
        <v>304</v>
      </c>
      <c r="K3725" s="13">
        <v>1.34</v>
      </c>
      <c r="L3725" s="19" t="s">
        <v>13176</v>
      </c>
      <c r="M3725" s="11" t="s">
        <v>39</v>
      </c>
      <c r="N3725" s="10" t="s">
        <v>40</v>
      </c>
      <c r="O3725" s="10"/>
      <c r="P3725" s="10"/>
      <c r="Q3725" s="12"/>
      <c r="R3725" s="12"/>
      <c r="S3725" s="15" t="s">
        <v>42</v>
      </c>
      <c r="T3725" s="10" t="s">
        <v>27</v>
      </c>
      <c r="U3725" s="10">
        <v>535</v>
      </c>
      <c r="V3725" s="10">
        <v>1090</v>
      </c>
      <c r="W3725" s="10">
        <v>3128</v>
      </c>
      <c r="X3725" s="10">
        <v>2442</v>
      </c>
      <c r="Y3725" s="10">
        <f t="shared" si="149"/>
        <v>67</v>
      </c>
      <c r="Z3725" s="10" t="str">
        <f>IFERROR(VLOOKUP(H3725,'[1]MW-NIFTY-50-12-Apr-2020'!$A:$A,1,FALSE),"No")</f>
        <v>No</v>
      </c>
      <c r="AA3725" s="10" t="str">
        <f>IFERROR(VLOOKUP(AB3725,'[2]ind_nifty500list 12th Apr20'!$F:$F,1,FALSE),"No")</f>
        <v>No</v>
      </c>
      <c r="AB3725" s="9">
        <v>67</v>
      </c>
    </row>
    <row r="3726" spans="1:28" ht="15.75" customHeight="1" x14ac:dyDescent="0.3">
      <c r="A3726" s="9">
        <v>2016</v>
      </c>
      <c r="B3726" s="10"/>
      <c r="C3726" s="10"/>
      <c r="D3726" s="10">
        <v>130886660</v>
      </c>
      <c r="E3726" s="10">
        <v>511276</v>
      </c>
      <c r="F3726" s="10">
        <v>511276</v>
      </c>
      <c r="G3726" s="10" t="s">
        <v>6288</v>
      </c>
      <c r="H3726" s="10" t="str">
        <f t="shared" si="150"/>
        <v>MEFCOM</v>
      </c>
      <c r="I3726" s="10" t="s">
        <v>6289</v>
      </c>
      <c r="J3726" s="10" t="s">
        <v>6290</v>
      </c>
      <c r="K3726" s="13">
        <v>1.33</v>
      </c>
      <c r="L3726" s="19" t="s">
        <v>13176</v>
      </c>
      <c r="M3726" s="11" t="s">
        <v>39</v>
      </c>
      <c r="N3726" s="10" t="s">
        <v>67</v>
      </c>
      <c r="O3726" s="10" t="s">
        <v>68</v>
      </c>
      <c r="P3726" s="10"/>
      <c r="Q3726" s="12"/>
      <c r="R3726" s="12"/>
      <c r="S3726" s="15" t="s">
        <v>69</v>
      </c>
      <c r="T3726" s="10" t="s">
        <v>27</v>
      </c>
      <c r="U3726" s="10">
        <v>1703</v>
      </c>
      <c r="V3726" s="10">
        <v>3746</v>
      </c>
      <c r="W3726" s="10">
        <v>1554</v>
      </c>
      <c r="X3726" s="10">
        <v>2432</v>
      </c>
      <c r="Y3726" s="10">
        <f t="shared" si="149"/>
        <v>2016</v>
      </c>
      <c r="Z3726" s="10" t="str">
        <f>IFERROR(VLOOKUP(H3726,'[1]MW-NIFTY-50-12-Apr-2020'!$A:$A,1,FALSE),"No")</f>
        <v>No</v>
      </c>
      <c r="AA3726" s="10" t="str">
        <f>IFERROR(VLOOKUP(AB3726,'[2]ind_nifty500list 12th Apr20'!$F:$F,1,FALSE),"No")</f>
        <v>No</v>
      </c>
      <c r="AB3726" s="9">
        <v>2016</v>
      </c>
    </row>
    <row r="3727" spans="1:28" ht="15.75" customHeight="1" x14ac:dyDescent="0.3">
      <c r="A3727" s="9">
        <v>3336</v>
      </c>
      <c r="B3727" s="10"/>
      <c r="C3727" s="10"/>
      <c r="D3727" s="10">
        <v>134072836</v>
      </c>
      <c r="E3727" s="10">
        <v>523722</v>
      </c>
      <c r="F3727" s="10">
        <v>523722</v>
      </c>
      <c r="G3727" s="10" t="s">
        <v>10243</v>
      </c>
      <c r="H3727" s="10" t="str">
        <f t="shared" si="150"/>
        <v>SVAMSOF</v>
      </c>
      <c r="I3727" s="10" t="s">
        <v>10244</v>
      </c>
      <c r="J3727" s="10" t="s">
        <v>10245</v>
      </c>
      <c r="K3727" s="13">
        <v>1.33</v>
      </c>
      <c r="L3727" s="19" t="s">
        <v>13176</v>
      </c>
      <c r="M3727" s="11" t="s">
        <v>32</v>
      </c>
      <c r="N3727" s="10" t="s">
        <v>33</v>
      </c>
      <c r="O3727" s="10" t="s">
        <v>48</v>
      </c>
      <c r="P3727" s="10"/>
      <c r="Q3727" s="12"/>
      <c r="R3727" s="12"/>
      <c r="S3727" s="10" t="s">
        <v>35</v>
      </c>
      <c r="T3727" s="10" t="s">
        <v>27</v>
      </c>
      <c r="U3727" s="10">
        <v>3</v>
      </c>
      <c r="V3727" s="10">
        <v>85</v>
      </c>
      <c r="W3727" s="10">
        <v>3089</v>
      </c>
      <c r="X3727" s="10">
        <v>1965</v>
      </c>
      <c r="Y3727" s="10">
        <f t="shared" si="149"/>
        <v>3336</v>
      </c>
      <c r="Z3727" s="10" t="str">
        <f>IFERROR(VLOOKUP(H3727,'[1]MW-NIFTY-50-12-Apr-2020'!$A:$A,1,FALSE),"No")</f>
        <v>No</v>
      </c>
      <c r="AA3727" s="10" t="str">
        <f>IFERROR(VLOOKUP(AB3727,'[2]ind_nifty500list 12th Apr20'!$F:$F,1,FALSE),"No")</f>
        <v>No</v>
      </c>
      <c r="AB3727" s="9">
        <v>3336</v>
      </c>
    </row>
    <row r="3728" spans="1:28" ht="15.75" customHeight="1" x14ac:dyDescent="0.3">
      <c r="A3728" s="9">
        <v>4526</v>
      </c>
      <c r="B3728" s="10"/>
      <c r="C3728" s="10"/>
      <c r="D3728" s="10">
        <v>133987588</v>
      </c>
      <c r="E3728" s="10">
        <v>523389</v>
      </c>
      <c r="F3728" s="10">
        <v>523389</v>
      </c>
      <c r="G3728" s="10" t="s">
        <v>12506</v>
      </c>
      <c r="H3728" s="10" t="str">
        <f t="shared" si="150"/>
        <v>HERDIOXIDE</v>
      </c>
      <c r="I3728" s="10" t="s">
        <v>12507</v>
      </c>
      <c r="J3728" s="10" t="s">
        <v>12508</v>
      </c>
      <c r="K3728" s="13">
        <v>1.33</v>
      </c>
      <c r="L3728" s="19" t="s">
        <v>13176</v>
      </c>
      <c r="M3728" s="11" t="s">
        <v>23</v>
      </c>
      <c r="N3728" s="10" t="s">
        <v>24</v>
      </c>
      <c r="O3728" s="10"/>
      <c r="P3728" s="10"/>
      <c r="Q3728" s="12"/>
      <c r="R3728" s="12"/>
      <c r="S3728" s="15" t="s">
        <v>26</v>
      </c>
      <c r="T3728" s="10" t="s">
        <v>27</v>
      </c>
      <c r="U3728" s="10">
        <v>4622</v>
      </c>
      <c r="V3728" s="10">
        <v>4659</v>
      </c>
      <c r="W3728" s="10">
        <v>4428</v>
      </c>
      <c r="X3728" s="10">
        <v>4398</v>
      </c>
      <c r="Y3728" s="10">
        <f t="shared" si="149"/>
        <v>4526</v>
      </c>
      <c r="Z3728" s="10" t="str">
        <f>IFERROR(VLOOKUP(H3728,'[1]MW-NIFTY-50-12-Apr-2020'!$A:$A,1,FALSE),"No")</f>
        <v>No</v>
      </c>
      <c r="AA3728" s="10" t="str">
        <f>IFERROR(VLOOKUP(AB3728,'[2]ind_nifty500list 12th Apr20'!$F:$F,1,FALSE),"No")</f>
        <v>No</v>
      </c>
      <c r="AB3728" s="9">
        <v>4526</v>
      </c>
    </row>
    <row r="3729" spans="1:28" ht="15.75" customHeight="1" x14ac:dyDescent="0.3">
      <c r="A3729" s="9">
        <v>300</v>
      </c>
      <c r="B3729" s="10"/>
      <c r="C3729" s="10"/>
      <c r="D3729" s="10">
        <v>134871812</v>
      </c>
      <c r="E3729" s="10">
        <v>526843</v>
      </c>
      <c r="F3729" s="10">
        <v>526843</v>
      </c>
      <c r="G3729" s="10" t="s">
        <v>1060</v>
      </c>
      <c r="H3729" s="10" t="str">
        <f t="shared" si="150"/>
        <v>ATLANTADEV</v>
      </c>
      <c r="I3729" s="10" t="s">
        <v>1061</v>
      </c>
      <c r="J3729" s="10" t="s">
        <v>1062</v>
      </c>
      <c r="K3729" s="13">
        <v>1.32</v>
      </c>
      <c r="L3729" s="19" t="s">
        <v>13176</v>
      </c>
      <c r="M3729" s="11" t="s">
        <v>39</v>
      </c>
      <c r="N3729" s="10" t="s">
        <v>40</v>
      </c>
      <c r="O3729" s="10" t="s">
        <v>76</v>
      </c>
      <c r="P3729" s="10"/>
      <c r="Q3729" s="12"/>
      <c r="R3729" s="12"/>
      <c r="S3729" s="15" t="s">
        <v>42</v>
      </c>
      <c r="T3729" s="10" t="s">
        <v>27</v>
      </c>
      <c r="U3729" s="10">
        <v>636</v>
      </c>
      <c r="V3729" s="10">
        <v>1303</v>
      </c>
      <c r="W3729" s="10">
        <v>19</v>
      </c>
      <c r="X3729" s="10">
        <v>3831</v>
      </c>
      <c r="Y3729" s="10">
        <f t="shared" si="149"/>
        <v>300</v>
      </c>
      <c r="Z3729" s="10" t="str">
        <f>IFERROR(VLOOKUP(H3729,'[1]MW-NIFTY-50-12-Apr-2020'!$A:$A,1,FALSE),"No")</f>
        <v>No</v>
      </c>
      <c r="AA3729" s="10" t="str">
        <f>IFERROR(VLOOKUP(AB3729,'[2]ind_nifty500list 12th Apr20'!$F:$F,1,FALSE),"No")</f>
        <v>No</v>
      </c>
      <c r="AB3729" s="9">
        <v>300</v>
      </c>
    </row>
    <row r="3730" spans="1:28" ht="15.75" customHeight="1" x14ac:dyDescent="0.3">
      <c r="A3730" s="9">
        <v>2866</v>
      </c>
      <c r="B3730" s="10"/>
      <c r="C3730" s="10"/>
      <c r="D3730" s="10">
        <v>136406020</v>
      </c>
      <c r="E3730" s="10">
        <v>532836</v>
      </c>
      <c r="F3730" s="10">
        <v>532836</v>
      </c>
      <c r="G3730" s="10" t="s">
        <v>8839</v>
      </c>
      <c r="H3730" s="10" t="str">
        <f t="shared" si="150"/>
        <v>SANCIA</v>
      </c>
      <c r="I3730" s="10" t="s">
        <v>8840</v>
      </c>
      <c r="J3730" s="10" t="s">
        <v>8841</v>
      </c>
      <c r="K3730" s="13">
        <v>1.32</v>
      </c>
      <c r="L3730" s="19" t="s">
        <v>13176</v>
      </c>
      <c r="M3730" s="11" t="s">
        <v>39</v>
      </c>
      <c r="N3730" s="10" t="s">
        <v>145</v>
      </c>
      <c r="O3730" s="10"/>
      <c r="P3730" s="10"/>
      <c r="Q3730" s="12"/>
      <c r="R3730" s="12"/>
      <c r="S3730" s="17" t="s">
        <v>42</v>
      </c>
      <c r="T3730" s="10" t="s">
        <v>27</v>
      </c>
      <c r="U3730" s="10">
        <v>2944</v>
      </c>
      <c r="V3730" s="10">
        <v>3649</v>
      </c>
      <c r="W3730" s="10">
        <v>2865</v>
      </c>
      <c r="X3730" s="10">
        <v>1619</v>
      </c>
      <c r="Y3730" s="10">
        <f t="shared" si="149"/>
        <v>2866</v>
      </c>
      <c r="Z3730" s="10" t="str">
        <f>IFERROR(VLOOKUP(H3730,'[1]MW-NIFTY-50-12-Apr-2020'!$A:$A,1,FALSE),"No")</f>
        <v>No</v>
      </c>
      <c r="AA3730" s="10" t="str">
        <f>IFERROR(VLOOKUP(AB3730,'[2]ind_nifty500list 12th Apr20'!$F:$F,1,FALSE),"No")</f>
        <v>No</v>
      </c>
      <c r="AB3730" s="9">
        <v>2866</v>
      </c>
    </row>
    <row r="3731" spans="1:28" ht="15.75" customHeight="1" x14ac:dyDescent="0.3">
      <c r="A3731" s="9">
        <v>2979</v>
      </c>
      <c r="B3731" s="10"/>
      <c r="C3731" s="10"/>
      <c r="D3731" s="10">
        <v>131165956</v>
      </c>
      <c r="E3731" s="10">
        <v>131165956</v>
      </c>
      <c r="F3731" s="10">
        <v>512367</v>
      </c>
      <c r="G3731" s="10" t="s">
        <v>9176</v>
      </c>
      <c r="H3731" s="10" t="str">
        <f t="shared" si="150"/>
        <v>ZSHERAPR</v>
      </c>
      <c r="I3731" s="10" t="s">
        <v>9177</v>
      </c>
      <c r="J3731" s="10" t="s">
        <v>9178</v>
      </c>
      <c r="K3731" s="13">
        <v>1.32</v>
      </c>
      <c r="L3731" s="19" t="s">
        <v>13176</v>
      </c>
      <c r="M3731" s="11" t="s">
        <v>55</v>
      </c>
      <c r="N3731" s="10" t="s">
        <v>56</v>
      </c>
      <c r="O3731" s="10"/>
      <c r="P3731" s="10"/>
      <c r="Q3731" s="12"/>
      <c r="R3731" s="12"/>
      <c r="S3731" s="18" t="s">
        <v>58</v>
      </c>
      <c r="T3731" s="10" t="s">
        <v>27</v>
      </c>
      <c r="U3731" s="10">
        <v>3164</v>
      </c>
      <c r="V3731" s="10">
        <v>3617</v>
      </c>
      <c r="W3731" s="10">
        <v>2892</v>
      </c>
      <c r="X3731" s="10">
        <v>2883</v>
      </c>
      <c r="Y3731" s="10">
        <f t="shared" si="149"/>
        <v>2979</v>
      </c>
      <c r="Z3731" s="10" t="str">
        <f>IFERROR(VLOOKUP(H3731,'[1]MW-NIFTY-50-12-Apr-2020'!$A:$A,1,FALSE),"No")</f>
        <v>No</v>
      </c>
      <c r="AA3731" s="10" t="str">
        <f>IFERROR(VLOOKUP(AB3731,'[2]ind_nifty500list 12th Apr20'!$F:$F,1,FALSE),"No")</f>
        <v>No</v>
      </c>
      <c r="AB3731" s="9">
        <v>2979</v>
      </c>
    </row>
    <row r="3732" spans="1:28" ht="15.75" customHeight="1" x14ac:dyDescent="0.3">
      <c r="A3732" s="9">
        <v>706</v>
      </c>
      <c r="B3732" s="10"/>
      <c r="C3732" s="10"/>
      <c r="D3732" s="10">
        <v>134243332</v>
      </c>
      <c r="E3732" s="10">
        <v>524388</v>
      </c>
      <c r="F3732" s="10">
        <v>524388</v>
      </c>
      <c r="G3732" s="10" t="s">
        <v>2311</v>
      </c>
      <c r="H3732" s="10" t="str">
        <f t="shared" si="150"/>
        <v>CRAZYINF</v>
      </c>
      <c r="I3732" s="10" t="s">
        <v>2312</v>
      </c>
      <c r="J3732" s="10" t="s">
        <v>2313</v>
      </c>
      <c r="K3732" s="13">
        <v>1.31</v>
      </c>
      <c r="L3732" s="19" t="s">
        <v>13176</v>
      </c>
      <c r="M3732" s="11" t="s">
        <v>39</v>
      </c>
      <c r="N3732" s="10" t="s">
        <v>145</v>
      </c>
      <c r="O3732" s="10"/>
      <c r="P3732" s="10"/>
      <c r="Q3732" s="12"/>
      <c r="R3732" s="12"/>
      <c r="S3732" s="15" t="s">
        <v>42</v>
      </c>
      <c r="T3732" s="10" t="s">
        <v>27</v>
      </c>
      <c r="U3732" s="10">
        <v>859</v>
      </c>
      <c r="V3732" s="10">
        <v>1060</v>
      </c>
      <c r="W3732" s="10">
        <v>495</v>
      </c>
      <c r="X3732" s="10">
        <v>324</v>
      </c>
      <c r="Y3732" s="10">
        <f t="shared" si="149"/>
        <v>706</v>
      </c>
      <c r="Z3732" s="10" t="str">
        <f>IFERROR(VLOOKUP(H3732,'[1]MW-NIFTY-50-12-Apr-2020'!$A:$A,1,FALSE),"No")</f>
        <v>No</v>
      </c>
      <c r="AA3732" s="10" t="str">
        <f>IFERROR(VLOOKUP(AB3732,'[2]ind_nifty500list 12th Apr20'!$F:$F,1,FALSE),"No")</f>
        <v>No</v>
      </c>
      <c r="AB3732" s="9">
        <v>706</v>
      </c>
    </row>
    <row r="3733" spans="1:28" ht="15.75" customHeight="1" x14ac:dyDescent="0.3">
      <c r="A3733" s="9">
        <v>5</v>
      </c>
      <c r="B3733" s="10"/>
      <c r="C3733" s="10"/>
      <c r="D3733" s="10">
        <v>137817860</v>
      </c>
      <c r="E3733" s="10">
        <v>538351</v>
      </c>
      <c r="F3733" s="10">
        <v>538351</v>
      </c>
      <c r="G3733" s="10" t="s">
        <v>52</v>
      </c>
      <c r="H3733" s="10" t="str">
        <f t="shared" si="150"/>
        <v>AFEL</v>
      </c>
      <c r="I3733" s="10" t="s">
        <v>53</v>
      </c>
      <c r="J3733" s="10" t="s">
        <v>54</v>
      </c>
      <c r="K3733" s="13">
        <v>1.3</v>
      </c>
      <c r="L3733" s="19" t="s">
        <v>13176</v>
      </c>
      <c r="M3733" s="11" t="s">
        <v>55</v>
      </c>
      <c r="N3733" s="11" t="s">
        <v>56</v>
      </c>
      <c r="O3733" s="10" t="s">
        <v>57</v>
      </c>
      <c r="P3733" s="10"/>
      <c r="Q3733" s="12"/>
      <c r="R3733" s="12"/>
      <c r="S3733" s="18" t="s">
        <v>58</v>
      </c>
      <c r="T3733" s="10" t="s">
        <v>27</v>
      </c>
      <c r="U3733" s="10">
        <v>128</v>
      </c>
      <c r="V3733" s="10">
        <v>193</v>
      </c>
      <c r="W3733" s="10">
        <v>3806</v>
      </c>
      <c r="X3733" s="10">
        <v>3347</v>
      </c>
      <c r="Y3733" s="10">
        <f t="shared" si="149"/>
        <v>5</v>
      </c>
      <c r="Z3733" s="10" t="str">
        <f>IFERROR(VLOOKUP(H3733,'[1]MW-NIFTY-50-12-Apr-2020'!$A:$A,1,FALSE),"No")</f>
        <v>No</v>
      </c>
      <c r="AA3733" s="10" t="str">
        <f>IFERROR(VLOOKUP(AB3733,'[2]ind_nifty500list 12th Apr20'!$F:$F,1,FALSE),"No")</f>
        <v>No</v>
      </c>
      <c r="AB3733" s="9">
        <v>5</v>
      </c>
    </row>
    <row r="3734" spans="1:28" ht="15.75" customHeight="1" x14ac:dyDescent="0.3">
      <c r="A3734" s="9">
        <v>859</v>
      </c>
      <c r="B3734" s="10"/>
      <c r="C3734" s="10"/>
      <c r="D3734" s="10">
        <v>130026756</v>
      </c>
      <c r="E3734" s="10">
        <v>130026756</v>
      </c>
      <c r="F3734" s="10">
        <v>507917</v>
      </c>
      <c r="G3734" s="10" t="s">
        <v>2773</v>
      </c>
      <c r="H3734" s="10" t="str">
        <f t="shared" si="150"/>
        <v>EASTBUILD</v>
      </c>
      <c r="I3734" s="10" t="s">
        <v>2774</v>
      </c>
      <c r="J3734" s="10" t="s">
        <v>2775</v>
      </c>
      <c r="K3734" s="13">
        <v>1.3</v>
      </c>
      <c r="L3734" s="19" t="s">
        <v>13176</v>
      </c>
      <c r="M3734" s="11" t="s">
        <v>39</v>
      </c>
      <c r="N3734" s="10" t="s">
        <v>145</v>
      </c>
      <c r="O3734" s="10"/>
      <c r="P3734" s="10"/>
      <c r="Q3734" s="10"/>
      <c r="R3734" s="12"/>
      <c r="S3734" s="15" t="s">
        <v>42</v>
      </c>
      <c r="T3734" s="10" t="s">
        <v>27</v>
      </c>
      <c r="U3734" s="10">
        <v>1060</v>
      </c>
      <c r="V3734" s="10">
        <v>1121</v>
      </c>
      <c r="W3734" s="10">
        <v>706</v>
      </c>
      <c r="X3734" s="10">
        <v>495</v>
      </c>
      <c r="Y3734" s="10">
        <f t="shared" si="149"/>
        <v>859</v>
      </c>
      <c r="Z3734" s="10" t="str">
        <f>IFERROR(VLOOKUP(H3734,'[1]MW-NIFTY-50-12-Apr-2020'!$A:$A,1,FALSE),"No")</f>
        <v>No</v>
      </c>
      <c r="AA3734" s="10" t="str">
        <f>IFERROR(VLOOKUP(AB3734,'[2]ind_nifty500list 12th Apr20'!$F:$F,1,FALSE),"No")</f>
        <v>No</v>
      </c>
      <c r="AB3734" s="9">
        <v>859</v>
      </c>
    </row>
    <row r="3735" spans="1:28" ht="15.75" customHeight="1" x14ac:dyDescent="0.3">
      <c r="A3735" s="9">
        <v>1683</v>
      </c>
      <c r="B3735" s="10"/>
      <c r="C3735" s="10"/>
      <c r="D3735" s="10">
        <v>136285956</v>
      </c>
      <c r="E3735" s="10">
        <v>532367</v>
      </c>
      <c r="F3735" s="10">
        <v>532367</v>
      </c>
      <c r="G3735" s="10" t="s">
        <v>5284</v>
      </c>
      <c r="H3735" s="10" t="str">
        <f t="shared" si="150"/>
        <v>KANIKAIN</v>
      </c>
      <c r="I3735" s="10" t="s">
        <v>5285</v>
      </c>
      <c r="J3735" s="10" t="s">
        <v>5286</v>
      </c>
      <c r="K3735" s="13">
        <v>1.29</v>
      </c>
      <c r="L3735" s="19" t="s">
        <v>13176</v>
      </c>
      <c r="M3735" s="11" t="s">
        <v>32</v>
      </c>
      <c r="N3735" s="10" t="s">
        <v>33</v>
      </c>
      <c r="O3735" s="10" t="s">
        <v>34</v>
      </c>
      <c r="P3735" s="10"/>
      <c r="Q3735" s="12"/>
      <c r="R3735" s="12"/>
      <c r="S3735" s="18" t="s">
        <v>35</v>
      </c>
      <c r="T3735" s="10" t="s">
        <v>27</v>
      </c>
      <c r="U3735" s="10">
        <v>2221</v>
      </c>
      <c r="V3735" s="10">
        <v>3372</v>
      </c>
      <c r="W3735" s="10">
        <v>18</v>
      </c>
      <c r="X3735" s="10">
        <v>1359</v>
      </c>
      <c r="Y3735" s="10">
        <f t="shared" si="149"/>
        <v>1683</v>
      </c>
      <c r="Z3735" s="10" t="str">
        <f>IFERROR(VLOOKUP(H3735,'[1]MW-NIFTY-50-12-Apr-2020'!$A:$A,1,FALSE),"No")</f>
        <v>No</v>
      </c>
      <c r="AA3735" s="10" t="str">
        <f>IFERROR(VLOOKUP(AB3735,'[2]ind_nifty500list 12th Apr20'!$F:$F,1,FALSE),"No")</f>
        <v>No</v>
      </c>
      <c r="AB3735" s="9">
        <v>1683</v>
      </c>
    </row>
    <row r="3736" spans="1:28" ht="15.75" customHeight="1" x14ac:dyDescent="0.3">
      <c r="A3736" s="9">
        <v>2160</v>
      </c>
      <c r="B3736" s="10"/>
      <c r="C3736" s="10"/>
      <c r="D3736" s="10">
        <v>136029444</v>
      </c>
      <c r="E3736" s="10">
        <v>531365</v>
      </c>
      <c r="F3736" s="10">
        <v>531365</v>
      </c>
      <c r="G3736" s="10" t="s">
        <v>6727</v>
      </c>
      <c r="H3736" s="10" t="str">
        <f t="shared" si="150"/>
        <v>NAISARG</v>
      </c>
      <c r="I3736" s="10" t="s">
        <v>6728</v>
      </c>
      <c r="J3736" s="10" t="s">
        <v>6729</v>
      </c>
      <c r="K3736" s="13">
        <v>1.28</v>
      </c>
      <c r="L3736" s="19" t="s">
        <v>13176</v>
      </c>
      <c r="M3736" s="11" t="s">
        <v>275</v>
      </c>
      <c r="N3736" s="10" t="s">
        <v>357</v>
      </c>
      <c r="O3736" s="10" t="s">
        <v>358</v>
      </c>
      <c r="P3736" s="10" t="s">
        <v>5754</v>
      </c>
      <c r="Q3736" s="12"/>
      <c r="R3736" s="12"/>
      <c r="S3736" s="18" t="s">
        <v>279</v>
      </c>
      <c r="T3736" s="10" t="s">
        <v>27</v>
      </c>
      <c r="U3736" s="10">
        <v>3045</v>
      </c>
      <c r="V3736" s="10">
        <v>92</v>
      </c>
      <c r="W3736" s="10">
        <v>2117</v>
      </c>
      <c r="X3736" s="10">
        <v>2890</v>
      </c>
      <c r="Y3736" s="10">
        <f t="shared" si="149"/>
        <v>2160</v>
      </c>
      <c r="Z3736" s="10" t="str">
        <f>IFERROR(VLOOKUP(H3736,'[1]MW-NIFTY-50-12-Apr-2020'!$A:$A,1,FALSE),"No")</f>
        <v>No</v>
      </c>
      <c r="AA3736" s="10" t="str">
        <f>IFERROR(VLOOKUP(AB3736,'[2]ind_nifty500list 12th Apr20'!$F:$F,1,FALSE),"No")</f>
        <v>No</v>
      </c>
      <c r="AB3736" s="9">
        <v>2160</v>
      </c>
    </row>
    <row r="3737" spans="1:28" ht="15.75" customHeight="1" x14ac:dyDescent="0.3">
      <c r="A3737" s="9">
        <v>2862</v>
      </c>
      <c r="B3737" s="10"/>
      <c r="C3737" s="10"/>
      <c r="D3737" s="10">
        <v>128094980</v>
      </c>
      <c r="E3737" s="10">
        <v>500371</v>
      </c>
      <c r="F3737" s="10">
        <v>500371</v>
      </c>
      <c r="G3737" s="10" t="s">
        <v>8827</v>
      </c>
      <c r="H3737" s="10" t="str">
        <f t="shared" si="150"/>
        <v>SAMTELTD</v>
      </c>
      <c r="I3737" s="10" t="s">
        <v>8828</v>
      </c>
      <c r="J3737" s="10" t="s">
        <v>8829</v>
      </c>
      <c r="K3737" s="13">
        <v>1.27</v>
      </c>
      <c r="L3737" s="19" t="s">
        <v>13176</v>
      </c>
      <c r="M3737" s="11" t="s">
        <v>39</v>
      </c>
      <c r="N3737" s="10" t="s">
        <v>40</v>
      </c>
      <c r="O3737" s="10" t="s">
        <v>137</v>
      </c>
      <c r="P3737" s="10" t="s">
        <v>137</v>
      </c>
      <c r="Q3737" s="12"/>
      <c r="R3737" s="12"/>
      <c r="S3737" s="15" t="s">
        <v>42</v>
      </c>
      <c r="T3737" s="10" t="s">
        <v>27</v>
      </c>
      <c r="U3737" s="10">
        <v>3304</v>
      </c>
      <c r="V3737" s="10">
        <v>1483</v>
      </c>
      <c r="W3737" s="10">
        <v>1125</v>
      </c>
      <c r="X3737" s="10">
        <v>883</v>
      </c>
      <c r="Y3737" s="10">
        <f t="shared" si="149"/>
        <v>2862</v>
      </c>
      <c r="Z3737" s="10" t="str">
        <f>IFERROR(VLOOKUP(H3737,'[1]MW-NIFTY-50-12-Apr-2020'!$A:$A,1,FALSE),"No")</f>
        <v>No</v>
      </c>
      <c r="AA3737" s="10" t="str">
        <f>IFERROR(VLOOKUP(AB3737,'[2]ind_nifty500list 12th Apr20'!$F:$F,1,FALSE),"No")</f>
        <v>No</v>
      </c>
      <c r="AB3737" s="9">
        <v>2862</v>
      </c>
    </row>
    <row r="3738" spans="1:28" ht="15.75" customHeight="1" x14ac:dyDescent="0.3">
      <c r="A3738" s="9">
        <v>5054</v>
      </c>
      <c r="B3738" s="10"/>
      <c r="C3738" s="10"/>
      <c r="D3738" s="10">
        <v>131645444</v>
      </c>
      <c r="E3738" s="10">
        <v>514240</v>
      </c>
      <c r="F3738" s="10">
        <v>514240</v>
      </c>
      <c r="G3738" s="10" t="s">
        <v>12868</v>
      </c>
      <c r="H3738" s="10" t="str">
        <f t="shared" si="150"/>
        <v>SUZLONFIBR</v>
      </c>
      <c r="I3738" s="10" t="s">
        <v>12869</v>
      </c>
      <c r="J3738" s="10" t="s">
        <v>12870</v>
      </c>
      <c r="K3738" s="13">
        <v>1.27</v>
      </c>
      <c r="L3738" s="19" t="s">
        <v>13176</v>
      </c>
      <c r="M3738" s="11" t="s">
        <v>83</v>
      </c>
      <c r="N3738" s="11" t="s">
        <v>84</v>
      </c>
      <c r="O3738" s="10" t="s">
        <v>85</v>
      </c>
      <c r="P3738" s="12"/>
      <c r="Q3738" s="12"/>
      <c r="R3738" s="12"/>
      <c r="S3738" s="15" t="s">
        <v>86</v>
      </c>
      <c r="T3738" s="10" t="s">
        <v>27</v>
      </c>
      <c r="U3738" s="10">
        <v>365</v>
      </c>
      <c r="V3738" s="10">
        <v>474</v>
      </c>
      <c r="W3738" s="10">
        <v>3606</v>
      </c>
      <c r="X3738" s="10">
        <v>3178</v>
      </c>
      <c r="Y3738" s="10">
        <f t="shared" si="149"/>
        <v>5054</v>
      </c>
      <c r="Z3738" s="10" t="str">
        <f>IFERROR(VLOOKUP(H3738,'[1]MW-NIFTY-50-12-Apr-2020'!$A:$A,1,FALSE),"No")</f>
        <v>No</v>
      </c>
      <c r="AA3738" s="10" t="str">
        <f>IFERROR(VLOOKUP(AB3738,'[2]ind_nifty500list 12th Apr20'!$F:$F,1,FALSE),"No")</f>
        <v>No</v>
      </c>
      <c r="AB3738" s="9">
        <v>5054</v>
      </c>
    </row>
    <row r="3739" spans="1:28" ht="15.75" customHeight="1" x14ac:dyDescent="0.3">
      <c r="A3739" s="9">
        <v>841</v>
      </c>
      <c r="B3739" s="10"/>
      <c r="C3739" s="10"/>
      <c r="D3739" s="10">
        <v>130978308</v>
      </c>
      <c r="E3739" s="10">
        <v>130978308</v>
      </c>
      <c r="F3739" s="10">
        <v>511634</v>
      </c>
      <c r="G3739" s="10" t="s">
        <v>2719</v>
      </c>
      <c r="H3739" s="10" t="str">
        <f t="shared" si="150"/>
        <v>DUGARHOU</v>
      </c>
      <c r="I3739" s="10" t="s">
        <v>2720</v>
      </c>
      <c r="J3739" s="10" t="s">
        <v>2721</v>
      </c>
      <c r="K3739" s="13">
        <v>1.26</v>
      </c>
      <c r="L3739" s="19" t="s">
        <v>13176</v>
      </c>
      <c r="M3739" s="11" t="s">
        <v>249</v>
      </c>
      <c r="N3739" s="10" t="s">
        <v>383</v>
      </c>
      <c r="O3739" s="10"/>
      <c r="P3739" s="10"/>
      <c r="Q3739" s="12"/>
      <c r="R3739" s="12"/>
      <c r="S3739" s="18" t="s">
        <v>384</v>
      </c>
      <c r="T3739" s="10" t="s">
        <v>27</v>
      </c>
      <c r="U3739" s="10">
        <v>1324</v>
      </c>
      <c r="V3739" s="10">
        <v>1665</v>
      </c>
      <c r="W3739" s="10">
        <v>430</v>
      </c>
      <c r="X3739" s="10">
        <v>176</v>
      </c>
      <c r="Y3739" s="10">
        <f t="shared" si="149"/>
        <v>841</v>
      </c>
      <c r="Z3739" s="10" t="str">
        <f>IFERROR(VLOOKUP(H3739,'[1]MW-NIFTY-50-12-Apr-2020'!$A:$A,1,FALSE),"No")</f>
        <v>No</v>
      </c>
      <c r="AA3739" s="10" t="str">
        <f>IFERROR(VLOOKUP(AB3739,'[2]ind_nifty500list 12th Apr20'!$F:$F,1,FALSE),"No")</f>
        <v>No</v>
      </c>
      <c r="AB3739" s="9">
        <v>841</v>
      </c>
    </row>
    <row r="3740" spans="1:28" ht="15.75" customHeight="1" x14ac:dyDescent="0.3">
      <c r="A3740" s="9">
        <v>881</v>
      </c>
      <c r="B3740" s="10"/>
      <c r="C3740" s="10"/>
      <c r="D3740" s="10">
        <v>135828740</v>
      </c>
      <c r="E3740" s="10">
        <v>530581</v>
      </c>
      <c r="F3740" s="10">
        <v>530581</v>
      </c>
      <c r="G3740" s="10" t="s">
        <v>2840</v>
      </c>
      <c r="H3740" s="10" t="str">
        <f t="shared" si="150"/>
        <v>EKAMLEA</v>
      </c>
      <c r="I3740" s="10" t="s">
        <v>2841</v>
      </c>
      <c r="J3740" s="10" t="s">
        <v>2842</v>
      </c>
      <c r="K3740" s="13">
        <v>1.26</v>
      </c>
      <c r="L3740" s="19" t="s">
        <v>13176</v>
      </c>
      <c r="M3740" s="10" t="s">
        <v>55</v>
      </c>
      <c r="N3740" s="10" t="s">
        <v>56</v>
      </c>
      <c r="O3740" s="10" t="s">
        <v>158</v>
      </c>
      <c r="P3740" s="10" t="s">
        <v>159</v>
      </c>
      <c r="Q3740" s="12"/>
      <c r="R3740" s="12"/>
      <c r="S3740" s="18" t="s">
        <v>58</v>
      </c>
      <c r="T3740" s="10" t="s">
        <v>27</v>
      </c>
      <c r="U3740" s="10">
        <v>2365</v>
      </c>
      <c r="V3740" s="10">
        <v>2665</v>
      </c>
      <c r="W3740" s="10">
        <v>3032</v>
      </c>
      <c r="X3740" s="10">
        <v>2875</v>
      </c>
      <c r="Y3740" s="10">
        <f t="shared" si="149"/>
        <v>881</v>
      </c>
      <c r="Z3740" s="10" t="str">
        <f>IFERROR(VLOOKUP(H3740,'[1]MW-NIFTY-50-12-Apr-2020'!$A:$A,1,FALSE),"No")</f>
        <v>No</v>
      </c>
      <c r="AA3740" s="10" t="str">
        <f>IFERROR(VLOOKUP(AB3740,'[2]ind_nifty500list 12th Apr20'!$F:$F,1,FALSE),"No")</f>
        <v>No</v>
      </c>
      <c r="AB3740" s="9">
        <v>881</v>
      </c>
    </row>
    <row r="3741" spans="1:28" ht="15.75" customHeight="1" x14ac:dyDescent="0.3">
      <c r="A3741" s="9">
        <v>1991</v>
      </c>
      <c r="B3741" s="10"/>
      <c r="C3741" s="10"/>
      <c r="D3741" s="10">
        <v>136312324</v>
      </c>
      <c r="E3741" s="10">
        <v>532470</v>
      </c>
      <c r="F3741" s="10">
        <v>532470</v>
      </c>
      <c r="G3741" s="10" t="s">
        <v>6216</v>
      </c>
      <c r="H3741" s="10" t="str">
        <f t="shared" si="150"/>
        <v>MPFSL</v>
      </c>
      <c r="I3741" s="10" t="s">
        <v>6217</v>
      </c>
      <c r="J3741" s="10" t="s">
        <v>6218</v>
      </c>
      <c r="K3741" s="13">
        <v>1.26</v>
      </c>
      <c r="L3741" s="19" t="s">
        <v>13176</v>
      </c>
      <c r="M3741" s="11" t="s">
        <v>39</v>
      </c>
      <c r="N3741" s="10" t="s">
        <v>40</v>
      </c>
      <c r="O3741" s="12"/>
      <c r="P3741" s="10"/>
      <c r="Q3741" s="12"/>
      <c r="R3741" s="12"/>
      <c r="S3741" s="15" t="s">
        <v>42</v>
      </c>
      <c r="T3741" s="10" t="s">
        <v>27</v>
      </c>
      <c r="U3741" s="10">
        <v>2442</v>
      </c>
      <c r="V3741" s="10">
        <v>3128</v>
      </c>
      <c r="W3741" s="10">
        <v>1236</v>
      </c>
      <c r="X3741" s="10">
        <v>1171</v>
      </c>
      <c r="Y3741" s="10">
        <f t="shared" si="149"/>
        <v>1991</v>
      </c>
      <c r="Z3741" s="10" t="str">
        <f>IFERROR(VLOOKUP(H3741,'[1]MW-NIFTY-50-12-Apr-2020'!$A:$A,1,FALSE),"No")</f>
        <v>No</v>
      </c>
      <c r="AA3741" s="10" t="str">
        <f>IFERROR(VLOOKUP(AB3741,'[2]ind_nifty500list 12th Apr20'!$F:$F,1,FALSE),"No")</f>
        <v>No</v>
      </c>
      <c r="AB3741" s="9">
        <v>1991</v>
      </c>
    </row>
    <row r="3742" spans="1:28" ht="15.75" customHeight="1" x14ac:dyDescent="0.3">
      <c r="A3742" s="9">
        <v>2948</v>
      </c>
      <c r="B3742" s="10"/>
      <c r="C3742" s="10"/>
      <c r="D3742" s="10">
        <v>136139268</v>
      </c>
      <c r="E3742" s="10">
        <v>531794</v>
      </c>
      <c r="F3742" s="10">
        <v>531794</v>
      </c>
      <c r="G3742" s="10" t="s">
        <v>9084</v>
      </c>
      <c r="H3742" s="10" t="str">
        <f t="shared" si="150"/>
        <v>SESHACHAL</v>
      </c>
      <c r="I3742" s="10" t="s">
        <v>9085</v>
      </c>
      <c r="J3742" s="10" t="s">
        <v>9086</v>
      </c>
      <c r="K3742" s="13">
        <v>1.26</v>
      </c>
      <c r="L3742" s="19" t="s">
        <v>13176</v>
      </c>
      <c r="M3742" s="11" t="s">
        <v>32</v>
      </c>
      <c r="N3742" s="10" t="s">
        <v>33</v>
      </c>
      <c r="O3742" s="10" t="s">
        <v>48</v>
      </c>
      <c r="P3742" s="10"/>
      <c r="Q3742" s="12"/>
      <c r="R3742" s="12"/>
      <c r="S3742" s="18" t="s">
        <v>35</v>
      </c>
      <c r="T3742" s="10" t="s">
        <v>27</v>
      </c>
      <c r="U3742" s="10">
        <v>3073</v>
      </c>
      <c r="V3742" s="10">
        <v>3124</v>
      </c>
      <c r="W3742" s="10">
        <v>2564</v>
      </c>
      <c r="X3742" s="10">
        <v>2475</v>
      </c>
      <c r="Y3742" s="10">
        <f t="shared" si="149"/>
        <v>2948</v>
      </c>
      <c r="Z3742" s="10" t="str">
        <f>IFERROR(VLOOKUP(H3742,'[1]MW-NIFTY-50-12-Apr-2020'!$A:$A,1,FALSE),"No")</f>
        <v>No</v>
      </c>
      <c r="AA3742" s="10" t="str">
        <f>IFERROR(VLOOKUP(AB3742,'[2]ind_nifty500list 12th Apr20'!$F:$F,1,FALSE),"No")</f>
        <v>No</v>
      </c>
      <c r="AB3742" s="9">
        <v>2948</v>
      </c>
    </row>
    <row r="3743" spans="1:28" ht="15.75" customHeight="1" x14ac:dyDescent="0.3">
      <c r="A3743" s="9">
        <v>883</v>
      </c>
      <c r="B3743" s="10"/>
      <c r="C3743" s="10"/>
      <c r="D3743" s="10">
        <v>131443716</v>
      </c>
      <c r="E3743" s="10">
        <v>513452</v>
      </c>
      <c r="F3743" s="10">
        <v>513452</v>
      </c>
      <c r="G3743" s="10" t="s">
        <v>2846</v>
      </c>
      <c r="H3743" s="10" t="str">
        <f t="shared" si="150"/>
        <v>ELANGO</v>
      </c>
      <c r="I3743" s="10" t="s">
        <v>2847</v>
      </c>
      <c r="J3743" s="10" t="s">
        <v>2848</v>
      </c>
      <c r="K3743" s="13">
        <v>1.25</v>
      </c>
      <c r="L3743" s="19" t="s">
        <v>13176</v>
      </c>
      <c r="M3743" s="11" t="s">
        <v>39</v>
      </c>
      <c r="N3743" s="10" t="s">
        <v>40</v>
      </c>
      <c r="O3743" s="10" t="s">
        <v>137</v>
      </c>
      <c r="P3743" s="10" t="s">
        <v>137</v>
      </c>
      <c r="Q3743" s="12"/>
      <c r="R3743" s="12"/>
      <c r="S3743" s="15" t="s">
        <v>42</v>
      </c>
      <c r="T3743" s="10" t="s">
        <v>27</v>
      </c>
      <c r="U3743" s="10">
        <v>1125</v>
      </c>
      <c r="V3743" s="10">
        <v>2862</v>
      </c>
      <c r="W3743" s="10">
        <v>949</v>
      </c>
      <c r="X3743" s="10">
        <v>1519</v>
      </c>
      <c r="Y3743" s="10">
        <f t="shared" si="149"/>
        <v>883</v>
      </c>
      <c r="Z3743" s="10" t="str">
        <f>IFERROR(VLOOKUP(H3743,'[1]MW-NIFTY-50-12-Apr-2020'!$A:$A,1,FALSE),"No")</f>
        <v>No</v>
      </c>
      <c r="AA3743" s="10" t="str">
        <f>IFERROR(VLOOKUP(AB3743,'[2]ind_nifty500list 12th Apr20'!$F:$F,1,FALSE),"No")</f>
        <v>No</v>
      </c>
      <c r="AB3743" s="9">
        <v>883</v>
      </c>
    </row>
    <row r="3744" spans="1:28" ht="15.75" customHeight="1" x14ac:dyDescent="0.3">
      <c r="A3744" s="9">
        <v>3748</v>
      </c>
      <c r="B3744" s="10">
        <v>7496705</v>
      </c>
      <c r="C3744" s="10">
        <v>29284</v>
      </c>
      <c r="D3744" s="10"/>
      <c r="E3744" s="10"/>
      <c r="F3744" s="10">
        <v>534976</v>
      </c>
      <c r="G3744" s="10" t="s">
        <v>11473</v>
      </c>
      <c r="H3744" s="10" t="s">
        <v>11473</v>
      </c>
      <c r="I3744" s="10" t="s">
        <v>11474</v>
      </c>
      <c r="J3744" s="10" t="s">
        <v>11475</v>
      </c>
      <c r="K3744" s="13">
        <v>3569.3589000000002</v>
      </c>
      <c r="L3744" s="19" t="s">
        <v>13179</v>
      </c>
      <c r="M3744" s="11" t="s">
        <v>83</v>
      </c>
      <c r="N3744" s="10" t="s">
        <v>181</v>
      </c>
      <c r="O3744" s="10" t="s">
        <v>182</v>
      </c>
      <c r="P3744" s="10" t="s">
        <v>183</v>
      </c>
      <c r="Q3744" s="12"/>
      <c r="R3744" s="12"/>
      <c r="S3744" s="17" t="s">
        <v>86</v>
      </c>
      <c r="T3744" s="10" t="s">
        <v>27</v>
      </c>
      <c r="U3744" s="10">
        <v>220</v>
      </c>
      <c r="V3744" s="10">
        <v>5028</v>
      </c>
      <c r="W3744" s="10">
        <v>3630</v>
      </c>
      <c r="X3744" s="10">
        <v>1031</v>
      </c>
      <c r="Y3744" s="10">
        <f t="shared" si="149"/>
        <v>3748</v>
      </c>
      <c r="Z3744" s="10" t="str">
        <f>IFERROR(VLOOKUP(H3744,'[1]MW-NIFTY-50-12-Apr-2020'!$A:$A,1,FALSE),"No")</f>
        <v>No</v>
      </c>
      <c r="AA3744" s="10" t="s">
        <v>44</v>
      </c>
      <c r="AB3744" s="9">
        <v>3748</v>
      </c>
    </row>
    <row r="3745" spans="1:28" ht="15.75" customHeight="1" x14ac:dyDescent="0.3">
      <c r="A3745" s="9">
        <v>2601</v>
      </c>
      <c r="B3745" s="10"/>
      <c r="C3745" s="10"/>
      <c r="D3745" s="10">
        <v>137880580</v>
      </c>
      <c r="E3745" s="10">
        <v>137880580</v>
      </c>
      <c r="F3745" s="10">
        <v>538596</v>
      </c>
      <c r="G3745" s="10" t="s">
        <v>8042</v>
      </c>
      <c r="H3745" s="10" t="str">
        <f>G3745</f>
        <v>QUANTBUILD</v>
      </c>
      <c r="I3745" s="10" t="s">
        <v>8043</v>
      </c>
      <c r="J3745" s="10" t="s">
        <v>8044</v>
      </c>
      <c r="K3745" s="13">
        <v>1.25</v>
      </c>
      <c r="L3745" s="19" t="s">
        <v>13176</v>
      </c>
      <c r="M3745" s="11" t="s">
        <v>249</v>
      </c>
      <c r="N3745" s="10" t="s">
        <v>383</v>
      </c>
      <c r="O3745" s="10"/>
      <c r="P3745" s="10"/>
      <c r="Q3745" s="12"/>
      <c r="R3745" s="12"/>
      <c r="S3745" s="18" t="s">
        <v>384</v>
      </c>
      <c r="T3745" s="10" t="s">
        <v>27</v>
      </c>
      <c r="U3745" s="10">
        <v>3310</v>
      </c>
      <c r="V3745" s="10">
        <v>3515</v>
      </c>
      <c r="W3745" s="10">
        <v>3071</v>
      </c>
      <c r="X3745" s="10">
        <v>1267</v>
      </c>
      <c r="Y3745" s="10">
        <f t="shared" si="149"/>
        <v>2601</v>
      </c>
      <c r="Z3745" s="10" t="str">
        <f>IFERROR(VLOOKUP(H3745,'[1]MW-NIFTY-50-12-Apr-2020'!$A:$A,1,FALSE),"No")</f>
        <v>No</v>
      </c>
      <c r="AA3745" s="10" t="str">
        <f>IFERROR(VLOOKUP(AB3745,'[2]ind_nifty500list 12th Apr20'!$F:$F,1,FALSE),"No")</f>
        <v>No</v>
      </c>
      <c r="AB3745" s="9">
        <v>2601</v>
      </c>
    </row>
    <row r="3746" spans="1:28" ht="15.75" customHeight="1" x14ac:dyDescent="0.3">
      <c r="A3746" s="9">
        <v>2902</v>
      </c>
      <c r="B3746" s="10"/>
      <c r="C3746" s="10"/>
      <c r="D3746" s="10">
        <v>129584644</v>
      </c>
      <c r="E3746" s="10">
        <v>506190</v>
      </c>
      <c r="F3746" s="10">
        <v>506190</v>
      </c>
      <c r="G3746" s="10" t="s">
        <v>8948</v>
      </c>
      <c r="H3746" s="10" t="str">
        <f>G3746</f>
        <v>ZSARVAMA</v>
      </c>
      <c r="I3746" s="10" t="s">
        <v>8949</v>
      </c>
      <c r="J3746" s="10" t="s">
        <v>8950</v>
      </c>
      <c r="K3746" s="13">
        <v>1.25</v>
      </c>
      <c r="L3746" s="19" t="s">
        <v>13176</v>
      </c>
      <c r="M3746" s="11" t="s">
        <v>55</v>
      </c>
      <c r="N3746" s="10" t="s">
        <v>56</v>
      </c>
      <c r="O3746" s="10" t="s">
        <v>62</v>
      </c>
      <c r="P3746" s="10" t="s">
        <v>63</v>
      </c>
      <c r="Q3746" s="12"/>
      <c r="R3746" s="12"/>
      <c r="S3746" s="18" t="s">
        <v>58</v>
      </c>
      <c r="T3746" s="10" t="s">
        <v>27</v>
      </c>
      <c r="U3746" s="10">
        <v>3204</v>
      </c>
      <c r="V3746" s="10">
        <v>3251</v>
      </c>
      <c r="W3746" s="10">
        <v>2653</v>
      </c>
      <c r="X3746" s="10">
        <v>1987</v>
      </c>
      <c r="Y3746" s="10">
        <f t="shared" si="149"/>
        <v>2902</v>
      </c>
      <c r="Z3746" s="10" t="str">
        <f>IFERROR(VLOOKUP(H3746,'[1]MW-NIFTY-50-12-Apr-2020'!$A:$A,1,FALSE),"No")</f>
        <v>No</v>
      </c>
      <c r="AA3746" s="10" t="str">
        <f>IFERROR(VLOOKUP(AB3746,'[2]ind_nifty500list 12th Apr20'!$F:$F,1,FALSE),"No")</f>
        <v>No</v>
      </c>
      <c r="AB3746" s="9">
        <v>2902</v>
      </c>
    </row>
    <row r="3747" spans="1:28" ht="15.75" customHeight="1" x14ac:dyDescent="0.3">
      <c r="A3747" s="9">
        <v>3486</v>
      </c>
      <c r="B3747" s="10"/>
      <c r="C3747" s="10"/>
      <c r="D3747" s="10">
        <v>136168964</v>
      </c>
      <c r="E3747" s="10">
        <v>531910</v>
      </c>
      <c r="F3747" s="10">
        <v>531910</v>
      </c>
      <c r="G3747" s="10" t="s">
        <v>10695</v>
      </c>
      <c r="H3747" s="10" t="str">
        <f>G3747</f>
        <v>TOHELPH</v>
      </c>
      <c r="I3747" s="10" t="s">
        <v>10696</v>
      </c>
      <c r="J3747" s="10" t="s">
        <v>10697</v>
      </c>
      <c r="K3747" s="13">
        <v>1.25</v>
      </c>
      <c r="L3747" s="19" t="s">
        <v>13176</v>
      </c>
      <c r="M3747" s="11" t="s">
        <v>95</v>
      </c>
      <c r="N3747" s="10" t="s">
        <v>96</v>
      </c>
      <c r="O3747" s="10" t="s">
        <v>97</v>
      </c>
      <c r="P3747" s="10"/>
      <c r="Q3747" s="12"/>
      <c r="R3747" s="12"/>
      <c r="S3747" s="10" t="s">
        <v>98</v>
      </c>
      <c r="T3747" s="10" t="s">
        <v>27</v>
      </c>
      <c r="U3747" s="10">
        <v>3780</v>
      </c>
      <c r="V3747" s="10">
        <v>201</v>
      </c>
      <c r="W3747" s="10">
        <v>2699</v>
      </c>
      <c r="X3747" s="10">
        <v>2462</v>
      </c>
      <c r="Y3747" s="10">
        <f t="shared" si="149"/>
        <v>3486</v>
      </c>
      <c r="Z3747" s="10" t="str">
        <f>IFERROR(VLOOKUP(H3747,'[1]MW-NIFTY-50-12-Apr-2020'!$A:$A,1,FALSE),"No")</f>
        <v>No</v>
      </c>
      <c r="AA3747" s="10" t="str">
        <f>IFERROR(VLOOKUP(AB3747,'[2]ind_nifty500list 12th Apr20'!$F:$F,1,FALSE),"No")</f>
        <v>No</v>
      </c>
      <c r="AB3747" s="9">
        <v>3486</v>
      </c>
    </row>
    <row r="3748" spans="1:28" ht="15.75" customHeight="1" x14ac:dyDescent="0.3">
      <c r="A3748" s="9">
        <v>3606</v>
      </c>
      <c r="B3748" s="10"/>
      <c r="C3748" s="10"/>
      <c r="D3748" s="10">
        <v>131176452</v>
      </c>
      <c r="E3748" s="10">
        <v>512408</v>
      </c>
      <c r="F3748" s="10">
        <v>512408</v>
      </c>
      <c r="G3748" s="10" t="s">
        <v>11051</v>
      </c>
      <c r="H3748" s="10" t="str">
        <f>G3748</f>
        <v>UNIWSEC</v>
      </c>
      <c r="I3748" s="10" t="s">
        <v>11052</v>
      </c>
      <c r="J3748" s="10" t="s">
        <v>11053</v>
      </c>
      <c r="K3748" s="13">
        <v>1.25</v>
      </c>
      <c r="L3748" s="19" t="s">
        <v>13176</v>
      </c>
      <c r="M3748" s="11" t="s">
        <v>83</v>
      </c>
      <c r="N3748" s="10" t="s">
        <v>84</v>
      </c>
      <c r="O3748" s="10" t="s">
        <v>85</v>
      </c>
      <c r="P3748" s="10"/>
      <c r="Q3748" s="12"/>
      <c r="R3748" s="12"/>
      <c r="S3748" s="15" t="s">
        <v>86</v>
      </c>
      <c r="T3748" s="10" t="s">
        <v>27</v>
      </c>
      <c r="U3748" s="10">
        <v>5054</v>
      </c>
      <c r="V3748" s="10">
        <v>365</v>
      </c>
      <c r="W3748" s="10">
        <v>3178</v>
      </c>
      <c r="X3748" s="10">
        <v>2372</v>
      </c>
      <c r="Y3748" s="10">
        <f t="shared" si="149"/>
        <v>3606</v>
      </c>
      <c r="Z3748" s="10" t="str">
        <f>IFERROR(VLOOKUP(H3748,'[1]MW-NIFTY-50-12-Apr-2020'!$A:$A,1,FALSE),"No")</f>
        <v>No</v>
      </c>
      <c r="AA3748" s="10" t="str">
        <f>IFERROR(VLOOKUP(AB3748,'[2]ind_nifty500list 12th Apr20'!$F:$F,1,FALSE),"No")</f>
        <v>No</v>
      </c>
      <c r="AB3748" s="9">
        <v>3606</v>
      </c>
    </row>
    <row r="3749" spans="1:28" ht="15.75" customHeight="1" x14ac:dyDescent="0.3">
      <c r="A3749" s="9">
        <v>2723</v>
      </c>
      <c r="B3749" s="10">
        <v>737793</v>
      </c>
      <c r="C3749" s="10">
        <v>2882</v>
      </c>
      <c r="D3749" s="10">
        <v>128028420</v>
      </c>
      <c r="E3749" s="10">
        <v>500111</v>
      </c>
      <c r="F3749" s="10">
        <v>500111</v>
      </c>
      <c r="G3749" s="10" t="s">
        <v>11488</v>
      </c>
      <c r="H3749" s="10" t="s">
        <v>11488</v>
      </c>
      <c r="I3749" s="10" t="s">
        <v>11489</v>
      </c>
      <c r="J3749" s="10" t="s">
        <v>11490</v>
      </c>
      <c r="K3749" s="13">
        <v>11445.231</v>
      </c>
      <c r="L3749" s="16" t="s">
        <v>13179</v>
      </c>
      <c r="M3749" s="11" t="s">
        <v>55</v>
      </c>
      <c r="N3749" s="10" t="s">
        <v>56</v>
      </c>
      <c r="O3749" s="10" t="s">
        <v>57</v>
      </c>
      <c r="P3749" s="10"/>
      <c r="Q3749" s="12"/>
      <c r="R3749" s="12"/>
      <c r="S3749" s="18" t="s">
        <v>58</v>
      </c>
      <c r="T3749" s="10" t="s">
        <v>43</v>
      </c>
      <c r="U3749" s="10">
        <v>1366</v>
      </c>
      <c r="V3749" s="10">
        <v>3146</v>
      </c>
      <c r="W3749" s="10">
        <v>2104</v>
      </c>
      <c r="X3749" s="10">
        <v>873</v>
      </c>
      <c r="Y3749" s="10">
        <f t="shared" si="149"/>
        <v>2723</v>
      </c>
      <c r="Z3749" s="10" t="str">
        <f>IFERROR(VLOOKUP(H3749,'[1]MW-NIFTY-50-12-Apr-2020'!$A:$A,1,FALSE),"No")</f>
        <v>No</v>
      </c>
      <c r="AA3749" s="10" t="s">
        <v>44</v>
      </c>
      <c r="AB3749" s="9">
        <v>2723</v>
      </c>
    </row>
    <row r="3750" spans="1:28" ht="15.75" customHeight="1" x14ac:dyDescent="0.3">
      <c r="A3750" s="9">
        <v>478</v>
      </c>
      <c r="B3750" s="10"/>
      <c r="C3750" s="10"/>
      <c r="D3750" s="10">
        <v>136107780</v>
      </c>
      <c r="E3750" s="10">
        <v>531671</v>
      </c>
      <c r="F3750" s="10">
        <v>531671</v>
      </c>
      <c r="G3750" s="10" t="s">
        <v>1619</v>
      </c>
      <c r="H3750" s="10" t="str">
        <f>G3750</f>
        <v>BISIL</v>
      </c>
      <c r="I3750" s="10" t="s">
        <v>1620</v>
      </c>
      <c r="J3750" s="10" t="s">
        <v>1621</v>
      </c>
      <c r="K3750" s="13">
        <v>1.24</v>
      </c>
      <c r="L3750" s="19" t="s">
        <v>13176</v>
      </c>
      <c r="M3750" s="11" t="s">
        <v>23</v>
      </c>
      <c r="N3750" s="10" t="s">
        <v>196</v>
      </c>
      <c r="O3750" s="10" t="s">
        <v>1622</v>
      </c>
      <c r="P3750" s="10"/>
      <c r="Q3750" s="12"/>
      <c r="R3750" s="12"/>
      <c r="S3750" s="15" t="s">
        <v>26</v>
      </c>
      <c r="T3750" s="10" t="s">
        <v>27</v>
      </c>
      <c r="U3750" s="10">
        <v>4990</v>
      </c>
      <c r="V3750" s="10">
        <v>4396</v>
      </c>
      <c r="W3750" s="10">
        <v>2543</v>
      </c>
      <c r="X3750" s="10">
        <v>4640</v>
      </c>
      <c r="Y3750" s="10">
        <f t="shared" si="149"/>
        <v>478</v>
      </c>
      <c r="Z3750" s="10" t="str">
        <f>IFERROR(VLOOKUP(H3750,'[1]MW-NIFTY-50-12-Apr-2020'!$A:$A,1,FALSE),"No")</f>
        <v>No</v>
      </c>
      <c r="AA3750" s="10" t="str">
        <f>IFERROR(VLOOKUP(AB3750,'[2]ind_nifty500list 12th Apr20'!$F:$F,1,FALSE),"No")</f>
        <v>No</v>
      </c>
      <c r="AB3750" s="9">
        <v>478</v>
      </c>
    </row>
    <row r="3751" spans="1:28" ht="15.75" customHeight="1" x14ac:dyDescent="0.3">
      <c r="A3751" s="9">
        <v>3755</v>
      </c>
      <c r="B3751" s="10">
        <v>2226177</v>
      </c>
      <c r="C3751" s="10">
        <v>8696</v>
      </c>
      <c r="D3751" s="10">
        <v>138014212</v>
      </c>
      <c r="E3751" s="10">
        <v>539118</v>
      </c>
      <c r="F3751" s="10">
        <v>539118</v>
      </c>
      <c r="G3751" s="10" t="s">
        <v>11494</v>
      </c>
      <c r="H3751" s="10" t="s">
        <v>11494</v>
      </c>
      <c r="I3751" s="10" t="s">
        <v>11495</v>
      </c>
      <c r="J3751" s="10" t="s">
        <v>11496</v>
      </c>
      <c r="K3751" s="13">
        <v>3627.66815</v>
      </c>
      <c r="L3751" s="19" t="s">
        <v>13179</v>
      </c>
      <c r="M3751" s="11" t="s">
        <v>39</v>
      </c>
      <c r="N3751" s="10" t="s">
        <v>145</v>
      </c>
      <c r="O3751" s="10" t="s">
        <v>530</v>
      </c>
      <c r="P3751" s="10"/>
      <c r="Q3751" s="12"/>
      <c r="R3751" s="12"/>
      <c r="S3751" s="15" t="s">
        <v>42</v>
      </c>
      <c r="T3751" s="10" t="s">
        <v>27</v>
      </c>
      <c r="U3751" s="10">
        <v>1076</v>
      </c>
      <c r="V3751" s="10">
        <v>3869</v>
      </c>
      <c r="W3751" s="10">
        <v>132</v>
      </c>
      <c r="X3751" s="10">
        <v>492</v>
      </c>
      <c r="Y3751" s="10">
        <f t="shared" si="149"/>
        <v>3755</v>
      </c>
      <c r="Z3751" s="10" t="str">
        <f>IFERROR(VLOOKUP(H3751,'[1]MW-NIFTY-50-12-Apr-2020'!$A:$A,1,FALSE),"No")</f>
        <v>No</v>
      </c>
      <c r="AA3751" s="10" t="s">
        <v>44</v>
      </c>
      <c r="AB3751" s="9">
        <v>3755</v>
      </c>
    </row>
    <row r="3752" spans="1:28" ht="15.75" customHeight="1" x14ac:dyDescent="0.3">
      <c r="A3752" s="9">
        <v>1656</v>
      </c>
      <c r="B3752" s="10"/>
      <c r="C3752" s="10"/>
      <c r="D3752" s="10">
        <v>134226436</v>
      </c>
      <c r="E3752" s="10">
        <v>524322</v>
      </c>
      <c r="F3752" s="10">
        <v>524322</v>
      </c>
      <c r="G3752" s="10" t="s">
        <v>5204</v>
      </c>
      <c r="H3752" s="10" t="str">
        <f>G3752</f>
        <v>KABRADG</v>
      </c>
      <c r="I3752" s="10" t="s">
        <v>5205</v>
      </c>
      <c r="J3752" s="10" t="s">
        <v>5206</v>
      </c>
      <c r="K3752" s="13">
        <v>1.24</v>
      </c>
      <c r="L3752" s="19" t="s">
        <v>13176</v>
      </c>
      <c r="M3752" s="11" t="s">
        <v>95</v>
      </c>
      <c r="N3752" s="10" t="s">
        <v>96</v>
      </c>
      <c r="O3752" s="10" t="s">
        <v>97</v>
      </c>
      <c r="P3752" s="10"/>
      <c r="Q3752" s="12"/>
      <c r="R3752" s="12"/>
      <c r="S3752" s="10" t="s">
        <v>98</v>
      </c>
      <c r="T3752" s="10" t="s">
        <v>27</v>
      </c>
      <c r="U3752" s="10">
        <v>3497</v>
      </c>
      <c r="V3752" s="10">
        <v>3680</v>
      </c>
      <c r="W3752" s="10">
        <v>2880</v>
      </c>
      <c r="X3752" s="10">
        <v>2720</v>
      </c>
      <c r="Y3752" s="10">
        <f t="shared" si="149"/>
        <v>1656</v>
      </c>
      <c r="Z3752" s="10" t="str">
        <f>IFERROR(VLOOKUP(H3752,'[1]MW-NIFTY-50-12-Apr-2020'!$A:$A,1,FALSE),"No")</f>
        <v>No</v>
      </c>
      <c r="AA3752" s="10" t="str">
        <f>IFERROR(VLOOKUP(AB3752,'[2]ind_nifty500list 12th Apr20'!$F:$F,1,FALSE),"No")</f>
        <v>No</v>
      </c>
      <c r="AB3752" s="9">
        <v>1656</v>
      </c>
    </row>
    <row r="3753" spans="1:28" ht="15.75" customHeight="1" x14ac:dyDescent="0.3">
      <c r="A3753" s="9">
        <v>3757</v>
      </c>
      <c r="B3753" s="10">
        <v>953345</v>
      </c>
      <c r="C3753" s="10">
        <v>3724</v>
      </c>
      <c r="D3753" s="10">
        <v>130551300</v>
      </c>
      <c r="E3753" s="10">
        <v>509966</v>
      </c>
      <c r="F3753" s="10">
        <v>509966</v>
      </c>
      <c r="G3753" s="10" t="s">
        <v>11500</v>
      </c>
      <c r="H3753" s="10" t="s">
        <v>11500</v>
      </c>
      <c r="I3753" s="10" t="s">
        <v>11501</v>
      </c>
      <c r="J3753" s="10" t="s">
        <v>11502</v>
      </c>
      <c r="K3753" s="13">
        <v>4773.6738000000005</v>
      </c>
      <c r="L3753" s="19" t="s">
        <v>13179</v>
      </c>
      <c r="M3753" s="11" t="s">
        <v>275</v>
      </c>
      <c r="N3753" s="10" t="s">
        <v>276</v>
      </c>
      <c r="O3753" s="10" t="s">
        <v>277</v>
      </c>
      <c r="P3753" s="10" t="s">
        <v>3617</v>
      </c>
      <c r="Q3753" s="12"/>
      <c r="R3753" s="12"/>
      <c r="S3753" s="18" t="s">
        <v>279</v>
      </c>
      <c r="T3753" s="10" t="s">
        <v>43</v>
      </c>
      <c r="U3753" s="10">
        <v>1152</v>
      </c>
      <c r="V3753" s="10">
        <v>3091</v>
      </c>
      <c r="W3753" s="10">
        <v>1134</v>
      </c>
      <c r="X3753" s="10">
        <v>1528</v>
      </c>
      <c r="Y3753" s="10">
        <f t="shared" si="149"/>
        <v>3757</v>
      </c>
      <c r="Z3753" s="10" t="str">
        <f>IFERROR(VLOOKUP(H3753,'[1]MW-NIFTY-50-12-Apr-2020'!$A:$A,1,FALSE),"No")</f>
        <v>No</v>
      </c>
      <c r="AA3753" s="10" t="s">
        <v>44</v>
      </c>
      <c r="AB3753" s="9">
        <v>3757</v>
      </c>
    </row>
    <row r="3754" spans="1:28" ht="15.75" customHeight="1" x14ac:dyDescent="0.3">
      <c r="A3754" s="9">
        <v>940</v>
      </c>
      <c r="B3754" s="10"/>
      <c r="C3754" s="10"/>
      <c r="D3754" s="10">
        <v>131184388</v>
      </c>
      <c r="E3754" s="10">
        <v>131184388</v>
      </c>
      <c r="F3754" s="10">
        <v>512439</v>
      </c>
      <c r="G3754" s="10" t="s">
        <v>3019</v>
      </c>
      <c r="H3754" s="10" t="str">
        <f t="shared" ref="H3754:H3760" si="151">G3754</f>
        <v>ESQRMON</v>
      </c>
      <c r="I3754" s="10"/>
      <c r="J3754" s="10" t="s">
        <v>3020</v>
      </c>
      <c r="K3754" s="13">
        <v>1.22</v>
      </c>
      <c r="L3754" s="19" t="s">
        <v>13176</v>
      </c>
      <c r="M3754" s="11" t="s">
        <v>55</v>
      </c>
      <c r="N3754" s="10" t="s">
        <v>56</v>
      </c>
      <c r="O3754" s="10" t="s">
        <v>62</v>
      </c>
      <c r="P3754" s="10" t="s">
        <v>3021</v>
      </c>
      <c r="Q3754" s="12"/>
      <c r="R3754" s="12"/>
      <c r="S3754" s="10" t="s">
        <v>58</v>
      </c>
      <c r="T3754" s="10" t="s">
        <v>27</v>
      </c>
      <c r="U3754" s="10">
        <v>1990</v>
      </c>
      <c r="V3754" s="10">
        <v>2076</v>
      </c>
      <c r="W3754" s="10">
        <v>1083</v>
      </c>
      <c r="X3754" s="10">
        <v>1524</v>
      </c>
      <c r="Y3754" s="10">
        <f t="shared" si="149"/>
        <v>940</v>
      </c>
      <c r="Z3754" s="10" t="str">
        <f>IFERROR(VLOOKUP(H3754,'[1]MW-NIFTY-50-12-Apr-2020'!$A:$A,1,FALSE),"No")</f>
        <v>No</v>
      </c>
      <c r="AA3754" s="10" t="str">
        <f>IFERROR(VLOOKUP(AB3754,'[2]ind_nifty500list 12th Apr20'!$F:$F,1,FALSE),"No")</f>
        <v>No</v>
      </c>
      <c r="AB3754" s="9">
        <v>940</v>
      </c>
    </row>
    <row r="3755" spans="1:28" ht="15.75" customHeight="1" x14ac:dyDescent="0.3">
      <c r="A3755" s="9">
        <v>3142</v>
      </c>
      <c r="B3755" s="10"/>
      <c r="C3755" s="10"/>
      <c r="D3755" s="10">
        <v>133385220</v>
      </c>
      <c r="E3755" s="10">
        <v>521036</v>
      </c>
      <c r="F3755" s="10">
        <v>521036</v>
      </c>
      <c r="G3755" s="10" t="s">
        <v>9661</v>
      </c>
      <c r="H3755" s="10" t="str">
        <f t="shared" si="151"/>
        <v>SOURCEIND</v>
      </c>
      <c r="I3755" s="10" t="s">
        <v>9662</v>
      </c>
      <c r="J3755" s="10" t="s">
        <v>9663</v>
      </c>
      <c r="K3755" s="13">
        <v>1.22</v>
      </c>
      <c r="L3755" s="19" t="s">
        <v>13176</v>
      </c>
      <c r="M3755" s="11" t="s">
        <v>39</v>
      </c>
      <c r="N3755" s="10" t="s">
        <v>67</v>
      </c>
      <c r="O3755" s="10"/>
      <c r="P3755" s="10"/>
      <c r="Q3755" s="12"/>
      <c r="R3755" s="12"/>
      <c r="S3755" s="15" t="s">
        <v>69</v>
      </c>
      <c r="T3755" s="10" t="s">
        <v>27</v>
      </c>
      <c r="U3755" s="10">
        <v>527</v>
      </c>
      <c r="V3755" s="10">
        <v>931</v>
      </c>
      <c r="W3755" s="10">
        <v>174</v>
      </c>
      <c r="X3755" s="10">
        <v>1630</v>
      </c>
      <c r="Y3755" s="10">
        <f t="shared" si="149"/>
        <v>3142</v>
      </c>
      <c r="Z3755" s="10" t="str">
        <f>IFERROR(VLOOKUP(H3755,'[1]MW-NIFTY-50-12-Apr-2020'!$A:$A,1,FALSE),"No")</f>
        <v>No</v>
      </c>
      <c r="AA3755" s="10" t="str">
        <f>IFERROR(VLOOKUP(AB3755,'[2]ind_nifty500list 12th Apr20'!$F:$F,1,FALSE),"No")</f>
        <v>No</v>
      </c>
      <c r="AB3755" s="9">
        <v>3142</v>
      </c>
    </row>
    <row r="3756" spans="1:28" ht="15.75" customHeight="1" x14ac:dyDescent="0.3">
      <c r="A3756" s="9">
        <v>259</v>
      </c>
      <c r="B3756" s="10"/>
      <c r="C3756" s="10"/>
      <c r="D3756" s="10">
        <v>132908548</v>
      </c>
      <c r="E3756" s="10">
        <v>519174</v>
      </c>
      <c r="F3756" s="10">
        <v>519174</v>
      </c>
      <c r="G3756" s="10" t="s">
        <v>931</v>
      </c>
      <c r="H3756" s="10" t="str">
        <f t="shared" si="151"/>
        <v>ASHAI</v>
      </c>
      <c r="I3756" s="10" t="s">
        <v>932</v>
      </c>
      <c r="J3756" s="10" t="s">
        <v>933</v>
      </c>
      <c r="K3756" s="13">
        <v>1.21</v>
      </c>
      <c r="L3756" s="19" t="s">
        <v>13176</v>
      </c>
      <c r="M3756" s="10" t="s">
        <v>275</v>
      </c>
      <c r="N3756" s="10" t="s">
        <v>357</v>
      </c>
      <c r="O3756" s="10" t="s">
        <v>358</v>
      </c>
      <c r="P3756" s="10" t="s">
        <v>432</v>
      </c>
      <c r="Q3756" s="12"/>
      <c r="R3756" s="12"/>
      <c r="S3756" s="18" t="s">
        <v>279</v>
      </c>
      <c r="T3756" s="10" t="s">
        <v>27</v>
      </c>
      <c r="U3756" s="10">
        <v>276</v>
      </c>
      <c r="V3756" s="10">
        <v>92</v>
      </c>
      <c r="W3756" s="10">
        <v>3093</v>
      </c>
      <c r="X3756" s="10">
        <v>271</v>
      </c>
      <c r="Y3756" s="10">
        <f t="shared" si="149"/>
        <v>259</v>
      </c>
      <c r="Z3756" s="10" t="str">
        <f>IFERROR(VLOOKUP(H3756,'[1]MW-NIFTY-50-12-Apr-2020'!$A:$A,1,FALSE),"No")</f>
        <v>No</v>
      </c>
      <c r="AA3756" s="10" t="str">
        <f>IFERROR(VLOOKUP(AB3756,'[2]ind_nifty500list 12th Apr20'!$F:$F,1,FALSE),"No")</f>
        <v>No</v>
      </c>
      <c r="AB3756" s="9">
        <v>259</v>
      </c>
    </row>
    <row r="3757" spans="1:28" ht="15.75" customHeight="1" x14ac:dyDescent="0.3">
      <c r="A3757" s="9">
        <v>496</v>
      </c>
      <c r="B3757" s="10"/>
      <c r="C3757" s="10"/>
      <c r="D3757" s="10">
        <v>136043524</v>
      </c>
      <c r="E3757" s="10">
        <v>531420</v>
      </c>
      <c r="F3757" s="10">
        <v>531420</v>
      </c>
      <c r="G3757" s="10" t="s">
        <v>1674</v>
      </c>
      <c r="H3757" s="10" t="str">
        <f t="shared" si="151"/>
        <v>BMBMUMG</v>
      </c>
      <c r="I3757" s="10" t="s">
        <v>1675</v>
      </c>
      <c r="J3757" s="10" t="s">
        <v>1676</v>
      </c>
      <c r="K3757" s="13">
        <v>1.21</v>
      </c>
      <c r="L3757" s="19" t="s">
        <v>13176</v>
      </c>
      <c r="M3757" s="11" t="s">
        <v>83</v>
      </c>
      <c r="N3757" s="10" t="s">
        <v>181</v>
      </c>
      <c r="O3757" s="10" t="s">
        <v>311</v>
      </c>
      <c r="P3757" s="10"/>
      <c r="Q3757" s="12"/>
      <c r="R3757" s="12"/>
      <c r="S3757" s="15" t="s">
        <v>313</v>
      </c>
      <c r="T3757" s="10" t="s">
        <v>27</v>
      </c>
      <c r="U3757" s="10">
        <v>4132</v>
      </c>
      <c r="V3757" s="10">
        <v>4894</v>
      </c>
      <c r="W3757" s="10">
        <v>3522</v>
      </c>
      <c r="X3757" s="10">
        <v>3154</v>
      </c>
      <c r="Y3757" s="10">
        <f t="shared" si="149"/>
        <v>496</v>
      </c>
      <c r="Z3757" s="10" t="str">
        <f>IFERROR(VLOOKUP(H3757,'[1]MW-NIFTY-50-12-Apr-2020'!$A:$A,1,FALSE),"No")</f>
        <v>No</v>
      </c>
      <c r="AA3757" s="10" t="str">
        <f>IFERROR(VLOOKUP(AB3757,'[2]ind_nifty500list 12th Apr20'!$F:$F,1,FALSE),"No")</f>
        <v>No</v>
      </c>
      <c r="AB3757" s="9">
        <v>496</v>
      </c>
    </row>
    <row r="3758" spans="1:28" ht="15.75" customHeight="1" x14ac:dyDescent="0.3">
      <c r="A3758" s="9">
        <v>1064</v>
      </c>
      <c r="B3758" s="10"/>
      <c r="C3758" s="10"/>
      <c r="D3758" s="10">
        <v>135921924</v>
      </c>
      <c r="E3758" s="10">
        <v>530945</v>
      </c>
      <c r="F3758" s="10">
        <v>530945</v>
      </c>
      <c r="G3758" s="10" t="s">
        <v>3400</v>
      </c>
      <c r="H3758" s="10" t="str">
        <f t="shared" si="151"/>
        <v>GISL</v>
      </c>
      <c r="I3758" s="10" t="s">
        <v>3401</v>
      </c>
      <c r="J3758" s="10" t="s">
        <v>3402</v>
      </c>
      <c r="K3758" s="13">
        <v>1.21</v>
      </c>
      <c r="L3758" s="19" t="s">
        <v>13176</v>
      </c>
      <c r="M3758" s="11" t="s">
        <v>23</v>
      </c>
      <c r="N3758" s="10" t="s">
        <v>90</v>
      </c>
      <c r="O3758" s="10"/>
      <c r="P3758" s="10"/>
      <c r="Q3758" s="12"/>
      <c r="R3758" s="12"/>
      <c r="S3758" s="18" t="s">
        <v>91</v>
      </c>
      <c r="T3758" s="10" t="s">
        <v>27</v>
      </c>
      <c r="U3758" s="10">
        <v>1693</v>
      </c>
      <c r="V3758" s="10">
        <v>2121</v>
      </c>
      <c r="W3758" s="10">
        <v>970</v>
      </c>
      <c r="X3758" s="10">
        <v>605</v>
      </c>
      <c r="Y3758" s="10">
        <f t="shared" si="149"/>
        <v>1064</v>
      </c>
      <c r="Z3758" s="10" t="str">
        <f>IFERROR(VLOOKUP(H3758,'[1]MW-NIFTY-50-12-Apr-2020'!$A:$A,1,FALSE),"No")</f>
        <v>No</v>
      </c>
      <c r="AA3758" s="10" t="str">
        <f>IFERROR(VLOOKUP(AB3758,'[2]ind_nifty500list 12th Apr20'!$F:$F,1,FALSE),"No")</f>
        <v>No</v>
      </c>
      <c r="AB3758" s="9">
        <v>1064</v>
      </c>
    </row>
    <row r="3759" spans="1:28" ht="15.75" customHeight="1" x14ac:dyDescent="0.3">
      <c r="A3759" s="9">
        <v>11</v>
      </c>
      <c r="B3759" s="10"/>
      <c r="C3759" s="10"/>
      <c r="D3759" s="10">
        <v>138008580</v>
      </c>
      <c r="E3759" s="10">
        <v>539096</v>
      </c>
      <c r="F3759" s="10">
        <v>539096</v>
      </c>
      <c r="G3759" s="10" t="s">
        <v>80</v>
      </c>
      <c r="H3759" s="10" t="str">
        <f t="shared" si="151"/>
        <v>AANANDALAK</v>
      </c>
      <c r="I3759" s="10" t="s">
        <v>81</v>
      </c>
      <c r="J3759" s="10" t="s">
        <v>82</v>
      </c>
      <c r="K3759" s="13">
        <v>1.2</v>
      </c>
      <c r="L3759" s="19" t="s">
        <v>13176</v>
      </c>
      <c r="M3759" s="11" t="s">
        <v>83</v>
      </c>
      <c r="N3759" s="10" t="s">
        <v>84</v>
      </c>
      <c r="O3759" s="10" t="s">
        <v>85</v>
      </c>
      <c r="P3759" s="10"/>
      <c r="Q3759" s="12"/>
      <c r="R3759" s="12"/>
      <c r="S3759" s="17" t="s">
        <v>86</v>
      </c>
      <c r="T3759" s="10" t="s">
        <v>27</v>
      </c>
      <c r="U3759" s="10">
        <v>113</v>
      </c>
      <c r="V3759" s="10">
        <v>381</v>
      </c>
      <c r="W3759" s="10">
        <v>3832</v>
      </c>
      <c r="X3759" s="10">
        <v>3327</v>
      </c>
      <c r="Y3759" s="10">
        <f t="shared" si="149"/>
        <v>11</v>
      </c>
      <c r="Z3759" s="10" t="str">
        <f>IFERROR(VLOOKUP(H3759,'[1]MW-NIFTY-50-12-Apr-2020'!$A:$A,1,FALSE),"No")</f>
        <v>No</v>
      </c>
      <c r="AA3759" s="10" t="str">
        <f>IFERROR(VLOOKUP(AB3759,'[2]ind_nifty500list 12th Apr20'!$F:$F,1,FALSE),"No")</f>
        <v>No</v>
      </c>
      <c r="AB3759" s="9">
        <v>11</v>
      </c>
    </row>
    <row r="3760" spans="1:28" ht="15.75" customHeight="1" x14ac:dyDescent="0.3">
      <c r="A3760" s="9">
        <v>974</v>
      </c>
      <c r="B3760" s="10"/>
      <c r="C3760" s="10"/>
      <c r="D3760" s="10">
        <v>136000516</v>
      </c>
      <c r="E3760" s="10">
        <v>531252</v>
      </c>
      <c r="F3760" s="10">
        <v>531252</v>
      </c>
      <c r="G3760" s="10" t="s">
        <v>3124</v>
      </c>
      <c r="H3760" s="10" t="str">
        <f t="shared" si="151"/>
        <v>FARRYIND</v>
      </c>
      <c r="I3760" s="10" t="s">
        <v>3125</v>
      </c>
      <c r="J3760" s="10" t="s">
        <v>3126</v>
      </c>
      <c r="K3760" s="13">
        <v>1.2</v>
      </c>
      <c r="L3760" s="19" t="s">
        <v>13176</v>
      </c>
      <c r="M3760" s="11" t="s">
        <v>55</v>
      </c>
      <c r="N3760" s="10" t="s">
        <v>56</v>
      </c>
      <c r="O3760" s="10" t="s">
        <v>57</v>
      </c>
      <c r="P3760" s="10"/>
      <c r="Q3760" s="12"/>
      <c r="R3760" s="12"/>
      <c r="S3760" s="10" t="s">
        <v>58</v>
      </c>
      <c r="T3760" s="10" t="s">
        <v>27</v>
      </c>
      <c r="U3760" s="10">
        <v>986</v>
      </c>
      <c r="V3760" s="10">
        <v>1256</v>
      </c>
      <c r="W3760" s="10">
        <v>966</v>
      </c>
      <c r="X3760" s="10">
        <v>681</v>
      </c>
      <c r="Y3760" s="10">
        <f t="shared" si="149"/>
        <v>974</v>
      </c>
      <c r="Z3760" s="10" t="str">
        <f>IFERROR(VLOOKUP(H3760,'[1]MW-NIFTY-50-12-Apr-2020'!$A:$A,1,FALSE),"No")</f>
        <v>No</v>
      </c>
      <c r="AA3760" s="10" t="str">
        <f>IFERROR(VLOOKUP(AB3760,'[2]ind_nifty500list 12th Apr20'!$F:$F,1,FALSE),"No")</f>
        <v>No</v>
      </c>
      <c r="AB3760" s="9">
        <v>974</v>
      </c>
    </row>
    <row r="3761" spans="1:28" ht="15.75" customHeight="1" x14ac:dyDescent="0.3">
      <c r="A3761" s="9">
        <v>2728</v>
      </c>
      <c r="B3761" s="10">
        <v>141569</v>
      </c>
      <c r="C3761" s="10">
        <v>553</v>
      </c>
      <c r="D3761" s="10">
        <v>128099844</v>
      </c>
      <c r="E3761" s="10">
        <v>500390</v>
      </c>
      <c r="F3761" s="10">
        <v>500390</v>
      </c>
      <c r="G3761" s="10" t="s">
        <v>11524</v>
      </c>
      <c r="H3761" s="10" t="s">
        <v>11524</v>
      </c>
      <c r="I3761" s="10" t="s">
        <v>11525</v>
      </c>
      <c r="J3761" s="10" t="s">
        <v>11526</v>
      </c>
      <c r="K3761" s="13">
        <v>11926.926299999999</v>
      </c>
      <c r="L3761" s="16" t="s">
        <v>13179</v>
      </c>
      <c r="M3761" s="11" t="s">
        <v>335</v>
      </c>
      <c r="N3761" s="10" t="s">
        <v>336</v>
      </c>
      <c r="O3761" s="10" t="s">
        <v>1776</v>
      </c>
      <c r="P3761" s="10" t="s">
        <v>7053</v>
      </c>
      <c r="Q3761" s="12"/>
      <c r="R3761" s="12"/>
      <c r="S3761" s="15" t="s">
        <v>339</v>
      </c>
      <c r="T3761" s="10" t="s">
        <v>43</v>
      </c>
      <c r="U3761" s="10">
        <v>1668</v>
      </c>
      <c r="V3761" s="10">
        <v>2578</v>
      </c>
      <c r="W3761" s="10">
        <v>2516</v>
      </c>
      <c r="X3761" s="10">
        <v>3103</v>
      </c>
      <c r="Y3761" s="10">
        <f t="shared" si="149"/>
        <v>2728</v>
      </c>
      <c r="Z3761" s="10" t="str">
        <f>IFERROR(VLOOKUP(H3761,'[1]MW-NIFTY-50-12-Apr-2020'!$A:$A,1,FALSE),"No")</f>
        <v>No</v>
      </c>
      <c r="AA3761" s="10" t="s">
        <v>44</v>
      </c>
      <c r="AB3761" s="9">
        <v>2728</v>
      </c>
    </row>
    <row r="3762" spans="1:28" ht="15.75" customHeight="1" x14ac:dyDescent="0.3">
      <c r="A3762" s="9">
        <v>2532</v>
      </c>
      <c r="B3762" s="10"/>
      <c r="C3762" s="10"/>
      <c r="D3762" s="10">
        <v>129563396</v>
      </c>
      <c r="E3762" s="10">
        <v>129563396</v>
      </c>
      <c r="F3762" s="10">
        <v>506107</v>
      </c>
      <c r="G3762" s="10" t="s">
        <v>7840</v>
      </c>
      <c r="H3762" s="10" t="str">
        <f>G3762</f>
        <v>PRECTRA</v>
      </c>
      <c r="I3762" s="10"/>
      <c r="J3762" s="10" t="s">
        <v>7841</v>
      </c>
      <c r="K3762" s="13">
        <v>1.2</v>
      </c>
      <c r="L3762" s="19" t="s">
        <v>13176</v>
      </c>
      <c r="M3762" s="11" t="s">
        <v>55</v>
      </c>
      <c r="N3762" s="10" t="s">
        <v>56</v>
      </c>
      <c r="O3762" s="10" t="s">
        <v>62</v>
      </c>
      <c r="P3762" s="10" t="s">
        <v>293</v>
      </c>
      <c r="Q3762" s="12"/>
      <c r="R3762" s="12"/>
      <c r="S3762" s="18" t="s">
        <v>58</v>
      </c>
      <c r="T3762" s="10" t="s">
        <v>27</v>
      </c>
      <c r="U3762" s="10">
        <v>2556</v>
      </c>
      <c r="V3762" s="10">
        <v>3669</v>
      </c>
      <c r="W3762" s="10">
        <v>2194</v>
      </c>
      <c r="X3762" s="10">
        <v>2061</v>
      </c>
      <c r="Y3762" s="10">
        <f t="shared" si="149"/>
        <v>2532</v>
      </c>
      <c r="Z3762" s="10" t="str">
        <f>IFERROR(VLOOKUP(H3762,'[1]MW-NIFTY-50-12-Apr-2020'!$A:$A,1,FALSE),"No")</f>
        <v>No</v>
      </c>
      <c r="AA3762" s="10" t="str">
        <f>IFERROR(VLOOKUP(AB3762,'[2]ind_nifty500list 12th Apr20'!$F:$F,1,FALSE),"No")</f>
        <v>No</v>
      </c>
      <c r="AB3762" s="9">
        <v>2532</v>
      </c>
    </row>
    <row r="3763" spans="1:28" ht="15.75" customHeight="1" x14ac:dyDescent="0.3">
      <c r="A3763" s="9">
        <v>1693</v>
      </c>
      <c r="B3763" s="10"/>
      <c r="C3763" s="10"/>
      <c r="D3763" s="10">
        <v>131221764</v>
      </c>
      <c r="E3763" s="10">
        <v>512585</v>
      </c>
      <c r="F3763" s="10">
        <v>512585</v>
      </c>
      <c r="G3763" s="10" t="s">
        <v>5314</v>
      </c>
      <c r="H3763" s="10" t="str">
        <f>G3763</f>
        <v>KARMA</v>
      </c>
      <c r="I3763" s="10" t="s">
        <v>5315</v>
      </c>
      <c r="J3763" s="10" t="s">
        <v>5316</v>
      </c>
      <c r="K3763" s="13">
        <v>1.19</v>
      </c>
      <c r="L3763" s="19" t="s">
        <v>13176</v>
      </c>
      <c r="M3763" s="11" t="s">
        <v>23</v>
      </c>
      <c r="N3763" s="10" t="s">
        <v>90</v>
      </c>
      <c r="O3763" s="10"/>
      <c r="P3763" s="10"/>
      <c r="Q3763" s="12"/>
      <c r="R3763" s="12"/>
      <c r="S3763" s="18" t="s">
        <v>91</v>
      </c>
      <c r="T3763" s="10" t="s">
        <v>27</v>
      </c>
      <c r="U3763" s="10">
        <v>2121</v>
      </c>
      <c r="V3763" s="10">
        <v>2359</v>
      </c>
      <c r="W3763" s="10">
        <v>1064</v>
      </c>
      <c r="X3763" s="10">
        <v>970</v>
      </c>
      <c r="Y3763" s="10">
        <f t="shared" si="149"/>
        <v>1693</v>
      </c>
      <c r="Z3763" s="10" t="str">
        <f>IFERROR(VLOOKUP(H3763,'[1]MW-NIFTY-50-12-Apr-2020'!$A:$A,1,FALSE),"No")</f>
        <v>No</v>
      </c>
      <c r="AA3763" s="10" t="str">
        <f>IFERROR(VLOOKUP(AB3763,'[2]ind_nifty500list 12th Apr20'!$F:$F,1,FALSE),"No")</f>
        <v>No</v>
      </c>
      <c r="AB3763" s="9">
        <v>1693</v>
      </c>
    </row>
    <row r="3764" spans="1:28" ht="15.75" customHeight="1" x14ac:dyDescent="0.3">
      <c r="A3764" s="9">
        <v>1853</v>
      </c>
      <c r="B3764" s="10"/>
      <c r="C3764" s="10"/>
      <c r="D3764" s="10">
        <v>136602116</v>
      </c>
      <c r="E3764" s="10">
        <v>533602</v>
      </c>
      <c r="F3764" s="10">
        <v>533602</v>
      </c>
      <c r="G3764" s="10" t="s">
        <v>5801</v>
      </c>
      <c r="H3764" s="10" t="str">
        <f>G3764</f>
        <v>LESHAIND</v>
      </c>
      <c r="I3764" s="10" t="s">
        <v>5802</v>
      </c>
      <c r="J3764" s="10" t="s">
        <v>5803</v>
      </c>
      <c r="K3764" s="13">
        <v>1.19</v>
      </c>
      <c r="L3764" s="19" t="s">
        <v>13176</v>
      </c>
      <c r="M3764" s="11" t="s">
        <v>39</v>
      </c>
      <c r="N3764" s="10" t="s">
        <v>145</v>
      </c>
      <c r="O3764" s="10"/>
      <c r="P3764" s="10"/>
      <c r="Q3764" s="12"/>
      <c r="R3764" s="12"/>
      <c r="S3764" s="15" t="s">
        <v>42</v>
      </c>
      <c r="T3764" s="10" t="s">
        <v>27</v>
      </c>
      <c r="U3764" s="10">
        <v>1897</v>
      </c>
      <c r="V3764" s="10">
        <v>1915</v>
      </c>
      <c r="W3764" s="10">
        <v>1804</v>
      </c>
      <c r="X3764" s="10">
        <v>1702</v>
      </c>
      <c r="Y3764" s="10">
        <f t="shared" si="149"/>
        <v>1853</v>
      </c>
      <c r="Z3764" s="10" t="str">
        <f>IFERROR(VLOOKUP(H3764,'[1]MW-NIFTY-50-12-Apr-2020'!$A:$A,1,FALSE),"No")</f>
        <v>No</v>
      </c>
      <c r="AA3764" s="10" t="str">
        <f>IFERROR(VLOOKUP(AB3764,'[2]ind_nifty500list 12th Apr20'!$F:$F,1,FALSE),"No")</f>
        <v>No</v>
      </c>
      <c r="AB3764" s="9">
        <v>1853</v>
      </c>
    </row>
    <row r="3765" spans="1:28" ht="15.75" customHeight="1" x14ac:dyDescent="0.3">
      <c r="A3765" s="9">
        <v>3056</v>
      </c>
      <c r="B3765" s="10"/>
      <c r="C3765" s="10"/>
      <c r="D3765" s="10">
        <v>135992068</v>
      </c>
      <c r="E3765" s="10">
        <v>135992068</v>
      </c>
      <c r="F3765" s="10">
        <v>531219</v>
      </c>
      <c r="G3765" s="10" t="s">
        <v>9407</v>
      </c>
      <c r="H3765" s="10" t="str">
        <f>G3765</f>
        <v>SHYAMAINFO</v>
      </c>
      <c r="I3765" s="10" t="s">
        <v>9408</v>
      </c>
      <c r="J3765" s="10" t="s">
        <v>9409</v>
      </c>
      <c r="K3765" s="13">
        <v>1.19</v>
      </c>
      <c r="L3765" s="19" t="s">
        <v>13176</v>
      </c>
      <c r="M3765" s="11" t="s">
        <v>95</v>
      </c>
      <c r="N3765" s="10" t="s">
        <v>96</v>
      </c>
      <c r="O3765" s="10"/>
      <c r="P3765" s="10"/>
      <c r="Q3765" s="12"/>
      <c r="R3765" s="12"/>
      <c r="S3765" s="10" t="s">
        <v>98</v>
      </c>
      <c r="T3765" s="10" t="s">
        <v>27</v>
      </c>
      <c r="U3765" s="10">
        <v>249</v>
      </c>
      <c r="V3765" s="10">
        <v>819</v>
      </c>
      <c r="W3765" s="10">
        <v>2794</v>
      </c>
      <c r="X3765" s="10">
        <v>349</v>
      </c>
      <c r="Y3765" s="10">
        <f t="shared" si="149"/>
        <v>3056</v>
      </c>
      <c r="Z3765" s="10" t="str">
        <f>IFERROR(VLOOKUP(H3765,'[1]MW-NIFTY-50-12-Apr-2020'!$A:$A,1,FALSE),"No")</f>
        <v>No</v>
      </c>
      <c r="AA3765" s="10" t="str">
        <f>IFERROR(VLOOKUP(AB3765,'[2]ind_nifty500list 12th Apr20'!$F:$F,1,FALSE),"No")</f>
        <v>No</v>
      </c>
      <c r="AB3765" s="9">
        <v>3056</v>
      </c>
    </row>
    <row r="3766" spans="1:28" ht="15.75" customHeight="1" x14ac:dyDescent="0.3">
      <c r="A3766" s="9">
        <v>488</v>
      </c>
      <c r="B3766" s="10">
        <v>1198337</v>
      </c>
      <c r="C3766" s="10">
        <v>4681</v>
      </c>
      <c r="D3766" s="10">
        <v>136175620</v>
      </c>
      <c r="E3766" s="10">
        <v>531936</v>
      </c>
      <c r="F3766" s="10">
        <v>531936</v>
      </c>
      <c r="G3766" s="10" t="s">
        <v>1650</v>
      </c>
      <c r="H3766" s="10" t="s">
        <v>1650</v>
      </c>
      <c r="I3766" s="10" t="s">
        <v>1651</v>
      </c>
      <c r="J3766" s="10" t="s">
        <v>1652</v>
      </c>
      <c r="K3766" s="13">
        <v>1.1830500000000002</v>
      </c>
      <c r="L3766" s="19" t="s">
        <v>13176</v>
      </c>
      <c r="M3766" s="11" t="s">
        <v>55</v>
      </c>
      <c r="N3766" s="10" t="s">
        <v>56</v>
      </c>
      <c r="O3766" s="10" t="s">
        <v>62</v>
      </c>
      <c r="P3766" s="10" t="s">
        <v>293</v>
      </c>
      <c r="Q3766" s="12"/>
      <c r="R3766" s="12"/>
      <c r="S3766" s="18" t="s">
        <v>58</v>
      </c>
      <c r="T3766" s="10" t="s">
        <v>27</v>
      </c>
      <c r="U3766" s="10">
        <v>1697</v>
      </c>
      <c r="V3766" s="10">
        <v>2061</v>
      </c>
      <c r="W3766" s="10">
        <v>3762</v>
      </c>
      <c r="X3766" s="10">
        <v>2422</v>
      </c>
      <c r="Y3766" s="10">
        <f t="shared" si="149"/>
        <v>488</v>
      </c>
      <c r="Z3766" s="10" t="str">
        <f>IFERROR(VLOOKUP(H3766,'[1]MW-NIFTY-50-12-Apr-2020'!$A:$A,1,FALSE),"No")</f>
        <v>No</v>
      </c>
      <c r="AA3766" s="10" t="str">
        <f>IFERROR(VLOOKUP(AB3766,'[2]ind_nifty500list 12th Apr20'!$F:$F,1,FALSE),"No")</f>
        <v>No</v>
      </c>
      <c r="AB3766" s="9">
        <v>488</v>
      </c>
    </row>
    <row r="3767" spans="1:28" ht="15.75" customHeight="1" x14ac:dyDescent="0.3">
      <c r="A3767" s="9">
        <v>1340</v>
      </c>
      <c r="B3767" s="10"/>
      <c r="C3767" s="10"/>
      <c r="D3767" s="10">
        <v>136283908</v>
      </c>
      <c r="E3767" s="10">
        <v>532359</v>
      </c>
      <c r="F3767" s="10">
        <v>532359</v>
      </c>
      <c r="G3767" s="10" t="s">
        <v>4244</v>
      </c>
      <c r="H3767" s="10" t="str">
        <f>G3767</f>
        <v>HITKITGLO</v>
      </c>
      <c r="I3767" s="10" t="s">
        <v>4245</v>
      </c>
      <c r="J3767" s="10" t="s">
        <v>4246</v>
      </c>
      <c r="K3767" s="13">
        <v>1.18</v>
      </c>
      <c r="L3767" s="19" t="s">
        <v>13176</v>
      </c>
      <c r="M3767" s="11" t="s">
        <v>39</v>
      </c>
      <c r="N3767" s="10" t="s">
        <v>145</v>
      </c>
      <c r="O3767" s="10" t="s">
        <v>543</v>
      </c>
      <c r="P3767" s="10"/>
      <c r="Q3767" s="12"/>
      <c r="R3767" s="12"/>
      <c r="S3767" s="17" t="s">
        <v>42</v>
      </c>
      <c r="T3767" s="10" t="s">
        <v>27</v>
      </c>
      <c r="U3767" s="10">
        <v>4852</v>
      </c>
      <c r="V3767" s="10">
        <v>1979</v>
      </c>
      <c r="W3767" s="10">
        <v>591</v>
      </c>
      <c r="X3767" s="10">
        <v>578</v>
      </c>
      <c r="Y3767" s="10">
        <f t="shared" si="149"/>
        <v>1340</v>
      </c>
      <c r="Z3767" s="10" t="str">
        <f>IFERROR(VLOOKUP(H3767,'[1]MW-NIFTY-50-12-Apr-2020'!$A:$A,1,FALSE),"No")</f>
        <v>No</v>
      </c>
      <c r="AA3767" s="10" t="str">
        <f>IFERROR(VLOOKUP(AB3767,'[2]ind_nifty500list 12th Apr20'!$F:$F,1,FALSE),"No")</f>
        <v>No</v>
      </c>
      <c r="AB3767" s="9">
        <v>1340</v>
      </c>
    </row>
    <row r="3768" spans="1:28" ht="15.75" customHeight="1" x14ac:dyDescent="0.3">
      <c r="A3768" s="9">
        <v>3695</v>
      </c>
      <c r="B3768" s="10"/>
      <c r="C3768" s="10"/>
      <c r="D3768" s="10">
        <v>129562372</v>
      </c>
      <c r="E3768" s="10">
        <v>506103</v>
      </c>
      <c r="F3768" s="10">
        <v>506103</v>
      </c>
      <c r="G3768" s="10" t="s">
        <v>11317</v>
      </c>
      <c r="H3768" s="10" t="str">
        <f>G3768</f>
        <v>VICTENT</v>
      </c>
      <c r="I3768" s="10" t="s">
        <v>11318</v>
      </c>
      <c r="J3768" s="10" t="s">
        <v>11319</v>
      </c>
      <c r="K3768" s="13">
        <v>1.18</v>
      </c>
      <c r="L3768" s="19" t="s">
        <v>13176</v>
      </c>
      <c r="M3768" s="11" t="s">
        <v>39</v>
      </c>
      <c r="N3768" s="10" t="s">
        <v>40</v>
      </c>
      <c r="O3768" s="10" t="s">
        <v>137</v>
      </c>
      <c r="P3768" s="10" t="s">
        <v>137</v>
      </c>
      <c r="Q3768" s="12"/>
      <c r="R3768" s="12"/>
      <c r="S3768" s="15" t="s">
        <v>42</v>
      </c>
      <c r="T3768" s="10" t="s">
        <v>27</v>
      </c>
      <c r="U3768" s="10">
        <v>4110</v>
      </c>
      <c r="V3768" s="10">
        <v>3304</v>
      </c>
      <c r="W3768" s="10">
        <v>2064</v>
      </c>
      <c r="X3768" s="10">
        <v>1483</v>
      </c>
      <c r="Y3768" s="10">
        <f t="shared" si="149"/>
        <v>3695</v>
      </c>
      <c r="Z3768" s="10" t="str">
        <f>IFERROR(VLOOKUP(H3768,'[1]MW-NIFTY-50-12-Apr-2020'!$A:$A,1,FALSE),"No")</f>
        <v>No</v>
      </c>
      <c r="AA3768" s="10" t="str">
        <f>IFERROR(VLOOKUP(AB3768,'[2]ind_nifty500list 12th Apr20'!$F:$F,1,FALSE),"No")</f>
        <v>No</v>
      </c>
      <c r="AB3768" s="9">
        <v>3695</v>
      </c>
    </row>
    <row r="3769" spans="1:28" ht="15.75" customHeight="1" x14ac:dyDescent="0.3">
      <c r="A3769" s="9">
        <v>630</v>
      </c>
      <c r="B3769" s="10"/>
      <c r="C3769" s="10"/>
      <c r="D3769" s="10">
        <v>136008452</v>
      </c>
      <c r="E3769" s="10">
        <v>531283</v>
      </c>
      <c r="F3769" s="10">
        <v>531283</v>
      </c>
      <c r="G3769" s="10" t="s">
        <v>2081</v>
      </c>
      <c r="H3769" s="10" t="str">
        <f>G3769</f>
        <v>CINDRELL</v>
      </c>
      <c r="I3769" s="10" t="s">
        <v>2082</v>
      </c>
      <c r="J3769" s="10" t="s">
        <v>2083</v>
      </c>
      <c r="K3769" s="13">
        <v>1.17</v>
      </c>
      <c r="L3769" s="19" t="s">
        <v>13176</v>
      </c>
      <c r="M3769" s="11" t="s">
        <v>55</v>
      </c>
      <c r="N3769" s="10" t="s">
        <v>56</v>
      </c>
      <c r="O3769" s="10" t="s">
        <v>62</v>
      </c>
      <c r="P3769" s="10" t="s">
        <v>63</v>
      </c>
      <c r="Q3769" s="12"/>
      <c r="R3769" s="12"/>
      <c r="S3769" s="18" t="s">
        <v>58</v>
      </c>
      <c r="T3769" s="10" t="s">
        <v>27</v>
      </c>
      <c r="U3769" s="10">
        <v>854</v>
      </c>
      <c r="V3769" s="10">
        <v>1383</v>
      </c>
      <c r="W3769" s="10">
        <v>2044</v>
      </c>
      <c r="X3769" s="10">
        <v>2026</v>
      </c>
      <c r="Y3769" s="10">
        <f t="shared" si="149"/>
        <v>630</v>
      </c>
      <c r="Z3769" s="10" t="str">
        <f>IFERROR(VLOOKUP(H3769,'[1]MW-NIFTY-50-12-Apr-2020'!$A:$A,1,FALSE),"No")</f>
        <v>No</v>
      </c>
      <c r="AA3769" s="10" t="str">
        <f>IFERROR(VLOOKUP(AB3769,'[2]ind_nifty500list 12th Apr20'!$F:$F,1,FALSE),"No")</f>
        <v>No</v>
      </c>
      <c r="AB3769" s="9">
        <v>630</v>
      </c>
    </row>
    <row r="3770" spans="1:28" ht="15.75" customHeight="1" x14ac:dyDescent="0.3">
      <c r="A3770" s="9">
        <v>2442</v>
      </c>
      <c r="B3770" s="10">
        <v>672001</v>
      </c>
      <c r="C3770" s="10">
        <v>2625</v>
      </c>
      <c r="D3770" s="10">
        <v>131431684</v>
      </c>
      <c r="E3770" s="10">
        <v>513405</v>
      </c>
      <c r="F3770" s="10">
        <v>513405</v>
      </c>
      <c r="G3770" s="10" t="s">
        <v>7574</v>
      </c>
      <c r="H3770" s="10" t="s">
        <v>7574</v>
      </c>
      <c r="I3770" s="10" t="s">
        <v>7575</v>
      </c>
      <c r="J3770" s="10" t="s">
        <v>7576</v>
      </c>
      <c r="K3770" s="13">
        <v>1.17</v>
      </c>
      <c r="L3770" s="19" t="s">
        <v>13176</v>
      </c>
      <c r="M3770" s="11" t="s">
        <v>39</v>
      </c>
      <c r="N3770" s="10" t="s">
        <v>40</v>
      </c>
      <c r="O3770" s="10"/>
      <c r="P3770" s="10"/>
      <c r="Q3770" s="12"/>
      <c r="R3770" s="12"/>
      <c r="S3770" s="15" t="s">
        <v>42</v>
      </c>
      <c r="T3770" s="10" t="s">
        <v>27</v>
      </c>
      <c r="U3770" s="10">
        <v>3128</v>
      </c>
      <c r="V3770" s="10">
        <v>67</v>
      </c>
      <c r="W3770" s="10">
        <v>1991</v>
      </c>
      <c r="X3770" s="10">
        <v>1236</v>
      </c>
      <c r="Y3770" s="10">
        <f t="shared" si="149"/>
        <v>2442</v>
      </c>
      <c r="Z3770" s="10" t="str">
        <f>IFERROR(VLOOKUP(H3770,'[1]MW-NIFTY-50-12-Apr-2020'!$A:$A,1,FALSE),"No")</f>
        <v>No</v>
      </c>
      <c r="AA3770" s="10" t="str">
        <f>IFERROR(VLOOKUP(AB3770,'[2]ind_nifty500list 12th Apr20'!$F:$F,1,FALSE),"No")</f>
        <v>No</v>
      </c>
      <c r="AB3770" s="9">
        <v>2442</v>
      </c>
    </row>
    <row r="3771" spans="1:28" ht="15.75" customHeight="1" x14ac:dyDescent="0.3">
      <c r="A3771" s="9">
        <v>615</v>
      </c>
      <c r="B3771" s="10"/>
      <c r="C3771" s="10"/>
      <c r="D3771" s="10">
        <v>135806724</v>
      </c>
      <c r="E3771" s="10">
        <v>530495</v>
      </c>
      <c r="F3771" s="10">
        <v>530495</v>
      </c>
      <c r="G3771" s="10" t="s">
        <v>2034</v>
      </c>
      <c r="H3771" s="10" t="str">
        <f t="shared" ref="H3771:H3778" si="152">G3771</f>
        <v>CHHATTIND</v>
      </c>
      <c r="I3771" s="10" t="s">
        <v>2035</v>
      </c>
      <c r="J3771" s="10" t="s">
        <v>2036</v>
      </c>
      <c r="K3771" s="13">
        <v>1.1599999999999999</v>
      </c>
      <c r="L3771" s="19" t="s">
        <v>13176</v>
      </c>
      <c r="M3771" s="11" t="s">
        <v>23</v>
      </c>
      <c r="N3771" s="10" t="s">
        <v>196</v>
      </c>
      <c r="O3771" s="10"/>
      <c r="P3771" s="10"/>
      <c r="Q3771" s="12"/>
      <c r="R3771" s="12"/>
      <c r="S3771" s="15" t="s">
        <v>26</v>
      </c>
      <c r="T3771" s="10" t="s">
        <v>27</v>
      </c>
      <c r="U3771" s="10">
        <v>756</v>
      </c>
      <c r="V3771" s="10">
        <v>2533</v>
      </c>
      <c r="W3771" s="10">
        <v>3712</v>
      </c>
      <c r="X3771" s="10">
        <v>3208</v>
      </c>
      <c r="Y3771" s="10">
        <f t="shared" si="149"/>
        <v>615</v>
      </c>
      <c r="Z3771" s="10" t="str">
        <f>IFERROR(VLOOKUP(H3771,'[1]MW-NIFTY-50-12-Apr-2020'!$A:$A,1,FALSE),"No")</f>
        <v>No</v>
      </c>
      <c r="AA3771" s="10" t="str">
        <f>IFERROR(VLOOKUP(AB3771,'[2]ind_nifty500list 12th Apr20'!$F:$F,1,FALSE),"No")</f>
        <v>No</v>
      </c>
      <c r="AB3771" s="9">
        <v>615</v>
      </c>
    </row>
    <row r="3772" spans="1:28" ht="15.75" customHeight="1" x14ac:dyDescent="0.3">
      <c r="A3772" s="9">
        <v>527</v>
      </c>
      <c r="B3772" s="10"/>
      <c r="C3772" s="10"/>
      <c r="D3772" s="10">
        <v>136891140</v>
      </c>
      <c r="E3772" s="10">
        <v>136891140</v>
      </c>
      <c r="F3772" s="10">
        <v>534731</v>
      </c>
      <c r="G3772" s="10" t="s">
        <v>1766</v>
      </c>
      <c r="H3772" s="10" t="str">
        <f t="shared" si="152"/>
        <v>BITL</v>
      </c>
      <c r="I3772" s="10" t="s">
        <v>1767</v>
      </c>
      <c r="J3772" s="10" t="s">
        <v>1768</v>
      </c>
      <c r="K3772" s="13">
        <v>1.1499999999999999</v>
      </c>
      <c r="L3772" s="19" t="s">
        <v>13176</v>
      </c>
      <c r="M3772" s="11" t="s">
        <v>39</v>
      </c>
      <c r="N3772" s="10" t="s">
        <v>67</v>
      </c>
      <c r="O3772" s="10"/>
      <c r="P3772" s="10"/>
      <c r="Q3772" s="12"/>
      <c r="R3772" s="12"/>
      <c r="S3772" s="15" t="s">
        <v>69</v>
      </c>
      <c r="T3772" s="10" t="s">
        <v>27</v>
      </c>
      <c r="U3772" s="10">
        <v>931</v>
      </c>
      <c r="V3772" s="10">
        <v>1451</v>
      </c>
      <c r="W3772" s="10">
        <v>3142</v>
      </c>
      <c r="X3772" s="10">
        <v>174</v>
      </c>
      <c r="Y3772" s="10">
        <f t="shared" si="149"/>
        <v>527</v>
      </c>
      <c r="Z3772" s="10" t="str">
        <f>IFERROR(VLOOKUP(H3772,'[1]MW-NIFTY-50-12-Apr-2020'!$A:$A,1,FALSE),"No")</f>
        <v>No</v>
      </c>
      <c r="AA3772" s="10" t="str">
        <f>IFERROR(VLOOKUP(AB3772,'[2]ind_nifty500list 12th Apr20'!$F:$F,1,FALSE),"No")</f>
        <v>No</v>
      </c>
      <c r="AB3772" s="9">
        <v>527</v>
      </c>
    </row>
    <row r="3773" spans="1:28" ht="15.75" customHeight="1" x14ac:dyDescent="0.3">
      <c r="A3773" s="9">
        <v>1762</v>
      </c>
      <c r="B3773" s="10"/>
      <c r="C3773" s="10"/>
      <c r="D3773" s="10">
        <v>135793412</v>
      </c>
      <c r="E3773" s="10">
        <v>530443</v>
      </c>
      <c r="F3773" s="10">
        <v>530443</v>
      </c>
      <c r="G3773" s="10" t="s">
        <v>5523</v>
      </c>
      <c r="H3773" s="10" t="str">
        <f t="shared" si="152"/>
        <v>KIRANSY-B</v>
      </c>
      <c r="I3773" s="10" t="s">
        <v>5524</v>
      </c>
      <c r="J3773" s="10" t="s">
        <v>5525</v>
      </c>
      <c r="K3773" s="13">
        <v>1.1399999999999999</v>
      </c>
      <c r="L3773" s="19" t="s">
        <v>13176</v>
      </c>
      <c r="M3773" s="11" t="s">
        <v>83</v>
      </c>
      <c r="N3773" s="10" t="s">
        <v>84</v>
      </c>
      <c r="O3773" s="10" t="s">
        <v>85</v>
      </c>
      <c r="P3773" s="10"/>
      <c r="Q3773" s="12"/>
      <c r="R3773" s="12"/>
      <c r="S3773" s="17" t="s">
        <v>86</v>
      </c>
      <c r="T3773" s="10" t="s">
        <v>27</v>
      </c>
      <c r="U3773" s="10">
        <v>2046</v>
      </c>
      <c r="V3773" s="10">
        <v>2372</v>
      </c>
      <c r="W3773" s="10">
        <v>1546</v>
      </c>
      <c r="X3773" s="10">
        <v>1041</v>
      </c>
      <c r="Y3773" s="10">
        <f t="shared" si="149"/>
        <v>1762</v>
      </c>
      <c r="Z3773" s="10" t="str">
        <f>IFERROR(VLOOKUP(H3773,'[1]MW-NIFTY-50-12-Apr-2020'!$A:$A,1,FALSE),"No")</f>
        <v>No</v>
      </c>
      <c r="AA3773" s="10" t="str">
        <f>IFERROR(VLOOKUP(AB3773,'[2]ind_nifty500list 12th Apr20'!$F:$F,1,FALSE),"No")</f>
        <v>No</v>
      </c>
      <c r="AB3773" s="9">
        <v>1762</v>
      </c>
    </row>
    <row r="3774" spans="1:28" ht="15.75" customHeight="1" x14ac:dyDescent="0.3">
      <c r="A3774" s="9">
        <v>3492</v>
      </c>
      <c r="B3774" s="10"/>
      <c r="C3774" s="10"/>
      <c r="D3774" s="10">
        <v>134112772</v>
      </c>
      <c r="E3774" s="10">
        <v>523878</v>
      </c>
      <c r="F3774" s="10">
        <v>523878</v>
      </c>
      <c r="G3774" s="10" t="s">
        <v>10713</v>
      </c>
      <c r="H3774" s="10" t="str">
        <f t="shared" si="152"/>
        <v>TOTEX</v>
      </c>
      <c r="I3774" s="10" t="s">
        <v>10714</v>
      </c>
      <c r="J3774" s="10" t="s">
        <v>10715</v>
      </c>
      <c r="K3774" s="13">
        <v>1.1399999999999999</v>
      </c>
      <c r="L3774" s="19" t="s">
        <v>13176</v>
      </c>
      <c r="M3774" s="10" t="s">
        <v>83</v>
      </c>
      <c r="N3774" s="10" t="s">
        <v>181</v>
      </c>
      <c r="O3774" s="10" t="s">
        <v>210</v>
      </c>
      <c r="P3774" s="10" t="s">
        <v>4269</v>
      </c>
      <c r="Q3774" s="12"/>
      <c r="R3774" s="12"/>
      <c r="S3774" s="15" t="s">
        <v>86</v>
      </c>
      <c r="T3774" s="10" t="s">
        <v>27</v>
      </c>
      <c r="U3774" s="10">
        <v>1843</v>
      </c>
      <c r="V3774" s="10">
        <v>3159</v>
      </c>
      <c r="W3774" s="10">
        <v>1347</v>
      </c>
      <c r="X3774" s="10">
        <v>3967</v>
      </c>
      <c r="Y3774" s="10">
        <f t="shared" si="149"/>
        <v>3492</v>
      </c>
      <c r="Z3774" s="10" t="str">
        <f>IFERROR(VLOOKUP(H3774,'[1]MW-NIFTY-50-12-Apr-2020'!$A:$A,1,FALSE),"No")</f>
        <v>No</v>
      </c>
      <c r="AA3774" s="10" t="str">
        <f>IFERROR(VLOOKUP(AB3774,'[2]ind_nifty500list 12th Apr20'!$F:$F,1,FALSE),"No")</f>
        <v>No</v>
      </c>
      <c r="AB3774" s="9">
        <v>3492</v>
      </c>
    </row>
    <row r="3775" spans="1:28" ht="15.75" customHeight="1" x14ac:dyDescent="0.3">
      <c r="A3775" s="9">
        <v>2221</v>
      </c>
      <c r="B3775" s="10"/>
      <c r="C3775" s="10"/>
      <c r="D3775" s="10">
        <v>130269956</v>
      </c>
      <c r="E3775" s="10">
        <v>508867</v>
      </c>
      <c r="F3775" s="10">
        <v>508867</v>
      </c>
      <c r="G3775" s="10" t="s">
        <v>6911</v>
      </c>
      <c r="H3775" s="10" t="str">
        <f t="shared" si="152"/>
        <v>NEWMKTADV</v>
      </c>
      <c r="I3775" s="10" t="s">
        <v>6912</v>
      </c>
      <c r="J3775" s="10" t="s">
        <v>6913</v>
      </c>
      <c r="K3775" s="13">
        <v>1.1299999999999999</v>
      </c>
      <c r="L3775" s="19" t="s">
        <v>13176</v>
      </c>
      <c r="M3775" s="11" t="s">
        <v>32</v>
      </c>
      <c r="N3775" s="10" t="s">
        <v>33</v>
      </c>
      <c r="O3775" s="10" t="s">
        <v>34</v>
      </c>
      <c r="P3775" s="10"/>
      <c r="Q3775" s="12"/>
      <c r="R3775" s="12"/>
      <c r="S3775" s="18" t="s">
        <v>35</v>
      </c>
      <c r="T3775" s="10" t="s">
        <v>27</v>
      </c>
      <c r="U3775" s="10">
        <v>3372</v>
      </c>
      <c r="V3775" s="10">
        <v>476</v>
      </c>
      <c r="W3775" s="10">
        <v>1683</v>
      </c>
      <c r="X3775" s="10">
        <v>18</v>
      </c>
      <c r="Y3775" s="10">
        <f t="shared" si="149"/>
        <v>2221</v>
      </c>
      <c r="Z3775" s="10" t="str">
        <f>IFERROR(VLOOKUP(H3775,'[1]MW-NIFTY-50-12-Apr-2020'!$A:$A,1,FALSE),"No")</f>
        <v>No</v>
      </c>
      <c r="AA3775" s="10" t="str">
        <f>IFERROR(VLOOKUP(AB3775,'[2]ind_nifty500list 12th Apr20'!$F:$F,1,FALSE),"No")</f>
        <v>No</v>
      </c>
      <c r="AB3775" s="9">
        <v>2221</v>
      </c>
    </row>
    <row r="3776" spans="1:28" ht="15.75" customHeight="1" x14ac:dyDescent="0.3">
      <c r="A3776" s="9">
        <v>1278</v>
      </c>
      <c r="B3776" s="10"/>
      <c r="C3776" s="10"/>
      <c r="D3776" s="10">
        <v>134903556</v>
      </c>
      <c r="E3776" s="10">
        <v>526967</v>
      </c>
      <c r="F3776" s="10">
        <v>526967</v>
      </c>
      <c r="G3776" s="10" t="s">
        <v>4055</v>
      </c>
      <c r="H3776" s="10" t="str">
        <f t="shared" si="152"/>
        <v>HEERAISP</v>
      </c>
      <c r="I3776" s="10" t="s">
        <v>4056</v>
      </c>
      <c r="J3776" s="10" t="s">
        <v>4057</v>
      </c>
      <c r="K3776" s="13">
        <v>1.1200000000000001</v>
      </c>
      <c r="L3776" s="19" t="s">
        <v>13176</v>
      </c>
      <c r="M3776" s="11" t="s">
        <v>23</v>
      </c>
      <c r="N3776" s="10" t="s">
        <v>90</v>
      </c>
      <c r="O3776" s="10"/>
      <c r="P3776" s="10"/>
      <c r="Q3776" s="12"/>
      <c r="R3776" s="12"/>
      <c r="S3776" s="18" t="s">
        <v>91</v>
      </c>
      <c r="T3776" s="10" t="s">
        <v>27</v>
      </c>
      <c r="U3776" s="10">
        <v>3536</v>
      </c>
      <c r="V3776" s="10">
        <v>455</v>
      </c>
      <c r="W3776" s="10">
        <v>611</v>
      </c>
      <c r="X3776" s="10">
        <v>3603</v>
      </c>
      <c r="Y3776" s="10">
        <f t="shared" si="149"/>
        <v>1278</v>
      </c>
      <c r="Z3776" s="10" t="str">
        <f>IFERROR(VLOOKUP(H3776,'[1]MW-NIFTY-50-12-Apr-2020'!$A:$A,1,FALSE),"No")</f>
        <v>No</v>
      </c>
      <c r="AA3776" s="10" t="str">
        <f>IFERROR(VLOOKUP(AB3776,'[2]ind_nifty500list 12th Apr20'!$F:$F,1,FALSE),"No")</f>
        <v>No</v>
      </c>
      <c r="AB3776" s="9">
        <v>1278</v>
      </c>
    </row>
    <row r="3777" spans="1:28" ht="15.75" customHeight="1" x14ac:dyDescent="0.3">
      <c r="A3777" s="9">
        <v>1574</v>
      </c>
      <c r="B3777" s="10"/>
      <c r="C3777" s="10"/>
      <c r="D3777" s="10">
        <v>134789892</v>
      </c>
      <c r="E3777" s="10">
        <v>526523</v>
      </c>
      <c r="F3777" s="10">
        <v>526523</v>
      </c>
      <c r="G3777" s="10" t="s">
        <v>4958</v>
      </c>
      <c r="H3777" s="10" t="str">
        <f t="shared" si="152"/>
        <v>JAYENGY</v>
      </c>
      <c r="I3777" s="10" t="s">
        <v>4959</v>
      </c>
      <c r="J3777" s="10" t="s">
        <v>4960</v>
      </c>
      <c r="K3777" s="13">
        <v>1.1200000000000001</v>
      </c>
      <c r="L3777" s="19" t="s">
        <v>13176</v>
      </c>
      <c r="M3777" s="11" t="s">
        <v>39</v>
      </c>
      <c r="N3777" s="10" t="s">
        <v>145</v>
      </c>
      <c r="O3777" s="10"/>
      <c r="P3777" s="10"/>
      <c r="Q3777" s="12"/>
      <c r="R3777" s="12"/>
      <c r="S3777" s="17" t="s">
        <v>42</v>
      </c>
      <c r="T3777" s="10" t="s">
        <v>27</v>
      </c>
      <c r="U3777" s="10">
        <v>1716</v>
      </c>
      <c r="V3777" s="10">
        <v>1721</v>
      </c>
      <c r="W3777" s="10">
        <v>1555</v>
      </c>
      <c r="X3777" s="10">
        <v>1292</v>
      </c>
      <c r="Y3777" s="10">
        <f t="shared" si="149"/>
        <v>1574</v>
      </c>
      <c r="Z3777" s="10" t="str">
        <f>IFERROR(VLOOKUP(H3777,'[1]MW-NIFTY-50-12-Apr-2020'!$A:$A,1,FALSE),"No")</f>
        <v>No</v>
      </c>
      <c r="AA3777" s="10" t="str">
        <f>IFERROR(VLOOKUP(AB3777,'[2]ind_nifty500list 12th Apr20'!$F:$F,1,FALSE),"No")</f>
        <v>No</v>
      </c>
      <c r="AB3777" s="9">
        <v>1574</v>
      </c>
    </row>
    <row r="3778" spans="1:28" ht="15.75" customHeight="1" x14ac:dyDescent="0.3">
      <c r="A3778" s="9">
        <v>1818</v>
      </c>
      <c r="B3778" s="10"/>
      <c r="C3778" s="10"/>
      <c r="D3778" s="10">
        <v>134878468</v>
      </c>
      <c r="E3778" s="10">
        <v>526869</v>
      </c>
      <c r="F3778" s="10">
        <v>526869</v>
      </c>
      <c r="G3778" s="10" t="s">
        <v>5693</v>
      </c>
      <c r="H3778" s="10" t="str">
        <f t="shared" si="152"/>
        <v>KUMPFIN</v>
      </c>
      <c r="I3778" s="10" t="s">
        <v>5694</v>
      </c>
      <c r="J3778" s="10" t="s">
        <v>5695</v>
      </c>
      <c r="K3778" s="13">
        <v>1.1200000000000001</v>
      </c>
      <c r="L3778" s="19" t="s">
        <v>13176</v>
      </c>
      <c r="M3778" s="11" t="s">
        <v>55</v>
      </c>
      <c r="N3778" s="10" t="s">
        <v>56</v>
      </c>
      <c r="O3778" s="10" t="s">
        <v>62</v>
      </c>
      <c r="P3778" s="10" t="s">
        <v>63</v>
      </c>
      <c r="Q3778" s="12"/>
      <c r="R3778" s="12"/>
      <c r="S3778" s="10" t="s">
        <v>58</v>
      </c>
      <c r="T3778" s="10" t="s">
        <v>27</v>
      </c>
      <c r="U3778" s="10">
        <v>2010</v>
      </c>
      <c r="V3778" s="10">
        <v>2045</v>
      </c>
      <c r="W3778" s="10">
        <v>1640</v>
      </c>
      <c r="X3778" s="10">
        <v>1277</v>
      </c>
      <c r="Y3778" s="10">
        <f t="shared" ref="Y3778:Y3841" si="153">A3778</f>
        <v>1818</v>
      </c>
      <c r="Z3778" s="10" t="str">
        <f>IFERROR(VLOOKUP(H3778,'[1]MW-NIFTY-50-12-Apr-2020'!$A:$A,1,FALSE),"No")</f>
        <v>No</v>
      </c>
      <c r="AA3778" s="10" t="str">
        <f>IFERROR(VLOOKUP(AB3778,'[2]ind_nifty500list 12th Apr20'!$F:$F,1,FALSE),"No")</f>
        <v>No</v>
      </c>
      <c r="AB3778" s="9">
        <v>1818</v>
      </c>
    </row>
    <row r="3779" spans="1:28" ht="15.75" customHeight="1" x14ac:dyDescent="0.3">
      <c r="A3779" s="9">
        <v>3783</v>
      </c>
      <c r="B3779" s="10">
        <v>3026177</v>
      </c>
      <c r="C3779" s="10">
        <v>11821</v>
      </c>
      <c r="D3779" s="10">
        <v>136228868</v>
      </c>
      <c r="E3779" s="10">
        <v>532144</v>
      </c>
      <c r="F3779" s="10">
        <v>532144</v>
      </c>
      <c r="G3779" s="10" t="s">
        <v>11589</v>
      </c>
      <c r="H3779" s="10" t="s">
        <v>11589</v>
      </c>
      <c r="I3779" s="10" t="s">
        <v>11590</v>
      </c>
      <c r="J3779" s="10" t="s">
        <v>11591</v>
      </c>
      <c r="K3779" s="13">
        <v>3935.1495999999997</v>
      </c>
      <c r="L3779" s="19" t="s">
        <v>13179</v>
      </c>
      <c r="M3779" s="11" t="s">
        <v>23</v>
      </c>
      <c r="N3779" s="10" t="s">
        <v>90</v>
      </c>
      <c r="O3779" s="10" t="s">
        <v>283</v>
      </c>
      <c r="P3779" s="10" t="s">
        <v>763</v>
      </c>
      <c r="Q3779" s="12"/>
      <c r="R3779" s="12"/>
      <c r="S3779" s="18" t="s">
        <v>91</v>
      </c>
      <c r="T3779" s="10" t="s">
        <v>27</v>
      </c>
      <c r="U3779" s="10">
        <v>3472</v>
      </c>
      <c r="V3779" s="10">
        <v>2525</v>
      </c>
      <c r="W3779" s="10">
        <v>1612</v>
      </c>
      <c r="X3779" s="10">
        <v>1613</v>
      </c>
      <c r="Y3779" s="10">
        <f t="shared" si="153"/>
        <v>3783</v>
      </c>
      <c r="Z3779" s="10" t="str">
        <f>IFERROR(VLOOKUP(H3779,'[1]MW-NIFTY-50-12-Apr-2020'!$A:$A,1,FALSE),"No")</f>
        <v>No</v>
      </c>
      <c r="AA3779" s="10" t="s">
        <v>44</v>
      </c>
      <c r="AB3779" s="9">
        <v>3783</v>
      </c>
    </row>
    <row r="3780" spans="1:28" ht="15.75" customHeight="1" x14ac:dyDescent="0.3">
      <c r="A3780" s="9">
        <v>3784</v>
      </c>
      <c r="B3780" s="10">
        <v>2880769</v>
      </c>
      <c r="C3780" s="10">
        <v>11253</v>
      </c>
      <c r="D3780" s="10">
        <v>131625476</v>
      </c>
      <c r="E3780" s="10">
        <v>514162</v>
      </c>
      <c r="F3780" s="10">
        <v>514162</v>
      </c>
      <c r="G3780" s="10" t="s">
        <v>11592</v>
      </c>
      <c r="H3780" s="10" t="s">
        <v>11592</v>
      </c>
      <c r="I3780" s="10" t="s">
        <v>11593</v>
      </c>
      <c r="J3780" s="10" t="s">
        <v>11594</v>
      </c>
      <c r="K3780" s="13">
        <v>6292.9405000000006</v>
      </c>
      <c r="L3780" s="19" t="s">
        <v>13179</v>
      </c>
      <c r="M3780" s="11" t="s">
        <v>83</v>
      </c>
      <c r="N3780" s="10" t="s">
        <v>84</v>
      </c>
      <c r="O3780" s="10" t="s">
        <v>85</v>
      </c>
      <c r="P3780" s="10"/>
      <c r="Q3780" s="12"/>
      <c r="R3780" s="12"/>
      <c r="S3780" s="15" t="s">
        <v>86</v>
      </c>
      <c r="T3780" s="10" t="s">
        <v>43</v>
      </c>
      <c r="U3780" s="10">
        <v>1653</v>
      </c>
      <c r="V3780" s="10">
        <v>3518</v>
      </c>
      <c r="W3780" s="10">
        <v>3659</v>
      </c>
      <c r="X3780" s="10">
        <v>3184</v>
      </c>
      <c r="Y3780" s="10">
        <f t="shared" si="153"/>
        <v>3784</v>
      </c>
      <c r="Z3780" s="10" t="str">
        <f>IFERROR(VLOOKUP(H3780,'[1]MW-NIFTY-50-12-Apr-2020'!$A:$A,1,FALSE),"No")</f>
        <v>No</v>
      </c>
      <c r="AA3780" s="10" t="s">
        <v>44</v>
      </c>
      <c r="AB3780" s="9">
        <v>3784</v>
      </c>
    </row>
    <row r="3781" spans="1:28" ht="15.75" customHeight="1" x14ac:dyDescent="0.3">
      <c r="A3781" s="9">
        <v>1965</v>
      </c>
      <c r="B3781" s="10"/>
      <c r="C3781" s="10"/>
      <c r="D3781" s="10">
        <v>135742212</v>
      </c>
      <c r="E3781" s="10">
        <v>135742212</v>
      </c>
      <c r="F3781" s="10">
        <v>530243</v>
      </c>
      <c r="G3781" s="10" t="s">
        <v>6138</v>
      </c>
      <c r="H3781" s="10" t="str">
        <f>G3781</f>
        <v>MANGASOF</v>
      </c>
      <c r="I3781" s="10" t="s">
        <v>6139</v>
      </c>
      <c r="J3781" s="10" t="s">
        <v>6140</v>
      </c>
      <c r="K3781" s="13">
        <v>1.1200000000000001</v>
      </c>
      <c r="L3781" s="19" t="s">
        <v>13176</v>
      </c>
      <c r="M3781" s="11" t="s">
        <v>32</v>
      </c>
      <c r="N3781" s="10" t="s">
        <v>33</v>
      </c>
      <c r="O3781" s="10" t="s">
        <v>48</v>
      </c>
      <c r="P3781" s="10"/>
      <c r="Q3781" s="12"/>
      <c r="R3781" s="12"/>
      <c r="S3781" s="18" t="s">
        <v>35</v>
      </c>
      <c r="T3781" s="10" t="s">
        <v>27</v>
      </c>
      <c r="U3781" s="10">
        <v>3089</v>
      </c>
      <c r="V3781" s="10">
        <v>3336</v>
      </c>
      <c r="W3781" s="10">
        <v>1516</v>
      </c>
      <c r="X3781" s="10">
        <v>1021</v>
      </c>
      <c r="Y3781" s="10">
        <f t="shared" si="153"/>
        <v>1965</v>
      </c>
      <c r="Z3781" s="10" t="str">
        <f>IFERROR(VLOOKUP(H3781,'[1]MW-NIFTY-50-12-Apr-2020'!$A:$A,1,FALSE),"No")</f>
        <v>No</v>
      </c>
      <c r="AA3781" s="10" t="str">
        <f>IFERROR(VLOOKUP(AB3781,'[2]ind_nifty500list 12th Apr20'!$F:$F,1,FALSE),"No")</f>
        <v>No</v>
      </c>
      <c r="AB3781" s="9">
        <v>1965</v>
      </c>
    </row>
    <row r="3782" spans="1:28" ht="15.75" customHeight="1" x14ac:dyDescent="0.3">
      <c r="A3782" s="9">
        <v>19</v>
      </c>
      <c r="B3782" s="10"/>
      <c r="C3782" s="10"/>
      <c r="D3782" s="10">
        <v>131081732</v>
      </c>
      <c r="E3782" s="10">
        <v>131081732</v>
      </c>
      <c r="F3782" s="10">
        <v>512038</v>
      </c>
      <c r="G3782" s="10" t="s">
        <v>115</v>
      </c>
      <c r="H3782" s="10" t="str">
        <f>G3782</f>
        <v>ASWTR</v>
      </c>
      <c r="I3782" s="10" t="s">
        <v>116</v>
      </c>
      <c r="J3782" s="10" t="s">
        <v>117</v>
      </c>
      <c r="K3782" s="13">
        <v>1.1100000000000001</v>
      </c>
      <c r="L3782" s="19" t="s">
        <v>13176</v>
      </c>
      <c r="M3782" s="11" t="s">
        <v>39</v>
      </c>
      <c r="N3782" s="11" t="s">
        <v>40</v>
      </c>
      <c r="O3782" s="10" t="s">
        <v>76</v>
      </c>
      <c r="P3782" s="10"/>
      <c r="Q3782" s="12"/>
      <c r="R3782" s="12"/>
      <c r="S3782" s="15" t="s">
        <v>42</v>
      </c>
      <c r="T3782" s="10" t="s">
        <v>27</v>
      </c>
      <c r="U3782" s="10">
        <v>300</v>
      </c>
      <c r="V3782" s="10">
        <v>636</v>
      </c>
      <c r="W3782" s="10">
        <v>3831</v>
      </c>
      <c r="X3782" s="10">
        <v>3824</v>
      </c>
      <c r="Y3782" s="10">
        <f t="shared" si="153"/>
        <v>19</v>
      </c>
      <c r="Z3782" s="10" t="str">
        <f>IFERROR(VLOOKUP(H3782,'[1]MW-NIFTY-50-12-Apr-2020'!$A:$A,1,FALSE),"No")</f>
        <v>No</v>
      </c>
      <c r="AA3782" s="10" t="str">
        <f>IFERROR(VLOOKUP(AB3782,'[2]ind_nifty500list 12th Apr20'!$F:$F,1,FALSE),"No")</f>
        <v>No</v>
      </c>
      <c r="AB3782" s="9">
        <v>19</v>
      </c>
    </row>
    <row r="3783" spans="1:28" ht="15.75" customHeight="1" x14ac:dyDescent="0.3">
      <c r="A3783" s="9">
        <v>3617</v>
      </c>
      <c r="B3783" s="10"/>
      <c r="C3783" s="10"/>
      <c r="D3783" s="10">
        <v>130945796</v>
      </c>
      <c r="E3783" s="10">
        <v>511507</v>
      </c>
      <c r="F3783" s="10">
        <v>511507</v>
      </c>
      <c r="G3783" s="10" t="s">
        <v>11083</v>
      </c>
      <c r="H3783" s="10" t="str">
        <f>G3783</f>
        <v>USHAKIRA</v>
      </c>
      <c r="I3783" s="10" t="s">
        <v>11084</v>
      </c>
      <c r="J3783" s="10" t="s">
        <v>11085</v>
      </c>
      <c r="K3783" s="13">
        <v>1.1100000000000001</v>
      </c>
      <c r="L3783" s="19" t="s">
        <v>13176</v>
      </c>
      <c r="M3783" s="10" t="s">
        <v>55</v>
      </c>
      <c r="N3783" s="10" t="s">
        <v>56</v>
      </c>
      <c r="O3783" s="10"/>
      <c r="P3783" s="10"/>
      <c r="Q3783" s="12"/>
      <c r="R3783" s="12"/>
      <c r="S3783" s="10" t="s">
        <v>58</v>
      </c>
      <c r="T3783" s="10" t="s">
        <v>27</v>
      </c>
      <c r="U3783" s="10">
        <v>2232</v>
      </c>
      <c r="V3783" s="10">
        <v>215</v>
      </c>
      <c r="W3783" s="10">
        <v>3164</v>
      </c>
      <c r="X3783" s="10">
        <v>2979</v>
      </c>
      <c r="Y3783" s="10">
        <f t="shared" si="153"/>
        <v>3617</v>
      </c>
      <c r="Z3783" s="10" t="str">
        <f>IFERROR(VLOOKUP(H3783,'[1]MW-NIFTY-50-12-Apr-2020'!$A:$A,1,FALSE),"No")</f>
        <v>No</v>
      </c>
      <c r="AA3783" s="10" t="str">
        <f>IFERROR(VLOOKUP(AB3783,'[2]ind_nifty500list 12th Apr20'!$F:$F,1,FALSE),"No")</f>
        <v>No</v>
      </c>
      <c r="AB3783" s="9">
        <v>3617</v>
      </c>
    </row>
    <row r="3784" spans="1:28" ht="15.75" customHeight="1" x14ac:dyDescent="0.3">
      <c r="A3784" s="9">
        <v>524</v>
      </c>
      <c r="B3784" s="10"/>
      <c r="C3784" s="10"/>
      <c r="D3784" s="10">
        <v>136220932</v>
      </c>
      <c r="E3784" s="10">
        <v>532113</v>
      </c>
      <c r="F3784" s="10">
        <v>532113</v>
      </c>
      <c r="G3784" s="10" t="s">
        <v>1757</v>
      </c>
      <c r="H3784" s="10" t="str">
        <f>G3784</f>
        <v>BRIJLEAS</v>
      </c>
      <c r="I3784" s="10" t="s">
        <v>1758</v>
      </c>
      <c r="J3784" s="10" t="s">
        <v>1759</v>
      </c>
      <c r="K3784" s="13">
        <v>1.1000000000000001</v>
      </c>
      <c r="L3784" s="19" t="s">
        <v>13176</v>
      </c>
      <c r="M3784" s="11" t="s">
        <v>55</v>
      </c>
      <c r="N3784" s="10" t="s">
        <v>56</v>
      </c>
      <c r="O3784" s="10" t="s">
        <v>158</v>
      </c>
      <c r="P3784" s="10" t="s">
        <v>797</v>
      </c>
      <c r="Q3784" s="12"/>
      <c r="R3784" s="12"/>
      <c r="S3784" s="18" t="s">
        <v>58</v>
      </c>
      <c r="T3784" s="10" t="s">
        <v>27</v>
      </c>
      <c r="U3784" s="10">
        <v>3660</v>
      </c>
      <c r="V3784" s="10">
        <v>3800</v>
      </c>
      <c r="W3784" s="10">
        <v>1924</v>
      </c>
      <c r="X3784" s="10">
        <v>743</v>
      </c>
      <c r="Y3784" s="10">
        <f t="shared" si="153"/>
        <v>524</v>
      </c>
      <c r="Z3784" s="10" t="str">
        <f>IFERROR(VLOOKUP(H3784,'[1]MW-NIFTY-50-12-Apr-2020'!$A:$A,1,FALSE),"No")</f>
        <v>No</v>
      </c>
      <c r="AA3784" s="10" t="str">
        <f>IFERROR(VLOOKUP(AB3784,'[2]ind_nifty500list 12th Apr20'!$F:$F,1,FALSE),"No")</f>
        <v>No</v>
      </c>
      <c r="AB3784" s="9">
        <v>524</v>
      </c>
    </row>
    <row r="3785" spans="1:28" ht="15.75" customHeight="1" x14ac:dyDescent="0.3">
      <c r="A3785" s="9">
        <v>2883</v>
      </c>
      <c r="B3785" s="10"/>
      <c r="C3785" s="10"/>
      <c r="D3785" s="10">
        <v>131087876</v>
      </c>
      <c r="E3785" s="10">
        <v>512062</v>
      </c>
      <c r="F3785" s="10">
        <v>512062</v>
      </c>
      <c r="G3785" s="10" t="s">
        <v>8891</v>
      </c>
      <c r="H3785" s="10" t="str">
        <f>G3785</f>
        <v>ZSANMCOM</v>
      </c>
      <c r="I3785" s="10" t="s">
        <v>8892</v>
      </c>
      <c r="J3785" s="10" t="s">
        <v>8893</v>
      </c>
      <c r="K3785" s="13">
        <v>1.1000000000000001</v>
      </c>
      <c r="L3785" s="19" t="s">
        <v>13176</v>
      </c>
      <c r="M3785" s="11" t="s">
        <v>55</v>
      </c>
      <c r="N3785" s="10" t="s">
        <v>56</v>
      </c>
      <c r="O3785" s="10"/>
      <c r="P3785" s="10"/>
      <c r="Q3785" s="12"/>
      <c r="R3785" s="12"/>
      <c r="S3785" s="10" t="s">
        <v>58</v>
      </c>
      <c r="T3785" s="10" t="s">
        <v>27</v>
      </c>
      <c r="U3785" s="10">
        <v>2892</v>
      </c>
      <c r="V3785" s="10">
        <v>2979</v>
      </c>
      <c r="W3785" s="10">
        <v>2829</v>
      </c>
      <c r="X3785" s="10">
        <v>1432</v>
      </c>
      <c r="Y3785" s="10">
        <f t="shared" si="153"/>
        <v>2883</v>
      </c>
      <c r="Z3785" s="10" t="str">
        <f>IFERROR(VLOOKUP(H3785,'[1]MW-NIFTY-50-12-Apr-2020'!$A:$A,1,FALSE),"No")</f>
        <v>No</v>
      </c>
      <c r="AA3785" s="10" t="str">
        <f>IFERROR(VLOOKUP(AB3785,'[2]ind_nifty500list 12th Apr20'!$F:$F,1,FALSE),"No")</f>
        <v>No</v>
      </c>
      <c r="AB3785" s="9">
        <v>2883</v>
      </c>
    </row>
    <row r="3786" spans="1:28" ht="15.75" customHeight="1" x14ac:dyDescent="0.3">
      <c r="A3786" s="9">
        <v>2282</v>
      </c>
      <c r="B3786" s="10">
        <v>3866625</v>
      </c>
      <c r="C3786" s="10">
        <v>15104</v>
      </c>
      <c r="D3786" s="10">
        <v>135791364</v>
      </c>
      <c r="E3786" s="10">
        <v>530435</v>
      </c>
      <c r="F3786" s="10">
        <v>530435</v>
      </c>
      <c r="G3786" s="10" t="s">
        <v>7096</v>
      </c>
      <c r="H3786" s="10" t="s">
        <v>7096</v>
      </c>
      <c r="I3786" s="10" t="s">
        <v>7097</v>
      </c>
      <c r="J3786" s="10" t="s">
        <v>7098</v>
      </c>
      <c r="K3786" s="13">
        <v>1.0985</v>
      </c>
      <c r="L3786" s="19" t="s">
        <v>13176</v>
      </c>
      <c r="M3786" s="11" t="s">
        <v>55</v>
      </c>
      <c r="N3786" s="10" t="s">
        <v>56</v>
      </c>
      <c r="O3786" s="10" t="s">
        <v>57</v>
      </c>
      <c r="P3786" s="10"/>
      <c r="Q3786" s="12"/>
      <c r="R3786" s="12"/>
      <c r="S3786" s="10" t="s">
        <v>58</v>
      </c>
      <c r="T3786" s="10" t="s">
        <v>27</v>
      </c>
      <c r="U3786" s="10">
        <v>3726</v>
      </c>
      <c r="V3786" s="10">
        <v>1489</v>
      </c>
      <c r="W3786" s="10">
        <v>1908</v>
      </c>
      <c r="X3786" s="10">
        <v>1893</v>
      </c>
      <c r="Y3786" s="10">
        <f t="shared" si="153"/>
        <v>2282</v>
      </c>
      <c r="Z3786" s="10" t="str">
        <f>IFERROR(VLOOKUP(H3786,'[1]MW-NIFTY-50-12-Apr-2020'!$A:$A,1,FALSE),"No")</f>
        <v>No</v>
      </c>
      <c r="AA3786" s="10" t="str">
        <f>IFERROR(VLOOKUP(AB3786,'[2]ind_nifty500list 12th Apr20'!$F:$F,1,FALSE),"No")</f>
        <v>No</v>
      </c>
      <c r="AB3786" s="9">
        <v>2282</v>
      </c>
    </row>
    <row r="3787" spans="1:28" ht="15.75" customHeight="1" x14ac:dyDescent="0.3">
      <c r="A3787" s="9">
        <v>364</v>
      </c>
      <c r="B3787" s="10"/>
      <c r="C3787" s="10"/>
      <c r="D3787" s="10">
        <v>130917124</v>
      </c>
      <c r="E3787" s="10">
        <v>511395</v>
      </c>
      <c r="F3787" s="10">
        <v>511395</v>
      </c>
      <c r="G3787" s="10" t="s">
        <v>1267</v>
      </c>
      <c r="H3787" s="10" t="str">
        <f t="shared" ref="H3787:H3802" si="154">G3787</f>
        <v>BALATECGL</v>
      </c>
      <c r="I3787" s="10" t="s">
        <v>1268</v>
      </c>
      <c r="J3787" s="10" t="s">
        <v>1269</v>
      </c>
      <c r="K3787" s="13">
        <v>1.08</v>
      </c>
      <c r="L3787" s="19" t="s">
        <v>13176</v>
      </c>
      <c r="M3787" s="11" t="s">
        <v>55</v>
      </c>
      <c r="N3787" s="10" t="s">
        <v>56</v>
      </c>
      <c r="O3787" s="10" t="s">
        <v>158</v>
      </c>
      <c r="P3787" s="10" t="s">
        <v>159</v>
      </c>
      <c r="Q3787" s="12"/>
      <c r="R3787" s="12"/>
      <c r="S3787" s="10" t="s">
        <v>58</v>
      </c>
      <c r="T3787" s="10" t="s">
        <v>27</v>
      </c>
      <c r="U3787" s="10">
        <v>395</v>
      </c>
      <c r="V3787" s="10">
        <v>556</v>
      </c>
      <c r="W3787" s="10">
        <v>222</v>
      </c>
      <c r="X3787" s="10">
        <v>2665</v>
      </c>
      <c r="Y3787" s="10">
        <f t="shared" si="153"/>
        <v>364</v>
      </c>
      <c r="Z3787" s="10" t="str">
        <f>IFERROR(VLOOKUP(H3787,'[1]MW-NIFTY-50-12-Apr-2020'!$A:$A,1,FALSE),"No")</f>
        <v>No</v>
      </c>
      <c r="AA3787" s="10" t="str">
        <f>IFERROR(VLOOKUP(AB3787,'[2]ind_nifty500list 12th Apr20'!$F:$F,1,FALSE),"No")</f>
        <v>No</v>
      </c>
      <c r="AB3787" s="9">
        <v>364</v>
      </c>
    </row>
    <row r="3788" spans="1:28" ht="15.75" customHeight="1" x14ac:dyDescent="0.3">
      <c r="A3788" s="9">
        <v>3792</v>
      </c>
      <c r="B3788" s="10"/>
      <c r="C3788" s="10"/>
      <c r="D3788" s="10">
        <v>129416452</v>
      </c>
      <c r="E3788" s="10">
        <v>505533</v>
      </c>
      <c r="F3788" s="10">
        <v>505533</v>
      </c>
      <c r="G3788" s="10" t="s">
        <v>11625</v>
      </c>
      <c r="H3788" s="10" t="str">
        <f t="shared" si="154"/>
        <v>WESTLIFE</v>
      </c>
      <c r="I3788" s="10" t="s">
        <v>11626</v>
      </c>
      <c r="J3788" s="10" t="s">
        <v>11627</v>
      </c>
      <c r="K3788" s="13">
        <v>5534.25</v>
      </c>
      <c r="L3788" s="19" t="s">
        <v>13179</v>
      </c>
      <c r="M3788" s="11" t="s">
        <v>83</v>
      </c>
      <c r="N3788" s="10" t="s">
        <v>181</v>
      </c>
      <c r="O3788" s="10" t="s">
        <v>210</v>
      </c>
      <c r="P3788" s="10" t="s">
        <v>4269</v>
      </c>
      <c r="Q3788" s="12"/>
      <c r="R3788" s="12"/>
      <c r="S3788" s="17" t="s">
        <v>86</v>
      </c>
      <c r="T3788" s="10" t="s">
        <v>27</v>
      </c>
      <c r="U3788" s="10">
        <v>3380</v>
      </c>
      <c r="V3788" s="10">
        <v>3159</v>
      </c>
      <c r="W3788" s="10">
        <v>3874</v>
      </c>
      <c r="X3788" s="10">
        <v>1636</v>
      </c>
      <c r="Y3788" s="10">
        <f t="shared" si="153"/>
        <v>3792</v>
      </c>
      <c r="Z3788" s="10" t="str">
        <f>IFERROR(VLOOKUP(H3788,'[1]MW-NIFTY-50-12-Apr-2020'!$A:$A,1,FALSE),"No")</f>
        <v>No</v>
      </c>
      <c r="AA3788" s="10" t="s">
        <v>44</v>
      </c>
      <c r="AB3788" s="9">
        <v>3792</v>
      </c>
    </row>
    <row r="3789" spans="1:28" ht="15.75" customHeight="1" x14ac:dyDescent="0.3">
      <c r="A3789" s="9">
        <v>4241</v>
      </c>
      <c r="B3789" s="10"/>
      <c r="C3789" s="10"/>
      <c r="D3789" s="10">
        <v>135799556</v>
      </c>
      <c r="E3789" s="10">
        <v>530467</v>
      </c>
      <c r="F3789" s="10">
        <v>530467</v>
      </c>
      <c r="G3789" s="10" t="s">
        <v>12353</v>
      </c>
      <c r="H3789" s="10" t="str">
        <f t="shared" si="154"/>
        <v>GUJCYPROM</v>
      </c>
      <c r="I3789" s="10" t="s">
        <v>12354</v>
      </c>
      <c r="J3789" s="10" t="s">
        <v>12355</v>
      </c>
      <c r="K3789" s="13">
        <v>1.08</v>
      </c>
      <c r="L3789" s="19" t="s">
        <v>13176</v>
      </c>
      <c r="M3789" s="11" t="s">
        <v>39</v>
      </c>
      <c r="N3789" s="10" t="s">
        <v>145</v>
      </c>
      <c r="O3789" s="10"/>
      <c r="P3789" s="10"/>
      <c r="Q3789" s="12"/>
      <c r="R3789" s="12"/>
      <c r="S3789" s="17" t="s">
        <v>42</v>
      </c>
      <c r="T3789" s="10" t="s">
        <v>27</v>
      </c>
      <c r="U3789" s="10">
        <v>4297</v>
      </c>
      <c r="V3789" s="10">
        <v>4309</v>
      </c>
      <c r="W3789" s="10">
        <v>4232</v>
      </c>
      <c r="X3789" s="10">
        <v>4118</v>
      </c>
      <c r="Y3789" s="10">
        <f t="shared" si="153"/>
        <v>4241</v>
      </c>
      <c r="Z3789" s="10" t="str">
        <f>IFERROR(VLOOKUP(H3789,'[1]MW-NIFTY-50-12-Apr-2020'!$A:$A,1,FALSE),"No")</f>
        <v>No</v>
      </c>
      <c r="AA3789" s="10" t="str">
        <f>IFERROR(VLOOKUP(AB3789,'[2]ind_nifty500list 12th Apr20'!$F:$F,1,FALSE),"No")</f>
        <v>No</v>
      </c>
      <c r="AB3789" s="9">
        <v>4241</v>
      </c>
    </row>
    <row r="3790" spans="1:28" ht="15.75" customHeight="1" x14ac:dyDescent="0.3">
      <c r="A3790" s="24">
        <v>276</v>
      </c>
      <c r="B3790" s="10"/>
      <c r="C3790" s="10"/>
      <c r="D3790" s="10">
        <v>136036356</v>
      </c>
      <c r="E3790" s="10">
        <v>136036356</v>
      </c>
      <c r="F3790" s="10">
        <v>531392</v>
      </c>
      <c r="G3790" s="10" t="s">
        <v>984</v>
      </c>
      <c r="H3790" s="10" t="str">
        <f t="shared" si="154"/>
        <v>ASFLORA</v>
      </c>
      <c r="I3790" s="10"/>
      <c r="J3790" s="10" t="s">
        <v>985</v>
      </c>
      <c r="K3790" s="13">
        <v>1.06</v>
      </c>
      <c r="L3790" s="16" t="s">
        <v>13176</v>
      </c>
      <c r="M3790" s="11" t="s">
        <v>275</v>
      </c>
      <c r="N3790" s="10" t="s">
        <v>357</v>
      </c>
      <c r="O3790" s="10" t="s">
        <v>358</v>
      </c>
      <c r="P3790" s="10" t="s">
        <v>986</v>
      </c>
      <c r="Q3790" s="12"/>
      <c r="R3790" s="12"/>
      <c r="S3790" s="18" t="s">
        <v>279</v>
      </c>
      <c r="T3790" s="10" t="s">
        <v>27</v>
      </c>
      <c r="U3790" s="10">
        <v>92</v>
      </c>
      <c r="V3790" s="10">
        <v>2890</v>
      </c>
      <c r="W3790" s="10">
        <v>259</v>
      </c>
      <c r="X3790" s="10">
        <v>3093</v>
      </c>
      <c r="Y3790" s="10">
        <f t="shared" si="153"/>
        <v>276</v>
      </c>
      <c r="Z3790" s="10" t="str">
        <f>IFERROR(VLOOKUP(H3790,'[1]MW-NIFTY-50-12-Apr-2020'!$A:$A,1,FALSE),"No")</f>
        <v>No</v>
      </c>
      <c r="AA3790" s="10" t="str">
        <f>IFERROR(VLOOKUP(AB3790,'[2]ind_nifty500list 12th Apr20'!$F:$F,1,FALSE),"No")</f>
        <v>No</v>
      </c>
      <c r="AB3790" s="24">
        <v>276</v>
      </c>
    </row>
    <row r="3791" spans="1:28" ht="15.75" customHeight="1" x14ac:dyDescent="0.3">
      <c r="A3791" s="9">
        <v>591</v>
      </c>
      <c r="B3791" s="10"/>
      <c r="C3791" s="10"/>
      <c r="D3791" s="10">
        <v>131159300</v>
      </c>
      <c r="E3791" s="10">
        <v>512341</v>
      </c>
      <c r="F3791" s="10">
        <v>512341</v>
      </c>
      <c r="G3791" s="10" t="s">
        <v>1963</v>
      </c>
      <c r="H3791" s="10" t="str">
        <f t="shared" si="154"/>
        <v>CESL</v>
      </c>
      <c r="I3791" s="10" t="s">
        <v>1964</v>
      </c>
      <c r="J3791" s="10" t="s">
        <v>1965</v>
      </c>
      <c r="K3791" s="13">
        <v>1.06</v>
      </c>
      <c r="L3791" s="19" t="s">
        <v>13176</v>
      </c>
      <c r="M3791" s="11" t="s">
        <v>39</v>
      </c>
      <c r="N3791" s="10" t="s">
        <v>145</v>
      </c>
      <c r="O3791" s="10" t="s">
        <v>543</v>
      </c>
      <c r="P3791" s="10"/>
      <c r="Q3791" s="12"/>
      <c r="R3791" s="12"/>
      <c r="S3791" s="17" t="s">
        <v>42</v>
      </c>
      <c r="T3791" s="10" t="s">
        <v>27</v>
      </c>
      <c r="U3791" s="10">
        <v>1340</v>
      </c>
      <c r="V3791" s="10">
        <v>4852</v>
      </c>
      <c r="W3791" s="10">
        <v>578</v>
      </c>
      <c r="X3791" s="10">
        <v>1979</v>
      </c>
      <c r="Y3791" s="10">
        <f t="shared" si="153"/>
        <v>591</v>
      </c>
      <c r="Z3791" s="10" t="str">
        <f>IFERROR(VLOOKUP(H3791,'[1]MW-NIFTY-50-12-Apr-2020'!$A:$A,1,FALSE),"No")</f>
        <v>No</v>
      </c>
      <c r="AA3791" s="10" t="str">
        <f>IFERROR(VLOOKUP(AB3791,'[2]ind_nifty500list 12th Apr20'!$F:$F,1,FALSE),"No")</f>
        <v>No</v>
      </c>
      <c r="AB3791" s="9">
        <v>591</v>
      </c>
    </row>
    <row r="3792" spans="1:28" ht="15.75" customHeight="1" x14ac:dyDescent="0.3">
      <c r="A3792" s="9">
        <v>636</v>
      </c>
      <c r="B3792" s="10"/>
      <c r="C3792" s="10"/>
      <c r="D3792" s="10">
        <v>136134404</v>
      </c>
      <c r="E3792" s="10">
        <v>531775</v>
      </c>
      <c r="F3792" s="10">
        <v>531775</v>
      </c>
      <c r="G3792" s="10" t="s">
        <v>2099</v>
      </c>
      <c r="H3792" s="10" t="str">
        <f t="shared" si="154"/>
        <v>CISTRO</v>
      </c>
      <c r="I3792" s="10" t="s">
        <v>2100</v>
      </c>
      <c r="J3792" s="10" t="s">
        <v>2101</v>
      </c>
      <c r="K3792" s="13">
        <v>1.06</v>
      </c>
      <c r="L3792" s="19" t="s">
        <v>13176</v>
      </c>
      <c r="M3792" s="11" t="s">
        <v>39</v>
      </c>
      <c r="N3792" s="10" t="s">
        <v>40</v>
      </c>
      <c r="O3792" s="10" t="s">
        <v>76</v>
      </c>
      <c r="P3792" s="10"/>
      <c r="Q3792" s="12"/>
      <c r="R3792" s="12"/>
      <c r="S3792" s="15" t="s">
        <v>42</v>
      </c>
      <c r="T3792" s="10" t="s">
        <v>27</v>
      </c>
      <c r="U3792" s="10">
        <v>1303</v>
      </c>
      <c r="V3792" s="10">
        <v>1373</v>
      </c>
      <c r="W3792" s="10">
        <v>300</v>
      </c>
      <c r="X3792" s="10">
        <v>19</v>
      </c>
      <c r="Y3792" s="10">
        <f t="shared" si="153"/>
        <v>636</v>
      </c>
      <c r="Z3792" s="10" t="str">
        <f>IFERROR(VLOOKUP(H3792,'[1]MW-NIFTY-50-12-Apr-2020'!$A:$A,1,FALSE),"No")</f>
        <v>No</v>
      </c>
      <c r="AA3792" s="10" t="str">
        <f>IFERROR(VLOOKUP(AB3792,'[2]ind_nifty500list 12th Apr20'!$F:$F,1,FALSE),"No")</f>
        <v>No</v>
      </c>
      <c r="AB3792" s="9">
        <v>636</v>
      </c>
    </row>
    <row r="3793" spans="1:28" ht="15.75" customHeight="1" x14ac:dyDescent="0.3">
      <c r="A3793" s="9">
        <v>3515</v>
      </c>
      <c r="B3793" s="10"/>
      <c r="C3793" s="10"/>
      <c r="D3793" s="10">
        <v>136115972</v>
      </c>
      <c r="E3793" s="10">
        <v>531703</v>
      </c>
      <c r="F3793" s="10">
        <v>531703</v>
      </c>
      <c r="G3793" s="10" t="s">
        <v>10782</v>
      </c>
      <c r="H3793" s="10" t="str">
        <f t="shared" si="154"/>
        <v>TRIBHSG</v>
      </c>
      <c r="I3793" s="10" t="s">
        <v>10783</v>
      </c>
      <c r="J3793" s="10" t="s">
        <v>10784</v>
      </c>
      <c r="K3793" s="13">
        <v>1.05</v>
      </c>
      <c r="L3793" s="19" t="s">
        <v>13176</v>
      </c>
      <c r="M3793" s="10" t="s">
        <v>249</v>
      </c>
      <c r="N3793" s="10" t="s">
        <v>383</v>
      </c>
      <c r="O3793" s="10"/>
      <c r="P3793" s="10"/>
      <c r="Q3793" s="12"/>
      <c r="R3793" s="12"/>
      <c r="S3793" s="18" t="s">
        <v>384</v>
      </c>
      <c r="T3793" s="10" t="s">
        <v>27</v>
      </c>
      <c r="U3793" s="10">
        <v>176</v>
      </c>
      <c r="V3793" s="10">
        <v>430</v>
      </c>
      <c r="W3793" s="10">
        <v>3310</v>
      </c>
      <c r="X3793" s="10">
        <v>2601</v>
      </c>
      <c r="Y3793" s="10">
        <f t="shared" si="153"/>
        <v>3515</v>
      </c>
      <c r="Z3793" s="10" t="str">
        <f>IFERROR(VLOOKUP(H3793,'[1]MW-NIFTY-50-12-Apr-2020'!$A:$A,1,FALSE),"No")</f>
        <v>No</v>
      </c>
      <c r="AA3793" s="10" t="str">
        <f>IFERROR(VLOOKUP(AB3793,'[2]ind_nifty500list 12th Apr20'!$F:$F,1,FALSE),"No")</f>
        <v>No</v>
      </c>
      <c r="AB3793" s="9">
        <v>3515</v>
      </c>
    </row>
    <row r="3794" spans="1:28" ht="15.75" customHeight="1" x14ac:dyDescent="0.3">
      <c r="A3794" s="9">
        <v>1824</v>
      </c>
      <c r="B3794" s="10"/>
      <c r="C3794" s="10"/>
      <c r="D3794" s="10">
        <v>135927556</v>
      </c>
      <c r="E3794" s="10">
        <v>530967</v>
      </c>
      <c r="F3794" s="10">
        <v>530967</v>
      </c>
      <c r="G3794" s="10" t="s">
        <v>5711</v>
      </c>
      <c r="H3794" s="10" t="str">
        <f t="shared" si="154"/>
        <v>KYRALANDS</v>
      </c>
      <c r="I3794" s="10" t="s">
        <v>5712</v>
      </c>
      <c r="J3794" s="10" t="s">
        <v>5713</v>
      </c>
      <c r="K3794" s="13">
        <v>1.04</v>
      </c>
      <c r="L3794" s="19" t="s">
        <v>13176</v>
      </c>
      <c r="M3794" s="11" t="s">
        <v>249</v>
      </c>
      <c r="N3794" s="10" t="s">
        <v>383</v>
      </c>
      <c r="O3794" s="10"/>
      <c r="P3794" s="10"/>
      <c r="Q3794" s="12"/>
      <c r="R3794" s="12"/>
      <c r="S3794" s="18" t="s">
        <v>384</v>
      </c>
      <c r="T3794" s="10" t="s">
        <v>27</v>
      </c>
      <c r="U3794" s="10">
        <v>1871</v>
      </c>
      <c r="V3794" s="10">
        <v>1928</v>
      </c>
      <c r="W3794" s="10">
        <v>1665</v>
      </c>
      <c r="X3794" s="10">
        <v>1324</v>
      </c>
      <c r="Y3794" s="10">
        <f t="shared" si="153"/>
        <v>1824</v>
      </c>
      <c r="Z3794" s="10" t="str">
        <f>IFERROR(VLOOKUP(H3794,'[1]MW-NIFTY-50-12-Apr-2020'!$A:$A,1,FALSE),"No")</f>
        <v>No</v>
      </c>
      <c r="AA3794" s="10" t="str">
        <f>IFERROR(VLOOKUP(AB3794,'[2]ind_nifty500list 12th Apr20'!$F:$F,1,FALSE),"No")</f>
        <v>No</v>
      </c>
      <c r="AB3794" s="9">
        <v>1824</v>
      </c>
    </row>
    <row r="3795" spans="1:28" ht="15.75" customHeight="1" x14ac:dyDescent="0.3">
      <c r="A3795" s="9">
        <v>3286</v>
      </c>
      <c r="B3795" s="10"/>
      <c r="C3795" s="10"/>
      <c r="D3795" s="10">
        <v>136177924</v>
      </c>
      <c r="E3795" s="10">
        <v>531945</v>
      </c>
      <c r="F3795" s="10">
        <v>531945</v>
      </c>
      <c r="G3795" s="10" t="s">
        <v>10094</v>
      </c>
      <c r="H3795" s="10" t="str">
        <f t="shared" si="154"/>
        <v>SUNITEE</v>
      </c>
      <c r="I3795" s="10" t="s">
        <v>10095</v>
      </c>
      <c r="J3795" s="10" t="s">
        <v>10096</v>
      </c>
      <c r="K3795" s="13">
        <v>1.04</v>
      </c>
      <c r="L3795" s="19" t="s">
        <v>13176</v>
      </c>
      <c r="M3795" s="11" t="s">
        <v>23</v>
      </c>
      <c r="N3795" s="10" t="s">
        <v>24</v>
      </c>
      <c r="O3795" s="10"/>
      <c r="P3795" s="10"/>
      <c r="Q3795" s="12"/>
      <c r="R3795" s="12"/>
      <c r="S3795" s="15" t="s">
        <v>26</v>
      </c>
      <c r="T3795" s="10" t="s">
        <v>27</v>
      </c>
      <c r="U3795" s="10">
        <v>3466</v>
      </c>
      <c r="V3795" s="10">
        <v>3476</v>
      </c>
      <c r="W3795" s="10">
        <v>3256</v>
      </c>
      <c r="X3795" s="10">
        <v>2792</v>
      </c>
      <c r="Y3795" s="10">
        <f t="shared" si="153"/>
        <v>3286</v>
      </c>
      <c r="Z3795" s="10" t="str">
        <f>IFERROR(VLOOKUP(H3795,'[1]MW-NIFTY-50-12-Apr-2020'!$A:$A,1,FALSE),"No")</f>
        <v>No</v>
      </c>
      <c r="AA3795" s="10" t="str">
        <f>IFERROR(VLOOKUP(AB3795,'[2]ind_nifty500list 12th Apr20'!$F:$F,1,FALSE),"No")</f>
        <v>No</v>
      </c>
      <c r="AB3795" s="9">
        <v>3286</v>
      </c>
    </row>
    <row r="3796" spans="1:28" ht="15.75" customHeight="1" x14ac:dyDescent="0.3">
      <c r="A3796" s="9">
        <v>9</v>
      </c>
      <c r="B3796" s="10"/>
      <c r="C3796" s="10"/>
      <c r="D3796" s="10">
        <v>135686916</v>
      </c>
      <c r="E3796" s="10">
        <v>530027</v>
      </c>
      <c r="F3796" s="10">
        <v>530027</v>
      </c>
      <c r="G3796" s="10" t="s">
        <v>73</v>
      </c>
      <c r="H3796" s="10" t="str">
        <f t="shared" si="154"/>
        <v>AADIIND</v>
      </c>
      <c r="I3796" s="10" t="s">
        <v>74</v>
      </c>
      <c r="J3796" s="10" t="s">
        <v>75</v>
      </c>
      <c r="K3796" s="13">
        <v>1.03</v>
      </c>
      <c r="L3796" s="19" t="s">
        <v>13176</v>
      </c>
      <c r="M3796" s="11" t="s">
        <v>39</v>
      </c>
      <c r="N3796" s="11" t="s">
        <v>40</v>
      </c>
      <c r="O3796" s="10" t="s">
        <v>76</v>
      </c>
      <c r="P3796" s="10"/>
      <c r="Q3796" s="12"/>
      <c r="R3796" s="12"/>
      <c r="S3796" s="15" t="s">
        <v>42</v>
      </c>
      <c r="T3796" s="10" t="s">
        <v>27</v>
      </c>
      <c r="U3796" s="10">
        <v>336</v>
      </c>
      <c r="V3796" s="10">
        <v>405</v>
      </c>
      <c r="W3796" s="10">
        <v>2736</v>
      </c>
      <c r="X3796" s="10">
        <v>1373</v>
      </c>
      <c r="Y3796" s="10">
        <f t="shared" si="153"/>
        <v>9</v>
      </c>
      <c r="Z3796" s="10" t="str">
        <f>IFERROR(VLOOKUP(H3796,'[1]MW-NIFTY-50-12-Apr-2020'!$A:$A,1,FALSE),"No")</f>
        <v>No</v>
      </c>
      <c r="AA3796" s="10" t="str">
        <f>IFERROR(VLOOKUP(AB3796,'[2]ind_nifty500list 12th Apr20'!$F:$F,1,FALSE),"No")</f>
        <v>No</v>
      </c>
      <c r="AB3796" s="9">
        <v>9</v>
      </c>
    </row>
    <row r="3797" spans="1:28" ht="15.75" customHeight="1" x14ac:dyDescent="0.3">
      <c r="A3797" s="9">
        <v>3089</v>
      </c>
      <c r="B3797" s="10"/>
      <c r="C3797" s="10"/>
      <c r="D3797" s="10">
        <v>129409028</v>
      </c>
      <c r="E3797" s="10">
        <v>129409028</v>
      </c>
      <c r="F3797" s="10">
        <v>505504</v>
      </c>
      <c r="G3797" s="10" t="s">
        <v>9506</v>
      </c>
      <c r="H3797" s="10" t="str">
        <f t="shared" si="154"/>
        <v>SINDUVA</v>
      </c>
      <c r="I3797" s="10"/>
      <c r="J3797" s="10" t="s">
        <v>9507</v>
      </c>
      <c r="K3797" s="13">
        <v>1.03</v>
      </c>
      <c r="L3797" s="19" t="s">
        <v>13176</v>
      </c>
      <c r="M3797" s="11" t="s">
        <v>32</v>
      </c>
      <c r="N3797" s="10" t="s">
        <v>33</v>
      </c>
      <c r="O3797" s="10" t="s">
        <v>48</v>
      </c>
      <c r="P3797" s="10"/>
      <c r="Q3797" s="12"/>
      <c r="R3797" s="12"/>
      <c r="S3797" s="18" t="s">
        <v>35</v>
      </c>
      <c r="T3797" s="10" t="s">
        <v>27</v>
      </c>
      <c r="U3797" s="10">
        <v>3336</v>
      </c>
      <c r="V3797" s="10">
        <v>3</v>
      </c>
      <c r="W3797" s="10">
        <v>1965</v>
      </c>
      <c r="X3797" s="10">
        <v>1516</v>
      </c>
      <c r="Y3797" s="10">
        <f t="shared" si="153"/>
        <v>3089</v>
      </c>
      <c r="Z3797" s="10" t="str">
        <f>IFERROR(VLOOKUP(H3797,'[1]MW-NIFTY-50-12-Apr-2020'!$A:$A,1,FALSE),"No")</f>
        <v>No</v>
      </c>
      <c r="AA3797" s="10" t="str">
        <f>IFERROR(VLOOKUP(AB3797,'[2]ind_nifty500list 12th Apr20'!$F:$F,1,FALSE),"No")</f>
        <v>No</v>
      </c>
      <c r="AB3797" s="9">
        <v>3089</v>
      </c>
    </row>
    <row r="3798" spans="1:28" ht="15.75" customHeight="1" x14ac:dyDescent="0.3">
      <c r="A3798" s="9">
        <v>3536</v>
      </c>
      <c r="B3798" s="10"/>
      <c r="C3798" s="10"/>
      <c r="D3798" s="10">
        <v>136104708</v>
      </c>
      <c r="E3798" s="10">
        <v>531659</v>
      </c>
      <c r="F3798" s="10">
        <v>531659</v>
      </c>
      <c r="G3798" s="10" t="s">
        <v>10843</v>
      </c>
      <c r="H3798" s="10" t="str">
        <f t="shared" si="154"/>
        <v>TSL</v>
      </c>
      <c r="I3798" s="10" t="s">
        <v>10844</v>
      </c>
      <c r="J3798" s="10" t="s">
        <v>10845</v>
      </c>
      <c r="K3798" s="13">
        <v>1.02</v>
      </c>
      <c r="L3798" s="19" t="s">
        <v>13176</v>
      </c>
      <c r="M3798" s="11" t="s">
        <v>23</v>
      </c>
      <c r="N3798" s="10" t="s">
        <v>90</v>
      </c>
      <c r="O3798" s="12"/>
      <c r="P3798" s="10"/>
      <c r="Q3798" s="12"/>
      <c r="R3798" s="12"/>
      <c r="S3798" s="18" t="s">
        <v>91</v>
      </c>
      <c r="T3798" s="10" t="s">
        <v>27</v>
      </c>
      <c r="U3798" s="10">
        <v>455</v>
      </c>
      <c r="V3798" s="10">
        <v>605</v>
      </c>
      <c r="W3798" s="10">
        <v>1278</v>
      </c>
      <c r="X3798" s="10">
        <v>611</v>
      </c>
      <c r="Y3798" s="10">
        <f t="shared" si="153"/>
        <v>3536</v>
      </c>
      <c r="Z3798" s="10" t="str">
        <f>IFERROR(VLOOKUP(H3798,'[1]MW-NIFTY-50-12-Apr-2020'!$A:$A,1,FALSE),"No")</f>
        <v>No</v>
      </c>
      <c r="AA3798" s="10" t="str">
        <f>IFERROR(VLOOKUP(AB3798,'[2]ind_nifty500list 12th Apr20'!$F:$F,1,FALSE),"No")</f>
        <v>No</v>
      </c>
      <c r="AB3798" s="9">
        <v>3536</v>
      </c>
    </row>
    <row r="3799" spans="1:28" ht="15.75" customHeight="1" x14ac:dyDescent="0.3">
      <c r="A3799" s="9">
        <v>2486</v>
      </c>
      <c r="B3799" s="10"/>
      <c r="C3799" s="10"/>
      <c r="D3799" s="10">
        <v>133914884</v>
      </c>
      <c r="E3799" s="10">
        <v>523105</v>
      </c>
      <c r="F3799" s="10">
        <v>523105</v>
      </c>
      <c r="G3799" s="10" t="s">
        <v>7703</v>
      </c>
      <c r="H3799" s="10" t="str">
        <f t="shared" si="154"/>
        <v>ZPPOLYSA</v>
      </c>
      <c r="I3799" s="10" t="s">
        <v>7704</v>
      </c>
      <c r="J3799" s="10" t="s">
        <v>7705</v>
      </c>
      <c r="K3799" s="13">
        <v>1.01</v>
      </c>
      <c r="L3799" s="19" t="s">
        <v>13176</v>
      </c>
      <c r="M3799" s="11" t="s">
        <v>39</v>
      </c>
      <c r="N3799" s="10" t="s">
        <v>145</v>
      </c>
      <c r="O3799" s="10"/>
      <c r="P3799" s="10"/>
      <c r="Q3799" s="12"/>
      <c r="R3799" s="12"/>
      <c r="S3799" s="15" t="s">
        <v>42</v>
      </c>
      <c r="T3799" s="10" t="s">
        <v>27</v>
      </c>
      <c r="U3799" s="10">
        <v>2611</v>
      </c>
      <c r="V3799" s="10">
        <v>2904</v>
      </c>
      <c r="W3799" s="10">
        <v>2184</v>
      </c>
      <c r="X3799" s="10">
        <v>1787</v>
      </c>
      <c r="Y3799" s="10">
        <f t="shared" si="153"/>
        <v>2486</v>
      </c>
      <c r="Z3799" s="10" t="str">
        <f>IFERROR(VLOOKUP(H3799,'[1]MW-NIFTY-50-12-Apr-2020'!$A:$A,1,FALSE),"No")</f>
        <v>No</v>
      </c>
      <c r="AA3799" s="10" t="str">
        <f>IFERROR(VLOOKUP(AB3799,'[2]ind_nifty500list 12th Apr20'!$F:$F,1,FALSE),"No")</f>
        <v>No</v>
      </c>
      <c r="AB3799" s="9">
        <v>2486</v>
      </c>
    </row>
    <row r="3800" spans="1:28" ht="15.75" customHeight="1" x14ac:dyDescent="0.3">
      <c r="A3800" s="9">
        <v>17</v>
      </c>
      <c r="B3800" s="10"/>
      <c r="C3800" s="10"/>
      <c r="D3800" s="10">
        <v>136123140</v>
      </c>
      <c r="E3800" s="10">
        <v>531731</v>
      </c>
      <c r="F3800" s="10">
        <v>531731</v>
      </c>
      <c r="G3800" s="10" t="s">
        <v>109</v>
      </c>
      <c r="H3800" s="10" t="str">
        <f t="shared" si="154"/>
        <v>AARYAGLOBL</v>
      </c>
      <c r="I3800" s="10" t="s">
        <v>110</v>
      </c>
      <c r="J3800" s="10" t="s">
        <v>111</v>
      </c>
      <c r="K3800" s="13">
        <v>1</v>
      </c>
      <c r="L3800" s="19" t="s">
        <v>13176</v>
      </c>
      <c r="M3800" s="11" t="s">
        <v>55</v>
      </c>
      <c r="N3800" s="11" t="s">
        <v>56</v>
      </c>
      <c r="O3800" s="11" t="s">
        <v>62</v>
      </c>
      <c r="P3800" s="10"/>
      <c r="Q3800" s="12"/>
      <c r="R3800" s="12"/>
      <c r="S3800" s="10" t="s">
        <v>58</v>
      </c>
      <c r="T3800" s="10" t="s">
        <v>27</v>
      </c>
      <c r="U3800" s="10">
        <v>1195</v>
      </c>
      <c r="V3800" s="10"/>
      <c r="W3800" s="10">
        <v>3228</v>
      </c>
      <c r="X3800" s="10">
        <v>815</v>
      </c>
      <c r="Y3800" s="10">
        <f t="shared" si="153"/>
        <v>17</v>
      </c>
      <c r="Z3800" s="10" t="str">
        <f>IFERROR(VLOOKUP(H3800,'[1]MW-NIFTY-50-12-Apr-2020'!$A:$A,1,FALSE),"No")</f>
        <v>No</v>
      </c>
      <c r="AA3800" s="10" t="str">
        <f>IFERROR(VLOOKUP(AB3800,'[2]ind_nifty500list 12th Apr20'!$F:$F,1,FALSE),"No")</f>
        <v>No</v>
      </c>
      <c r="AB3800" s="9">
        <v>17</v>
      </c>
    </row>
    <row r="3801" spans="1:28" ht="15.75" customHeight="1" x14ac:dyDescent="0.3">
      <c r="A3801" s="9">
        <v>495</v>
      </c>
      <c r="B3801" s="10"/>
      <c r="C3801" s="10"/>
      <c r="D3801" s="10">
        <v>136118532</v>
      </c>
      <c r="E3801" s="10">
        <v>136118532</v>
      </c>
      <c r="F3801" s="10">
        <v>531713</v>
      </c>
      <c r="G3801" s="10" t="s">
        <v>1671</v>
      </c>
      <c r="H3801" s="10" t="str">
        <f t="shared" si="154"/>
        <v>BLUCHIP</v>
      </c>
      <c r="I3801" s="10" t="s">
        <v>1672</v>
      </c>
      <c r="J3801" s="10" t="s">
        <v>1673</v>
      </c>
      <c r="K3801" s="13">
        <v>1</v>
      </c>
      <c r="L3801" s="19" t="s">
        <v>13176</v>
      </c>
      <c r="M3801" s="11" t="s">
        <v>39</v>
      </c>
      <c r="N3801" s="10" t="s">
        <v>145</v>
      </c>
      <c r="O3801" s="10"/>
      <c r="P3801" s="10"/>
      <c r="Q3801" s="12"/>
      <c r="R3801" s="12"/>
      <c r="S3801" s="15" t="s">
        <v>42</v>
      </c>
      <c r="T3801" s="10" t="s">
        <v>27</v>
      </c>
      <c r="U3801" s="10">
        <v>706</v>
      </c>
      <c r="V3801" s="10">
        <v>859</v>
      </c>
      <c r="W3801" s="10">
        <v>324</v>
      </c>
      <c r="X3801" s="10">
        <v>3738</v>
      </c>
      <c r="Y3801" s="10">
        <f t="shared" si="153"/>
        <v>495</v>
      </c>
      <c r="Z3801" s="10" t="str">
        <f>IFERROR(VLOOKUP(H3801,'[1]MW-NIFTY-50-12-Apr-2020'!$A:$A,1,FALSE),"No")</f>
        <v>No</v>
      </c>
      <c r="AA3801" s="10" t="str">
        <f>IFERROR(VLOOKUP(AB3801,'[2]ind_nifty500list 12th Apr20'!$F:$F,1,FALSE),"No")</f>
        <v>No</v>
      </c>
      <c r="AB3801" s="9">
        <v>495</v>
      </c>
    </row>
    <row r="3802" spans="1:28" ht="15.75" customHeight="1" x14ac:dyDescent="0.3">
      <c r="A3802" s="9">
        <v>2946</v>
      </c>
      <c r="B3802" s="10"/>
      <c r="C3802" s="10"/>
      <c r="D3802" s="10">
        <v>136177668</v>
      </c>
      <c r="E3802" s="10">
        <v>531944</v>
      </c>
      <c r="F3802" s="10">
        <v>531944</v>
      </c>
      <c r="G3802" s="10" t="s">
        <v>9078</v>
      </c>
      <c r="H3802" s="10" t="str">
        <f t="shared" si="154"/>
        <v>SERVOTEC</v>
      </c>
      <c r="I3802" s="10" t="s">
        <v>9079</v>
      </c>
      <c r="J3802" s="10" t="s">
        <v>9080</v>
      </c>
      <c r="K3802" s="13">
        <v>1</v>
      </c>
      <c r="L3802" s="19" t="s">
        <v>13176</v>
      </c>
      <c r="M3802" s="11" t="s">
        <v>39</v>
      </c>
      <c r="N3802" s="10" t="s">
        <v>40</v>
      </c>
      <c r="O3802" s="10" t="s">
        <v>137</v>
      </c>
      <c r="P3802" s="10" t="s">
        <v>138</v>
      </c>
      <c r="Q3802" s="12"/>
      <c r="R3802" s="12"/>
      <c r="S3802" s="17" t="s">
        <v>42</v>
      </c>
      <c r="T3802" s="10" t="s">
        <v>27</v>
      </c>
      <c r="U3802" s="10">
        <v>753</v>
      </c>
      <c r="V3802" s="10">
        <v>1389</v>
      </c>
      <c r="W3802" s="10">
        <v>898</v>
      </c>
      <c r="X3802" s="10">
        <v>2995</v>
      </c>
      <c r="Y3802" s="10">
        <f t="shared" si="153"/>
        <v>2946</v>
      </c>
      <c r="Z3802" s="10" t="str">
        <f>IFERROR(VLOOKUP(H3802,'[1]MW-NIFTY-50-12-Apr-2020'!$A:$A,1,FALSE),"No")</f>
        <v>No</v>
      </c>
      <c r="AA3802" s="10" t="str">
        <f>IFERROR(VLOOKUP(AB3802,'[2]ind_nifty500list 12th Apr20'!$F:$F,1,FALSE),"No")</f>
        <v>No</v>
      </c>
      <c r="AB3802" s="9">
        <v>2946</v>
      </c>
    </row>
    <row r="3803" spans="1:28" ht="15.75" customHeight="1" x14ac:dyDescent="0.3">
      <c r="A3803" s="9">
        <v>3807</v>
      </c>
      <c r="B3803" s="10">
        <v>969473</v>
      </c>
      <c r="C3803" s="10">
        <v>3787</v>
      </c>
      <c r="D3803" s="10">
        <v>129967364</v>
      </c>
      <c r="E3803" s="10">
        <v>507685</v>
      </c>
      <c r="F3803" s="10">
        <v>507685</v>
      </c>
      <c r="G3803" s="10" t="s">
        <v>11678</v>
      </c>
      <c r="H3803" s="10" t="s">
        <v>11678</v>
      </c>
      <c r="I3803" s="10" t="s">
        <v>11679</v>
      </c>
      <c r="J3803" s="10" t="s">
        <v>11680</v>
      </c>
      <c r="K3803" s="13">
        <v>129723.48240000001</v>
      </c>
      <c r="L3803" s="16" t="s">
        <v>13178</v>
      </c>
      <c r="M3803" s="11" t="s">
        <v>32</v>
      </c>
      <c r="N3803" s="10" t="s">
        <v>33</v>
      </c>
      <c r="O3803" s="10" t="s">
        <v>34</v>
      </c>
      <c r="P3803" s="10"/>
      <c r="Q3803" s="12"/>
      <c r="R3803" s="12"/>
      <c r="S3803" s="18" t="s">
        <v>35</v>
      </c>
      <c r="T3803" s="10" t="s">
        <v>130</v>
      </c>
      <c r="U3803" s="10">
        <v>1274</v>
      </c>
      <c r="V3803" s="10">
        <v>3424</v>
      </c>
      <c r="W3803" s="10">
        <v>1463</v>
      </c>
      <c r="X3803" s="10">
        <v>3404</v>
      </c>
      <c r="Y3803" s="10">
        <f t="shared" si="153"/>
        <v>3807</v>
      </c>
      <c r="Z3803" s="10" t="s">
        <v>44</v>
      </c>
      <c r="AA3803" s="10" t="s">
        <v>44</v>
      </c>
      <c r="AB3803" s="9">
        <v>3807</v>
      </c>
    </row>
    <row r="3804" spans="1:28" ht="15.75" customHeight="1" x14ac:dyDescent="0.3">
      <c r="A3804" s="9">
        <v>2556</v>
      </c>
      <c r="B3804" s="10"/>
      <c r="C3804" s="10"/>
      <c r="D3804" s="10">
        <v>132940548</v>
      </c>
      <c r="E3804" s="10">
        <v>519299</v>
      </c>
      <c r="F3804" s="10">
        <v>519299</v>
      </c>
      <c r="G3804" s="10" t="s">
        <v>7912</v>
      </c>
      <c r="H3804" s="10" t="str">
        <f>G3804</f>
        <v>PRIMIND</v>
      </c>
      <c r="I3804" s="10" t="s">
        <v>7913</v>
      </c>
      <c r="J3804" s="10" t="s">
        <v>7914</v>
      </c>
      <c r="K3804" s="13">
        <v>0.98</v>
      </c>
      <c r="L3804" s="19" t="s">
        <v>13176</v>
      </c>
      <c r="M3804" s="11" t="s">
        <v>55</v>
      </c>
      <c r="N3804" s="10" t="s">
        <v>56</v>
      </c>
      <c r="O3804" s="10" t="s">
        <v>62</v>
      </c>
      <c r="P3804" s="10" t="s">
        <v>293</v>
      </c>
      <c r="Q3804" s="12"/>
      <c r="R3804" s="12"/>
      <c r="S3804" s="18" t="s">
        <v>58</v>
      </c>
      <c r="T3804" s="10" t="s">
        <v>27</v>
      </c>
      <c r="U3804" s="10">
        <v>3669</v>
      </c>
      <c r="V3804" s="10">
        <v>225</v>
      </c>
      <c r="W3804" s="10">
        <v>2532</v>
      </c>
      <c r="X3804" s="10">
        <v>2194</v>
      </c>
      <c r="Y3804" s="10">
        <f t="shared" si="153"/>
        <v>2556</v>
      </c>
      <c r="Z3804" s="10" t="str">
        <f>IFERROR(VLOOKUP(H3804,'[1]MW-NIFTY-50-12-Apr-2020'!$A:$A,1,FALSE),"No")</f>
        <v>No</v>
      </c>
      <c r="AA3804" s="10" t="str">
        <f>IFERROR(VLOOKUP(AB3804,'[2]ind_nifty500list 12th Apr20'!$F:$F,1,FALSE),"No")</f>
        <v>No</v>
      </c>
      <c r="AB3804" s="9">
        <v>2556</v>
      </c>
    </row>
    <row r="3805" spans="1:28" ht="15.75" customHeight="1" x14ac:dyDescent="0.3">
      <c r="A3805" s="9">
        <v>2753</v>
      </c>
      <c r="B3805" s="10"/>
      <c r="C3805" s="10"/>
      <c r="D3805" s="10">
        <v>132922884</v>
      </c>
      <c r="E3805" s="10">
        <v>519230</v>
      </c>
      <c r="F3805" s="10">
        <v>519230</v>
      </c>
      <c r="G3805" s="10" t="s">
        <v>8501</v>
      </c>
      <c r="H3805" s="10" t="str">
        <f>G3805</f>
        <v>RICHIRICH</v>
      </c>
      <c r="I3805" s="10" t="s">
        <v>8502</v>
      </c>
      <c r="J3805" s="10" t="s">
        <v>8503</v>
      </c>
      <c r="K3805" s="13">
        <v>0.98</v>
      </c>
      <c r="L3805" s="19" t="s">
        <v>13176</v>
      </c>
      <c r="M3805" s="11" t="s">
        <v>55</v>
      </c>
      <c r="N3805" s="10" t="s">
        <v>56</v>
      </c>
      <c r="O3805" s="10" t="s">
        <v>57</v>
      </c>
      <c r="P3805" s="10"/>
      <c r="Q3805" s="12"/>
      <c r="R3805" s="12"/>
      <c r="S3805" s="10" t="s">
        <v>58</v>
      </c>
      <c r="T3805" s="10" t="s">
        <v>27</v>
      </c>
      <c r="U3805" s="10">
        <v>3075</v>
      </c>
      <c r="V3805" s="10">
        <v>8</v>
      </c>
      <c r="W3805" s="10">
        <v>1994</v>
      </c>
      <c r="X3805" s="10">
        <v>1489</v>
      </c>
      <c r="Y3805" s="10">
        <f t="shared" si="153"/>
        <v>2753</v>
      </c>
      <c r="Z3805" s="10" t="str">
        <f>IFERROR(VLOOKUP(H3805,'[1]MW-NIFTY-50-12-Apr-2020'!$A:$A,1,FALSE),"No")</f>
        <v>No</v>
      </c>
      <c r="AA3805" s="10" t="str">
        <f>IFERROR(VLOOKUP(AB3805,'[2]ind_nifty500list 12th Apr20'!$F:$F,1,FALSE),"No")</f>
        <v>No</v>
      </c>
      <c r="AB3805" s="9">
        <v>2753</v>
      </c>
    </row>
    <row r="3806" spans="1:28" ht="15.75" customHeight="1" x14ac:dyDescent="0.3">
      <c r="A3806" s="9">
        <v>3810</v>
      </c>
      <c r="B3806" s="10">
        <v>1921537</v>
      </c>
      <c r="C3806" s="10">
        <v>7506</v>
      </c>
      <c r="D3806" s="10">
        <v>136268804</v>
      </c>
      <c r="E3806" s="10">
        <v>532300</v>
      </c>
      <c r="F3806" s="10">
        <v>532300</v>
      </c>
      <c r="G3806" s="10" t="s">
        <v>11687</v>
      </c>
      <c r="H3806" s="10" t="s">
        <v>11687</v>
      </c>
      <c r="I3806" s="10" t="s">
        <v>11688</v>
      </c>
      <c r="J3806" s="10" t="s">
        <v>11689</v>
      </c>
      <c r="K3806" s="13">
        <v>8526.5354499999994</v>
      </c>
      <c r="L3806" s="19" t="s">
        <v>13179</v>
      </c>
      <c r="M3806" s="11" t="s">
        <v>95</v>
      </c>
      <c r="N3806" s="10" t="s">
        <v>96</v>
      </c>
      <c r="O3806" s="10" t="s">
        <v>97</v>
      </c>
      <c r="P3806" s="10"/>
      <c r="Q3806" s="12"/>
      <c r="R3806" s="12"/>
      <c r="S3806" s="10" t="s">
        <v>98</v>
      </c>
      <c r="T3806" s="10" t="s">
        <v>43</v>
      </c>
      <c r="U3806" s="10">
        <v>3244</v>
      </c>
      <c r="V3806" s="10">
        <v>1515</v>
      </c>
      <c r="W3806" s="10">
        <v>3913</v>
      </c>
      <c r="X3806" s="10">
        <v>2454</v>
      </c>
      <c r="Y3806" s="10">
        <f t="shared" si="153"/>
        <v>3810</v>
      </c>
      <c r="Z3806" s="10" t="str">
        <f>IFERROR(VLOOKUP(H3806,'[1]MW-NIFTY-50-12-Apr-2020'!$A:$A,1,FALSE),"No")</f>
        <v>No</v>
      </c>
      <c r="AA3806" s="10" t="s">
        <v>44</v>
      </c>
      <c r="AB3806" s="9">
        <v>3810</v>
      </c>
    </row>
    <row r="3807" spans="1:28" ht="15.75" customHeight="1" x14ac:dyDescent="0.3">
      <c r="A3807" s="9">
        <v>2889</v>
      </c>
      <c r="B3807" s="10"/>
      <c r="C3807" s="10"/>
      <c r="D3807" s="10">
        <v>136135940</v>
      </c>
      <c r="E3807" s="10">
        <v>531781</v>
      </c>
      <c r="F3807" s="10">
        <v>531781</v>
      </c>
      <c r="G3807" s="10" t="s">
        <v>8909</v>
      </c>
      <c r="H3807" s="10" t="str">
        <f t="shared" ref="H3807:H3813" si="155">G3807</f>
        <v>SAPANCHEM</v>
      </c>
      <c r="I3807" s="10" t="s">
        <v>8910</v>
      </c>
      <c r="J3807" s="10" t="s">
        <v>8911</v>
      </c>
      <c r="K3807" s="13">
        <v>0.97</v>
      </c>
      <c r="L3807" s="19" t="s">
        <v>13176</v>
      </c>
      <c r="M3807" s="11" t="s">
        <v>23</v>
      </c>
      <c r="N3807" s="10" t="s">
        <v>24</v>
      </c>
      <c r="O3807" s="10"/>
      <c r="P3807" s="10"/>
      <c r="Q3807" s="12"/>
      <c r="R3807" s="12"/>
      <c r="S3807" s="15" t="s">
        <v>26</v>
      </c>
      <c r="T3807" s="10" t="s">
        <v>27</v>
      </c>
      <c r="U3807" s="10">
        <v>3064</v>
      </c>
      <c r="V3807" s="10">
        <v>1004</v>
      </c>
      <c r="W3807" s="10">
        <v>2531</v>
      </c>
      <c r="X3807" s="10">
        <v>1237</v>
      </c>
      <c r="Y3807" s="10">
        <f t="shared" si="153"/>
        <v>2889</v>
      </c>
      <c r="Z3807" s="10" t="str">
        <f>IFERROR(VLOOKUP(H3807,'[1]MW-NIFTY-50-12-Apr-2020'!$A:$A,1,FALSE),"No")</f>
        <v>No</v>
      </c>
      <c r="AA3807" s="10" t="str">
        <f>IFERROR(VLOOKUP(AB3807,'[2]ind_nifty500list 12th Apr20'!$F:$F,1,FALSE),"No")</f>
        <v>No</v>
      </c>
      <c r="AB3807" s="9">
        <v>2889</v>
      </c>
    </row>
    <row r="3808" spans="1:28" ht="15.75" customHeight="1" x14ac:dyDescent="0.3">
      <c r="A3808" s="9">
        <v>2904</v>
      </c>
      <c r="B3808" s="10"/>
      <c r="C3808" s="10"/>
      <c r="D3808" s="10">
        <v>129616132</v>
      </c>
      <c r="E3808" s="10">
        <v>129616132</v>
      </c>
      <c r="F3808" s="10">
        <v>506313</v>
      </c>
      <c r="G3808" s="10" t="s">
        <v>8954</v>
      </c>
      <c r="H3808" s="10" t="str">
        <f t="shared" si="155"/>
        <v>SASHWAT</v>
      </c>
      <c r="I3808" s="10" t="s">
        <v>8955</v>
      </c>
      <c r="J3808" s="10" t="s">
        <v>8956</v>
      </c>
      <c r="K3808" s="13">
        <v>0.97</v>
      </c>
      <c r="L3808" s="19" t="s">
        <v>13176</v>
      </c>
      <c r="M3808" s="11" t="s">
        <v>39</v>
      </c>
      <c r="N3808" s="10" t="s">
        <v>145</v>
      </c>
      <c r="O3808" s="10"/>
      <c r="P3808" s="10"/>
      <c r="Q3808" s="12"/>
      <c r="R3808" s="12"/>
      <c r="S3808" s="17" t="s">
        <v>42</v>
      </c>
      <c r="T3808" s="10" t="s">
        <v>27</v>
      </c>
      <c r="U3808" s="10">
        <v>3110</v>
      </c>
      <c r="V3808" s="10">
        <v>3324</v>
      </c>
      <c r="W3808" s="10">
        <v>2611</v>
      </c>
      <c r="X3808" s="10">
        <v>2486</v>
      </c>
      <c r="Y3808" s="10">
        <f t="shared" si="153"/>
        <v>2904</v>
      </c>
      <c r="Z3808" s="10" t="str">
        <f>IFERROR(VLOOKUP(H3808,'[1]MW-NIFTY-50-12-Apr-2020'!$A:$A,1,FALSE),"No")</f>
        <v>No</v>
      </c>
      <c r="AA3808" s="10" t="str">
        <f>IFERROR(VLOOKUP(AB3808,'[2]ind_nifty500list 12th Apr20'!$F:$F,1,FALSE),"No")</f>
        <v>No</v>
      </c>
      <c r="AB3808" s="9">
        <v>2904</v>
      </c>
    </row>
    <row r="3809" spans="1:28" ht="15.75" customHeight="1" x14ac:dyDescent="0.3">
      <c r="A3809" s="9">
        <v>3251</v>
      </c>
      <c r="B3809" s="10"/>
      <c r="C3809" s="10"/>
      <c r="D3809" s="10">
        <v>130822148</v>
      </c>
      <c r="E3809" s="10">
        <v>511024</v>
      </c>
      <c r="F3809" s="10">
        <v>511024</v>
      </c>
      <c r="G3809" s="10" t="s">
        <v>9987</v>
      </c>
      <c r="H3809" s="10" t="str">
        <f t="shared" si="155"/>
        <v>ZSUBWAYF</v>
      </c>
      <c r="I3809" s="10" t="s">
        <v>9988</v>
      </c>
      <c r="J3809" s="10" t="s">
        <v>9989</v>
      </c>
      <c r="K3809" s="13">
        <v>0.97</v>
      </c>
      <c r="L3809" s="19" t="s">
        <v>13176</v>
      </c>
      <c r="M3809" s="11" t="s">
        <v>55</v>
      </c>
      <c r="N3809" s="10" t="s">
        <v>56</v>
      </c>
      <c r="O3809" s="10" t="s">
        <v>62</v>
      </c>
      <c r="P3809" s="10" t="s">
        <v>63</v>
      </c>
      <c r="Q3809" s="12"/>
      <c r="R3809" s="12"/>
      <c r="S3809" s="10" t="s">
        <v>58</v>
      </c>
      <c r="T3809" s="10" t="s">
        <v>27</v>
      </c>
      <c r="U3809" s="10">
        <v>417</v>
      </c>
      <c r="V3809" s="10">
        <v>994</v>
      </c>
      <c r="W3809" s="10">
        <v>3204</v>
      </c>
      <c r="X3809" s="10">
        <v>2902</v>
      </c>
      <c r="Y3809" s="10">
        <f t="shared" si="153"/>
        <v>3251</v>
      </c>
      <c r="Z3809" s="10" t="str">
        <f>IFERROR(VLOOKUP(H3809,'[1]MW-NIFTY-50-12-Apr-2020'!$A:$A,1,FALSE),"No")</f>
        <v>No</v>
      </c>
      <c r="AA3809" s="10" t="str">
        <f>IFERROR(VLOOKUP(AB3809,'[2]ind_nifty500list 12th Apr20'!$F:$F,1,FALSE),"No")</f>
        <v>No</v>
      </c>
      <c r="AB3809" s="9">
        <v>3251</v>
      </c>
    </row>
    <row r="3810" spans="1:28" ht="15.75" customHeight="1" x14ac:dyDescent="0.3">
      <c r="A3810" s="9">
        <v>3521</v>
      </c>
      <c r="B3810" s="10"/>
      <c r="C3810" s="10"/>
      <c r="D3810" s="10">
        <v>136104452</v>
      </c>
      <c r="E3810" s="10">
        <v>531658</v>
      </c>
      <c r="F3810" s="10">
        <v>531658</v>
      </c>
      <c r="G3810" s="10" t="s">
        <v>10799</v>
      </c>
      <c r="H3810" s="10" t="str">
        <f t="shared" si="155"/>
        <v>TRIJAL</v>
      </c>
      <c r="I3810" s="10" t="s">
        <v>10800</v>
      </c>
      <c r="J3810" s="10" t="s">
        <v>10801</v>
      </c>
      <c r="K3810" s="13">
        <v>0.97</v>
      </c>
      <c r="L3810" s="19" t="s">
        <v>13176</v>
      </c>
      <c r="M3810" s="11" t="s">
        <v>55</v>
      </c>
      <c r="N3810" s="10" t="s">
        <v>56</v>
      </c>
      <c r="O3810" s="10" t="s">
        <v>215</v>
      </c>
      <c r="P3810" s="10" t="s">
        <v>454</v>
      </c>
      <c r="Q3810" s="12"/>
      <c r="R3810" s="12"/>
      <c r="S3810" s="18" t="s">
        <v>58</v>
      </c>
      <c r="T3810" s="10" t="s">
        <v>27</v>
      </c>
      <c r="U3810" s="10">
        <v>779</v>
      </c>
      <c r="V3810" s="10">
        <v>2276</v>
      </c>
      <c r="W3810" s="10">
        <v>3063</v>
      </c>
      <c r="X3810" s="10">
        <v>2024</v>
      </c>
      <c r="Y3810" s="10">
        <f t="shared" si="153"/>
        <v>3521</v>
      </c>
      <c r="Z3810" s="10" t="str">
        <f>IFERROR(VLOOKUP(H3810,'[1]MW-NIFTY-50-12-Apr-2020'!$A:$A,1,FALSE),"No")</f>
        <v>No</v>
      </c>
      <c r="AA3810" s="10" t="str">
        <f>IFERROR(VLOOKUP(AB3810,'[2]ind_nifty500list 12th Apr20'!$F:$F,1,FALSE),"No")</f>
        <v>No</v>
      </c>
      <c r="AB3810" s="9">
        <v>3521</v>
      </c>
    </row>
    <row r="3811" spans="1:28" ht="15.75" customHeight="1" x14ac:dyDescent="0.3">
      <c r="A3811" s="9">
        <v>3669</v>
      </c>
      <c r="B3811" s="10"/>
      <c r="C3811" s="10"/>
      <c r="D3811" s="10">
        <v>130942212</v>
      </c>
      <c r="E3811" s="10">
        <v>511493</v>
      </c>
      <c r="F3811" s="10">
        <v>511493</v>
      </c>
      <c r="G3811" s="10" t="s">
        <v>11239</v>
      </c>
      <c r="H3811" s="10" t="str">
        <f t="shared" si="155"/>
        <v>VCKCAP</v>
      </c>
      <c r="I3811" s="10" t="s">
        <v>11240</v>
      </c>
      <c r="J3811" s="10" t="s">
        <v>11241</v>
      </c>
      <c r="K3811" s="13">
        <v>0.97</v>
      </c>
      <c r="L3811" s="19" t="s">
        <v>13176</v>
      </c>
      <c r="M3811" s="11" t="s">
        <v>55</v>
      </c>
      <c r="N3811" s="10" t="s">
        <v>56</v>
      </c>
      <c r="O3811" s="10" t="s">
        <v>62</v>
      </c>
      <c r="P3811" s="10" t="s">
        <v>293</v>
      </c>
      <c r="Q3811" s="12"/>
      <c r="R3811" s="12"/>
      <c r="S3811" s="10" t="s">
        <v>58</v>
      </c>
      <c r="T3811" s="10" t="s">
        <v>27</v>
      </c>
      <c r="U3811" s="10">
        <v>225</v>
      </c>
      <c r="V3811" s="10">
        <v>236</v>
      </c>
      <c r="W3811" s="10">
        <v>2556</v>
      </c>
      <c r="X3811" s="10">
        <v>2532</v>
      </c>
      <c r="Y3811" s="10">
        <f t="shared" si="153"/>
        <v>3669</v>
      </c>
      <c r="Z3811" s="10" t="str">
        <f>IFERROR(VLOOKUP(H3811,'[1]MW-NIFTY-50-12-Apr-2020'!$A:$A,1,FALSE),"No")</f>
        <v>No</v>
      </c>
      <c r="AA3811" s="10" t="str">
        <f>IFERROR(VLOOKUP(AB3811,'[2]ind_nifty500list 12th Apr20'!$F:$F,1,FALSE),"No")</f>
        <v>No</v>
      </c>
      <c r="AB3811" s="9">
        <v>3669</v>
      </c>
    </row>
    <row r="3812" spans="1:28" ht="15.75" customHeight="1" x14ac:dyDescent="0.3">
      <c r="A3812" s="9">
        <v>309</v>
      </c>
      <c r="B3812" s="10"/>
      <c r="C3812" s="10"/>
      <c r="D3812" s="10">
        <v>128602116</v>
      </c>
      <c r="E3812" s="10">
        <v>502352</v>
      </c>
      <c r="F3812" s="10">
        <v>502352</v>
      </c>
      <c r="G3812" s="10" t="s">
        <v>1092</v>
      </c>
      <c r="H3812" s="10" t="str">
        <f t="shared" si="155"/>
        <v>AURANPAPER</v>
      </c>
      <c r="I3812" s="10" t="s">
        <v>1093</v>
      </c>
      <c r="J3812" s="10" t="s">
        <v>1094</v>
      </c>
      <c r="K3812" s="13">
        <v>0.95</v>
      </c>
      <c r="L3812" s="19" t="s">
        <v>13176</v>
      </c>
      <c r="M3812" s="11" t="s">
        <v>23</v>
      </c>
      <c r="N3812" s="10" t="s">
        <v>196</v>
      </c>
      <c r="O3812" s="10" t="s">
        <v>388</v>
      </c>
      <c r="P3812" s="10"/>
      <c r="Q3812" s="12"/>
      <c r="R3812" s="12"/>
      <c r="S3812" s="15" t="s">
        <v>26</v>
      </c>
      <c r="T3812" s="10" t="s">
        <v>27</v>
      </c>
      <c r="U3812" s="10">
        <v>842</v>
      </c>
      <c r="V3812" s="10">
        <v>2143</v>
      </c>
      <c r="W3812" s="10">
        <v>3082</v>
      </c>
      <c r="X3812" s="10">
        <v>467</v>
      </c>
      <c r="Y3812" s="10">
        <f t="shared" si="153"/>
        <v>309</v>
      </c>
      <c r="Z3812" s="10" t="str">
        <f>IFERROR(VLOOKUP(H3812,'[1]MW-NIFTY-50-12-Apr-2020'!$A:$A,1,FALSE),"No")</f>
        <v>No</v>
      </c>
      <c r="AA3812" s="10" t="str">
        <f>IFERROR(VLOOKUP(AB3812,'[2]ind_nifty500list 12th Apr20'!$F:$F,1,FALSE),"No")</f>
        <v>No</v>
      </c>
      <c r="AB3812" s="9">
        <v>309</v>
      </c>
    </row>
    <row r="3813" spans="1:28" ht="15.75" customHeight="1" x14ac:dyDescent="0.3">
      <c r="A3813" s="9">
        <v>2699</v>
      </c>
      <c r="B3813" s="10"/>
      <c r="C3813" s="10"/>
      <c r="D3813" s="10">
        <v>135988996</v>
      </c>
      <c r="E3813" s="10">
        <v>531207</v>
      </c>
      <c r="F3813" s="10">
        <v>531207</v>
      </c>
      <c r="G3813" s="10" t="s">
        <v>8339</v>
      </c>
      <c r="H3813" s="10" t="str">
        <f t="shared" si="155"/>
        <v>RAYLA</v>
      </c>
      <c r="I3813" s="10" t="s">
        <v>8340</v>
      </c>
      <c r="J3813" s="10" t="s">
        <v>8341</v>
      </c>
      <c r="K3813" s="13">
        <v>0.95</v>
      </c>
      <c r="L3813" s="19" t="s">
        <v>13176</v>
      </c>
      <c r="M3813" s="11" t="s">
        <v>95</v>
      </c>
      <c r="N3813" s="10" t="s">
        <v>96</v>
      </c>
      <c r="O3813" s="10" t="s">
        <v>97</v>
      </c>
      <c r="P3813" s="10"/>
      <c r="Q3813" s="12"/>
      <c r="R3813" s="12"/>
      <c r="S3813" s="10" t="s">
        <v>98</v>
      </c>
      <c r="T3813" s="10" t="s">
        <v>27</v>
      </c>
      <c r="U3813" s="10">
        <v>3486</v>
      </c>
      <c r="V3813" s="10">
        <v>3780</v>
      </c>
      <c r="W3813" s="10">
        <v>2462</v>
      </c>
      <c r="X3813" s="10">
        <v>3680</v>
      </c>
      <c r="Y3813" s="10">
        <f t="shared" si="153"/>
        <v>2699</v>
      </c>
      <c r="Z3813" s="10" t="str">
        <f>IFERROR(VLOOKUP(H3813,'[1]MW-NIFTY-50-12-Apr-2020'!$A:$A,1,FALSE),"No")</f>
        <v>No</v>
      </c>
      <c r="AA3813" s="10" t="str">
        <f>IFERROR(VLOOKUP(AB3813,'[2]ind_nifty500list 12th Apr20'!$F:$F,1,FALSE),"No")</f>
        <v>No</v>
      </c>
      <c r="AB3813" s="9">
        <v>2699</v>
      </c>
    </row>
    <row r="3814" spans="1:28" ht="15.75" customHeight="1" x14ac:dyDescent="0.3">
      <c r="A3814" s="9">
        <v>5071</v>
      </c>
      <c r="B3814" s="10">
        <v>138125316</v>
      </c>
      <c r="C3814" s="10">
        <v>539552</v>
      </c>
      <c r="D3814" s="10">
        <v>138125316</v>
      </c>
      <c r="E3814" s="10">
        <v>539552</v>
      </c>
      <c r="F3814" s="10">
        <v>539552</v>
      </c>
      <c r="G3814" s="10" t="s">
        <v>12909</v>
      </c>
      <c r="H3814" s="10" t="s">
        <v>12909</v>
      </c>
      <c r="I3814" s="10" t="s">
        <v>12910</v>
      </c>
      <c r="J3814" s="10" t="s">
        <v>12911</v>
      </c>
      <c r="K3814" s="13">
        <v>0.95</v>
      </c>
      <c r="L3814" s="19" t="s">
        <v>13176</v>
      </c>
      <c r="M3814" s="10" t="s">
        <v>55</v>
      </c>
      <c r="N3814" s="10" t="s">
        <v>56</v>
      </c>
      <c r="O3814" s="10" t="s">
        <v>4339</v>
      </c>
      <c r="P3814" s="10"/>
      <c r="Q3814" s="10"/>
      <c r="R3814" s="10"/>
      <c r="S3814" s="18" t="s">
        <v>58</v>
      </c>
      <c r="T3814" s="10" t="s">
        <v>27</v>
      </c>
      <c r="U3814" s="10">
        <v>5066</v>
      </c>
      <c r="V3814" s="10"/>
      <c r="W3814" s="10"/>
      <c r="X3814" s="10"/>
      <c r="Y3814" s="10">
        <f t="shared" si="153"/>
        <v>5071</v>
      </c>
      <c r="Z3814" s="10" t="str">
        <f>IFERROR(VLOOKUP(H3814,'[1]MW-NIFTY-50-12-Apr-2020'!$A:$A,1,FALSE),"No")</f>
        <v>No</v>
      </c>
      <c r="AA3814" s="10" t="str">
        <f>IFERROR(VLOOKUP(AB3814,'[2]ind_nifty500list 12th Apr20'!$F:$F,1,FALSE),"No")</f>
        <v>No</v>
      </c>
      <c r="AB3814" s="9">
        <v>5071</v>
      </c>
    </row>
    <row r="3815" spans="1:28" ht="15.75" customHeight="1" x14ac:dyDescent="0.3">
      <c r="A3815" s="9">
        <v>18</v>
      </c>
      <c r="B3815" s="10"/>
      <c r="C3815" s="10"/>
      <c r="D3815" s="10">
        <v>132945668</v>
      </c>
      <c r="E3815" s="10">
        <v>519319</v>
      </c>
      <c r="F3815" s="10">
        <v>519319</v>
      </c>
      <c r="G3815" s="10" t="s">
        <v>112</v>
      </c>
      <c r="H3815" s="10" t="str">
        <f t="shared" ref="H3815:H3823" si="156">G3815</f>
        <v>AASHEE</v>
      </c>
      <c r="I3815" s="10" t="s">
        <v>113</v>
      </c>
      <c r="J3815" s="10" t="s">
        <v>114</v>
      </c>
      <c r="K3815" s="13">
        <v>0.94</v>
      </c>
      <c r="L3815" s="19" t="s">
        <v>13176</v>
      </c>
      <c r="M3815" s="11" t="s">
        <v>32</v>
      </c>
      <c r="N3815" s="11" t="s">
        <v>33</v>
      </c>
      <c r="O3815" s="11" t="s">
        <v>34</v>
      </c>
      <c r="P3815" s="10"/>
      <c r="Q3815" s="12"/>
      <c r="R3815" s="12"/>
      <c r="S3815" s="18" t="s">
        <v>35</v>
      </c>
      <c r="T3815" s="10" t="s">
        <v>27</v>
      </c>
      <c r="U3815" s="10">
        <v>1683</v>
      </c>
      <c r="V3815" s="10">
        <v>2221</v>
      </c>
      <c r="W3815" s="10">
        <v>1359</v>
      </c>
      <c r="X3815" s="10">
        <v>2604</v>
      </c>
      <c r="Y3815" s="10">
        <f t="shared" si="153"/>
        <v>18</v>
      </c>
      <c r="Z3815" s="10" t="str">
        <f>IFERROR(VLOOKUP(H3815,'[1]MW-NIFTY-50-12-Apr-2020'!$A:$A,1,FALSE),"No")</f>
        <v>No</v>
      </c>
      <c r="AA3815" s="10" t="str">
        <f>IFERROR(VLOOKUP(AB3815,'[2]ind_nifty500list 12th Apr20'!$F:$F,1,FALSE),"No")</f>
        <v>No</v>
      </c>
      <c r="AB3815" s="9">
        <v>18</v>
      </c>
    </row>
    <row r="3816" spans="1:28" ht="15.75" customHeight="1" x14ac:dyDescent="0.3">
      <c r="A3816" s="9">
        <v>2362</v>
      </c>
      <c r="B3816" s="10"/>
      <c r="C3816" s="10"/>
      <c r="D3816" s="10">
        <v>135724292</v>
      </c>
      <c r="E3816" s="10">
        <v>530173</v>
      </c>
      <c r="F3816" s="10">
        <v>530173</v>
      </c>
      <c r="G3816" s="10" t="s">
        <v>7337</v>
      </c>
      <c r="H3816" s="10" t="str">
        <f t="shared" si="156"/>
        <v>OSCARGLO</v>
      </c>
      <c r="I3816" s="10" t="s">
        <v>7338</v>
      </c>
      <c r="J3816" s="10" t="s">
        <v>7339</v>
      </c>
      <c r="K3816" s="13">
        <v>0.94</v>
      </c>
      <c r="L3816" s="19" t="s">
        <v>13176</v>
      </c>
      <c r="M3816" s="11" t="s">
        <v>83</v>
      </c>
      <c r="N3816" s="10" t="s">
        <v>84</v>
      </c>
      <c r="O3816" s="10" t="s">
        <v>716</v>
      </c>
      <c r="P3816" s="10"/>
      <c r="Q3816" s="12"/>
      <c r="R3816" s="12"/>
      <c r="S3816" s="15" t="s">
        <v>86</v>
      </c>
      <c r="T3816" s="10" t="s">
        <v>27</v>
      </c>
      <c r="U3816" s="10">
        <v>3786</v>
      </c>
      <c r="V3816" s="10">
        <v>3815</v>
      </c>
      <c r="W3816" s="10">
        <v>190</v>
      </c>
      <c r="X3816" s="10">
        <v>951</v>
      </c>
      <c r="Y3816" s="10">
        <f t="shared" si="153"/>
        <v>2362</v>
      </c>
      <c r="Z3816" s="10" t="str">
        <f>IFERROR(VLOOKUP(H3816,'[1]MW-NIFTY-50-12-Apr-2020'!$A:$A,1,FALSE),"No")</f>
        <v>No</v>
      </c>
      <c r="AA3816" s="10" t="str">
        <f>IFERROR(VLOOKUP(AB3816,'[2]ind_nifty500list 12th Apr20'!$F:$F,1,FALSE),"No")</f>
        <v>No</v>
      </c>
      <c r="AB3816" s="9">
        <v>2362</v>
      </c>
    </row>
    <row r="3817" spans="1:28" ht="15.75" customHeight="1" x14ac:dyDescent="0.3">
      <c r="A3817" s="9">
        <v>3128</v>
      </c>
      <c r="B3817" s="10"/>
      <c r="C3817" s="10"/>
      <c r="D3817" s="10">
        <v>128100868</v>
      </c>
      <c r="E3817" s="10">
        <v>500394</v>
      </c>
      <c r="F3817" s="10">
        <v>500394</v>
      </c>
      <c r="G3817" s="10" t="s">
        <v>9619</v>
      </c>
      <c r="H3817" s="10" t="str">
        <f t="shared" si="156"/>
        <v>SOLCT</v>
      </c>
      <c r="I3817" s="10" t="s">
        <v>9620</v>
      </c>
      <c r="J3817" s="10" t="s">
        <v>9621</v>
      </c>
      <c r="K3817" s="13">
        <v>0.93</v>
      </c>
      <c r="L3817" s="19" t="s">
        <v>13176</v>
      </c>
      <c r="M3817" s="11" t="s">
        <v>39</v>
      </c>
      <c r="N3817" s="10" t="s">
        <v>40</v>
      </c>
      <c r="O3817" s="10"/>
      <c r="P3817" s="10"/>
      <c r="Q3817" s="12"/>
      <c r="R3817" s="12"/>
      <c r="S3817" s="17" t="s">
        <v>42</v>
      </c>
      <c r="T3817" s="10" t="s">
        <v>27</v>
      </c>
      <c r="U3817" s="10">
        <v>67</v>
      </c>
      <c r="V3817" s="10">
        <v>535</v>
      </c>
      <c r="W3817" s="10">
        <v>2442</v>
      </c>
      <c r="X3817" s="10">
        <v>1991</v>
      </c>
      <c r="Y3817" s="10">
        <f t="shared" si="153"/>
        <v>3128</v>
      </c>
      <c r="Z3817" s="10" t="str">
        <f>IFERROR(VLOOKUP(H3817,'[1]MW-NIFTY-50-12-Apr-2020'!$A:$A,1,FALSE),"No")</f>
        <v>No</v>
      </c>
      <c r="AA3817" s="10" t="str">
        <f>IFERROR(VLOOKUP(AB3817,'[2]ind_nifty500list 12th Apr20'!$F:$F,1,FALSE),"No")</f>
        <v>No</v>
      </c>
      <c r="AB3817" s="9">
        <v>3128</v>
      </c>
    </row>
    <row r="3818" spans="1:28" ht="15.75" customHeight="1" x14ac:dyDescent="0.3">
      <c r="A3818" s="9">
        <v>3164</v>
      </c>
      <c r="B3818" s="10"/>
      <c r="C3818" s="10"/>
      <c r="D3818" s="10">
        <v>131146500</v>
      </c>
      <c r="E3818" s="10">
        <v>131146500</v>
      </c>
      <c r="F3818" s="10">
        <v>512291</v>
      </c>
      <c r="G3818" s="10" t="s">
        <v>9728</v>
      </c>
      <c r="H3818" s="10" t="str">
        <f t="shared" si="156"/>
        <v>ZSPEEDCO</v>
      </c>
      <c r="I3818" s="10" t="s">
        <v>9729</v>
      </c>
      <c r="J3818" s="10" t="s">
        <v>9730</v>
      </c>
      <c r="K3818" s="13">
        <v>0.93</v>
      </c>
      <c r="L3818" s="19" t="s">
        <v>13176</v>
      </c>
      <c r="M3818" s="11" t="s">
        <v>55</v>
      </c>
      <c r="N3818" s="10" t="s">
        <v>56</v>
      </c>
      <c r="O3818" s="10"/>
      <c r="P3818" s="10"/>
      <c r="Q3818" s="12"/>
      <c r="R3818" s="12"/>
      <c r="S3818" s="18" t="s">
        <v>58</v>
      </c>
      <c r="T3818" s="10" t="s">
        <v>27</v>
      </c>
      <c r="U3818" s="10">
        <v>3617</v>
      </c>
      <c r="V3818" s="10">
        <v>2232</v>
      </c>
      <c r="W3818" s="10">
        <v>2979</v>
      </c>
      <c r="X3818" s="10">
        <v>2892</v>
      </c>
      <c r="Y3818" s="10">
        <f t="shared" si="153"/>
        <v>3164</v>
      </c>
      <c r="Z3818" s="10" t="str">
        <f>IFERROR(VLOOKUP(H3818,'[1]MW-NIFTY-50-12-Apr-2020'!$A:$A,1,FALSE),"No")</f>
        <v>No</v>
      </c>
      <c r="AA3818" s="10" t="str">
        <f>IFERROR(VLOOKUP(AB3818,'[2]ind_nifty500list 12th Apr20'!$F:$F,1,FALSE),"No")</f>
        <v>No</v>
      </c>
      <c r="AB3818" s="9">
        <v>3164</v>
      </c>
    </row>
    <row r="3819" spans="1:28" ht="15.75" customHeight="1" x14ac:dyDescent="0.3">
      <c r="A3819" s="9">
        <v>3575</v>
      </c>
      <c r="B3819" s="10"/>
      <c r="C3819" s="10"/>
      <c r="D3819" s="10">
        <v>135762180</v>
      </c>
      <c r="E3819" s="10">
        <v>530321</v>
      </c>
      <c r="F3819" s="10">
        <v>530321</v>
      </c>
      <c r="G3819" s="10" t="s">
        <v>10958</v>
      </c>
      <c r="H3819" s="10" t="str">
        <f t="shared" si="156"/>
        <v>UNIMIN</v>
      </c>
      <c r="I3819" s="10" t="s">
        <v>10959</v>
      </c>
      <c r="J3819" s="10" t="s">
        <v>10960</v>
      </c>
      <c r="K3819" s="13">
        <v>0.93</v>
      </c>
      <c r="L3819" s="19" t="s">
        <v>13176</v>
      </c>
      <c r="M3819" s="11" t="s">
        <v>23</v>
      </c>
      <c r="N3819" s="10" t="s">
        <v>24</v>
      </c>
      <c r="O3819" s="10" t="s">
        <v>25</v>
      </c>
      <c r="P3819" s="10"/>
      <c r="Q3819" s="12"/>
      <c r="R3819" s="12"/>
      <c r="S3819" s="15" t="s">
        <v>26</v>
      </c>
      <c r="T3819" s="10" t="s">
        <v>27</v>
      </c>
      <c r="U3819" s="10">
        <v>3693</v>
      </c>
      <c r="V3819" s="10">
        <v>2330</v>
      </c>
      <c r="W3819" s="10">
        <v>2048</v>
      </c>
      <c r="X3819" s="10">
        <v>625</v>
      </c>
      <c r="Y3819" s="10">
        <f t="shared" si="153"/>
        <v>3575</v>
      </c>
      <c r="Z3819" s="10" t="str">
        <f>IFERROR(VLOOKUP(H3819,'[1]MW-NIFTY-50-12-Apr-2020'!$A:$A,1,FALSE),"No")</f>
        <v>No</v>
      </c>
      <c r="AA3819" s="10" t="str">
        <f>IFERROR(VLOOKUP(AB3819,'[2]ind_nifty500list 12th Apr20'!$F:$F,1,FALSE),"No")</f>
        <v>No</v>
      </c>
      <c r="AB3819" s="9">
        <v>3575</v>
      </c>
    </row>
    <row r="3820" spans="1:28" ht="15.75" customHeight="1" x14ac:dyDescent="0.3">
      <c r="A3820" s="9">
        <v>2462</v>
      </c>
      <c r="B3820" s="10"/>
      <c r="C3820" s="10"/>
      <c r="D3820" s="10">
        <v>134290436</v>
      </c>
      <c r="E3820" s="10">
        <v>524572</v>
      </c>
      <c r="F3820" s="10">
        <v>524572</v>
      </c>
      <c r="G3820" s="10" t="s">
        <v>7633</v>
      </c>
      <c r="H3820" s="10" t="str">
        <f t="shared" si="156"/>
        <v>PHARMAID</v>
      </c>
      <c r="I3820" s="10" t="s">
        <v>7634</v>
      </c>
      <c r="J3820" s="10" t="s">
        <v>7635</v>
      </c>
      <c r="K3820" s="13">
        <v>0.91</v>
      </c>
      <c r="L3820" s="19" t="s">
        <v>13176</v>
      </c>
      <c r="M3820" s="11" t="s">
        <v>95</v>
      </c>
      <c r="N3820" s="10" t="s">
        <v>96</v>
      </c>
      <c r="O3820" s="10" t="s">
        <v>97</v>
      </c>
      <c r="P3820" s="10"/>
      <c r="Q3820" s="12"/>
      <c r="R3820" s="12"/>
      <c r="S3820" s="10" t="s">
        <v>98</v>
      </c>
      <c r="T3820" s="10" t="s">
        <v>27</v>
      </c>
      <c r="U3820" s="10">
        <v>2699</v>
      </c>
      <c r="V3820" s="10">
        <v>3486</v>
      </c>
      <c r="W3820" s="10">
        <v>3680</v>
      </c>
      <c r="X3820" s="10">
        <v>3497</v>
      </c>
      <c r="Y3820" s="10">
        <f t="shared" si="153"/>
        <v>2462</v>
      </c>
      <c r="Z3820" s="10" t="str">
        <f>IFERROR(VLOOKUP(H3820,'[1]MW-NIFTY-50-12-Apr-2020'!$A:$A,1,FALSE),"No")</f>
        <v>No</v>
      </c>
      <c r="AA3820" s="10" t="str">
        <f>IFERROR(VLOOKUP(AB3820,'[2]ind_nifty500list 12th Apr20'!$F:$F,1,FALSE),"No")</f>
        <v>No</v>
      </c>
      <c r="AB3820" s="9">
        <v>2462</v>
      </c>
    </row>
    <row r="3821" spans="1:28" ht="15.75" customHeight="1" x14ac:dyDescent="0.3">
      <c r="A3821" s="9">
        <v>1171</v>
      </c>
      <c r="B3821" s="10"/>
      <c r="C3821" s="10"/>
      <c r="D3821" s="10">
        <v>132496388</v>
      </c>
      <c r="E3821" s="10">
        <v>517564</v>
      </c>
      <c r="F3821" s="10">
        <v>517564</v>
      </c>
      <c r="G3821" s="10" t="s">
        <v>3729</v>
      </c>
      <c r="H3821" s="10" t="str">
        <f t="shared" si="156"/>
        <v>GRCABLE</v>
      </c>
      <c r="I3821" s="10" t="s">
        <v>3730</v>
      </c>
      <c r="J3821" s="10" t="s">
        <v>3731</v>
      </c>
      <c r="K3821" s="13">
        <v>0.9</v>
      </c>
      <c r="L3821" s="19" t="s">
        <v>13176</v>
      </c>
      <c r="M3821" s="11" t="s">
        <v>39</v>
      </c>
      <c r="N3821" s="10" t="s">
        <v>40</v>
      </c>
      <c r="O3821" s="10"/>
      <c r="P3821" s="10"/>
      <c r="Q3821" s="12"/>
      <c r="R3821" s="12"/>
      <c r="S3821" s="17" t="s">
        <v>42</v>
      </c>
      <c r="T3821" s="10" t="s">
        <v>27</v>
      </c>
      <c r="U3821" s="10">
        <v>1236</v>
      </c>
      <c r="V3821" s="10">
        <v>1991</v>
      </c>
      <c r="W3821" s="10">
        <v>2615</v>
      </c>
      <c r="X3821" s="10">
        <v>1891</v>
      </c>
      <c r="Y3821" s="10">
        <f t="shared" si="153"/>
        <v>1171</v>
      </c>
      <c r="Z3821" s="10" t="str">
        <f>IFERROR(VLOOKUP(H3821,'[1]MW-NIFTY-50-12-Apr-2020'!$A:$A,1,FALSE),"No")</f>
        <v>No</v>
      </c>
      <c r="AA3821" s="10" t="str">
        <f>IFERROR(VLOOKUP(AB3821,'[2]ind_nifty500list 12th Apr20'!$F:$F,1,FALSE),"No")</f>
        <v>No</v>
      </c>
      <c r="AB3821" s="9">
        <v>1171</v>
      </c>
    </row>
    <row r="3822" spans="1:28" ht="15.75" customHeight="1" x14ac:dyDescent="0.3">
      <c r="A3822" s="9">
        <v>1303</v>
      </c>
      <c r="B3822" s="10"/>
      <c r="C3822" s="10"/>
      <c r="D3822" s="10">
        <v>137894916</v>
      </c>
      <c r="E3822" s="10">
        <v>538652</v>
      </c>
      <c r="F3822" s="10">
        <v>538652</v>
      </c>
      <c r="G3822" s="10" t="s">
        <v>4130</v>
      </c>
      <c r="H3822" s="10" t="str">
        <f t="shared" si="156"/>
        <v>HCLTD</v>
      </c>
      <c r="I3822" s="10" t="s">
        <v>4131</v>
      </c>
      <c r="J3822" s="10" t="s">
        <v>4132</v>
      </c>
      <c r="K3822" s="13">
        <v>0.9</v>
      </c>
      <c r="L3822" s="19" t="s">
        <v>13176</v>
      </c>
      <c r="M3822" s="11" t="s">
        <v>39</v>
      </c>
      <c r="N3822" s="10" t="s">
        <v>40</v>
      </c>
      <c r="O3822" s="10" t="s">
        <v>76</v>
      </c>
      <c r="P3822" s="10"/>
      <c r="Q3822" s="12"/>
      <c r="R3822" s="12"/>
      <c r="S3822" s="17" t="s">
        <v>42</v>
      </c>
      <c r="T3822" s="10" t="s">
        <v>27</v>
      </c>
      <c r="U3822" s="10">
        <v>1373</v>
      </c>
      <c r="V3822" s="10">
        <v>2736</v>
      </c>
      <c r="W3822" s="10">
        <v>636</v>
      </c>
      <c r="X3822" s="10">
        <v>300</v>
      </c>
      <c r="Y3822" s="10">
        <f t="shared" si="153"/>
        <v>1303</v>
      </c>
      <c r="Z3822" s="10" t="str">
        <f>IFERROR(VLOOKUP(H3822,'[1]MW-NIFTY-50-12-Apr-2020'!$A:$A,1,FALSE),"No")</f>
        <v>No</v>
      </c>
      <c r="AA3822" s="10" t="str">
        <f>IFERROR(VLOOKUP(AB3822,'[2]ind_nifty500list 12th Apr20'!$F:$F,1,FALSE),"No")</f>
        <v>No</v>
      </c>
      <c r="AB3822" s="9">
        <v>1303</v>
      </c>
    </row>
    <row r="3823" spans="1:28" ht="15.75" customHeight="1" x14ac:dyDescent="0.3">
      <c r="A3823" s="9">
        <v>472</v>
      </c>
      <c r="B3823" s="10"/>
      <c r="C3823" s="10"/>
      <c r="D3823" s="10">
        <v>131156996</v>
      </c>
      <c r="E3823" s="10">
        <v>512332</v>
      </c>
      <c r="F3823" s="10">
        <v>512332</v>
      </c>
      <c r="G3823" s="10" t="s">
        <v>1601</v>
      </c>
      <c r="H3823" s="10" t="str">
        <f t="shared" si="156"/>
        <v>BIRLACAP</v>
      </c>
      <c r="I3823" s="10" t="s">
        <v>1602</v>
      </c>
      <c r="J3823" s="10" t="s">
        <v>1603</v>
      </c>
      <c r="K3823" s="13">
        <v>0.89</v>
      </c>
      <c r="L3823" s="19" t="s">
        <v>13176</v>
      </c>
      <c r="M3823" s="11" t="s">
        <v>55</v>
      </c>
      <c r="N3823" s="10" t="s">
        <v>56</v>
      </c>
      <c r="O3823" s="10"/>
      <c r="P3823" s="10"/>
      <c r="Q3823" s="12"/>
      <c r="R3823" s="12"/>
      <c r="S3823" s="18" t="s">
        <v>58</v>
      </c>
      <c r="T3823" s="10" t="s">
        <v>27</v>
      </c>
      <c r="U3823" s="10">
        <v>1432</v>
      </c>
      <c r="V3823" s="10">
        <v>2829</v>
      </c>
      <c r="W3823" s="10">
        <v>2415</v>
      </c>
      <c r="X3823" s="10">
        <v>1219</v>
      </c>
      <c r="Y3823" s="10">
        <f t="shared" si="153"/>
        <v>472</v>
      </c>
      <c r="Z3823" s="10" t="str">
        <f>IFERROR(VLOOKUP(H3823,'[1]MW-NIFTY-50-12-Apr-2020'!$A:$A,1,FALSE),"No")</f>
        <v>No</v>
      </c>
      <c r="AA3823" s="10" t="str">
        <f>IFERROR(VLOOKUP(AB3823,'[2]ind_nifty500list 12th Apr20'!$F:$F,1,FALSE),"No")</f>
        <v>No</v>
      </c>
      <c r="AB3823" s="9">
        <v>472</v>
      </c>
    </row>
    <row r="3824" spans="1:28" ht="15.75" customHeight="1" x14ac:dyDescent="0.3">
      <c r="A3824" s="9">
        <v>4232</v>
      </c>
      <c r="B3824" s="10">
        <v>312321</v>
      </c>
      <c r="C3824" s="10">
        <v>1220</v>
      </c>
      <c r="D3824" s="10">
        <v>131415812</v>
      </c>
      <c r="E3824" s="10">
        <v>513343</v>
      </c>
      <c r="F3824" s="10">
        <v>513343</v>
      </c>
      <c r="G3824" s="10" t="s">
        <v>12344</v>
      </c>
      <c r="H3824" s="10" t="s">
        <v>12344</v>
      </c>
      <c r="I3824" s="10" t="s">
        <v>12345</v>
      </c>
      <c r="J3824" s="10" t="s">
        <v>12346</v>
      </c>
      <c r="K3824" s="13">
        <v>0.89</v>
      </c>
      <c r="L3824" s="16" t="s">
        <v>13176</v>
      </c>
      <c r="M3824" s="11" t="s">
        <v>39</v>
      </c>
      <c r="N3824" s="10" t="s">
        <v>145</v>
      </c>
      <c r="O3824" s="10"/>
      <c r="P3824" s="10"/>
      <c r="Q3824" s="12"/>
      <c r="R3824" s="12"/>
      <c r="S3824" s="15" t="s">
        <v>42</v>
      </c>
      <c r="T3824" s="10" t="s">
        <v>27</v>
      </c>
      <c r="U3824" s="10">
        <v>4241</v>
      </c>
      <c r="V3824" s="10">
        <v>4297</v>
      </c>
      <c r="W3824" s="10">
        <v>4118</v>
      </c>
      <c r="X3824" s="10">
        <v>4083</v>
      </c>
      <c r="Y3824" s="10">
        <f t="shared" si="153"/>
        <v>4232</v>
      </c>
      <c r="Z3824" s="10" t="str">
        <f>IFERROR(VLOOKUP(H3824,'[1]MW-NIFTY-50-12-Apr-2020'!$A:$A,1,FALSE),"No")</f>
        <v>No</v>
      </c>
      <c r="AA3824" s="10" t="str">
        <f>IFERROR(VLOOKUP(AB3824,'[2]ind_nifty500list 12th Apr20'!$F:$F,1,FALSE),"No")</f>
        <v>No</v>
      </c>
      <c r="AB3824" s="9">
        <v>4232</v>
      </c>
    </row>
    <row r="3825" spans="1:28" ht="15.75" customHeight="1" x14ac:dyDescent="0.3">
      <c r="A3825" s="9">
        <v>2181</v>
      </c>
      <c r="B3825" s="10"/>
      <c r="C3825" s="10"/>
      <c r="D3825" s="10">
        <v>132111876</v>
      </c>
      <c r="E3825" s="10">
        <v>516062</v>
      </c>
      <c r="F3825" s="10">
        <v>516062</v>
      </c>
      <c r="G3825" s="10" t="s">
        <v>6791</v>
      </c>
      <c r="H3825" s="10" t="str">
        <f t="shared" ref="H3825:H3833" si="157">G3825</f>
        <v>NATPLY</v>
      </c>
      <c r="I3825" s="10" t="s">
        <v>6792</v>
      </c>
      <c r="J3825" s="10" t="s">
        <v>6793</v>
      </c>
      <c r="K3825" s="13">
        <v>0.88</v>
      </c>
      <c r="L3825" s="19" t="s">
        <v>13176</v>
      </c>
      <c r="M3825" s="11" t="s">
        <v>23</v>
      </c>
      <c r="N3825" s="10" t="s">
        <v>24</v>
      </c>
      <c r="O3825" s="10"/>
      <c r="P3825" s="10"/>
      <c r="Q3825" s="12"/>
      <c r="R3825" s="12"/>
      <c r="S3825" s="15" t="s">
        <v>26</v>
      </c>
      <c r="T3825" s="10" t="s">
        <v>27</v>
      </c>
      <c r="U3825" s="10">
        <v>2258</v>
      </c>
      <c r="V3825" s="10">
        <v>2262</v>
      </c>
      <c r="W3825" s="10">
        <v>1222</v>
      </c>
      <c r="X3825" s="10">
        <v>1194</v>
      </c>
      <c r="Y3825" s="10">
        <f t="shared" si="153"/>
        <v>2181</v>
      </c>
      <c r="Z3825" s="10" t="str">
        <f>IFERROR(VLOOKUP(H3825,'[1]MW-NIFTY-50-12-Apr-2020'!$A:$A,1,FALSE),"No")</f>
        <v>No</v>
      </c>
      <c r="AA3825" s="10" t="str">
        <f>IFERROR(VLOOKUP(AB3825,'[2]ind_nifty500list 12th Apr20'!$F:$F,1,FALSE),"No")</f>
        <v>No</v>
      </c>
      <c r="AB3825" s="9">
        <v>2181</v>
      </c>
    </row>
    <row r="3826" spans="1:28" ht="15.75" customHeight="1" x14ac:dyDescent="0.3">
      <c r="A3826" s="9">
        <v>3082</v>
      </c>
      <c r="B3826" s="10"/>
      <c r="C3826" s="10"/>
      <c r="D3826" s="10">
        <v>136452868</v>
      </c>
      <c r="E3826" s="10">
        <v>533019</v>
      </c>
      <c r="F3826" s="10">
        <v>533019</v>
      </c>
      <c r="G3826" s="10" t="s">
        <v>9485</v>
      </c>
      <c r="H3826" s="10" t="str">
        <f t="shared" si="157"/>
        <v>SIMPLXPAP</v>
      </c>
      <c r="I3826" s="10" t="s">
        <v>9486</v>
      </c>
      <c r="J3826" s="10" t="s">
        <v>9487</v>
      </c>
      <c r="K3826" s="13">
        <v>0.88</v>
      </c>
      <c r="L3826" s="19" t="s">
        <v>13176</v>
      </c>
      <c r="M3826" s="11" t="s">
        <v>23</v>
      </c>
      <c r="N3826" s="10" t="s">
        <v>196</v>
      </c>
      <c r="O3826" s="10" t="s">
        <v>388</v>
      </c>
      <c r="P3826" s="10"/>
      <c r="Q3826" s="12"/>
      <c r="R3826" s="12"/>
      <c r="S3826" s="15" t="s">
        <v>26</v>
      </c>
      <c r="T3826" s="10" t="s">
        <v>27</v>
      </c>
      <c r="U3826" s="10">
        <v>309</v>
      </c>
      <c r="V3826" s="10">
        <v>842</v>
      </c>
      <c r="W3826" s="10">
        <v>467</v>
      </c>
      <c r="X3826" s="10">
        <v>273</v>
      </c>
      <c r="Y3826" s="10">
        <f t="shared" si="153"/>
        <v>3082</v>
      </c>
      <c r="Z3826" s="10" t="str">
        <f>IFERROR(VLOOKUP(H3826,'[1]MW-NIFTY-50-12-Apr-2020'!$A:$A,1,FALSE),"No")</f>
        <v>No</v>
      </c>
      <c r="AA3826" s="10" t="str">
        <f>IFERROR(VLOOKUP(AB3826,'[2]ind_nifty500list 12th Apr20'!$F:$F,1,FALSE),"No")</f>
        <v>No</v>
      </c>
      <c r="AB3826" s="9">
        <v>3082</v>
      </c>
    </row>
    <row r="3827" spans="1:28" ht="15.75" customHeight="1" x14ac:dyDescent="0.3">
      <c r="A3827" s="9">
        <v>1783</v>
      </c>
      <c r="B3827" s="10"/>
      <c r="C3827" s="10"/>
      <c r="D3827" s="10">
        <v>132472580</v>
      </c>
      <c r="E3827" s="10">
        <v>517471</v>
      </c>
      <c r="F3827" s="10">
        <v>517471</v>
      </c>
      <c r="G3827" s="10" t="s">
        <v>5588</v>
      </c>
      <c r="H3827" s="10" t="str">
        <f t="shared" si="157"/>
        <v>KOATOOLIN</v>
      </c>
      <c r="I3827" s="10" t="s">
        <v>5589</v>
      </c>
      <c r="J3827" s="10" t="s">
        <v>5590</v>
      </c>
      <c r="K3827" s="13">
        <v>0.87</v>
      </c>
      <c r="L3827" s="19" t="s">
        <v>13176</v>
      </c>
      <c r="M3827" s="11" t="s">
        <v>83</v>
      </c>
      <c r="N3827" s="10" t="s">
        <v>181</v>
      </c>
      <c r="O3827" s="10"/>
      <c r="P3827" s="10"/>
      <c r="Q3827" s="12"/>
      <c r="R3827" s="12"/>
      <c r="S3827" s="17" t="s">
        <v>86</v>
      </c>
      <c r="T3827" s="10" t="s">
        <v>27</v>
      </c>
      <c r="U3827" s="10">
        <v>2882</v>
      </c>
      <c r="V3827" s="10">
        <v>812</v>
      </c>
      <c r="W3827" s="10">
        <v>304</v>
      </c>
      <c r="X3827" s="10">
        <v>1761</v>
      </c>
      <c r="Y3827" s="10">
        <f t="shared" si="153"/>
        <v>1783</v>
      </c>
      <c r="Z3827" s="10" t="str">
        <f>IFERROR(VLOOKUP(H3827,'[1]MW-NIFTY-50-12-Apr-2020'!$A:$A,1,FALSE),"No")</f>
        <v>No</v>
      </c>
      <c r="AA3827" s="10" t="str">
        <f>IFERROR(VLOOKUP(AB3827,'[2]ind_nifty500list 12th Apr20'!$F:$F,1,FALSE),"No")</f>
        <v>No</v>
      </c>
      <c r="AB3827" s="9">
        <v>1783</v>
      </c>
    </row>
    <row r="3828" spans="1:28" ht="15.75" customHeight="1" x14ac:dyDescent="0.3">
      <c r="A3828" s="9">
        <v>1121</v>
      </c>
      <c r="B3828" s="10"/>
      <c r="C3828" s="10"/>
      <c r="D3828" s="10">
        <v>136058628</v>
      </c>
      <c r="E3828" s="10">
        <v>531479</v>
      </c>
      <c r="F3828" s="10">
        <v>531479</v>
      </c>
      <c r="G3828" s="10" t="s">
        <v>3573</v>
      </c>
      <c r="H3828" s="10" t="str">
        <f t="shared" si="157"/>
        <v>GLOBAL</v>
      </c>
      <c r="I3828" s="10" t="s">
        <v>3574</v>
      </c>
      <c r="J3828" s="10" t="s">
        <v>3575</v>
      </c>
      <c r="K3828" s="13">
        <v>0.86</v>
      </c>
      <c r="L3828" s="19" t="s">
        <v>13176</v>
      </c>
      <c r="M3828" s="11" t="s">
        <v>39</v>
      </c>
      <c r="N3828" s="10" t="s">
        <v>145</v>
      </c>
      <c r="O3828" s="10"/>
      <c r="P3828" s="10"/>
      <c r="Q3828" s="12"/>
      <c r="R3828" s="12"/>
      <c r="S3828" s="17" t="s">
        <v>42</v>
      </c>
      <c r="T3828" s="10" t="s">
        <v>27</v>
      </c>
      <c r="U3828" s="10">
        <v>1292</v>
      </c>
      <c r="V3828" s="10">
        <v>1555</v>
      </c>
      <c r="W3828" s="10">
        <v>1060</v>
      </c>
      <c r="X3828" s="10">
        <v>859</v>
      </c>
      <c r="Y3828" s="10">
        <f t="shared" si="153"/>
        <v>1121</v>
      </c>
      <c r="Z3828" s="10" t="str">
        <f>IFERROR(VLOOKUP(H3828,'[1]MW-NIFTY-50-12-Apr-2020'!$A:$A,1,FALSE),"No")</f>
        <v>No</v>
      </c>
      <c r="AA3828" s="10" t="str">
        <f>IFERROR(VLOOKUP(AB3828,'[2]ind_nifty500list 12th Apr20'!$F:$F,1,FALSE),"No")</f>
        <v>No</v>
      </c>
      <c r="AB3828" s="9">
        <v>1121</v>
      </c>
    </row>
    <row r="3829" spans="1:28" ht="15.75" customHeight="1" x14ac:dyDescent="0.3">
      <c r="A3829" s="9">
        <v>1861</v>
      </c>
      <c r="B3829" s="10"/>
      <c r="C3829" s="10"/>
      <c r="D3829" s="10">
        <v>132470532</v>
      </c>
      <c r="E3829" s="10">
        <v>517463</v>
      </c>
      <c r="F3829" s="10">
        <v>517463</v>
      </c>
      <c r="G3829" s="10" t="s">
        <v>5825</v>
      </c>
      <c r="H3829" s="10" t="str">
        <f t="shared" si="157"/>
        <v>LINAKS</v>
      </c>
      <c r="I3829" s="10" t="s">
        <v>5826</v>
      </c>
      <c r="J3829" s="10" t="s">
        <v>5827</v>
      </c>
      <c r="K3829" s="13">
        <v>0.86</v>
      </c>
      <c r="L3829" s="19" t="s">
        <v>13176</v>
      </c>
      <c r="M3829" s="11" t="s">
        <v>32</v>
      </c>
      <c r="N3829" s="10" t="s">
        <v>220</v>
      </c>
      <c r="O3829" s="10" t="s">
        <v>458</v>
      </c>
      <c r="P3829" s="10" t="s">
        <v>1495</v>
      </c>
      <c r="Q3829" s="12"/>
      <c r="R3829" s="12"/>
      <c r="S3829" s="15" t="s">
        <v>222</v>
      </c>
      <c r="T3829" s="10" t="s">
        <v>27</v>
      </c>
      <c r="U3829" s="10">
        <v>995</v>
      </c>
      <c r="V3829" s="10">
        <v>3715</v>
      </c>
      <c r="W3829" s="10">
        <v>1755</v>
      </c>
      <c r="X3829" s="10">
        <v>1214</v>
      </c>
      <c r="Y3829" s="10">
        <f t="shared" si="153"/>
        <v>1861</v>
      </c>
      <c r="Z3829" s="10" t="str">
        <f>IFERROR(VLOOKUP(H3829,'[1]MW-NIFTY-50-12-Apr-2020'!$A:$A,1,FALSE),"No")</f>
        <v>No</v>
      </c>
      <c r="AA3829" s="10" t="str">
        <f>IFERROR(VLOOKUP(AB3829,'[2]ind_nifty500list 12th Apr20'!$F:$F,1,FALSE),"No")</f>
        <v>No</v>
      </c>
      <c r="AB3829" s="9">
        <v>1861</v>
      </c>
    </row>
    <row r="3830" spans="1:28" ht="15.75" customHeight="1" x14ac:dyDescent="0.3">
      <c r="A3830" s="9">
        <v>3110</v>
      </c>
      <c r="B3830" s="10"/>
      <c r="C3830" s="10"/>
      <c r="D3830" s="10">
        <v>134104580</v>
      </c>
      <c r="E3830" s="10">
        <v>523846</v>
      </c>
      <c r="F3830" s="10">
        <v>523846</v>
      </c>
      <c r="G3830" s="10" t="s">
        <v>9565</v>
      </c>
      <c r="H3830" s="10" t="str">
        <f t="shared" si="157"/>
        <v>SKYSS</v>
      </c>
      <c r="I3830" s="10" t="s">
        <v>9566</v>
      </c>
      <c r="J3830" s="10" t="s">
        <v>9567</v>
      </c>
      <c r="K3830" s="13">
        <v>0.86</v>
      </c>
      <c r="L3830" s="19" t="s">
        <v>13176</v>
      </c>
      <c r="M3830" s="11" t="s">
        <v>39</v>
      </c>
      <c r="N3830" s="10" t="s">
        <v>145</v>
      </c>
      <c r="O3830" s="10"/>
      <c r="P3830" s="10"/>
      <c r="Q3830" s="12"/>
      <c r="R3830" s="12"/>
      <c r="S3830" s="15" t="s">
        <v>42</v>
      </c>
      <c r="T3830" s="10" t="s">
        <v>27</v>
      </c>
      <c r="U3830" s="10">
        <v>3324</v>
      </c>
      <c r="V3830" s="10">
        <v>3599</v>
      </c>
      <c r="W3830" s="10">
        <v>2904</v>
      </c>
      <c r="X3830" s="10">
        <v>2611</v>
      </c>
      <c r="Y3830" s="10">
        <f t="shared" si="153"/>
        <v>3110</v>
      </c>
      <c r="Z3830" s="10" t="str">
        <f>IFERROR(VLOOKUP(H3830,'[1]MW-NIFTY-50-12-Apr-2020'!$A:$A,1,FALSE),"No")</f>
        <v>No</v>
      </c>
      <c r="AA3830" s="10" t="str">
        <f>IFERROR(VLOOKUP(AB3830,'[2]ind_nifty500list 12th Apr20'!$F:$F,1,FALSE),"No")</f>
        <v>No</v>
      </c>
      <c r="AB3830" s="9">
        <v>3110</v>
      </c>
    </row>
    <row r="3831" spans="1:28" ht="15.75" customHeight="1" x14ac:dyDescent="0.3">
      <c r="A3831" s="9">
        <v>3684</v>
      </c>
      <c r="B3831" s="10"/>
      <c r="C3831" s="10"/>
      <c r="D3831" s="10">
        <v>135876868</v>
      </c>
      <c r="E3831" s="10">
        <v>530769</v>
      </c>
      <c r="F3831" s="10">
        <v>530769</v>
      </c>
      <c r="G3831" s="10" t="s">
        <v>11284</v>
      </c>
      <c r="H3831" s="10" t="str">
        <f t="shared" si="157"/>
        <v>VENUSUNI</v>
      </c>
      <c r="I3831" s="10" t="s">
        <v>11285</v>
      </c>
      <c r="J3831" s="10" t="s">
        <v>11286</v>
      </c>
      <c r="K3831" s="13">
        <v>0.86</v>
      </c>
      <c r="L3831" s="19" t="s">
        <v>13176</v>
      </c>
      <c r="M3831" s="11" t="s">
        <v>32</v>
      </c>
      <c r="N3831" s="10" t="s">
        <v>33</v>
      </c>
      <c r="O3831" s="10" t="s">
        <v>48</v>
      </c>
      <c r="P3831" s="12"/>
      <c r="Q3831" s="12"/>
      <c r="R3831" s="12"/>
      <c r="S3831" s="10" t="s">
        <v>35</v>
      </c>
      <c r="T3831" s="10" t="s">
        <v>27</v>
      </c>
      <c r="U3831" s="10">
        <v>4143</v>
      </c>
      <c r="V3831" s="10">
        <v>4213</v>
      </c>
      <c r="W3831" s="10">
        <v>3682</v>
      </c>
      <c r="X3831" s="10">
        <v>3646</v>
      </c>
      <c r="Y3831" s="10">
        <f t="shared" si="153"/>
        <v>3684</v>
      </c>
      <c r="Z3831" s="10" t="str">
        <f>IFERROR(VLOOKUP(H3831,'[1]MW-NIFTY-50-12-Apr-2020'!$A:$A,1,FALSE),"No")</f>
        <v>No</v>
      </c>
      <c r="AA3831" s="10" t="str">
        <f>IFERROR(VLOOKUP(AB3831,'[2]ind_nifty500list 12th Apr20'!$F:$F,1,FALSE),"No")</f>
        <v>No</v>
      </c>
      <c r="AB3831" s="9">
        <v>3684</v>
      </c>
    </row>
    <row r="3832" spans="1:28" ht="15.75" customHeight="1" x14ac:dyDescent="0.3">
      <c r="A3832" s="9">
        <v>4396</v>
      </c>
      <c r="B3832" s="10"/>
      <c r="C3832" s="10"/>
      <c r="D3832" s="10">
        <v>131389956</v>
      </c>
      <c r="E3832" s="10">
        <v>513242</v>
      </c>
      <c r="F3832" s="10">
        <v>513242</v>
      </c>
      <c r="G3832" s="10" t="s">
        <v>12431</v>
      </c>
      <c r="H3832" s="10" t="str">
        <f t="shared" si="157"/>
        <v>MSLIND</v>
      </c>
      <c r="I3832" s="10" t="s">
        <v>12432</v>
      </c>
      <c r="J3832" s="10" t="s">
        <v>12433</v>
      </c>
      <c r="K3832" s="13">
        <v>0.86</v>
      </c>
      <c r="L3832" s="19" t="s">
        <v>13176</v>
      </c>
      <c r="M3832" s="11" t="s">
        <v>23</v>
      </c>
      <c r="N3832" s="10" t="s">
        <v>24</v>
      </c>
      <c r="O3832" s="10" t="s">
        <v>1622</v>
      </c>
      <c r="P3832" s="10"/>
      <c r="Q3832" s="12"/>
      <c r="R3832" s="12"/>
      <c r="S3832" s="17" t="s">
        <v>26</v>
      </c>
      <c r="T3832" s="10" t="s">
        <v>27</v>
      </c>
      <c r="U3832" s="10">
        <v>4990</v>
      </c>
      <c r="V3832" s="10">
        <v>4640</v>
      </c>
      <c r="W3832" s="10">
        <v>2632</v>
      </c>
      <c r="X3832" s="10">
        <v>3543</v>
      </c>
      <c r="Y3832" s="10">
        <f t="shared" si="153"/>
        <v>4396</v>
      </c>
      <c r="Z3832" s="10" t="str">
        <f>IFERROR(VLOOKUP(H3832,'[1]MW-NIFTY-50-12-Apr-2020'!$A:$A,1,FALSE),"No")</f>
        <v>No</v>
      </c>
      <c r="AA3832" s="10" t="str">
        <f>IFERROR(VLOOKUP(AB3832,'[2]ind_nifty500list 12th Apr20'!$F:$F,1,FALSE),"No")</f>
        <v>No</v>
      </c>
      <c r="AB3832" s="9">
        <v>4396</v>
      </c>
    </row>
    <row r="3833" spans="1:28" ht="15.75" customHeight="1" x14ac:dyDescent="0.3">
      <c r="A3833" s="9">
        <v>217</v>
      </c>
      <c r="B3833" s="10"/>
      <c r="C3833" s="10"/>
      <c r="D3833" s="10">
        <v>133150980</v>
      </c>
      <c r="E3833" s="10">
        <v>520121</v>
      </c>
      <c r="F3833" s="10">
        <v>520121</v>
      </c>
      <c r="G3833" s="10" t="s">
        <v>798</v>
      </c>
      <c r="H3833" s="10" t="str">
        <f t="shared" si="157"/>
        <v>ARCEEIN</v>
      </c>
      <c r="I3833" s="10" t="s">
        <v>799</v>
      </c>
      <c r="J3833" s="10" t="s">
        <v>800</v>
      </c>
      <c r="K3833" s="13">
        <v>0.85</v>
      </c>
      <c r="L3833" s="19" t="s">
        <v>13176</v>
      </c>
      <c r="M3833" s="11" t="s">
        <v>249</v>
      </c>
      <c r="N3833" s="10" t="s">
        <v>250</v>
      </c>
      <c r="O3833" s="11" t="s">
        <v>762</v>
      </c>
      <c r="P3833" s="10" t="s">
        <v>763</v>
      </c>
      <c r="Q3833" s="12"/>
      <c r="R3833" s="12"/>
      <c r="S3833" s="15" t="s">
        <v>26</v>
      </c>
      <c r="T3833" s="10" t="s">
        <v>27</v>
      </c>
      <c r="U3833" s="10">
        <v>3463</v>
      </c>
      <c r="V3833" s="10">
        <v>2576</v>
      </c>
      <c r="W3833" s="10">
        <v>714</v>
      </c>
      <c r="X3833" s="10">
        <v>3842</v>
      </c>
      <c r="Y3833" s="10">
        <f t="shared" si="153"/>
        <v>217</v>
      </c>
      <c r="Z3833" s="10" t="str">
        <f>IFERROR(VLOOKUP(H3833,'[1]MW-NIFTY-50-12-Apr-2020'!$A:$A,1,FALSE),"No")</f>
        <v>No</v>
      </c>
      <c r="AA3833" s="10" t="str">
        <f>IFERROR(VLOOKUP(AB3833,'[2]ind_nifty500list 12th Apr20'!$F:$F,1,FALSE),"No")</f>
        <v>No</v>
      </c>
      <c r="AB3833" s="9">
        <v>217</v>
      </c>
    </row>
    <row r="3834" spans="1:28" ht="15.75" customHeight="1" x14ac:dyDescent="0.3">
      <c r="A3834" s="9">
        <v>3838</v>
      </c>
      <c r="B3834" s="10">
        <v>975873</v>
      </c>
      <c r="C3834" s="10">
        <v>3812</v>
      </c>
      <c r="D3834" s="10">
        <v>129417476</v>
      </c>
      <c r="E3834" s="10">
        <v>505537</v>
      </c>
      <c r="F3834" s="10">
        <v>505537</v>
      </c>
      <c r="G3834" s="10" t="s">
        <v>11783</v>
      </c>
      <c r="H3834" s="10" t="s">
        <v>11783</v>
      </c>
      <c r="I3834" s="10" t="s">
        <v>11784</v>
      </c>
      <c r="J3834" s="10" t="s">
        <v>11785</v>
      </c>
      <c r="K3834" s="13">
        <v>55276.014800000004</v>
      </c>
      <c r="L3834" s="16" t="s">
        <v>13178</v>
      </c>
      <c r="M3834" s="11" t="s">
        <v>83</v>
      </c>
      <c r="N3834" s="10" t="s">
        <v>181</v>
      </c>
      <c r="O3834" s="10" t="s">
        <v>311</v>
      </c>
      <c r="P3834" s="23" t="s">
        <v>1765</v>
      </c>
      <c r="Q3834" s="12"/>
      <c r="R3834" s="12"/>
      <c r="S3834" s="15" t="s">
        <v>313</v>
      </c>
      <c r="T3834" s="10" t="s">
        <v>130</v>
      </c>
      <c r="U3834" s="10">
        <v>3272</v>
      </c>
      <c r="V3834" s="10">
        <v>3549</v>
      </c>
      <c r="W3834" s="10">
        <v>2218</v>
      </c>
      <c r="X3834" s="10">
        <v>3548</v>
      </c>
      <c r="Y3834" s="10">
        <f t="shared" si="153"/>
        <v>3838</v>
      </c>
      <c r="Z3834" s="10" t="s">
        <v>44</v>
      </c>
      <c r="AA3834" s="10" t="s">
        <v>44</v>
      </c>
      <c r="AB3834" s="9">
        <v>3838</v>
      </c>
    </row>
    <row r="3835" spans="1:28" ht="15.75" customHeight="1" x14ac:dyDescent="0.3">
      <c r="A3835" s="9">
        <v>1546</v>
      </c>
      <c r="B3835" s="10"/>
      <c r="C3835" s="10"/>
      <c r="D3835" s="10">
        <v>136403204</v>
      </c>
      <c r="E3835" s="10">
        <v>532825</v>
      </c>
      <c r="F3835" s="10">
        <v>532825</v>
      </c>
      <c r="G3835" s="10" t="s">
        <v>4873</v>
      </c>
      <c r="H3835" s="10" t="str">
        <f t="shared" ref="H3835:H3842" si="158">G3835</f>
        <v>JAGJANANI</v>
      </c>
      <c r="I3835" s="10" t="s">
        <v>4874</v>
      </c>
      <c r="J3835" s="10" t="s">
        <v>4875</v>
      </c>
      <c r="K3835" s="13">
        <v>0.85</v>
      </c>
      <c r="L3835" s="19" t="s">
        <v>13176</v>
      </c>
      <c r="M3835" s="11" t="s">
        <v>83</v>
      </c>
      <c r="N3835" s="10" t="s">
        <v>84</v>
      </c>
      <c r="O3835" s="10" t="s">
        <v>85</v>
      </c>
      <c r="P3835" s="10"/>
      <c r="Q3835" s="12"/>
      <c r="R3835" s="12"/>
      <c r="S3835" s="15" t="s">
        <v>86</v>
      </c>
      <c r="T3835" s="10" t="s">
        <v>27</v>
      </c>
      <c r="U3835" s="10">
        <v>1762</v>
      </c>
      <c r="V3835" s="10">
        <v>2046</v>
      </c>
      <c r="W3835" s="10">
        <v>1041</v>
      </c>
      <c r="X3835" s="10">
        <v>3605</v>
      </c>
      <c r="Y3835" s="10">
        <f t="shared" si="153"/>
        <v>1546</v>
      </c>
      <c r="Z3835" s="10" t="str">
        <f>IFERROR(VLOOKUP(H3835,'[1]MW-NIFTY-50-12-Apr-2020'!$A:$A,1,FALSE),"No")</f>
        <v>No</v>
      </c>
      <c r="AA3835" s="10" t="str">
        <f>IFERROR(VLOOKUP(AB3835,'[2]ind_nifty500list 12th Apr20'!$F:$F,1,FALSE),"No")</f>
        <v>No</v>
      </c>
      <c r="AB3835" s="9">
        <v>1546</v>
      </c>
    </row>
    <row r="3836" spans="1:28" ht="15.75" customHeight="1" x14ac:dyDescent="0.3">
      <c r="A3836" s="9">
        <v>3310</v>
      </c>
      <c r="B3836" s="10"/>
      <c r="C3836" s="10"/>
      <c r="D3836" s="10">
        <v>130526724</v>
      </c>
      <c r="E3836" s="10">
        <v>130526724</v>
      </c>
      <c r="F3836" s="10">
        <v>509870</v>
      </c>
      <c r="G3836" s="10" t="s">
        <v>10166</v>
      </c>
      <c r="H3836" s="10" t="str">
        <f t="shared" si="158"/>
        <v>SHAHCON</v>
      </c>
      <c r="I3836" s="10"/>
      <c r="J3836" s="10" t="s">
        <v>10167</v>
      </c>
      <c r="K3836" s="13">
        <v>0.85</v>
      </c>
      <c r="L3836" s="19" t="s">
        <v>13176</v>
      </c>
      <c r="M3836" s="11" t="s">
        <v>249</v>
      </c>
      <c r="N3836" s="10" t="s">
        <v>383</v>
      </c>
      <c r="O3836" s="12"/>
      <c r="P3836" s="10"/>
      <c r="Q3836" s="12"/>
      <c r="R3836" s="12"/>
      <c r="S3836" s="22" t="s">
        <v>384</v>
      </c>
      <c r="T3836" s="10" t="s">
        <v>27</v>
      </c>
      <c r="U3836" s="10">
        <v>3515</v>
      </c>
      <c r="V3836" s="10">
        <v>176</v>
      </c>
      <c r="W3836" s="10">
        <v>2601</v>
      </c>
      <c r="X3836" s="10">
        <v>3071</v>
      </c>
      <c r="Y3836" s="10">
        <f t="shared" si="153"/>
        <v>3310</v>
      </c>
      <c r="Z3836" s="10" t="str">
        <f>IFERROR(VLOOKUP(H3836,'[1]MW-NIFTY-50-12-Apr-2020'!$A:$A,1,FALSE),"No")</f>
        <v>No</v>
      </c>
      <c r="AA3836" s="10" t="str">
        <f>IFERROR(VLOOKUP(AB3836,'[2]ind_nifty500list 12th Apr20'!$F:$F,1,FALSE),"No")</f>
        <v>No</v>
      </c>
      <c r="AB3836" s="9">
        <v>3310</v>
      </c>
    </row>
    <row r="3837" spans="1:28" ht="15.75" customHeight="1" x14ac:dyDescent="0.3">
      <c r="A3837" s="9">
        <v>4815</v>
      </c>
      <c r="B3837" s="10"/>
      <c r="C3837" s="10"/>
      <c r="D3837" s="10">
        <v>131656196</v>
      </c>
      <c r="E3837" s="10">
        <v>131656196</v>
      </c>
      <c r="F3837" s="10">
        <v>514282</v>
      </c>
      <c r="G3837" s="10" t="s">
        <v>12617</v>
      </c>
      <c r="H3837" s="10" t="str">
        <f t="shared" si="158"/>
        <v>UNIWORTINT</v>
      </c>
      <c r="I3837" s="10" t="s">
        <v>12618</v>
      </c>
      <c r="J3837" s="10" t="s">
        <v>12619</v>
      </c>
      <c r="K3837" s="13">
        <v>0.85</v>
      </c>
      <c r="L3837" s="19" t="s">
        <v>13176</v>
      </c>
      <c r="M3837" s="11" t="s">
        <v>39</v>
      </c>
      <c r="N3837" s="10" t="s">
        <v>40</v>
      </c>
      <c r="O3837" s="10"/>
      <c r="P3837" s="10"/>
      <c r="Q3837" s="12"/>
      <c r="R3837" s="12"/>
      <c r="S3837" s="17" t="s">
        <v>42</v>
      </c>
      <c r="T3837" s="10" t="s">
        <v>27</v>
      </c>
      <c r="U3837" s="10">
        <v>4827</v>
      </c>
      <c r="V3837" s="10">
        <v>4964</v>
      </c>
      <c r="W3837" s="10">
        <v>4803</v>
      </c>
      <c r="X3837" s="10">
        <v>4763</v>
      </c>
      <c r="Y3837" s="10">
        <f t="shared" si="153"/>
        <v>4815</v>
      </c>
      <c r="Z3837" s="10" t="str">
        <f>IFERROR(VLOOKUP(H3837,'[1]MW-NIFTY-50-12-Apr-2020'!$A:$A,1,FALSE),"No")</f>
        <v>No</v>
      </c>
      <c r="AA3837" s="10" t="str">
        <f>IFERROR(VLOOKUP(AB3837,'[2]ind_nifty500list 12th Apr20'!$F:$F,1,FALSE),"No")</f>
        <v>No</v>
      </c>
      <c r="AB3837" s="9">
        <v>4815</v>
      </c>
    </row>
    <row r="3838" spans="1:28" ht="15.75" customHeight="1" x14ac:dyDescent="0.3">
      <c r="A3838" s="9">
        <v>113</v>
      </c>
      <c r="B3838" s="10"/>
      <c r="C3838" s="10"/>
      <c r="D3838" s="10">
        <v>138013444</v>
      </c>
      <c r="E3838" s="10">
        <v>539115</v>
      </c>
      <c r="F3838" s="10">
        <v>539115</v>
      </c>
      <c r="G3838" s="10" t="s">
        <v>466</v>
      </c>
      <c r="H3838" s="10" t="str">
        <f t="shared" si="158"/>
        <v>ALAN SCOTT</v>
      </c>
      <c r="I3838" s="10" t="s">
        <v>467</v>
      </c>
      <c r="J3838" s="10" t="s">
        <v>468</v>
      </c>
      <c r="K3838" s="13">
        <v>0.84</v>
      </c>
      <c r="L3838" s="19" t="s">
        <v>13176</v>
      </c>
      <c r="M3838" s="11" t="s">
        <v>83</v>
      </c>
      <c r="N3838" s="10" t="s">
        <v>84</v>
      </c>
      <c r="O3838" s="10" t="s">
        <v>85</v>
      </c>
      <c r="P3838" s="10"/>
      <c r="Q3838" s="12"/>
      <c r="R3838" s="12"/>
      <c r="S3838" s="15" t="s">
        <v>86</v>
      </c>
      <c r="T3838" s="10" t="s">
        <v>27</v>
      </c>
      <c r="U3838" s="10">
        <v>381</v>
      </c>
      <c r="V3838" s="10">
        <v>477</v>
      </c>
      <c r="W3838" s="10">
        <v>11</v>
      </c>
      <c r="X3838" s="10">
        <v>3832</v>
      </c>
      <c r="Y3838" s="10">
        <f t="shared" si="153"/>
        <v>113</v>
      </c>
      <c r="Z3838" s="10" t="str">
        <f>IFERROR(VLOOKUP(H3838,'[1]MW-NIFTY-50-12-Apr-2020'!$A:$A,1,FALSE),"No")</f>
        <v>No</v>
      </c>
      <c r="AA3838" s="10" t="str">
        <f>IFERROR(VLOOKUP(AB3838,'[2]ind_nifty500list 12th Apr20'!$F:$F,1,FALSE),"No")</f>
        <v>No</v>
      </c>
      <c r="AB3838" s="9">
        <v>113</v>
      </c>
    </row>
    <row r="3839" spans="1:28" ht="15.75" customHeight="1" x14ac:dyDescent="0.3">
      <c r="A3839" s="9">
        <v>2736</v>
      </c>
      <c r="B3839" s="10"/>
      <c r="C3839" s="10"/>
      <c r="D3839" s="10">
        <v>129116164</v>
      </c>
      <c r="E3839" s="10">
        <v>504360</v>
      </c>
      <c r="F3839" s="10">
        <v>504360</v>
      </c>
      <c r="G3839" s="10" t="s">
        <v>8450</v>
      </c>
      <c r="H3839" s="10" t="str">
        <f t="shared" si="158"/>
        <v>REMISIN</v>
      </c>
      <c r="I3839" s="10" t="s">
        <v>8451</v>
      </c>
      <c r="J3839" s="10" t="s">
        <v>8452</v>
      </c>
      <c r="K3839" s="13">
        <v>0.84</v>
      </c>
      <c r="L3839" s="19" t="s">
        <v>13176</v>
      </c>
      <c r="M3839" s="11" t="s">
        <v>39</v>
      </c>
      <c r="N3839" s="10" t="s">
        <v>40</v>
      </c>
      <c r="O3839" s="10" t="s">
        <v>76</v>
      </c>
      <c r="P3839" s="10"/>
      <c r="Q3839" s="12"/>
      <c r="R3839" s="12"/>
      <c r="S3839" s="15" t="s">
        <v>42</v>
      </c>
      <c r="T3839" s="10" t="s">
        <v>27</v>
      </c>
      <c r="U3839" s="10">
        <v>9</v>
      </c>
      <c r="V3839" s="10">
        <v>336</v>
      </c>
      <c r="W3839" s="10">
        <v>1373</v>
      </c>
      <c r="X3839" s="10">
        <v>1303</v>
      </c>
      <c r="Y3839" s="10">
        <f t="shared" si="153"/>
        <v>2736</v>
      </c>
      <c r="Z3839" s="10" t="str">
        <f>IFERROR(VLOOKUP(H3839,'[1]MW-NIFTY-50-12-Apr-2020'!$A:$A,1,FALSE),"No")</f>
        <v>No</v>
      </c>
      <c r="AA3839" s="10" t="str">
        <f>IFERROR(VLOOKUP(AB3839,'[2]ind_nifty500list 12th Apr20'!$F:$F,1,FALSE),"No")</f>
        <v>No</v>
      </c>
      <c r="AB3839" s="9">
        <v>2736</v>
      </c>
    </row>
    <row r="3840" spans="1:28" ht="15.75" customHeight="1" x14ac:dyDescent="0.3">
      <c r="A3840" s="9">
        <v>2046</v>
      </c>
      <c r="B3840" s="10"/>
      <c r="C3840" s="10"/>
      <c r="D3840" s="10">
        <v>128070916</v>
      </c>
      <c r="E3840" s="10">
        <v>500277</v>
      </c>
      <c r="F3840" s="10">
        <v>500277</v>
      </c>
      <c r="G3840" s="10" t="s">
        <v>6379</v>
      </c>
      <c r="H3840" s="10" t="str">
        <f t="shared" si="158"/>
        <v>MIDINDIA</v>
      </c>
      <c r="I3840" s="10" t="s">
        <v>6380</v>
      </c>
      <c r="J3840" s="10" t="s">
        <v>6381</v>
      </c>
      <c r="K3840" s="13">
        <v>0.83</v>
      </c>
      <c r="L3840" s="19" t="s">
        <v>13176</v>
      </c>
      <c r="M3840" s="11" t="s">
        <v>83</v>
      </c>
      <c r="N3840" s="10" t="s">
        <v>84</v>
      </c>
      <c r="O3840" s="10" t="s">
        <v>85</v>
      </c>
      <c r="P3840" s="10"/>
      <c r="Q3840" s="12"/>
      <c r="R3840" s="12"/>
      <c r="S3840" s="15" t="s">
        <v>86</v>
      </c>
      <c r="T3840" s="10" t="s">
        <v>27</v>
      </c>
      <c r="U3840" s="10">
        <v>2372</v>
      </c>
      <c r="V3840" s="10">
        <v>3178</v>
      </c>
      <c r="W3840" s="10">
        <v>1762</v>
      </c>
      <c r="X3840" s="10">
        <v>1546</v>
      </c>
      <c r="Y3840" s="10">
        <f t="shared" si="153"/>
        <v>2046</v>
      </c>
      <c r="Z3840" s="10" t="str">
        <f>IFERROR(VLOOKUP(H3840,'[1]MW-NIFTY-50-12-Apr-2020'!$A:$A,1,FALSE),"No")</f>
        <v>No</v>
      </c>
      <c r="AA3840" s="10" t="str">
        <f>IFERROR(VLOOKUP(AB3840,'[2]ind_nifty500list 12th Apr20'!$F:$F,1,FALSE),"No")</f>
        <v>No</v>
      </c>
      <c r="AB3840" s="9">
        <v>2046</v>
      </c>
    </row>
    <row r="3841" spans="1:28" ht="15.75" customHeight="1" x14ac:dyDescent="0.3">
      <c r="A3841" s="9">
        <v>2530</v>
      </c>
      <c r="B3841" s="10"/>
      <c r="C3841" s="10"/>
      <c r="D3841" s="10">
        <v>134781444</v>
      </c>
      <c r="E3841" s="10">
        <v>526490</v>
      </c>
      <c r="F3841" s="10">
        <v>526490</v>
      </c>
      <c r="G3841" s="10" t="s">
        <v>7834</v>
      </c>
      <c r="H3841" s="10" t="str">
        <f t="shared" si="158"/>
        <v>PRATIK</v>
      </c>
      <c r="I3841" s="10" t="s">
        <v>7835</v>
      </c>
      <c r="J3841" s="10" t="s">
        <v>7836</v>
      </c>
      <c r="K3841" s="13">
        <v>0.83</v>
      </c>
      <c r="L3841" s="19" t="s">
        <v>13176</v>
      </c>
      <c r="M3841" s="11" t="s">
        <v>249</v>
      </c>
      <c r="N3841" s="10" t="s">
        <v>250</v>
      </c>
      <c r="O3841" s="10" t="s">
        <v>762</v>
      </c>
      <c r="P3841" s="10" t="s">
        <v>807</v>
      </c>
      <c r="Q3841" s="12"/>
      <c r="R3841" s="12"/>
      <c r="S3841" s="15" t="s">
        <v>26</v>
      </c>
      <c r="T3841" s="10" t="s">
        <v>27</v>
      </c>
      <c r="U3841" s="10">
        <v>1962</v>
      </c>
      <c r="V3841" s="10">
        <v>2895</v>
      </c>
      <c r="W3841" s="10">
        <v>3626</v>
      </c>
      <c r="X3841" s="10">
        <v>3624</v>
      </c>
      <c r="Y3841" s="10">
        <f t="shared" si="153"/>
        <v>2530</v>
      </c>
      <c r="Z3841" s="10" t="str">
        <f>IFERROR(VLOOKUP(H3841,'[1]MW-NIFTY-50-12-Apr-2020'!$A:$A,1,FALSE),"No")</f>
        <v>No</v>
      </c>
      <c r="AA3841" s="10" t="str">
        <f>IFERROR(VLOOKUP(AB3841,'[2]ind_nifty500list 12th Apr20'!$F:$F,1,FALSE),"No")</f>
        <v>No</v>
      </c>
      <c r="AB3841" s="9">
        <v>2530</v>
      </c>
    </row>
    <row r="3842" spans="1:28" ht="15.75" customHeight="1" x14ac:dyDescent="0.3">
      <c r="A3842" s="9">
        <v>3554</v>
      </c>
      <c r="B3842" s="10"/>
      <c r="C3842" s="10"/>
      <c r="D3842" s="10">
        <v>131101956</v>
      </c>
      <c r="E3842" s="10">
        <v>131101956</v>
      </c>
      <c r="F3842" s="10">
        <v>512117</v>
      </c>
      <c r="G3842" s="10" t="s">
        <v>10897</v>
      </c>
      <c r="H3842" s="10" t="str">
        <f t="shared" si="158"/>
        <v>TWIROST</v>
      </c>
      <c r="I3842" s="10"/>
      <c r="J3842" s="10" t="s">
        <v>10898</v>
      </c>
      <c r="K3842" s="13">
        <v>0.82</v>
      </c>
      <c r="L3842" s="19" t="s">
        <v>13176</v>
      </c>
      <c r="M3842" s="11" t="s">
        <v>39</v>
      </c>
      <c r="N3842" s="10" t="s">
        <v>145</v>
      </c>
      <c r="O3842" s="10"/>
      <c r="P3842" s="10"/>
      <c r="Q3842" s="12"/>
      <c r="R3842" s="12"/>
      <c r="S3842" s="17" t="s">
        <v>42</v>
      </c>
      <c r="T3842" s="10" t="s">
        <v>27</v>
      </c>
      <c r="U3842" s="10">
        <v>3557</v>
      </c>
      <c r="V3842" s="10">
        <v>3687</v>
      </c>
      <c r="W3842" s="10">
        <v>3505</v>
      </c>
      <c r="X3842" s="10">
        <v>3448</v>
      </c>
      <c r="Y3842" s="10">
        <f t="shared" ref="Y3842:Y3905" si="159">A3842</f>
        <v>3554</v>
      </c>
      <c r="Z3842" s="10" t="str">
        <f>IFERROR(VLOOKUP(H3842,'[1]MW-NIFTY-50-12-Apr-2020'!$A:$A,1,FALSE),"No")</f>
        <v>No</v>
      </c>
      <c r="AA3842" s="10" t="str">
        <f>IFERROR(VLOOKUP(AB3842,'[2]ind_nifty500list 12th Apr20'!$F:$F,1,FALSE),"No")</f>
        <v>No</v>
      </c>
      <c r="AB3842" s="9">
        <v>3554</v>
      </c>
    </row>
    <row r="3843" spans="1:28" ht="15.75" customHeight="1" x14ac:dyDescent="0.3">
      <c r="A3843" s="9">
        <v>1125</v>
      </c>
      <c r="B3843" s="10">
        <v>1169921</v>
      </c>
      <c r="C3843" s="10">
        <v>4570</v>
      </c>
      <c r="D3843" s="10">
        <v>136167428</v>
      </c>
      <c r="E3843" s="10">
        <v>531904</v>
      </c>
      <c r="F3843" s="10">
        <v>531904</v>
      </c>
      <c r="G3843" s="10" t="s">
        <v>3586</v>
      </c>
      <c r="H3843" s="10" t="s">
        <v>3586</v>
      </c>
      <c r="I3843" s="10" t="s">
        <v>3587</v>
      </c>
      <c r="J3843" s="10" t="s">
        <v>3588</v>
      </c>
      <c r="K3843" s="13">
        <v>0.81</v>
      </c>
      <c r="L3843" s="19" t="s">
        <v>13176</v>
      </c>
      <c r="M3843" s="11" t="s">
        <v>39</v>
      </c>
      <c r="N3843" s="10" t="s">
        <v>40</v>
      </c>
      <c r="O3843" s="10" t="s">
        <v>137</v>
      </c>
      <c r="P3843" s="10" t="s">
        <v>137</v>
      </c>
      <c r="Q3843" s="12"/>
      <c r="R3843" s="12"/>
      <c r="S3843" s="17" t="s">
        <v>42</v>
      </c>
      <c r="T3843" s="10" t="s">
        <v>27</v>
      </c>
      <c r="U3843" s="10">
        <v>2862</v>
      </c>
      <c r="V3843" s="10">
        <v>3304</v>
      </c>
      <c r="W3843" s="10">
        <v>883</v>
      </c>
      <c r="X3843" s="10">
        <v>949</v>
      </c>
      <c r="Y3843" s="10">
        <f t="shared" si="159"/>
        <v>1125</v>
      </c>
      <c r="Z3843" s="10" t="str">
        <f>IFERROR(VLOOKUP(H3843,'[1]MW-NIFTY-50-12-Apr-2020'!$A:$A,1,FALSE),"No")</f>
        <v>No</v>
      </c>
      <c r="AA3843" s="10" t="str">
        <f>IFERROR(VLOOKUP(AB3843,'[2]ind_nifty500list 12th Apr20'!$F:$F,1,FALSE),"No")</f>
        <v>No</v>
      </c>
      <c r="AB3843" s="9">
        <v>1125</v>
      </c>
    </row>
    <row r="3844" spans="1:28" ht="15.75" customHeight="1" x14ac:dyDescent="0.3">
      <c r="A3844" s="9">
        <v>3178</v>
      </c>
      <c r="B3844" s="10"/>
      <c r="C3844" s="10"/>
      <c r="D3844" s="10">
        <v>135689476</v>
      </c>
      <c r="E3844" s="10">
        <v>530037</v>
      </c>
      <c r="F3844" s="10">
        <v>530037</v>
      </c>
      <c r="G3844" s="10" t="s">
        <v>9770</v>
      </c>
      <c r="H3844" s="10" t="str">
        <f>G3844</f>
        <v>SREEJAYA</v>
      </c>
      <c r="I3844" s="10" t="s">
        <v>9771</v>
      </c>
      <c r="J3844" s="10" t="s">
        <v>9772</v>
      </c>
      <c r="K3844" s="13">
        <v>0.81</v>
      </c>
      <c r="L3844" s="19" t="s">
        <v>13176</v>
      </c>
      <c r="M3844" s="11" t="s">
        <v>83</v>
      </c>
      <c r="N3844" s="10" t="s">
        <v>84</v>
      </c>
      <c r="O3844" s="10" t="s">
        <v>85</v>
      </c>
      <c r="P3844" s="10"/>
      <c r="Q3844" s="12"/>
      <c r="R3844" s="12"/>
      <c r="S3844" s="15" t="s">
        <v>86</v>
      </c>
      <c r="T3844" s="10" t="s">
        <v>27</v>
      </c>
      <c r="U3844" s="10">
        <v>3606</v>
      </c>
      <c r="V3844" s="10">
        <v>5054</v>
      </c>
      <c r="W3844" s="10">
        <v>2372</v>
      </c>
      <c r="X3844" s="10">
        <v>2046</v>
      </c>
      <c r="Y3844" s="10">
        <f t="shared" si="159"/>
        <v>3178</v>
      </c>
      <c r="Z3844" s="10" t="str">
        <f>IFERROR(VLOOKUP(H3844,'[1]MW-NIFTY-50-12-Apr-2020'!$A:$A,1,FALSE),"No")</f>
        <v>No</v>
      </c>
      <c r="AA3844" s="10" t="str">
        <f>IFERROR(VLOOKUP(AB3844,'[2]ind_nifty500list 12th Apr20'!$F:$F,1,FALSE),"No")</f>
        <v>No</v>
      </c>
      <c r="AB3844" s="9">
        <v>3178</v>
      </c>
    </row>
    <row r="3845" spans="1:28" ht="15.75" customHeight="1" x14ac:dyDescent="0.3">
      <c r="A3845" s="9">
        <v>3849</v>
      </c>
      <c r="B3845" s="10">
        <v>275457</v>
      </c>
      <c r="C3845" s="10">
        <v>1076</v>
      </c>
      <c r="D3845" s="10">
        <v>129041156</v>
      </c>
      <c r="E3845" s="10">
        <v>504067</v>
      </c>
      <c r="F3845" s="10">
        <v>504067</v>
      </c>
      <c r="G3845" s="10" t="s">
        <v>11822</v>
      </c>
      <c r="H3845" s="10" t="s">
        <v>11822</v>
      </c>
      <c r="I3845" s="21" t="s">
        <v>13198</v>
      </c>
      <c r="J3845" s="10" t="s">
        <v>11823</v>
      </c>
      <c r="K3845" s="13">
        <v>4701.4246000000003</v>
      </c>
      <c r="L3845" s="19" t="s">
        <v>13179</v>
      </c>
      <c r="M3845" s="11" t="s">
        <v>32</v>
      </c>
      <c r="N3845" s="10" t="s">
        <v>33</v>
      </c>
      <c r="O3845" s="10" t="s">
        <v>34</v>
      </c>
      <c r="P3845" s="10"/>
      <c r="Q3845" s="12"/>
      <c r="R3845" s="12"/>
      <c r="S3845" s="10" t="s">
        <v>35</v>
      </c>
      <c r="T3845" s="10" t="s">
        <v>27</v>
      </c>
      <c r="U3845" s="10">
        <v>1798</v>
      </c>
      <c r="V3845" s="10">
        <v>3141</v>
      </c>
      <c r="W3845" s="10">
        <v>2236</v>
      </c>
      <c r="X3845" s="10">
        <v>2450</v>
      </c>
      <c r="Y3845" s="10">
        <f t="shared" si="159"/>
        <v>3849</v>
      </c>
      <c r="Z3845" s="10" t="str">
        <f>IFERROR(VLOOKUP(H3845,'[1]MW-NIFTY-50-12-Apr-2020'!$A:$A,1,FALSE),"No")</f>
        <v>No</v>
      </c>
      <c r="AA3845" s="10" t="s">
        <v>44</v>
      </c>
      <c r="AB3845" s="9">
        <v>3849</v>
      </c>
    </row>
    <row r="3846" spans="1:28" ht="15.75" customHeight="1" x14ac:dyDescent="0.3">
      <c r="A3846" s="9">
        <v>1236</v>
      </c>
      <c r="B3846" s="10"/>
      <c r="C3846" s="10"/>
      <c r="D3846" s="10">
        <v>131414276</v>
      </c>
      <c r="E3846" s="10">
        <v>513337</v>
      </c>
      <c r="F3846" s="10">
        <v>513337</v>
      </c>
      <c r="G3846" s="10" t="s">
        <v>3926</v>
      </c>
      <c r="H3846" s="10" t="str">
        <f t="shared" ref="H3846:H3852" si="160">G3846</f>
        <v>GUJTLRM</v>
      </c>
      <c r="I3846" s="10" t="s">
        <v>3927</v>
      </c>
      <c r="J3846" s="10" t="s">
        <v>3928</v>
      </c>
      <c r="K3846" s="13">
        <v>0.8</v>
      </c>
      <c r="L3846" s="19" t="s">
        <v>13176</v>
      </c>
      <c r="M3846" s="11" t="s">
        <v>39</v>
      </c>
      <c r="N3846" s="10" t="s">
        <v>40</v>
      </c>
      <c r="O3846" s="10"/>
      <c r="P3846" s="10"/>
      <c r="Q3846" s="12"/>
      <c r="R3846" s="12"/>
      <c r="S3846" s="17" t="s">
        <v>42</v>
      </c>
      <c r="T3846" s="10" t="s">
        <v>27</v>
      </c>
      <c r="U3846" s="10">
        <v>1991</v>
      </c>
      <c r="V3846" s="10">
        <v>2442</v>
      </c>
      <c r="W3846" s="10">
        <v>1171</v>
      </c>
      <c r="X3846" s="10">
        <v>2615</v>
      </c>
      <c r="Y3846" s="10">
        <f t="shared" si="159"/>
        <v>1236</v>
      </c>
      <c r="Z3846" s="10" t="str">
        <f>IFERROR(VLOOKUP(H3846,'[1]MW-NIFTY-50-12-Apr-2020'!$A:$A,1,FALSE),"No")</f>
        <v>No</v>
      </c>
      <c r="AA3846" s="10" t="str">
        <f>IFERROR(VLOOKUP(AB3846,'[2]ind_nifty500list 12th Apr20'!$F:$F,1,FALSE),"No")</f>
        <v>No</v>
      </c>
      <c r="AB3846" s="9">
        <v>1236</v>
      </c>
    </row>
    <row r="3847" spans="1:28" ht="15.75" customHeight="1" x14ac:dyDescent="0.3">
      <c r="A3847" s="9">
        <v>1489</v>
      </c>
      <c r="B3847" s="10"/>
      <c r="C3847" s="10"/>
      <c r="D3847" s="10">
        <v>136163588</v>
      </c>
      <c r="E3847" s="10">
        <v>531889</v>
      </c>
      <c r="F3847" s="10">
        <v>531889</v>
      </c>
      <c r="G3847" s="10" t="s">
        <v>4702</v>
      </c>
      <c r="H3847" s="10" t="str">
        <f t="shared" si="160"/>
        <v>INTECH</v>
      </c>
      <c r="I3847" s="10" t="s">
        <v>4703</v>
      </c>
      <c r="J3847" s="10" t="s">
        <v>4704</v>
      </c>
      <c r="K3847" s="13">
        <v>0.8</v>
      </c>
      <c r="L3847" s="19" t="s">
        <v>13176</v>
      </c>
      <c r="M3847" s="11" t="s">
        <v>55</v>
      </c>
      <c r="N3847" s="10" t="s">
        <v>56</v>
      </c>
      <c r="O3847" s="10" t="s">
        <v>57</v>
      </c>
      <c r="P3847" s="10"/>
      <c r="Q3847" s="12"/>
      <c r="R3847" s="12"/>
      <c r="S3847" s="18" t="s">
        <v>58</v>
      </c>
      <c r="T3847" s="10" t="s">
        <v>27</v>
      </c>
      <c r="U3847" s="10">
        <v>1994</v>
      </c>
      <c r="V3847" s="10">
        <v>2753</v>
      </c>
      <c r="W3847" s="10">
        <v>3726</v>
      </c>
      <c r="X3847" s="10">
        <v>2282</v>
      </c>
      <c r="Y3847" s="10">
        <f t="shared" si="159"/>
        <v>1489</v>
      </c>
      <c r="Z3847" s="10" t="str">
        <f>IFERROR(VLOOKUP(H3847,'[1]MW-NIFTY-50-12-Apr-2020'!$A:$A,1,FALSE),"No")</f>
        <v>No</v>
      </c>
      <c r="AA3847" s="10" t="str">
        <f>IFERROR(VLOOKUP(AB3847,'[2]ind_nifty500list 12th Apr20'!$F:$F,1,FALSE),"No")</f>
        <v>No</v>
      </c>
      <c r="AB3847" s="9">
        <v>1489</v>
      </c>
    </row>
    <row r="3848" spans="1:28" ht="15.75" customHeight="1" x14ac:dyDescent="0.3">
      <c r="A3848" s="9">
        <v>2040</v>
      </c>
      <c r="B3848" s="10"/>
      <c r="C3848" s="10"/>
      <c r="D3848" s="10">
        <v>131136772</v>
      </c>
      <c r="E3848" s="10">
        <v>512253</v>
      </c>
      <c r="F3848" s="10">
        <v>512253</v>
      </c>
      <c r="G3848" s="10" t="s">
        <v>6361</v>
      </c>
      <c r="H3848" s="10" t="str">
        <f t="shared" si="160"/>
        <v>MEUSEKARA</v>
      </c>
      <c r="I3848" s="10" t="s">
        <v>6362</v>
      </c>
      <c r="J3848" s="10" t="s">
        <v>6363</v>
      </c>
      <c r="K3848" s="13">
        <v>0.8</v>
      </c>
      <c r="L3848" s="19" t="s">
        <v>13176</v>
      </c>
      <c r="M3848" s="11" t="s">
        <v>83</v>
      </c>
      <c r="N3848" s="10" t="s">
        <v>84</v>
      </c>
      <c r="O3848" s="10" t="s">
        <v>85</v>
      </c>
      <c r="P3848" s="10"/>
      <c r="Q3848" s="12"/>
      <c r="R3848" s="12"/>
      <c r="S3848" s="15" t="s">
        <v>86</v>
      </c>
      <c r="T3848" s="10" t="s">
        <v>27</v>
      </c>
      <c r="U3848" s="10">
        <v>2141</v>
      </c>
      <c r="V3848" s="10">
        <v>2268</v>
      </c>
      <c r="W3848" s="10">
        <v>1688</v>
      </c>
      <c r="X3848" s="10">
        <v>1251</v>
      </c>
      <c r="Y3848" s="10">
        <f t="shared" si="159"/>
        <v>2040</v>
      </c>
      <c r="Z3848" s="10" t="str">
        <f>IFERROR(VLOOKUP(H3848,'[1]MW-NIFTY-50-12-Apr-2020'!$A:$A,1,FALSE),"No")</f>
        <v>No</v>
      </c>
      <c r="AA3848" s="10" t="str">
        <f>IFERROR(VLOOKUP(AB3848,'[2]ind_nifty500list 12th Apr20'!$F:$F,1,FALSE),"No")</f>
        <v>No</v>
      </c>
      <c r="AB3848" s="9">
        <v>2040</v>
      </c>
    </row>
    <row r="3849" spans="1:28" ht="15.75" customHeight="1" x14ac:dyDescent="0.3">
      <c r="A3849" s="9">
        <v>2896</v>
      </c>
      <c r="B3849" s="10"/>
      <c r="C3849" s="10"/>
      <c r="D3849" s="10">
        <v>132925956</v>
      </c>
      <c r="E3849" s="10">
        <v>132925956</v>
      </c>
      <c r="F3849" s="10">
        <v>519242</v>
      </c>
      <c r="G3849" s="10" t="s">
        <v>8930</v>
      </c>
      <c r="H3849" s="10" t="str">
        <f t="shared" si="160"/>
        <v>SRDAPRT</v>
      </c>
      <c r="I3849" s="10" t="s">
        <v>8931</v>
      </c>
      <c r="J3849" s="10" t="s">
        <v>8932</v>
      </c>
      <c r="K3849" s="13">
        <v>0.8</v>
      </c>
      <c r="L3849" s="19" t="s">
        <v>13176</v>
      </c>
      <c r="M3849" s="11" t="s">
        <v>275</v>
      </c>
      <c r="N3849" s="10" t="s">
        <v>357</v>
      </c>
      <c r="O3849" s="10" t="s">
        <v>358</v>
      </c>
      <c r="P3849" s="10" t="s">
        <v>359</v>
      </c>
      <c r="Q3849" s="12"/>
      <c r="R3849" s="12"/>
      <c r="S3849" s="18" t="s">
        <v>279</v>
      </c>
      <c r="T3849" s="10" t="s">
        <v>27</v>
      </c>
      <c r="U3849" s="10">
        <v>81</v>
      </c>
      <c r="V3849" s="10">
        <v>687</v>
      </c>
      <c r="W3849" s="10">
        <v>2834</v>
      </c>
      <c r="X3849" s="10">
        <v>2693</v>
      </c>
      <c r="Y3849" s="10">
        <f t="shared" si="159"/>
        <v>2896</v>
      </c>
      <c r="Z3849" s="10" t="str">
        <f>IFERROR(VLOOKUP(H3849,'[1]MW-NIFTY-50-12-Apr-2020'!$A:$A,1,FALSE),"No")</f>
        <v>No</v>
      </c>
      <c r="AA3849" s="10" t="str">
        <f>IFERROR(VLOOKUP(AB3849,'[2]ind_nifty500list 12th Apr20'!$F:$F,1,FALSE),"No")</f>
        <v>No</v>
      </c>
      <c r="AB3849" s="9">
        <v>2896</v>
      </c>
    </row>
    <row r="3850" spans="1:28" ht="15.75" customHeight="1" x14ac:dyDescent="0.3">
      <c r="A3850" s="9">
        <v>3733</v>
      </c>
      <c r="B3850" s="10"/>
      <c r="C3850" s="10"/>
      <c r="D3850" s="10">
        <v>131088388</v>
      </c>
      <c r="E3850" s="10">
        <v>512064</v>
      </c>
      <c r="F3850" s="10">
        <v>512064</v>
      </c>
      <c r="G3850" s="10" t="s">
        <v>11429</v>
      </c>
      <c r="H3850" s="10" t="str">
        <f t="shared" si="160"/>
        <v>VISTR</v>
      </c>
      <c r="I3850" s="10" t="s">
        <v>11430</v>
      </c>
      <c r="J3850" s="10" t="s">
        <v>11431</v>
      </c>
      <c r="K3850" s="13">
        <v>0.8</v>
      </c>
      <c r="L3850" s="19" t="s">
        <v>13176</v>
      </c>
      <c r="M3850" s="11" t="s">
        <v>39</v>
      </c>
      <c r="N3850" s="10" t="s">
        <v>145</v>
      </c>
      <c r="O3850" s="10"/>
      <c r="P3850" s="10"/>
      <c r="Q3850" s="12"/>
      <c r="R3850" s="12"/>
      <c r="S3850" s="15" t="s">
        <v>42</v>
      </c>
      <c r="T3850" s="10" t="s">
        <v>27</v>
      </c>
      <c r="U3850" s="10">
        <v>39</v>
      </c>
      <c r="V3850" s="10">
        <v>141</v>
      </c>
      <c r="W3850" s="10">
        <v>3599</v>
      </c>
      <c r="X3850" s="10">
        <v>3324</v>
      </c>
      <c r="Y3850" s="10">
        <f t="shared" si="159"/>
        <v>3733</v>
      </c>
      <c r="Z3850" s="10" t="str">
        <f>IFERROR(VLOOKUP(H3850,'[1]MW-NIFTY-50-12-Apr-2020'!$A:$A,1,FALSE),"No")</f>
        <v>No</v>
      </c>
      <c r="AA3850" s="10" t="str">
        <f>IFERROR(VLOOKUP(AB3850,'[2]ind_nifty500list 12th Apr20'!$F:$F,1,FALSE),"No")</f>
        <v>No</v>
      </c>
      <c r="AB3850" s="9">
        <v>3733</v>
      </c>
    </row>
    <row r="3851" spans="1:28" ht="15.75" customHeight="1" x14ac:dyDescent="0.3">
      <c r="A3851" s="9">
        <v>1315</v>
      </c>
      <c r="B3851" s="10"/>
      <c r="C3851" s="10"/>
      <c r="D3851" s="10">
        <v>136202500</v>
      </c>
      <c r="E3851" s="10">
        <v>532041</v>
      </c>
      <c r="F3851" s="10">
        <v>532041</v>
      </c>
      <c r="G3851" s="10" t="s">
        <v>4168</v>
      </c>
      <c r="H3851" s="10" t="str">
        <f t="shared" si="160"/>
        <v>HINDBIO</v>
      </c>
      <c r="I3851" s="10" t="s">
        <v>4169</v>
      </c>
      <c r="J3851" s="10" t="s">
        <v>4170</v>
      </c>
      <c r="K3851" s="13">
        <v>0.78</v>
      </c>
      <c r="L3851" s="19" t="s">
        <v>13176</v>
      </c>
      <c r="M3851" s="11" t="s">
        <v>95</v>
      </c>
      <c r="N3851" s="10" t="s">
        <v>96</v>
      </c>
      <c r="O3851" s="10"/>
      <c r="P3851" s="10"/>
      <c r="Q3851" s="12"/>
      <c r="R3851" s="12"/>
      <c r="S3851" s="10" t="s">
        <v>98</v>
      </c>
      <c r="T3851" s="10" t="s">
        <v>27</v>
      </c>
      <c r="U3851" s="10">
        <v>1859</v>
      </c>
      <c r="V3851" s="10">
        <v>2954</v>
      </c>
      <c r="W3851" s="10">
        <v>819</v>
      </c>
      <c r="X3851" s="10">
        <v>249</v>
      </c>
      <c r="Y3851" s="10">
        <f t="shared" si="159"/>
        <v>1315</v>
      </c>
      <c r="Z3851" s="10" t="str">
        <f>IFERROR(VLOOKUP(H3851,'[1]MW-NIFTY-50-12-Apr-2020'!$A:$A,1,FALSE),"No")</f>
        <v>No</v>
      </c>
      <c r="AA3851" s="10" t="str">
        <f>IFERROR(VLOOKUP(AB3851,'[2]ind_nifty500list 12th Apr20'!$F:$F,1,FALSE),"No")</f>
        <v>No</v>
      </c>
      <c r="AB3851" s="9">
        <v>1315</v>
      </c>
    </row>
    <row r="3852" spans="1:28" ht="15.75" customHeight="1" x14ac:dyDescent="0.3">
      <c r="A3852" s="9">
        <v>1488</v>
      </c>
      <c r="B3852" s="10"/>
      <c r="C3852" s="10"/>
      <c r="D3852" s="10">
        <v>133019140</v>
      </c>
      <c r="E3852" s="10">
        <v>519606</v>
      </c>
      <c r="F3852" s="10">
        <v>519606</v>
      </c>
      <c r="G3852" s="10" t="s">
        <v>4699</v>
      </c>
      <c r="H3852" s="10" t="str">
        <f t="shared" si="160"/>
        <v>INTEGFD</v>
      </c>
      <c r="I3852" s="10" t="s">
        <v>4700</v>
      </c>
      <c r="J3852" s="10" t="s">
        <v>4701</v>
      </c>
      <c r="K3852" s="13">
        <v>0.78</v>
      </c>
      <c r="L3852" s="19" t="s">
        <v>13176</v>
      </c>
      <c r="M3852" s="11" t="s">
        <v>275</v>
      </c>
      <c r="N3852" s="10" t="s">
        <v>357</v>
      </c>
      <c r="O3852" s="10" t="s">
        <v>358</v>
      </c>
      <c r="P3852" s="10" t="s">
        <v>359</v>
      </c>
      <c r="Q3852" s="12"/>
      <c r="R3852" s="12"/>
      <c r="S3852" s="18" t="s">
        <v>279</v>
      </c>
      <c r="T3852" s="10" t="s">
        <v>27</v>
      </c>
      <c r="U3852" s="10">
        <v>2693</v>
      </c>
      <c r="V3852" s="10">
        <v>2834</v>
      </c>
      <c r="W3852" s="10">
        <v>2631</v>
      </c>
      <c r="X3852" s="10">
        <v>1542</v>
      </c>
      <c r="Y3852" s="10">
        <f t="shared" si="159"/>
        <v>1488</v>
      </c>
      <c r="Z3852" s="10" t="str">
        <f>IFERROR(VLOOKUP(H3852,'[1]MW-NIFTY-50-12-Apr-2020'!$A:$A,1,FALSE),"No")</f>
        <v>No</v>
      </c>
      <c r="AA3852" s="10" t="str">
        <f>IFERROR(VLOOKUP(AB3852,'[2]ind_nifty500list 12th Apr20'!$F:$F,1,FALSE),"No")</f>
        <v>No</v>
      </c>
      <c r="AB3852" s="9">
        <v>1488</v>
      </c>
    </row>
    <row r="3853" spans="1:28" ht="15.75" customHeight="1" x14ac:dyDescent="0.3">
      <c r="A3853" s="9">
        <v>3857</v>
      </c>
      <c r="B3853" s="10">
        <v>4514561</v>
      </c>
      <c r="C3853" s="10">
        <v>17635</v>
      </c>
      <c r="D3853" s="10">
        <v>136021764</v>
      </c>
      <c r="E3853" s="10">
        <v>531335</v>
      </c>
      <c r="F3853" s="10">
        <v>531335</v>
      </c>
      <c r="G3853" s="10" t="s">
        <v>11845</v>
      </c>
      <c r="H3853" s="10" t="s">
        <v>11845</v>
      </c>
      <c r="I3853" s="10" t="s">
        <v>11846</v>
      </c>
      <c r="J3853" s="10" t="s">
        <v>11847</v>
      </c>
      <c r="K3853" s="13">
        <v>4736.5563499999998</v>
      </c>
      <c r="L3853" s="19" t="s">
        <v>13179</v>
      </c>
      <c r="M3853" s="11" t="s">
        <v>275</v>
      </c>
      <c r="N3853" s="10" t="s">
        <v>276</v>
      </c>
      <c r="O3853" s="10" t="s">
        <v>277</v>
      </c>
      <c r="P3853" s="10" t="s">
        <v>278</v>
      </c>
      <c r="Q3853" s="12"/>
      <c r="R3853" s="12"/>
      <c r="S3853" s="18" t="s">
        <v>279</v>
      </c>
      <c r="T3853" s="10" t="s">
        <v>27</v>
      </c>
      <c r="U3853" s="10">
        <v>780</v>
      </c>
      <c r="V3853" s="10">
        <v>2275</v>
      </c>
      <c r="W3853" s="10">
        <v>5027</v>
      </c>
      <c r="X3853" s="10">
        <v>1115</v>
      </c>
      <c r="Y3853" s="10">
        <f t="shared" si="159"/>
        <v>3857</v>
      </c>
      <c r="Z3853" s="10" t="str">
        <f>IFERROR(VLOOKUP(H3853,'[1]MW-NIFTY-50-12-Apr-2020'!$A:$A,1,FALSE),"No")</f>
        <v>No</v>
      </c>
      <c r="AA3853" s="10" t="s">
        <v>44</v>
      </c>
      <c r="AB3853" s="9">
        <v>3857</v>
      </c>
    </row>
    <row r="3854" spans="1:28" ht="15.75" customHeight="1" x14ac:dyDescent="0.3">
      <c r="A3854" s="9">
        <v>2328</v>
      </c>
      <c r="B3854" s="10"/>
      <c r="C3854" s="10"/>
      <c r="D3854" s="10">
        <v>136062980</v>
      </c>
      <c r="E3854" s="10">
        <v>531496</v>
      </c>
      <c r="F3854" s="10">
        <v>531496</v>
      </c>
      <c r="G3854" s="10" t="s">
        <v>7234</v>
      </c>
      <c r="H3854" s="10" t="str">
        <f>G3854</f>
        <v>OMKAR</v>
      </c>
      <c r="I3854" s="10" t="s">
        <v>7235</v>
      </c>
      <c r="J3854" s="10" t="s">
        <v>7236</v>
      </c>
      <c r="K3854" s="13">
        <v>0.77</v>
      </c>
      <c r="L3854" s="19" t="s">
        <v>13176</v>
      </c>
      <c r="M3854" s="11" t="s">
        <v>83</v>
      </c>
      <c r="N3854" s="10" t="s">
        <v>84</v>
      </c>
      <c r="O3854" s="10" t="s">
        <v>85</v>
      </c>
      <c r="P3854" s="10"/>
      <c r="Q3854" s="12"/>
      <c r="R3854" s="12"/>
      <c r="S3854" s="15" t="s">
        <v>86</v>
      </c>
      <c r="T3854" s="10" t="s">
        <v>27</v>
      </c>
      <c r="U3854" s="10">
        <v>2367</v>
      </c>
      <c r="V3854" s="10">
        <v>2420</v>
      </c>
      <c r="W3854" s="10">
        <v>2269</v>
      </c>
      <c r="X3854" s="10">
        <v>2268</v>
      </c>
      <c r="Y3854" s="10">
        <f t="shared" si="159"/>
        <v>2328</v>
      </c>
      <c r="Z3854" s="10" t="str">
        <f>IFERROR(VLOOKUP(H3854,'[1]MW-NIFTY-50-12-Apr-2020'!$A:$A,1,FALSE),"No")</f>
        <v>No</v>
      </c>
      <c r="AA3854" s="10" t="str">
        <f>IFERROR(VLOOKUP(AB3854,'[2]ind_nifty500list 12th Apr20'!$F:$F,1,FALSE),"No")</f>
        <v>No</v>
      </c>
      <c r="AB3854" s="9">
        <v>2328</v>
      </c>
    </row>
    <row r="3855" spans="1:28" ht="15.75" customHeight="1" x14ac:dyDescent="0.3">
      <c r="A3855" s="9">
        <v>3859</v>
      </c>
      <c r="B3855" s="10">
        <v>3031041</v>
      </c>
      <c r="C3855" s="10">
        <v>11840</v>
      </c>
      <c r="D3855" s="10">
        <v>138125060</v>
      </c>
      <c r="E3855" s="10">
        <v>539551</v>
      </c>
      <c r="F3855" s="10">
        <v>539551</v>
      </c>
      <c r="G3855" s="10" t="s">
        <v>11852</v>
      </c>
      <c r="H3855" s="10" t="s">
        <v>11852</v>
      </c>
      <c r="I3855" s="10" t="s">
        <v>11853</v>
      </c>
      <c r="J3855" s="10" t="s">
        <v>11854</v>
      </c>
      <c r="K3855" s="13">
        <v>5605.3531000000003</v>
      </c>
      <c r="L3855" s="19" t="s">
        <v>13179</v>
      </c>
      <c r="M3855" s="10" t="s">
        <v>95</v>
      </c>
      <c r="N3855" s="10" t="s">
        <v>172</v>
      </c>
      <c r="O3855" s="10" t="s">
        <v>1044</v>
      </c>
      <c r="P3855" s="10"/>
      <c r="Q3855" s="12"/>
      <c r="R3855" s="12"/>
      <c r="S3855" s="15" t="s">
        <v>174</v>
      </c>
      <c r="T3855" s="10" t="s">
        <v>43</v>
      </c>
      <c r="U3855" s="10">
        <v>3884</v>
      </c>
      <c r="V3855" s="10">
        <v>3882</v>
      </c>
      <c r="W3855" s="10">
        <v>1015</v>
      </c>
      <c r="X3855" s="10">
        <v>3877</v>
      </c>
      <c r="Y3855" s="10">
        <f t="shared" si="159"/>
        <v>3859</v>
      </c>
      <c r="Z3855" s="10" t="str">
        <f>IFERROR(VLOOKUP(H3855,'[1]MW-NIFTY-50-12-Apr-2020'!$A:$A,1,FALSE),"No")</f>
        <v>No</v>
      </c>
      <c r="AA3855" s="10" t="s">
        <v>44</v>
      </c>
      <c r="AB3855" s="9">
        <v>3859</v>
      </c>
    </row>
    <row r="3856" spans="1:28" ht="15.75" customHeight="1" x14ac:dyDescent="0.3">
      <c r="A3856" s="9">
        <v>304</v>
      </c>
      <c r="B3856" s="10">
        <v>3467521</v>
      </c>
      <c r="C3856" s="10">
        <v>13545</v>
      </c>
      <c r="D3856" s="10">
        <v>130925316</v>
      </c>
      <c r="E3856" s="10">
        <v>511427</v>
      </c>
      <c r="F3856" s="10">
        <v>511427</v>
      </c>
      <c r="G3856" s="10" t="s">
        <v>1075</v>
      </c>
      <c r="H3856" s="10" t="s">
        <v>1075</v>
      </c>
      <c r="I3856" s="10" t="s">
        <v>1076</v>
      </c>
      <c r="J3856" s="10" t="s">
        <v>1077</v>
      </c>
      <c r="K3856" s="13">
        <v>0.76950000000000007</v>
      </c>
      <c r="L3856" s="19" t="s">
        <v>13176</v>
      </c>
      <c r="M3856" s="11" t="s">
        <v>83</v>
      </c>
      <c r="N3856" s="10" t="s">
        <v>181</v>
      </c>
      <c r="O3856" s="10"/>
      <c r="P3856" s="10"/>
      <c r="Q3856" s="12"/>
      <c r="R3856" s="12"/>
      <c r="S3856" s="15" t="s">
        <v>86</v>
      </c>
      <c r="T3856" s="10" t="s">
        <v>27</v>
      </c>
      <c r="U3856" s="10">
        <v>1783</v>
      </c>
      <c r="V3856" s="10">
        <v>2882</v>
      </c>
      <c r="W3856" s="10">
        <v>1761</v>
      </c>
      <c r="X3856" s="10">
        <v>1622</v>
      </c>
      <c r="Y3856" s="10">
        <f t="shared" si="159"/>
        <v>304</v>
      </c>
      <c r="Z3856" s="10" t="str">
        <f>IFERROR(VLOOKUP(H3856,'[1]MW-NIFTY-50-12-Apr-2020'!$A:$A,1,FALSE),"No")</f>
        <v>No</v>
      </c>
      <c r="AA3856" s="10" t="str">
        <f>IFERROR(VLOOKUP(AB3856,'[2]ind_nifty500list 12th Apr20'!$F:$F,1,FALSE),"No")</f>
        <v>No</v>
      </c>
      <c r="AB3856" s="9">
        <v>304</v>
      </c>
    </row>
    <row r="3857" spans="1:28" ht="15.75" customHeight="1" x14ac:dyDescent="0.3">
      <c r="A3857" s="9">
        <v>3861</v>
      </c>
      <c r="B3857" s="10">
        <v>3255297</v>
      </c>
      <c r="C3857" s="10">
        <v>12716</v>
      </c>
      <c r="D3857" s="10">
        <v>138152452</v>
      </c>
      <c r="E3857" s="10">
        <v>539658</v>
      </c>
      <c r="F3857" s="10">
        <v>539658</v>
      </c>
      <c r="G3857" s="10" t="s">
        <v>11859</v>
      </c>
      <c r="H3857" s="10" t="s">
        <v>11859</v>
      </c>
      <c r="I3857" s="10" t="s">
        <v>11861</v>
      </c>
      <c r="J3857" s="10" t="s">
        <v>11862</v>
      </c>
      <c r="K3857" s="13">
        <v>4197.5278500000004</v>
      </c>
      <c r="L3857" s="19" t="s">
        <v>13179</v>
      </c>
      <c r="M3857" s="11" t="s">
        <v>39</v>
      </c>
      <c r="N3857" s="10" t="s">
        <v>145</v>
      </c>
      <c r="O3857" s="10" t="s">
        <v>10712</v>
      </c>
      <c r="P3857" s="10"/>
      <c r="Q3857" s="12"/>
      <c r="R3857" s="12"/>
      <c r="S3857" s="15" t="s">
        <v>42</v>
      </c>
      <c r="T3857" s="10" t="s">
        <v>27</v>
      </c>
      <c r="U3857" s="10">
        <v>3767</v>
      </c>
      <c r="V3857" s="10"/>
      <c r="W3857" s="10">
        <v>3886</v>
      </c>
      <c r="X3857" s="10">
        <v>0</v>
      </c>
      <c r="Y3857" s="10">
        <f t="shared" si="159"/>
        <v>3861</v>
      </c>
      <c r="Z3857" s="10" t="str">
        <f>IFERROR(VLOOKUP(H3857,'[1]MW-NIFTY-50-12-Apr-2020'!$A:$A,1,FALSE),"No")</f>
        <v>No</v>
      </c>
      <c r="AA3857" s="10" t="s">
        <v>44</v>
      </c>
      <c r="AB3857" s="9">
        <v>3861</v>
      </c>
    </row>
    <row r="3858" spans="1:28" ht="15.75" customHeight="1" x14ac:dyDescent="0.3">
      <c r="A3858" s="9">
        <v>1516</v>
      </c>
      <c r="B3858" s="10"/>
      <c r="C3858" s="10"/>
      <c r="D3858" s="10">
        <v>131175684</v>
      </c>
      <c r="E3858" s="10">
        <v>131175684</v>
      </c>
      <c r="F3858" s="10">
        <v>512405</v>
      </c>
      <c r="G3858" s="10" t="s">
        <v>4783</v>
      </c>
      <c r="H3858" s="10" t="str">
        <f>G3858</f>
        <v>IPOWER</v>
      </c>
      <c r="I3858" s="10" t="s">
        <v>4784</v>
      </c>
      <c r="J3858" s="10" t="s">
        <v>4785</v>
      </c>
      <c r="K3858" s="13">
        <v>0.75</v>
      </c>
      <c r="L3858" s="19" t="s">
        <v>13176</v>
      </c>
      <c r="M3858" s="11" t="s">
        <v>32</v>
      </c>
      <c r="N3858" s="10" t="s">
        <v>33</v>
      </c>
      <c r="O3858" s="10" t="s">
        <v>48</v>
      </c>
      <c r="P3858" s="10"/>
      <c r="Q3858" s="12"/>
      <c r="R3858" s="12"/>
      <c r="S3858" s="18" t="s">
        <v>35</v>
      </c>
      <c r="T3858" s="10" t="s">
        <v>27</v>
      </c>
      <c r="U3858" s="10">
        <v>1965</v>
      </c>
      <c r="V3858" s="10">
        <v>3089</v>
      </c>
      <c r="W3858" s="10">
        <v>1021</v>
      </c>
      <c r="X3858" s="10">
        <v>699</v>
      </c>
      <c r="Y3858" s="10">
        <f t="shared" si="159"/>
        <v>1516</v>
      </c>
      <c r="Z3858" s="10" t="str">
        <f>IFERROR(VLOOKUP(H3858,'[1]MW-NIFTY-50-12-Apr-2020'!$A:$A,1,FALSE),"No")</f>
        <v>No</v>
      </c>
      <c r="AA3858" s="10" t="str">
        <f>IFERROR(VLOOKUP(AB3858,'[2]ind_nifty500list 12th Apr20'!$F:$F,1,FALSE),"No")</f>
        <v>No</v>
      </c>
      <c r="AB3858" s="9">
        <v>1516</v>
      </c>
    </row>
    <row r="3859" spans="1:28" ht="15.75" customHeight="1" x14ac:dyDescent="0.3">
      <c r="A3859" s="9">
        <v>2533</v>
      </c>
      <c r="B3859" s="10"/>
      <c r="C3859" s="10"/>
      <c r="D3859" s="10">
        <v>134111748</v>
      </c>
      <c r="E3859" s="10">
        <v>523874</v>
      </c>
      <c r="F3859" s="10">
        <v>523874</v>
      </c>
      <c r="G3859" s="10" t="s">
        <v>7842</v>
      </c>
      <c r="H3859" s="10" t="str">
        <f>G3859</f>
        <v>PRECISION</v>
      </c>
      <c r="I3859" s="10" t="s">
        <v>7843</v>
      </c>
      <c r="J3859" s="10" t="s">
        <v>7844</v>
      </c>
      <c r="K3859" s="13">
        <v>0.75</v>
      </c>
      <c r="L3859" s="19" t="s">
        <v>13176</v>
      </c>
      <c r="M3859" s="11" t="s">
        <v>23</v>
      </c>
      <c r="N3859" s="10" t="s">
        <v>196</v>
      </c>
      <c r="O3859" s="10"/>
      <c r="P3859" s="10"/>
      <c r="Q3859" s="12"/>
      <c r="R3859" s="12"/>
      <c r="S3859" s="15" t="s">
        <v>26</v>
      </c>
      <c r="T3859" s="10" t="s">
        <v>27</v>
      </c>
      <c r="U3859" s="10">
        <v>3743</v>
      </c>
      <c r="V3859" s="10">
        <v>38</v>
      </c>
      <c r="W3859" s="10">
        <v>756</v>
      </c>
      <c r="X3859" s="10">
        <v>615</v>
      </c>
      <c r="Y3859" s="10">
        <f t="shared" si="159"/>
        <v>2533</v>
      </c>
      <c r="Z3859" s="10" t="str">
        <f>IFERROR(VLOOKUP(H3859,'[1]MW-NIFTY-50-12-Apr-2020'!$A:$A,1,FALSE),"No")</f>
        <v>No</v>
      </c>
      <c r="AA3859" s="10" t="str">
        <f>IFERROR(VLOOKUP(AB3859,'[2]ind_nifty500list 12th Apr20'!$F:$F,1,FALSE),"No")</f>
        <v>No</v>
      </c>
      <c r="AB3859" s="9">
        <v>2533</v>
      </c>
    </row>
    <row r="3860" spans="1:28" ht="15.75" customHeight="1" x14ac:dyDescent="0.3">
      <c r="A3860" s="9">
        <v>3864</v>
      </c>
      <c r="B3860" s="10">
        <v>4314113</v>
      </c>
      <c r="C3860" s="10">
        <v>16852</v>
      </c>
      <c r="D3860" s="10">
        <v>138200068</v>
      </c>
      <c r="E3860" s="10">
        <v>539844</v>
      </c>
      <c r="F3860" s="10">
        <v>539844</v>
      </c>
      <c r="G3860" s="10" t="s">
        <v>11872</v>
      </c>
      <c r="H3860" s="10" t="s">
        <v>11872</v>
      </c>
      <c r="I3860" s="10" t="s">
        <v>11873</v>
      </c>
      <c r="J3860" s="10" t="s">
        <v>11874</v>
      </c>
      <c r="K3860" s="13">
        <v>5133.5612500000007</v>
      </c>
      <c r="L3860" s="19" t="s">
        <v>13179</v>
      </c>
      <c r="M3860" s="11" t="s">
        <v>55</v>
      </c>
      <c r="N3860" s="10" t="s">
        <v>524</v>
      </c>
      <c r="O3860" s="10" t="s">
        <v>1373</v>
      </c>
      <c r="P3860" s="10"/>
      <c r="Q3860" s="12"/>
      <c r="R3860" s="12"/>
      <c r="S3860" s="10" t="s">
        <v>526</v>
      </c>
      <c r="T3860" s="10" t="s">
        <v>27</v>
      </c>
      <c r="U3860" s="10">
        <v>3865</v>
      </c>
      <c r="V3860" s="10">
        <v>4653</v>
      </c>
      <c r="W3860" s="10">
        <v>4898</v>
      </c>
      <c r="X3860" s="10">
        <v>3106</v>
      </c>
      <c r="Y3860" s="10">
        <f t="shared" si="159"/>
        <v>3864</v>
      </c>
      <c r="Z3860" s="10" t="str">
        <f>IFERROR(VLOOKUP(H3860,'[1]MW-NIFTY-50-12-Apr-2020'!$A:$A,1,FALSE),"No")</f>
        <v>No</v>
      </c>
      <c r="AA3860" s="10" t="s">
        <v>44</v>
      </c>
      <c r="AB3860" s="9">
        <v>3864</v>
      </c>
    </row>
    <row r="3861" spans="1:28" ht="15.75" customHeight="1" x14ac:dyDescent="0.3">
      <c r="A3861" s="9">
        <v>3865</v>
      </c>
      <c r="B3861" s="10">
        <v>4369665</v>
      </c>
      <c r="C3861" s="10">
        <v>17069</v>
      </c>
      <c r="D3861" s="10">
        <v>138207748</v>
      </c>
      <c r="E3861" s="10">
        <v>539874</v>
      </c>
      <c r="F3861" s="10">
        <v>539874</v>
      </c>
      <c r="G3861" s="10" t="s">
        <v>11875</v>
      </c>
      <c r="H3861" s="10" t="s">
        <v>11875</v>
      </c>
      <c r="I3861" s="10" t="s">
        <v>11876</v>
      </c>
      <c r="J3861" s="10" t="s">
        <v>11877</v>
      </c>
      <c r="K3861" s="13">
        <v>4611.2429000000002</v>
      </c>
      <c r="L3861" s="19" t="s">
        <v>13179</v>
      </c>
      <c r="M3861" s="10" t="s">
        <v>55</v>
      </c>
      <c r="N3861" s="10" t="s">
        <v>524</v>
      </c>
      <c r="O3861" s="10" t="s">
        <v>1373</v>
      </c>
      <c r="P3861" s="10"/>
      <c r="Q3861" s="10"/>
      <c r="R3861" s="12"/>
      <c r="S3861" s="10" t="s">
        <v>526</v>
      </c>
      <c r="T3861" s="10" t="s">
        <v>27</v>
      </c>
      <c r="U3861" s="10">
        <v>4653</v>
      </c>
      <c r="V3861" s="10">
        <v>786</v>
      </c>
      <c r="W3861" s="10">
        <v>3864</v>
      </c>
      <c r="X3861" s="10">
        <v>4898</v>
      </c>
      <c r="Y3861" s="10">
        <f t="shared" si="159"/>
        <v>3865</v>
      </c>
      <c r="Z3861" s="10" t="str">
        <f>IFERROR(VLOOKUP(H3861,'[1]MW-NIFTY-50-12-Apr-2020'!$A:$A,1,FALSE),"No")</f>
        <v>No</v>
      </c>
      <c r="AA3861" s="10" t="s">
        <v>44</v>
      </c>
      <c r="AB3861" s="9">
        <v>3865</v>
      </c>
    </row>
    <row r="3862" spans="1:28" ht="15.75" customHeight="1" x14ac:dyDescent="0.3">
      <c r="A3862" s="9">
        <v>3866</v>
      </c>
      <c r="B3862" s="10">
        <v>4385281</v>
      </c>
      <c r="C3862" s="10">
        <v>17130</v>
      </c>
      <c r="D3862" s="10">
        <v>138211588</v>
      </c>
      <c r="E3862" s="10">
        <v>539889</v>
      </c>
      <c r="F3862" s="10">
        <v>539889</v>
      </c>
      <c r="G3862" s="10" t="s">
        <v>11878</v>
      </c>
      <c r="H3862" s="10" t="s">
        <v>11878</v>
      </c>
      <c r="I3862" s="10" t="s">
        <v>11879</v>
      </c>
      <c r="J3862" s="10" t="s">
        <v>11880</v>
      </c>
      <c r="K3862" s="13">
        <v>2478.5686500000002</v>
      </c>
      <c r="L3862" s="19" t="s">
        <v>13179</v>
      </c>
      <c r="M3862" s="11" t="s">
        <v>275</v>
      </c>
      <c r="N3862" s="10" t="s">
        <v>276</v>
      </c>
      <c r="O3862" s="11" t="s">
        <v>277</v>
      </c>
      <c r="P3862" s="10" t="s">
        <v>4077</v>
      </c>
      <c r="Q3862" s="11" t="s">
        <v>4077</v>
      </c>
      <c r="R3862" s="12"/>
      <c r="S3862" s="18" t="s">
        <v>279</v>
      </c>
      <c r="T3862" s="10" t="s">
        <v>27</v>
      </c>
      <c r="U3862" s="10">
        <v>1285</v>
      </c>
      <c r="V3862" s="10">
        <v>3873</v>
      </c>
      <c r="W3862" s="10">
        <v>1823</v>
      </c>
      <c r="X3862" s="10">
        <v>1264</v>
      </c>
      <c r="Y3862" s="10">
        <f t="shared" si="159"/>
        <v>3866</v>
      </c>
      <c r="Z3862" s="10" t="str">
        <f>IFERROR(VLOOKUP(H3862,'[1]MW-NIFTY-50-12-Apr-2020'!$A:$A,1,FALSE),"No")</f>
        <v>No</v>
      </c>
      <c r="AA3862" s="10" t="s">
        <v>44</v>
      </c>
      <c r="AB3862" s="9">
        <v>3866</v>
      </c>
    </row>
    <row r="3863" spans="1:28" ht="15.75" customHeight="1" x14ac:dyDescent="0.3">
      <c r="A3863" s="9">
        <v>2729</v>
      </c>
      <c r="B3863" s="10">
        <v>3906305</v>
      </c>
      <c r="C3863" s="10">
        <v>15259</v>
      </c>
      <c r="D3863" s="10">
        <v>136432388</v>
      </c>
      <c r="E3863" s="10">
        <v>532939</v>
      </c>
      <c r="F3863" s="10">
        <v>532939</v>
      </c>
      <c r="G3863" s="10" t="s">
        <v>11882</v>
      </c>
      <c r="H3863" s="10" t="s">
        <v>11882</v>
      </c>
      <c r="I3863" s="10" t="s">
        <v>11883</v>
      </c>
      <c r="J3863" s="10" t="s">
        <v>11884</v>
      </c>
      <c r="K3863" s="13">
        <v>11457.698049999999</v>
      </c>
      <c r="L3863" s="16" t="s">
        <v>13179</v>
      </c>
      <c r="M3863" s="10" t="s">
        <v>335</v>
      </c>
      <c r="N3863" s="10" t="s">
        <v>336</v>
      </c>
      <c r="O3863" s="10" t="s">
        <v>415</v>
      </c>
      <c r="P3863" s="10" t="s">
        <v>416</v>
      </c>
      <c r="Q3863" s="12"/>
      <c r="R3863" s="12"/>
      <c r="S3863" s="15" t="s">
        <v>339</v>
      </c>
      <c r="T3863" s="10" t="s">
        <v>43</v>
      </c>
      <c r="U3863" s="10">
        <v>1812</v>
      </c>
      <c r="V3863" s="10">
        <v>3322</v>
      </c>
      <c r="W3863" s="10">
        <v>1215</v>
      </c>
      <c r="X3863" s="10">
        <v>2696</v>
      </c>
      <c r="Y3863" s="10">
        <f t="shared" si="159"/>
        <v>2729</v>
      </c>
      <c r="Z3863" s="10" t="str">
        <f>IFERROR(VLOOKUP(H3863,'[1]MW-NIFTY-50-12-Apr-2020'!$A:$A,1,FALSE),"No")</f>
        <v>No</v>
      </c>
      <c r="AA3863" s="10" t="s">
        <v>44</v>
      </c>
      <c r="AB3863" s="9">
        <v>2729</v>
      </c>
    </row>
    <row r="3864" spans="1:28" ht="15.75" customHeight="1" x14ac:dyDescent="0.3">
      <c r="A3864" s="9">
        <v>2117</v>
      </c>
      <c r="B3864" s="10"/>
      <c r="C3864" s="10"/>
      <c r="D3864" s="10">
        <v>132880388</v>
      </c>
      <c r="E3864" s="10">
        <v>132880388</v>
      </c>
      <c r="F3864" s="10">
        <v>519064</v>
      </c>
      <c r="G3864" s="10" t="s">
        <v>6596</v>
      </c>
      <c r="H3864" s="10" t="str">
        <f>G3864</f>
        <v>ZKHANDEN</v>
      </c>
      <c r="I3864" s="10"/>
      <c r="J3864" s="10" t="s">
        <v>6597</v>
      </c>
      <c r="K3864" s="13">
        <v>0.74</v>
      </c>
      <c r="L3864" s="19" t="s">
        <v>13176</v>
      </c>
      <c r="M3864" s="11" t="s">
        <v>275</v>
      </c>
      <c r="N3864" s="10" t="s">
        <v>357</v>
      </c>
      <c r="O3864" s="11" t="s">
        <v>358</v>
      </c>
      <c r="P3864" s="10" t="s">
        <v>6598</v>
      </c>
      <c r="Q3864" s="12"/>
      <c r="R3864" s="12"/>
      <c r="S3864" s="18" t="s">
        <v>279</v>
      </c>
      <c r="T3864" s="10" t="s">
        <v>27</v>
      </c>
      <c r="U3864" s="10">
        <v>2160</v>
      </c>
      <c r="V3864" s="10">
        <v>3045</v>
      </c>
      <c r="W3864" s="10">
        <v>2890</v>
      </c>
      <c r="X3864" s="10">
        <v>92</v>
      </c>
      <c r="Y3864" s="10">
        <f t="shared" si="159"/>
        <v>2117</v>
      </c>
      <c r="Z3864" s="10" t="str">
        <f>IFERROR(VLOOKUP(H3864,'[1]MW-NIFTY-50-12-Apr-2020'!$A:$A,1,FALSE),"No")</f>
        <v>No</v>
      </c>
      <c r="AA3864" s="10" t="str">
        <f>IFERROR(VLOOKUP(AB3864,'[2]ind_nifty500list 12th Apr20'!$F:$F,1,FALSE),"No")</f>
        <v>No</v>
      </c>
      <c r="AB3864" s="9">
        <v>2117</v>
      </c>
    </row>
    <row r="3865" spans="1:28" ht="15.75" customHeight="1" x14ac:dyDescent="0.3">
      <c r="A3865" s="9">
        <v>2194</v>
      </c>
      <c r="B3865" s="10"/>
      <c r="C3865" s="10"/>
      <c r="D3865" s="10">
        <v>136051716</v>
      </c>
      <c r="E3865" s="10">
        <v>531452</v>
      </c>
      <c r="F3865" s="10">
        <v>531452</v>
      </c>
      <c r="G3865" s="10" t="s">
        <v>6829</v>
      </c>
      <c r="H3865" s="10" t="str">
        <f>G3865</f>
        <v>NCCFIN</v>
      </c>
      <c r="I3865" s="10" t="s">
        <v>6830</v>
      </c>
      <c r="J3865" s="10" t="s">
        <v>6831</v>
      </c>
      <c r="K3865" s="13">
        <v>0.74</v>
      </c>
      <c r="L3865" s="19" t="s">
        <v>13176</v>
      </c>
      <c r="M3865" s="10" t="s">
        <v>55</v>
      </c>
      <c r="N3865" s="10" t="s">
        <v>56</v>
      </c>
      <c r="O3865" s="10" t="s">
        <v>62</v>
      </c>
      <c r="P3865" s="10" t="s">
        <v>293</v>
      </c>
      <c r="Q3865" s="12"/>
      <c r="R3865" s="12"/>
      <c r="S3865" s="18" t="s">
        <v>58</v>
      </c>
      <c r="T3865" s="10" t="s">
        <v>27</v>
      </c>
      <c r="U3865" s="10">
        <v>2532</v>
      </c>
      <c r="V3865" s="10">
        <v>2556</v>
      </c>
      <c r="W3865" s="10">
        <v>2061</v>
      </c>
      <c r="X3865" s="10">
        <v>1697</v>
      </c>
      <c r="Y3865" s="10">
        <f t="shared" si="159"/>
        <v>2194</v>
      </c>
      <c r="Z3865" s="10" t="str">
        <f>IFERROR(VLOOKUP(H3865,'[1]MW-NIFTY-50-12-Apr-2020'!$A:$A,1,FALSE),"No")</f>
        <v>No</v>
      </c>
      <c r="AA3865" s="10" t="str">
        <f>IFERROR(VLOOKUP(AB3865,'[2]ind_nifty500list 12th Apr20'!$F:$F,1,FALSE),"No")</f>
        <v>No</v>
      </c>
      <c r="AB3865" s="9">
        <v>2194</v>
      </c>
    </row>
    <row r="3866" spans="1:28" ht="15.75" customHeight="1" x14ac:dyDescent="0.3">
      <c r="A3866" s="9">
        <v>1716</v>
      </c>
      <c r="B3866" s="10"/>
      <c r="C3866" s="10"/>
      <c r="D3866" s="10">
        <v>130302212</v>
      </c>
      <c r="E3866" s="10">
        <v>508993</v>
      </c>
      <c r="F3866" s="10">
        <v>508993</v>
      </c>
      <c r="G3866" s="10" t="s">
        <v>5384</v>
      </c>
      <c r="H3866" s="10" t="str">
        <f>G3866</f>
        <v>KEDIACN</v>
      </c>
      <c r="I3866" s="10" t="s">
        <v>5385</v>
      </c>
      <c r="J3866" s="10" t="s">
        <v>5386</v>
      </c>
      <c r="K3866" s="13">
        <v>0.73</v>
      </c>
      <c r="L3866" s="19" t="s">
        <v>13176</v>
      </c>
      <c r="M3866" s="11" t="s">
        <v>39</v>
      </c>
      <c r="N3866" s="10" t="s">
        <v>145</v>
      </c>
      <c r="O3866" s="10"/>
      <c r="P3866" s="10"/>
      <c r="Q3866" s="12"/>
      <c r="R3866" s="12"/>
      <c r="S3866" s="17" t="s">
        <v>42</v>
      </c>
      <c r="T3866" s="10" t="s">
        <v>27</v>
      </c>
      <c r="U3866" s="10">
        <v>1721</v>
      </c>
      <c r="V3866" s="10">
        <v>1787</v>
      </c>
      <c r="W3866" s="10">
        <v>1574</v>
      </c>
      <c r="X3866" s="10">
        <v>1555</v>
      </c>
      <c r="Y3866" s="10">
        <f t="shared" si="159"/>
        <v>1716</v>
      </c>
      <c r="Z3866" s="10" t="str">
        <f>IFERROR(VLOOKUP(H3866,'[1]MW-NIFTY-50-12-Apr-2020'!$A:$A,1,FALSE),"No")</f>
        <v>No</v>
      </c>
      <c r="AA3866" s="10" t="str">
        <f>IFERROR(VLOOKUP(AB3866,'[2]ind_nifty500list 12th Apr20'!$F:$F,1,FALSE),"No")</f>
        <v>No</v>
      </c>
      <c r="AB3866" s="9">
        <v>1716</v>
      </c>
    </row>
    <row r="3867" spans="1:28" ht="15.75" customHeight="1" x14ac:dyDescent="0.3">
      <c r="A3867" s="9">
        <v>4622</v>
      </c>
      <c r="B3867" s="10">
        <v>819457</v>
      </c>
      <c r="C3867" s="10">
        <v>3201</v>
      </c>
      <c r="D3867" s="10">
        <v>128100100</v>
      </c>
      <c r="E3867" s="10">
        <v>500391</v>
      </c>
      <c r="F3867" s="10">
        <v>500391</v>
      </c>
      <c r="G3867" s="10" t="s">
        <v>12542</v>
      </c>
      <c r="H3867" s="10" t="s">
        <v>12542</v>
      </c>
      <c r="I3867" s="10" t="s">
        <v>12543</v>
      </c>
      <c r="J3867" s="10" t="s">
        <v>12544</v>
      </c>
      <c r="K3867" s="13">
        <v>0.73</v>
      </c>
      <c r="L3867" s="19" t="s">
        <v>13176</v>
      </c>
      <c r="M3867" s="11" t="s">
        <v>23</v>
      </c>
      <c r="N3867" s="10" t="s">
        <v>24</v>
      </c>
      <c r="O3867" s="10"/>
      <c r="P3867" s="10"/>
      <c r="Q3867" s="12"/>
      <c r="R3867" s="12"/>
      <c r="S3867" s="15" t="s">
        <v>26</v>
      </c>
      <c r="T3867" s="10" t="s">
        <v>27</v>
      </c>
      <c r="U3867" s="10">
        <v>4659</v>
      </c>
      <c r="V3867" s="10">
        <v>4398</v>
      </c>
      <c r="W3867" s="10">
        <v>4526</v>
      </c>
      <c r="X3867" s="10">
        <v>4428</v>
      </c>
      <c r="Y3867" s="10">
        <f t="shared" si="159"/>
        <v>4622</v>
      </c>
      <c r="Z3867" s="10" t="str">
        <f>IFERROR(VLOOKUP(H3867,'[1]MW-NIFTY-50-12-Apr-2020'!$A:$A,1,FALSE),"No")</f>
        <v>No</v>
      </c>
      <c r="AA3867" s="10" t="str">
        <f>IFERROR(VLOOKUP(AB3867,'[2]ind_nifty500list 12th Apr20'!$F:$F,1,FALSE),"No")</f>
        <v>No</v>
      </c>
      <c r="AB3867" s="9">
        <v>4622</v>
      </c>
    </row>
    <row r="3868" spans="1:28" ht="15.75" customHeight="1" x14ac:dyDescent="0.3">
      <c r="A3868" s="9">
        <v>3599</v>
      </c>
      <c r="B3868" s="10"/>
      <c r="C3868" s="10"/>
      <c r="D3868" s="10">
        <v>136288772</v>
      </c>
      <c r="E3868" s="10">
        <v>532378</v>
      </c>
      <c r="F3868" s="10">
        <v>532378</v>
      </c>
      <c r="G3868" s="10" t="s">
        <v>11030</v>
      </c>
      <c r="H3868" s="10" t="str">
        <f>G3868</f>
        <v>UNIVARTS</v>
      </c>
      <c r="I3868" s="10" t="s">
        <v>11031</v>
      </c>
      <c r="J3868" s="10" t="s">
        <v>11032</v>
      </c>
      <c r="K3868" s="13">
        <v>0.72</v>
      </c>
      <c r="L3868" s="19" t="s">
        <v>13176</v>
      </c>
      <c r="M3868" s="11" t="s">
        <v>39</v>
      </c>
      <c r="N3868" s="10" t="s">
        <v>145</v>
      </c>
      <c r="O3868" s="10"/>
      <c r="P3868" s="10"/>
      <c r="Q3868" s="12"/>
      <c r="R3868" s="12"/>
      <c r="S3868" s="15" t="s">
        <v>42</v>
      </c>
      <c r="T3868" s="10" t="s">
        <v>27</v>
      </c>
      <c r="U3868" s="10">
        <v>3733</v>
      </c>
      <c r="V3868" s="10">
        <v>39</v>
      </c>
      <c r="W3868" s="10">
        <v>3324</v>
      </c>
      <c r="X3868" s="10">
        <v>3110</v>
      </c>
      <c r="Y3868" s="10">
        <f t="shared" si="159"/>
        <v>3599</v>
      </c>
      <c r="Z3868" s="10" t="str">
        <f>IFERROR(VLOOKUP(H3868,'[1]MW-NIFTY-50-12-Apr-2020'!$A:$A,1,FALSE),"No")</f>
        <v>No</v>
      </c>
      <c r="AA3868" s="10" t="str">
        <f>IFERROR(VLOOKUP(AB3868,'[2]ind_nifty500list 12th Apr20'!$F:$F,1,FALSE),"No")</f>
        <v>No</v>
      </c>
      <c r="AB3868" s="9">
        <v>3599</v>
      </c>
    </row>
    <row r="3869" spans="1:28" ht="15.75" customHeight="1" x14ac:dyDescent="0.3">
      <c r="A3869" s="9">
        <v>1098</v>
      </c>
      <c r="B3869" s="10"/>
      <c r="C3869" s="10"/>
      <c r="D3869" s="10">
        <v>136176388</v>
      </c>
      <c r="E3869" s="10">
        <v>136176388</v>
      </c>
      <c r="F3869" s="10">
        <v>531939</v>
      </c>
      <c r="G3869" s="10" t="s">
        <v>3504</v>
      </c>
      <c r="H3869" s="10" t="str">
        <f>G3869</f>
        <v>GENIUSCO</v>
      </c>
      <c r="I3869" s="10" t="s">
        <v>3505</v>
      </c>
      <c r="J3869" s="10" t="s">
        <v>3506</v>
      </c>
      <c r="K3869" s="13">
        <v>0.71</v>
      </c>
      <c r="L3869" s="19" t="s">
        <v>13176</v>
      </c>
      <c r="M3869" s="11" t="s">
        <v>39</v>
      </c>
      <c r="N3869" s="10" t="s">
        <v>145</v>
      </c>
      <c r="O3869" s="10"/>
      <c r="P3869" s="10"/>
      <c r="Q3869" s="12"/>
      <c r="R3869" s="12"/>
      <c r="S3869" s="15" t="s">
        <v>42</v>
      </c>
      <c r="T3869" s="10" t="s">
        <v>27</v>
      </c>
      <c r="U3869" s="10">
        <v>1437</v>
      </c>
      <c r="V3869" s="10">
        <v>1583</v>
      </c>
      <c r="W3869" s="10">
        <v>1055</v>
      </c>
      <c r="X3869" s="10">
        <v>963</v>
      </c>
      <c r="Y3869" s="10">
        <f t="shared" si="159"/>
        <v>1098</v>
      </c>
      <c r="Z3869" s="10" t="str">
        <f>IFERROR(VLOOKUP(H3869,'[1]MW-NIFTY-50-12-Apr-2020'!$A:$A,1,FALSE),"No")</f>
        <v>No</v>
      </c>
      <c r="AA3869" s="10" t="str">
        <f>IFERROR(VLOOKUP(AB3869,'[2]ind_nifty500list 12th Apr20'!$F:$F,1,FALSE),"No")</f>
        <v>No</v>
      </c>
      <c r="AB3869" s="9">
        <v>1098</v>
      </c>
    </row>
    <row r="3870" spans="1:28" ht="15.75" customHeight="1" x14ac:dyDescent="0.3">
      <c r="A3870" s="9">
        <v>1383</v>
      </c>
      <c r="B3870" s="10"/>
      <c r="C3870" s="10"/>
      <c r="D3870" s="10">
        <v>129417988</v>
      </c>
      <c r="E3870" s="10">
        <v>129417988</v>
      </c>
      <c r="F3870" s="10">
        <v>505539</v>
      </c>
      <c r="G3870" s="10" t="s">
        <v>4377</v>
      </c>
      <c r="H3870" s="10" t="str">
        <f>G3870</f>
        <v>IMCFINA</v>
      </c>
      <c r="I3870" s="10" t="s">
        <v>4378</v>
      </c>
      <c r="J3870" s="10" t="s">
        <v>4379</v>
      </c>
      <c r="K3870" s="13">
        <v>0.71</v>
      </c>
      <c r="L3870" s="19" t="s">
        <v>13176</v>
      </c>
      <c r="M3870" s="11" t="s">
        <v>55</v>
      </c>
      <c r="N3870" s="10" t="s">
        <v>56</v>
      </c>
      <c r="O3870" s="10" t="s">
        <v>62</v>
      </c>
      <c r="P3870" s="10" t="s">
        <v>63</v>
      </c>
      <c r="Q3870" s="12"/>
      <c r="R3870" s="12"/>
      <c r="S3870" s="10" t="s">
        <v>58</v>
      </c>
      <c r="T3870" s="10" t="s">
        <v>27</v>
      </c>
      <c r="U3870" s="10">
        <v>1987</v>
      </c>
      <c r="V3870" s="10">
        <v>2653</v>
      </c>
      <c r="W3870" s="10">
        <v>854</v>
      </c>
      <c r="X3870" s="10">
        <v>630</v>
      </c>
      <c r="Y3870" s="10">
        <f t="shared" si="159"/>
        <v>1383</v>
      </c>
      <c r="Z3870" s="10" t="str">
        <f>IFERROR(VLOOKUP(H3870,'[1]MW-NIFTY-50-12-Apr-2020'!$A:$A,1,FALSE),"No")</f>
        <v>No</v>
      </c>
      <c r="AA3870" s="10" t="str">
        <f>IFERROR(VLOOKUP(AB3870,'[2]ind_nifty500list 12th Apr20'!$F:$F,1,FALSE),"No")</f>
        <v>No</v>
      </c>
      <c r="AB3870" s="9">
        <v>1383</v>
      </c>
    </row>
    <row r="3871" spans="1:28" ht="15.75" customHeight="1" x14ac:dyDescent="0.3">
      <c r="A3871" s="9">
        <v>3875</v>
      </c>
      <c r="B3871" s="10">
        <v>2870273</v>
      </c>
      <c r="C3871" s="10">
        <v>11212</v>
      </c>
      <c r="D3871" s="10">
        <v>138099204</v>
      </c>
      <c r="E3871" s="10">
        <v>539450</v>
      </c>
      <c r="F3871" s="10">
        <v>539450</v>
      </c>
      <c r="G3871" s="10" t="s">
        <v>11907</v>
      </c>
      <c r="H3871" s="10" t="s">
        <v>11907</v>
      </c>
      <c r="I3871" s="10" t="s">
        <v>11908</v>
      </c>
      <c r="J3871" s="10" t="s">
        <v>11909</v>
      </c>
      <c r="K3871" s="13">
        <v>3779.1580999999996</v>
      </c>
      <c r="L3871" s="19" t="s">
        <v>13179</v>
      </c>
      <c r="M3871" s="11" t="s">
        <v>23</v>
      </c>
      <c r="N3871" s="10" t="s">
        <v>24</v>
      </c>
      <c r="O3871" s="10" t="s">
        <v>25</v>
      </c>
      <c r="P3871" s="10"/>
      <c r="Q3871" s="10"/>
      <c r="R3871" s="12"/>
      <c r="S3871" s="15" t="s">
        <v>26</v>
      </c>
      <c r="T3871" s="10" t="s">
        <v>27</v>
      </c>
      <c r="U3871" s="10">
        <v>3309</v>
      </c>
      <c r="V3871" s="10">
        <v>1358</v>
      </c>
      <c r="W3871" s="10">
        <v>3711</v>
      </c>
      <c r="X3871" s="10">
        <v>15</v>
      </c>
      <c r="Y3871" s="10">
        <f t="shared" si="159"/>
        <v>3875</v>
      </c>
      <c r="Z3871" s="10" t="str">
        <f>IFERROR(VLOOKUP(H3871,'[1]MW-NIFTY-50-12-Apr-2020'!$A:$A,1,FALSE),"No")</f>
        <v>No</v>
      </c>
      <c r="AA3871" s="10" t="s">
        <v>44</v>
      </c>
      <c r="AB3871" s="9">
        <v>3875</v>
      </c>
    </row>
    <row r="3872" spans="1:28" ht="15.75" customHeight="1" x14ac:dyDescent="0.3">
      <c r="A3872" s="9">
        <v>2884</v>
      </c>
      <c r="B3872" s="10">
        <v>369153</v>
      </c>
      <c r="C3872" s="10">
        <v>1442</v>
      </c>
      <c r="D3872" s="10">
        <v>128172548</v>
      </c>
      <c r="E3872" s="10">
        <v>500674</v>
      </c>
      <c r="F3872" s="10">
        <v>500674</v>
      </c>
      <c r="G3872" s="10" t="s">
        <v>11910</v>
      </c>
      <c r="H3872" s="10" t="s">
        <v>11910</v>
      </c>
      <c r="I3872" s="10" t="s">
        <v>11911</v>
      </c>
      <c r="J3872" s="10" t="s">
        <v>11912</v>
      </c>
      <c r="K3872" s="13">
        <v>11435.352000000001</v>
      </c>
      <c r="L3872" s="16" t="s">
        <v>13177</v>
      </c>
      <c r="M3872" s="11" t="s">
        <v>95</v>
      </c>
      <c r="N3872" s="10" t="s">
        <v>96</v>
      </c>
      <c r="O3872" s="10" t="s">
        <v>97</v>
      </c>
      <c r="P3872" s="10"/>
      <c r="Q3872" s="12"/>
      <c r="R3872" s="12"/>
      <c r="S3872" s="10" t="s">
        <v>98</v>
      </c>
      <c r="T3872" s="10" t="s">
        <v>43</v>
      </c>
      <c r="U3872" s="10">
        <v>120</v>
      </c>
      <c r="V3872" s="10">
        <v>3268</v>
      </c>
      <c r="W3872" s="10">
        <v>22</v>
      </c>
      <c r="X3872" s="10">
        <v>1638</v>
      </c>
      <c r="Y3872" s="10">
        <f t="shared" si="159"/>
        <v>2884</v>
      </c>
      <c r="Z3872" s="10" t="str">
        <f>IFERROR(VLOOKUP(H3872,'[1]MW-NIFTY-50-12-Apr-2020'!$A:$A,1,FALSE),"No")</f>
        <v>No</v>
      </c>
      <c r="AA3872" s="10" t="s">
        <v>44</v>
      </c>
      <c r="AB3872" s="9">
        <v>2884</v>
      </c>
    </row>
    <row r="3873" spans="1:28" ht="15.75" customHeight="1" x14ac:dyDescent="0.3">
      <c r="A3873" s="9">
        <v>3877</v>
      </c>
      <c r="B3873" s="10">
        <v>2983425</v>
      </c>
      <c r="C3873" s="10">
        <v>11654</v>
      </c>
      <c r="D3873" s="10">
        <v>138118148</v>
      </c>
      <c r="E3873" s="10">
        <v>539524</v>
      </c>
      <c r="F3873" s="10">
        <v>539524</v>
      </c>
      <c r="G3873" s="10" t="s">
        <v>11913</v>
      </c>
      <c r="H3873" s="10" t="s">
        <v>11913</v>
      </c>
      <c r="I3873" s="10" t="s">
        <v>11914</v>
      </c>
      <c r="J3873" s="10" t="s">
        <v>11915</v>
      </c>
      <c r="K3873" s="13">
        <v>7344.7188500000002</v>
      </c>
      <c r="L3873" s="19" t="s">
        <v>13177</v>
      </c>
      <c r="M3873" s="11" t="s">
        <v>95</v>
      </c>
      <c r="N3873" s="10" t="s">
        <v>172</v>
      </c>
      <c r="O3873" s="10" t="s">
        <v>1044</v>
      </c>
      <c r="P3873" s="10"/>
      <c r="Q3873" s="12"/>
      <c r="R3873" s="12"/>
      <c r="S3873" s="15" t="s">
        <v>174</v>
      </c>
      <c r="T3873" s="10" t="s">
        <v>43</v>
      </c>
      <c r="U3873" s="10">
        <v>1015</v>
      </c>
      <c r="V3873" s="10">
        <v>3859</v>
      </c>
      <c r="W3873" s="10">
        <v>209</v>
      </c>
      <c r="X3873" s="10">
        <v>3884</v>
      </c>
      <c r="Y3873" s="10">
        <f t="shared" si="159"/>
        <v>3877</v>
      </c>
      <c r="Z3873" s="10" t="str">
        <f>IFERROR(VLOOKUP(H3873,'[1]MW-NIFTY-50-12-Apr-2020'!$A:$A,1,FALSE),"No")</f>
        <v>No</v>
      </c>
      <c r="AA3873" s="10" t="s">
        <v>44</v>
      </c>
      <c r="AB3873" s="9">
        <v>3877</v>
      </c>
    </row>
    <row r="3874" spans="1:28" ht="15.75" customHeight="1" x14ac:dyDescent="0.3">
      <c r="A3874" s="9">
        <v>3878</v>
      </c>
      <c r="B3874" s="10">
        <v>2865921</v>
      </c>
      <c r="C3874" s="10">
        <v>11195</v>
      </c>
      <c r="D3874" s="10">
        <v>138098692</v>
      </c>
      <c r="E3874" s="10">
        <v>539448</v>
      </c>
      <c r="F3874" s="10">
        <v>539448</v>
      </c>
      <c r="G3874" s="10" t="s">
        <v>11916</v>
      </c>
      <c r="H3874" s="10" t="s">
        <v>11916</v>
      </c>
      <c r="I3874" s="10" t="s">
        <v>11917</v>
      </c>
      <c r="J3874" s="10" t="s">
        <v>11918</v>
      </c>
      <c r="K3874" s="13">
        <v>48493.397550000002</v>
      </c>
      <c r="L3874" s="16" t="s">
        <v>13178</v>
      </c>
      <c r="M3874" s="11" t="s">
        <v>83</v>
      </c>
      <c r="N3874" s="10" t="s">
        <v>181</v>
      </c>
      <c r="O3874" s="10" t="s">
        <v>210</v>
      </c>
      <c r="P3874" s="10" t="s">
        <v>3582</v>
      </c>
      <c r="Q3874" s="12"/>
      <c r="R3874" s="12"/>
      <c r="S3874" s="15" t="s">
        <v>86</v>
      </c>
      <c r="T3874" s="10" t="s">
        <v>130</v>
      </c>
      <c r="U3874" s="10">
        <v>3171</v>
      </c>
      <c r="V3874" s="10">
        <v>1598</v>
      </c>
      <c r="W3874" s="10">
        <v>1123</v>
      </c>
      <c r="X3874" s="10">
        <v>1548</v>
      </c>
      <c r="Y3874" s="10">
        <f t="shared" si="159"/>
        <v>3878</v>
      </c>
      <c r="Z3874" s="10" t="str">
        <f>IFERROR(VLOOKUP(H3874,'[1]MW-NIFTY-50-12-Apr-2020'!$A:$A,1,FALSE),"No")</f>
        <v>No</v>
      </c>
      <c r="AA3874" s="10" t="s">
        <v>44</v>
      </c>
      <c r="AB3874" s="9">
        <v>3878</v>
      </c>
    </row>
    <row r="3875" spans="1:28" ht="15.75" customHeight="1" x14ac:dyDescent="0.3">
      <c r="A3875" s="9">
        <v>3879</v>
      </c>
      <c r="B3875" s="10">
        <v>5013761</v>
      </c>
      <c r="C3875" s="10">
        <v>19585</v>
      </c>
      <c r="D3875" s="10"/>
      <c r="E3875" s="10"/>
      <c r="F3875" s="10"/>
      <c r="G3875" s="10" t="s">
        <v>11919</v>
      </c>
      <c r="H3875" s="10" t="s">
        <v>11919</v>
      </c>
      <c r="I3875" s="10" t="s">
        <v>11920</v>
      </c>
      <c r="J3875" s="10" t="s">
        <v>11921</v>
      </c>
      <c r="K3875" s="13">
        <v>4493.3100000000004</v>
      </c>
      <c r="L3875" s="19" t="s">
        <v>13179</v>
      </c>
      <c r="M3875" s="11" t="s">
        <v>55</v>
      </c>
      <c r="N3875" s="10" t="s">
        <v>56</v>
      </c>
      <c r="O3875" s="10" t="s">
        <v>158</v>
      </c>
      <c r="P3875" s="10" t="s">
        <v>159</v>
      </c>
      <c r="Q3875" s="12"/>
      <c r="R3875" s="12"/>
      <c r="S3875" s="10" t="s">
        <v>58</v>
      </c>
      <c r="T3875" s="10" t="s">
        <v>27</v>
      </c>
      <c r="U3875" s="10">
        <v>3911</v>
      </c>
      <c r="V3875" s="10">
        <v>4017</v>
      </c>
      <c r="W3875" s="10">
        <v>3474</v>
      </c>
      <c r="X3875" s="10">
        <v>3437</v>
      </c>
      <c r="Y3875" s="10">
        <f t="shared" si="159"/>
        <v>3879</v>
      </c>
      <c r="Z3875" s="10" t="str">
        <f>IFERROR(VLOOKUP(H3875,'[1]MW-NIFTY-50-12-Apr-2020'!$A:$A,1,FALSE),"No")</f>
        <v>No</v>
      </c>
      <c r="AA3875" s="10" t="s">
        <v>44</v>
      </c>
      <c r="AB3875" s="9">
        <v>3879</v>
      </c>
    </row>
    <row r="3876" spans="1:28" ht="15.75" customHeight="1" x14ac:dyDescent="0.3">
      <c r="A3876" s="9">
        <v>2611</v>
      </c>
      <c r="B3876" s="10"/>
      <c r="C3876" s="10"/>
      <c r="D3876" s="10">
        <v>135914756</v>
      </c>
      <c r="E3876" s="10">
        <v>135914756</v>
      </c>
      <c r="F3876" s="10">
        <v>530917</v>
      </c>
      <c r="G3876" s="10" t="s">
        <v>8071</v>
      </c>
      <c r="H3876" s="10" t="str">
        <f>G3876</f>
        <v>RRSECUR</v>
      </c>
      <c r="I3876" s="10" t="s">
        <v>8072</v>
      </c>
      <c r="J3876" s="10" t="s">
        <v>8073</v>
      </c>
      <c r="K3876" s="13">
        <v>0.71</v>
      </c>
      <c r="L3876" s="19" t="s">
        <v>13176</v>
      </c>
      <c r="M3876" s="11" t="s">
        <v>39</v>
      </c>
      <c r="N3876" s="10" t="s">
        <v>145</v>
      </c>
      <c r="O3876" s="10"/>
      <c r="P3876" s="10"/>
      <c r="Q3876" s="12"/>
      <c r="R3876" s="12"/>
      <c r="S3876" s="15" t="s">
        <v>42</v>
      </c>
      <c r="T3876" s="10" t="s">
        <v>27</v>
      </c>
      <c r="U3876" s="10">
        <v>2904</v>
      </c>
      <c r="V3876" s="10">
        <v>3110</v>
      </c>
      <c r="W3876" s="10">
        <v>2486</v>
      </c>
      <c r="X3876" s="10">
        <v>2184</v>
      </c>
      <c r="Y3876" s="10">
        <f t="shared" si="159"/>
        <v>2611</v>
      </c>
      <c r="Z3876" s="10" t="str">
        <f>IFERROR(VLOOKUP(H3876,'[1]MW-NIFTY-50-12-Apr-2020'!$A:$A,1,FALSE),"No")</f>
        <v>No</v>
      </c>
      <c r="AA3876" s="10" t="str">
        <f>IFERROR(VLOOKUP(AB3876,'[2]ind_nifty500list 12th Apr20'!$F:$F,1,FALSE),"No")</f>
        <v>No</v>
      </c>
      <c r="AB3876" s="9">
        <v>2611</v>
      </c>
    </row>
    <row r="3877" spans="1:28" ht="15.75" customHeight="1" x14ac:dyDescent="0.3">
      <c r="A3877" s="9">
        <v>3881</v>
      </c>
      <c r="B3877" s="10">
        <v>5097729</v>
      </c>
      <c r="C3877" s="10">
        <v>19913</v>
      </c>
      <c r="D3877" s="10">
        <v>138336260</v>
      </c>
      <c r="E3877" s="10">
        <v>540376</v>
      </c>
      <c r="F3877" s="10">
        <v>540376</v>
      </c>
      <c r="G3877" s="10" t="s">
        <v>11925</v>
      </c>
      <c r="H3877" s="10" t="s">
        <v>11925</v>
      </c>
      <c r="I3877" s="10" t="s">
        <v>11926</v>
      </c>
      <c r="J3877" s="10" t="s">
        <v>11927</v>
      </c>
      <c r="K3877" s="13">
        <v>85049.338199999998</v>
      </c>
      <c r="L3877" s="16" t="s">
        <v>13178</v>
      </c>
      <c r="M3877" s="11" t="s">
        <v>83</v>
      </c>
      <c r="N3877" s="10" t="s">
        <v>181</v>
      </c>
      <c r="O3877" s="10" t="s">
        <v>182</v>
      </c>
      <c r="P3877" s="10" t="s">
        <v>3919</v>
      </c>
      <c r="Q3877" s="12"/>
      <c r="R3877" s="12"/>
      <c r="S3877" s="15" t="s">
        <v>86</v>
      </c>
      <c r="T3877" s="10" t="s">
        <v>130</v>
      </c>
      <c r="U3877" s="10">
        <v>3917</v>
      </c>
      <c r="V3877" s="10">
        <v>2999</v>
      </c>
      <c r="W3877" s="10">
        <v>2704</v>
      </c>
      <c r="X3877" s="10">
        <v>5046</v>
      </c>
      <c r="Y3877" s="10">
        <f t="shared" si="159"/>
        <v>3881</v>
      </c>
      <c r="Z3877" s="10" t="str">
        <f>IFERROR(VLOOKUP(H3877,'[1]MW-NIFTY-50-12-Apr-2020'!$A:$A,1,FALSE),"No")</f>
        <v>No</v>
      </c>
      <c r="AA3877" s="10" t="s">
        <v>44</v>
      </c>
      <c r="AB3877" s="9">
        <v>3881</v>
      </c>
    </row>
    <row r="3878" spans="1:28" ht="15.75" customHeight="1" x14ac:dyDescent="0.3">
      <c r="A3878" s="9">
        <v>2829</v>
      </c>
      <c r="B3878" s="10"/>
      <c r="C3878" s="10"/>
      <c r="D3878" s="10">
        <v>136050692</v>
      </c>
      <c r="E3878" s="10">
        <v>531448</v>
      </c>
      <c r="F3878" s="10">
        <v>531448</v>
      </c>
      <c r="G3878" s="10" t="s">
        <v>8729</v>
      </c>
      <c r="H3878" s="10" t="str">
        <f>G3878</f>
        <v>SAFALSEC</v>
      </c>
      <c r="I3878" s="10" t="s">
        <v>8730</v>
      </c>
      <c r="J3878" s="10" t="s">
        <v>8731</v>
      </c>
      <c r="K3878" s="13">
        <v>0.71</v>
      </c>
      <c r="L3878" s="19" t="s">
        <v>13176</v>
      </c>
      <c r="M3878" s="10" t="s">
        <v>55</v>
      </c>
      <c r="N3878" s="10" t="s">
        <v>56</v>
      </c>
      <c r="O3878" s="10"/>
      <c r="P3878" s="10"/>
      <c r="Q3878" s="12"/>
      <c r="R3878" s="12"/>
      <c r="S3878" s="10" t="s">
        <v>58</v>
      </c>
      <c r="T3878" s="10" t="s">
        <v>27</v>
      </c>
      <c r="U3878" s="10">
        <v>2883</v>
      </c>
      <c r="V3878" s="10">
        <v>2892</v>
      </c>
      <c r="W3878" s="10">
        <v>1432</v>
      </c>
      <c r="X3878" s="10">
        <v>472</v>
      </c>
      <c r="Y3878" s="10">
        <f t="shared" si="159"/>
        <v>2829</v>
      </c>
      <c r="Z3878" s="10" t="str">
        <f>IFERROR(VLOOKUP(H3878,'[1]MW-NIFTY-50-12-Apr-2020'!$A:$A,1,FALSE),"No")</f>
        <v>No</v>
      </c>
      <c r="AA3878" s="10" t="str">
        <f>IFERROR(VLOOKUP(AB3878,'[2]ind_nifty500list 12th Apr20'!$F:$F,1,FALSE),"No")</f>
        <v>No</v>
      </c>
      <c r="AB3878" s="9">
        <v>2829</v>
      </c>
    </row>
    <row r="3879" spans="1:28" ht="15.75" customHeight="1" x14ac:dyDescent="0.3">
      <c r="A3879" s="9">
        <v>3883</v>
      </c>
      <c r="B3879" s="10">
        <v>4159745</v>
      </c>
      <c r="C3879" s="10">
        <v>16249</v>
      </c>
      <c r="D3879" s="10">
        <v>138190596</v>
      </c>
      <c r="E3879" s="10">
        <v>539807</v>
      </c>
      <c r="F3879" s="10">
        <v>539807</v>
      </c>
      <c r="G3879" s="10" t="s">
        <v>11931</v>
      </c>
      <c r="H3879" s="10" t="s">
        <v>11931</v>
      </c>
      <c r="I3879" s="10" t="s">
        <v>11932</v>
      </c>
      <c r="J3879" s="10" t="s">
        <v>11933</v>
      </c>
      <c r="K3879" s="13">
        <v>8547.5672500000001</v>
      </c>
      <c r="L3879" s="19" t="s">
        <v>13179</v>
      </c>
      <c r="M3879" s="11" t="s">
        <v>32</v>
      </c>
      <c r="N3879" s="10" t="s">
        <v>33</v>
      </c>
      <c r="O3879" s="10" t="s">
        <v>232</v>
      </c>
      <c r="P3879" s="10" t="s">
        <v>11934</v>
      </c>
      <c r="Q3879" s="12"/>
      <c r="R3879" s="12"/>
      <c r="S3879" s="18" t="s">
        <v>35</v>
      </c>
      <c r="T3879" s="10" t="s">
        <v>27</v>
      </c>
      <c r="U3879" s="10">
        <v>1507</v>
      </c>
      <c r="V3879" s="10">
        <v>2336</v>
      </c>
      <c r="W3879" s="10">
        <v>1643</v>
      </c>
      <c r="X3879" s="10">
        <v>1459</v>
      </c>
      <c r="Y3879" s="10">
        <f t="shared" si="159"/>
        <v>3883</v>
      </c>
      <c r="Z3879" s="10" t="str">
        <f>IFERROR(VLOOKUP(H3879,'[1]MW-NIFTY-50-12-Apr-2020'!$A:$A,1,FALSE),"No")</f>
        <v>No</v>
      </c>
      <c r="AA3879" s="10" t="s">
        <v>44</v>
      </c>
      <c r="AB3879" s="9">
        <v>3883</v>
      </c>
    </row>
    <row r="3880" spans="1:28" ht="15.75" customHeight="1" x14ac:dyDescent="0.3">
      <c r="A3880" s="9">
        <v>3884</v>
      </c>
      <c r="B3880" s="10">
        <v>4360193</v>
      </c>
      <c r="C3880" s="10">
        <v>17032</v>
      </c>
      <c r="D3880" s="10">
        <v>138206980</v>
      </c>
      <c r="E3880" s="10">
        <v>539871</v>
      </c>
      <c r="F3880" s="10">
        <v>539871</v>
      </c>
      <c r="G3880" s="10" t="s">
        <v>11935</v>
      </c>
      <c r="H3880" s="10" t="s">
        <v>11935</v>
      </c>
      <c r="I3880" s="10" t="s">
        <v>11936</v>
      </c>
      <c r="J3880" s="10" t="s">
        <v>11937</v>
      </c>
      <c r="K3880" s="13">
        <v>3389.0875000000001</v>
      </c>
      <c r="L3880" s="19" t="s">
        <v>13179</v>
      </c>
      <c r="M3880" s="11" t="s">
        <v>95</v>
      </c>
      <c r="N3880" s="10" t="s">
        <v>172</v>
      </c>
      <c r="O3880" s="10" t="s">
        <v>1044</v>
      </c>
      <c r="P3880" s="10"/>
      <c r="Q3880" s="12"/>
      <c r="R3880" s="12"/>
      <c r="S3880" s="15" t="s">
        <v>174</v>
      </c>
      <c r="T3880" s="10" t="s">
        <v>27</v>
      </c>
      <c r="U3880" s="10">
        <v>3882</v>
      </c>
      <c r="V3880" s="10">
        <v>1796</v>
      </c>
      <c r="W3880" s="10">
        <v>3859</v>
      </c>
      <c r="X3880" s="10">
        <v>1015</v>
      </c>
      <c r="Y3880" s="10">
        <f t="shared" si="159"/>
        <v>3884</v>
      </c>
      <c r="Z3880" s="10" t="str">
        <f>IFERROR(VLOOKUP(H3880,'[1]MW-NIFTY-50-12-Apr-2020'!$A:$A,1,FALSE),"No")</f>
        <v>No</v>
      </c>
      <c r="AA3880" s="10" t="s">
        <v>44</v>
      </c>
      <c r="AB3880" s="9">
        <v>3884</v>
      </c>
    </row>
    <row r="3881" spans="1:28" ht="15.75" customHeight="1" x14ac:dyDescent="0.3">
      <c r="A3881" s="9">
        <v>3885</v>
      </c>
      <c r="B3881" s="10">
        <v>4488705</v>
      </c>
      <c r="C3881" s="10">
        <v>17534</v>
      </c>
      <c r="D3881" s="10">
        <v>138228996</v>
      </c>
      <c r="E3881" s="10">
        <v>539957</v>
      </c>
      <c r="F3881" s="10">
        <v>539957</v>
      </c>
      <c r="G3881" s="10" t="s">
        <v>11938</v>
      </c>
      <c r="H3881" s="10" t="s">
        <v>11938</v>
      </c>
      <c r="I3881" s="10" t="s">
        <v>11939</v>
      </c>
      <c r="J3881" s="10" t="s">
        <v>11940</v>
      </c>
      <c r="K3881" s="13">
        <v>9337.7218499999999</v>
      </c>
      <c r="L3881" s="19" t="s">
        <v>13177</v>
      </c>
      <c r="M3881" s="11" t="s">
        <v>121</v>
      </c>
      <c r="N3881" s="10" t="s">
        <v>122</v>
      </c>
      <c r="O3881" s="10" t="s">
        <v>2782</v>
      </c>
      <c r="P3881" s="10"/>
      <c r="Q3881" s="12"/>
      <c r="R3881" s="12"/>
      <c r="S3881" s="15" t="s">
        <v>124</v>
      </c>
      <c r="T3881" s="10" t="s">
        <v>43</v>
      </c>
      <c r="U3881" s="10">
        <v>84</v>
      </c>
      <c r="V3881" s="10">
        <v>1445</v>
      </c>
      <c r="W3881" s="10">
        <v>1233</v>
      </c>
      <c r="X3881" s="10">
        <v>2453</v>
      </c>
      <c r="Y3881" s="10">
        <f t="shared" si="159"/>
        <v>3885</v>
      </c>
      <c r="Z3881" s="10" t="str">
        <f>IFERROR(VLOOKUP(H3881,'[1]MW-NIFTY-50-12-Apr-2020'!$A:$A,1,FALSE),"No")</f>
        <v>No</v>
      </c>
      <c r="AA3881" s="10" t="s">
        <v>44</v>
      </c>
      <c r="AB3881" s="9">
        <v>3885</v>
      </c>
    </row>
    <row r="3882" spans="1:28" ht="15.75" customHeight="1" x14ac:dyDescent="0.3">
      <c r="A3882" s="9">
        <v>3049</v>
      </c>
      <c r="B3882" s="10">
        <v>3005185</v>
      </c>
      <c r="C3882" s="10">
        <v>11739</v>
      </c>
      <c r="D3882" s="10">
        <v>136319492</v>
      </c>
      <c r="E3882" s="10">
        <v>532498</v>
      </c>
      <c r="F3882" s="10">
        <v>532498</v>
      </c>
      <c r="G3882" s="10" t="s">
        <v>11942</v>
      </c>
      <c r="H3882" s="10" t="s">
        <v>11942</v>
      </c>
      <c r="I3882" s="10" t="s">
        <v>11943</v>
      </c>
      <c r="J3882" s="10" t="s">
        <v>11944</v>
      </c>
      <c r="K3882" s="13">
        <v>14176.077099999999</v>
      </c>
      <c r="L3882" s="16" t="s">
        <v>13177</v>
      </c>
      <c r="M3882" s="11" t="s">
        <v>55</v>
      </c>
      <c r="N3882" s="10" t="s">
        <v>56</v>
      </c>
      <c r="O3882" s="10" t="s">
        <v>215</v>
      </c>
      <c r="P3882" s="10"/>
      <c r="Q3882" s="12"/>
      <c r="R3882" s="12"/>
      <c r="S3882" s="10" t="s">
        <v>58</v>
      </c>
      <c r="T3882" s="10" t="s">
        <v>43</v>
      </c>
      <c r="U3882" s="10">
        <v>1955</v>
      </c>
      <c r="V3882" s="10">
        <v>552</v>
      </c>
      <c r="W3882" s="10">
        <v>2139</v>
      </c>
      <c r="X3882" s="10">
        <v>622</v>
      </c>
      <c r="Y3882" s="10">
        <f t="shared" si="159"/>
        <v>3049</v>
      </c>
      <c r="Z3882" s="10" t="str">
        <f>IFERROR(VLOOKUP(H3882,'[1]MW-NIFTY-50-12-Apr-2020'!$A:$A,1,FALSE),"No")</f>
        <v>No</v>
      </c>
      <c r="AA3882" s="10" t="s">
        <v>44</v>
      </c>
      <c r="AB3882" s="9">
        <v>3049</v>
      </c>
    </row>
    <row r="3883" spans="1:28" ht="15.75" customHeight="1" x14ac:dyDescent="0.3">
      <c r="A3883" s="9">
        <v>3887</v>
      </c>
      <c r="B3883" s="10">
        <v>4617985</v>
      </c>
      <c r="C3883" s="10">
        <v>18039</v>
      </c>
      <c r="D3883" s="10">
        <v>138246404</v>
      </c>
      <c r="E3883" s="10">
        <v>540025</v>
      </c>
      <c r="F3883" s="10">
        <v>540025</v>
      </c>
      <c r="G3883" s="10" t="s">
        <v>11945</v>
      </c>
      <c r="H3883" s="10" t="s">
        <v>11945</v>
      </c>
      <c r="I3883" s="10" t="s">
        <v>11946</v>
      </c>
      <c r="J3883" s="10" t="s">
        <v>11947</v>
      </c>
      <c r="K3883" s="13">
        <v>2700.9403499999999</v>
      </c>
      <c r="L3883" s="19" t="s">
        <v>13179</v>
      </c>
      <c r="M3883" s="11" t="s">
        <v>23</v>
      </c>
      <c r="N3883" s="10" t="s">
        <v>24</v>
      </c>
      <c r="O3883" s="10" t="s">
        <v>25</v>
      </c>
      <c r="P3883" s="10"/>
      <c r="Q3883" s="12"/>
      <c r="R3883" s="12"/>
      <c r="S3883" s="17" t="s">
        <v>26</v>
      </c>
      <c r="T3883" s="10" t="s">
        <v>27</v>
      </c>
      <c r="U3883" s="10">
        <v>811</v>
      </c>
      <c r="V3883" s="10">
        <v>996</v>
      </c>
      <c r="W3883" s="10">
        <v>1954</v>
      </c>
      <c r="X3883" s="10">
        <v>1579</v>
      </c>
      <c r="Y3883" s="10">
        <f t="shared" si="159"/>
        <v>3887</v>
      </c>
      <c r="Z3883" s="10" t="str">
        <f>IFERROR(VLOOKUP(H3883,'[1]MW-NIFTY-50-12-Apr-2020'!$A:$A,1,FALSE),"No")</f>
        <v>No</v>
      </c>
      <c r="AA3883" s="10" t="s">
        <v>44</v>
      </c>
      <c r="AB3883" s="9">
        <v>3887</v>
      </c>
    </row>
    <row r="3884" spans="1:28" ht="15.75" customHeight="1" x14ac:dyDescent="0.3">
      <c r="A3884" s="9">
        <v>3101</v>
      </c>
      <c r="B3884" s="10">
        <v>4834049</v>
      </c>
      <c r="C3884" s="10">
        <v>18883</v>
      </c>
      <c r="D3884" s="10">
        <v>136500740</v>
      </c>
      <c r="E3884" s="10">
        <v>533206</v>
      </c>
      <c r="F3884" s="10">
        <v>533206</v>
      </c>
      <c r="G3884" s="10" t="s">
        <v>11948</v>
      </c>
      <c r="H3884" s="10" t="s">
        <v>11948</v>
      </c>
      <c r="I3884" s="10" t="s">
        <v>11949</v>
      </c>
      <c r="J3884" s="10" t="s">
        <v>11950</v>
      </c>
      <c r="K3884" s="13">
        <v>13496.435249999999</v>
      </c>
      <c r="L3884" s="16" t="s">
        <v>13177</v>
      </c>
      <c r="M3884" s="11" t="s">
        <v>335</v>
      </c>
      <c r="N3884" s="10" t="s">
        <v>336</v>
      </c>
      <c r="O3884" s="10" t="s">
        <v>415</v>
      </c>
      <c r="P3884" s="10" t="s">
        <v>4930</v>
      </c>
      <c r="Q3884" s="12"/>
      <c r="R3884" s="12"/>
      <c r="S3884" s="15" t="s">
        <v>339</v>
      </c>
      <c r="T3884" s="10" t="s">
        <v>43</v>
      </c>
      <c r="U3884" s="10">
        <v>1564</v>
      </c>
      <c r="V3884" s="10">
        <v>2296</v>
      </c>
      <c r="W3884" s="10">
        <v>2229</v>
      </c>
      <c r="X3884" s="10">
        <v>3411</v>
      </c>
      <c r="Y3884" s="10">
        <f t="shared" si="159"/>
        <v>3101</v>
      </c>
      <c r="Z3884" s="10" t="str">
        <f>IFERROR(VLOOKUP(H3884,'[1]MW-NIFTY-50-12-Apr-2020'!$A:$A,1,FALSE),"No")</f>
        <v>No</v>
      </c>
      <c r="AA3884" s="10" t="s">
        <v>44</v>
      </c>
      <c r="AB3884" s="9">
        <v>3101</v>
      </c>
    </row>
    <row r="3885" spans="1:28" ht="15.75" customHeight="1" x14ac:dyDescent="0.3">
      <c r="A3885" s="9">
        <v>4852</v>
      </c>
      <c r="B3885" s="10">
        <v>2493697</v>
      </c>
      <c r="C3885" s="10">
        <v>9741</v>
      </c>
      <c r="D3885" s="10">
        <v>136275204</v>
      </c>
      <c r="E3885" s="10">
        <v>532325</v>
      </c>
      <c r="F3885" s="10">
        <v>532325</v>
      </c>
      <c r="G3885" s="10" t="s">
        <v>12638</v>
      </c>
      <c r="H3885" s="10" t="s">
        <v>12638</v>
      </c>
      <c r="I3885" s="10" t="s">
        <v>12639</v>
      </c>
      <c r="J3885" s="10" t="s">
        <v>12640</v>
      </c>
      <c r="K3885" s="13">
        <v>0.71</v>
      </c>
      <c r="L3885" s="19" t="s">
        <v>13176</v>
      </c>
      <c r="M3885" s="11" t="s">
        <v>39</v>
      </c>
      <c r="N3885" s="10" t="s">
        <v>145</v>
      </c>
      <c r="O3885" s="10" t="s">
        <v>543</v>
      </c>
      <c r="P3885" s="10" t="s">
        <v>12012</v>
      </c>
      <c r="Q3885" s="12"/>
      <c r="R3885" s="12"/>
      <c r="S3885" s="15" t="s">
        <v>42</v>
      </c>
      <c r="T3885" s="10" t="s">
        <v>27</v>
      </c>
      <c r="U3885" s="10">
        <v>578</v>
      </c>
      <c r="V3885" s="10">
        <v>1979</v>
      </c>
      <c r="W3885" s="10">
        <v>1340</v>
      </c>
      <c r="X3885" s="10">
        <v>591</v>
      </c>
      <c r="Y3885" s="10">
        <f t="shared" si="159"/>
        <v>4852</v>
      </c>
      <c r="Z3885" s="10" t="str">
        <f>IFERROR(VLOOKUP(H3885,'[1]MW-NIFTY-50-12-Apr-2020'!$A:$A,1,FALSE),"No")</f>
        <v>No</v>
      </c>
      <c r="AA3885" s="10" t="str">
        <f>IFERROR(VLOOKUP(AB3885,'[2]ind_nifty500list 12th Apr20'!$F:$F,1,FALSE),"No")</f>
        <v>No</v>
      </c>
      <c r="AB3885" s="9">
        <v>4852</v>
      </c>
    </row>
    <row r="3886" spans="1:28" ht="15.75" customHeight="1" x14ac:dyDescent="0.3">
      <c r="A3886" s="9">
        <v>3268</v>
      </c>
      <c r="B3886" s="10">
        <v>3785729</v>
      </c>
      <c r="C3886" s="10">
        <v>14788</v>
      </c>
      <c r="D3886" s="10">
        <v>136415236</v>
      </c>
      <c r="E3886" s="10">
        <v>532872</v>
      </c>
      <c r="F3886" s="10">
        <v>532872</v>
      </c>
      <c r="G3886" s="10" t="s">
        <v>11955</v>
      </c>
      <c r="H3886" s="10" t="s">
        <v>11955</v>
      </c>
      <c r="I3886" s="10" t="s">
        <v>11956</v>
      </c>
      <c r="J3886" s="10" t="s">
        <v>11957</v>
      </c>
      <c r="K3886" s="13">
        <v>10504.42095</v>
      </c>
      <c r="L3886" s="16" t="s">
        <v>13179</v>
      </c>
      <c r="M3886" s="11" t="s">
        <v>95</v>
      </c>
      <c r="N3886" s="10" t="s">
        <v>96</v>
      </c>
      <c r="O3886" s="10" t="s">
        <v>97</v>
      </c>
      <c r="P3886" s="10"/>
      <c r="Q3886" s="12"/>
      <c r="R3886" s="12"/>
      <c r="S3886" s="10" t="s">
        <v>98</v>
      </c>
      <c r="T3886" s="10" t="s">
        <v>43</v>
      </c>
      <c r="U3886" s="10">
        <v>2454</v>
      </c>
      <c r="V3886" s="10">
        <v>3913</v>
      </c>
      <c r="W3886" s="10">
        <v>120</v>
      </c>
      <c r="X3886" s="10">
        <v>2884</v>
      </c>
      <c r="Y3886" s="10">
        <f t="shared" si="159"/>
        <v>3268</v>
      </c>
      <c r="Z3886" s="10" t="str">
        <f>IFERROR(VLOOKUP(H3886,'[1]MW-NIFTY-50-12-Apr-2020'!$A:$A,1,FALSE),"No")</f>
        <v>No</v>
      </c>
      <c r="AA3886" s="10" t="s">
        <v>44</v>
      </c>
      <c r="AB3886" s="9">
        <v>3268</v>
      </c>
    </row>
    <row r="3887" spans="1:28" ht="15.75" customHeight="1" x14ac:dyDescent="0.3">
      <c r="A3887" s="9">
        <v>3184</v>
      </c>
      <c r="B3887" s="10">
        <v>837889</v>
      </c>
      <c r="C3887" s="10">
        <v>3273</v>
      </c>
      <c r="D3887" s="10">
        <v>128974340</v>
      </c>
      <c r="E3887" s="10">
        <v>503806</v>
      </c>
      <c r="F3887" s="10">
        <v>503806</v>
      </c>
      <c r="G3887" s="10" t="s">
        <v>11959</v>
      </c>
      <c r="H3887" s="10" t="s">
        <v>11959</v>
      </c>
      <c r="I3887" s="10" t="s">
        <v>11960</v>
      </c>
      <c r="J3887" s="10" t="s">
        <v>11961</v>
      </c>
      <c r="K3887" s="13">
        <v>11243.55185</v>
      </c>
      <c r="L3887" s="16" t="s">
        <v>13177</v>
      </c>
      <c r="M3887" s="11" t="s">
        <v>83</v>
      </c>
      <c r="N3887" s="10" t="s">
        <v>84</v>
      </c>
      <c r="O3887" s="10" t="s">
        <v>85</v>
      </c>
      <c r="P3887" s="10"/>
      <c r="Q3887" s="12"/>
      <c r="R3887" s="12"/>
      <c r="S3887" s="15" t="s">
        <v>86</v>
      </c>
      <c r="T3887" s="10" t="s">
        <v>43</v>
      </c>
      <c r="U3887" s="10">
        <v>3659</v>
      </c>
      <c r="V3887" s="10">
        <v>3784</v>
      </c>
      <c r="W3887" s="10">
        <v>1653</v>
      </c>
      <c r="X3887" s="10">
        <v>3518</v>
      </c>
      <c r="Y3887" s="10">
        <f t="shared" si="159"/>
        <v>3184</v>
      </c>
      <c r="Z3887" s="10" t="str">
        <f>IFERROR(VLOOKUP(H3887,'[1]MW-NIFTY-50-12-Apr-2020'!$A:$A,1,FALSE),"No")</f>
        <v>No</v>
      </c>
      <c r="AA3887" s="10" t="s">
        <v>44</v>
      </c>
      <c r="AB3887" s="9">
        <v>3184</v>
      </c>
    </row>
    <row r="3888" spans="1:28" ht="15.75" customHeight="1" x14ac:dyDescent="0.3">
      <c r="A3888" s="9">
        <v>2035</v>
      </c>
      <c r="B3888" s="10"/>
      <c r="C3888" s="10"/>
      <c r="D3888" s="10">
        <v>136027396</v>
      </c>
      <c r="E3888" s="10">
        <v>531357</v>
      </c>
      <c r="F3888" s="10">
        <v>531357</v>
      </c>
      <c r="G3888" s="10" t="s">
        <v>6346</v>
      </c>
      <c r="H3888" s="10" t="str">
        <f>G3888</f>
        <v>MERMETL</v>
      </c>
      <c r="I3888" s="10" t="s">
        <v>6347</v>
      </c>
      <c r="J3888" s="10" t="s">
        <v>6348</v>
      </c>
      <c r="K3888" s="13">
        <v>0.7</v>
      </c>
      <c r="L3888" s="19" t="s">
        <v>13176</v>
      </c>
      <c r="M3888" s="11" t="s">
        <v>39</v>
      </c>
      <c r="N3888" s="10" t="s">
        <v>40</v>
      </c>
      <c r="O3888" s="10" t="s">
        <v>76</v>
      </c>
      <c r="P3888" s="10"/>
      <c r="Q3888" s="12"/>
      <c r="R3888" s="12"/>
      <c r="S3888" s="17" t="s">
        <v>42</v>
      </c>
      <c r="T3888" s="10" t="s">
        <v>27</v>
      </c>
      <c r="U3888" s="10">
        <v>2066</v>
      </c>
      <c r="V3888" s="10">
        <v>2071</v>
      </c>
      <c r="W3888" s="10">
        <v>1933</v>
      </c>
      <c r="X3888" s="10">
        <v>1594</v>
      </c>
      <c r="Y3888" s="10">
        <f t="shared" si="159"/>
        <v>2035</v>
      </c>
      <c r="Z3888" s="10" t="str">
        <f>IFERROR(VLOOKUP(H3888,'[1]MW-NIFTY-50-12-Apr-2020'!$A:$A,1,FALSE),"No")</f>
        <v>No</v>
      </c>
      <c r="AA3888" s="10" t="str">
        <f>IFERROR(VLOOKUP(AB3888,'[2]ind_nifty500list 12th Apr20'!$F:$F,1,FALSE),"No")</f>
        <v>No</v>
      </c>
      <c r="AB3888" s="9">
        <v>2035</v>
      </c>
    </row>
    <row r="3889" spans="1:28" ht="15.75" customHeight="1" x14ac:dyDescent="0.3">
      <c r="A3889" s="9">
        <v>3893</v>
      </c>
      <c r="B3889" s="10">
        <v>4774913</v>
      </c>
      <c r="C3889" s="10">
        <v>18652</v>
      </c>
      <c r="D3889" s="10">
        <v>138274052</v>
      </c>
      <c r="E3889" s="10">
        <v>540133</v>
      </c>
      <c r="F3889" s="10">
        <v>540133</v>
      </c>
      <c r="G3889" s="10" t="s">
        <v>11966</v>
      </c>
      <c r="H3889" s="10" t="s">
        <v>11966</v>
      </c>
      <c r="I3889" s="10" t="s">
        <v>11967</v>
      </c>
      <c r="J3889" s="10" t="s">
        <v>11968</v>
      </c>
      <c r="K3889" s="13">
        <v>58332.321800000005</v>
      </c>
      <c r="L3889" s="16" t="s">
        <v>13178</v>
      </c>
      <c r="M3889" s="11" t="s">
        <v>55</v>
      </c>
      <c r="N3889" s="10" t="s">
        <v>8122</v>
      </c>
      <c r="O3889" s="10" t="s">
        <v>8123</v>
      </c>
      <c r="P3889" s="10"/>
      <c r="Q3889" s="12"/>
      <c r="R3889" s="12"/>
      <c r="S3889" s="18" t="s">
        <v>58</v>
      </c>
      <c r="T3889" s="10" t="s">
        <v>130</v>
      </c>
      <c r="U3889" s="10">
        <v>5040</v>
      </c>
      <c r="V3889" s="10">
        <v>4932</v>
      </c>
      <c r="W3889" s="10">
        <v>3921</v>
      </c>
      <c r="X3889" s="10">
        <v>4275</v>
      </c>
      <c r="Y3889" s="10">
        <f t="shared" si="159"/>
        <v>3893</v>
      </c>
      <c r="Z3889" s="10" t="str">
        <f>IFERROR(VLOOKUP(H3889,'[1]MW-NIFTY-50-12-Apr-2020'!$A:$A,1,FALSE),"No")</f>
        <v>No</v>
      </c>
      <c r="AA3889" s="10" t="s">
        <v>44</v>
      </c>
      <c r="AB3889" s="9">
        <v>3893</v>
      </c>
    </row>
    <row r="3890" spans="1:28" ht="15.75" customHeight="1" x14ac:dyDescent="0.3">
      <c r="A3890" s="9">
        <v>237</v>
      </c>
      <c r="B3890" s="10"/>
      <c r="C3890" s="10"/>
      <c r="D3890" s="10">
        <v>136293636</v>
      </c>
      <c r="E3890" s="10">
        <v>532397</v>
      </c>
      <c r="F3890" s="10">
        <v>532397</v>
      </c>
      <c r="G3890" s="10" t="s">
        <v>863</v>
      </c>
      <c r="H3890" s="10" t="str">
        <f>G3890</f>
        <v>ARMSPAPER</v>
      </c>
      <c r="I3890" s="10" t="s">
        <v>864</v>
      </c>
      <c r="J3890" s="10" t="s">
        <v>865</v>
      </c>
      <c r="K3890" s="13">
        <v>0.69</v>
      </c>
      <c r="L3890" s="19" t="s">
        <v>13176</v>
      </c>
      <c r="M3890" s="11" t="s">
        <v>23</v>
      </c>
      <c r="N3890" s="10" t="s">
        <v>196</v>
      </c>
      <c r="O3890" s="10" t="s">
        <v>388</v>
      </c>
      <c r="P3890" s="10"/>
      <c r="Q3890" s="12"/>
      <c r="R3890" s="12"/>
      <c r="S3890" s="15" t="s">
        <v>26</v>
      </c>
      <c r="T3890" s="10" t="s">
        <v>27</v>
      </c>
      <c r="U3890" s="10">
        <v>273</v>
      </c>
      <c r="V3890" s="10">
        <v>467</v>
      </c>
      <c r="W3890" s="10">
        <v>2894</v>
      </c>
      <c r="X3890" s="10">
        <v>2945</v>
      </c>
      <c r="Y3890" s="10">
        <f t="shared" si="159"/>
        <v>237</v>
      </c>
      <c r="Z3890" s="10" t="str">
        <f>IFERROR(VLOOKUP(H3890,'[1]MW-NIFTY-50-12-Apr-2020'!$A:$A,1,FALSE),"No")</f>
        <v>No</v>
      </c>
      <c r="AA3890" s="10" t="str">
        <f>IFERROR(VLOOKUP(AB3890,'[2]ind_nifty500list 12th Apr20'!$F:$F,1,FALSE),"No")</f>
        <v>No</v>
      </c>
      <c r="AB3890" s="9">
        <v>237</v>
      </c>
    </row>
    <row r="3891" spans="1:28" ht="15.75" customHeight="1" x14ac:dyDescent="0.3">
      <c r="A3891" s="9">
        <v>3238</v>
      </c>
      <c r="B3891" s="10">
        <v>2383105</v>
      </c>
      <c r="C3891" s="10">
        <v>9309</v>
      </c>
      <c r="D3891" s="10">
        <v>136287748</v>
      </c>
      <c r="E3891" s="10">
        <v>532374</v>
      </c>
      <c r="F3891" s="10">
        <v>532374</v>
      </c>
      <c r="G3891" s="10" t="s">
        <v>11974</v>
      </c>
      <c r="H3891" s="10" t="s">
        <v>11974</v>
      </c>
      <c r="I3891" s="10" t="s">
        <v>11975</v>
      </c>
      <c r="J3891" s="10" t="s">
        <v>11976</v>
      </c>
      <c r="K3891" s="13">
        <v>13244.063750000001</v>
      </c>
      <c r="L3891" s="16" t="s">
        <v>13177</v>
      </c>
      <c r="M3891" s="11" t="s">
        <v>32</v>
      </c>
      <c r="N3891" s="10" t="s">
        <v>220</v>
      </c>
      <c r="O3891" s="10" t="s">
        <v>458</v>
      </c>
      <c r="P3891" s="10" t="s">
        <v>459</v>
      </c>
      <c r="Q3891" s="12"/>
      <c r="R3891" s="12"/>
      <c r="S3891" s="15" t="s">
        <v>222</v>
      </c>
      <c r="T3891" s="10" t="s">
        <v>43</v>
      </c>
      <c r="U3891" s="10">
        <v>1530</v>
      </c>
      <c r="V3891" s="10">
        <v>3912</v>
      </c>
      <c r="W3891" s="10">
        <v>3403</v>
      </c>
      <c r="X3891" s="10">
        <v>1297</v>
      </c>
      <c r="Y3891" s="10">
        <f t="shared" si="159"/>
        <v>3238</v>
      </c>
      <c r="Z3891" s="10" t="str">
        <f>IFERROR(VLOOKUP(H3891,'[1]MW-NIFTY-50-12-Apr-2020'!$A:$A,1,FALSE),"No")</f>
        <v>No</v>
      </c>
      <c r="AA3891" s="10" t="s">
        <v>44</v>
      </c>
      <c r="AB3891" s="9">
        <v>3238</v>
      </c>
    </row>
    <row r="3892" spans="1:28" ht="15.75" customHeight="1" x14ac:dyDescent="0.3">
      <c r="A3892" s="9">
        <v>3276</v>
      </c>
      <c r="B3892" s="10">
        <v>854785</v>
      </c>
      <c r="C3892" s="10">
        <v>3339</v>
      </c>
      <c r="D3892" s="10">
        <v>151058180</v>
      </c>
      <c r="E3892" s="10">
        <v>590071</v>
      </c>
      <c r="F3892" s="10">
        <v>590071</v>
      </c>
      <c r="G3892" s="10" t="s">
        <v>11977</v>
      </c>
      <c r="H3892" s="10" t="s">
        <v>11977</v>
      </c>
      <c r="I3892" s="10" t="s">
        <v>11978</v>
      </c>
      <c r="J3892" s="10" t="s">
        <v>11979</v>
      </c>
      <c r="K3892" s="13">
        <v>19361.502699999997</v>
      </c>
      <c r="L3892" s="16" t="s">
        <v>13177</v>
      </c>
      <c r="M3892" s="11" t="s">
        <v>55</v>
      </c>
      <c r="N3892" s="10" t="s">
        <v>56</v>
      </c>
      <c r="O3892" s="10" t="s">
        <v>215</v>
      </c>
      <c r="P3892" s="10"/>
      <c r="Q3892" s="12"/>
      <c r="R3892" s="12"/>
      <c r="S3892" s="18" t="s">
        <v>58</v>
      </c>
      <c r="T3892" s="10" t="s">
        <v>130</v>
      </c>
      <c r="U3892" s="10">
        <v>622</v>
      </c>
      <c r="V3892" s="10">
        <v>2139</v>
      </c>
      <c r="W3892" s="10">
        <v>1936</v>
      </c>
      <c r="X3892" s="10">
        <v>3051</v>
      </c>
      <c r="Y3892" s="10">
        <f t="shared" si="159"/>
        <v>3276</v>
      </c>
      <c r="Z3892" s="10" t="str">
        <f>IFERROR(VLOOKUP(H3892,'[1]MW-NIFTY-50-12-Apr-2020'!$A:$A,1,FALSE),"No")</f>
        <v>No</v>
      </c>
      <c r="AA3892" s="10" t="s">
        <v>44</v>
      </c>
      <c r="AB3892" s="9">
        <v>3276</v>
      </c>
    </row>
    <row r="3893" spans="1:28" ht="15.75" customHeight="1" x14ac:dyDescent="0.3">
      <c r="A3893" s="9">
        <v>3280</v>
      </c>
      <c r="B3893" s="10">
        <v>856321</v>
      </c>
      <c r="C3893" s="10">
        <v>3345</v>
      </c>
      <c r="D3893" s="10">
        <v>128103172</v>
      </c>
      <c r="E3893" s="10">
        <v>500403</v>
      </c>
      <c r="F3893" s="10">
        <v>500403</v>
      </c>
      <c r="G3893" s="10" t="s">
        <v>11980</v>
      </c>
      <c r="H3893" s="10" t="s">
        <v>11980</v>
      </c>
      <c r="I3893" s="10" t="s">
        <v>11981</v>
      </c>
      <c r="J3893" s="10" t="s">
        <v>11982</v>
      </c>
      <c r="K3893" s="13">
        <v>12168.5178</v>
      </c>
      <c r="L3893" s="16" t="s">
        <v>13177</v>
      </c>
      <c r="M3893" s="11" t="s">
        <v>83</v>
      </c>
      <c r="N3893" s="10" t="s">
        <v>621</v>
      </c>
      <c r="O3893" s="10" t="s">
        <v>622</v>
      </c>
      <c r="P3893" s="10" t="s">
        <v>660</v>
      </c>
      <c r="Q3893" s="12"/>
      <c r="R3893" s="12"/>
      <c r="S3893" s="18" t="s">
        <v>623</v>
      </c>
      <c r="T3893" s="10" t="s">
        <v>43</v>
      </c>
      <c r="U3893" s="10">
        <v>2056</v>
      </c>
      <c r="V3893" s="10">
        <v>1938</v>
      </c>
      <c r="W3893" s="10">
        <v>3278</v>
      </c>
      <c r="X3893" s="10">
        <v>3765</v>
      </c>
      <c r="Y3893" s="10">
        <f t="shared" si="159"/>
        <v>3280</v>
      </c>
      <c r="Z3893" s="10" t="str">
        <f>IFERROR(VLOOKUP(H3893,'[1]MW-NIFTY-50-12-Apr-2020'!$A:$A,1,FALSE),"No")</f>
        <v>No</v>
      </c>
      <c r="AA3893" s="10" t="s">
        <v>44</v>
      </c>
      <c r="AB3893" s="9">
        <v>3280</v>
      </c>
    </row>
    <row r="3894" spans="1:28" ht="15.75" customHeight="1" x14ac:dyDescent="0.3">
      <c r="A3894" s="9">
        <v>3898</v>
      </c>
      <c r="B3894" s="10">
        <v>4911105</v>
      </c>
      <c r="C3894" s="10">
        <v>19184</v>
      </c>
      <c r="D3894" s="10">
        <v>138291972</v>
      </c>
      <c r="E3894" s="10">
        <v>540203</v>
      </c>
      <c r="F3894" s="10">
        <v>540203</v>
      </c>
      <c r="G3894" s="10" t="s">
        <v>11983</v>
      </c>
      <c r="H3894" s="10" t="s">
        <v>11983</v>
      </c>
      <c r="I3894" s="10" t="s">
        <v>11984</v>
      </c>
      <c r="J3894" s="10" t="s">
        <v>11985</v>
      </c>
      <c r="K3894" s="13">
        <v>7498.1437000000005</v>
      </c>
      <c r="L3894" s="19" t="s">
        <v>13179</v>
      </c>
      <c r="M3894" s="11" t="s">
        <v>249</v>
      </c>
      <c r="N3894" s="10" t="s">
        <v>250</v>
      </c>
      <c r="O3894" s="10" t="s">
        <v>762</v>
      </c>
      <c r="P3894" s="10"/>
      <c r="Q3894" s="12"/>
      <c r="R3894" s="12"/>
      <c r="S3894" s="17" t="s">
        <v>26</v>
      </c>
      <c r="T3894" s="10" t="s">
        <v>43</v>
      </c>
      <c r="U3894" s="10">
        <v>1186</v>
      </c>
      <c r="V3894" s="10">
        <v>2804</v>
      </c>
      <c r="W3894" s="10">
        <v>955</v>
      </c>
      <c r="X3894" s="10">
        <v>2844</v>
      </c>
      <c r="Y3894" s="10">
        <f t="shared" si="159"/>
        <v>3898</v>
      </c>
      <c r="Z3894" s="10" t="str">
        <f>IFERROR(VLOOKUP(H3894,'[1]MW-NIFTY-50-12-Apr-2020'!$A:$A,1,FALSE),"No")</f>
        <v>No</v>
      </c>
      <c r="AA3894" s="10" t="s">
        <v>44</v>
      </c>
      <c r="AB3894" s="9">
        <v>3898</v>
      </c>
    </row>
    <row r="3895" spans="1:28" ht="15.75" customHeight="1" x14ac:dyDescent="0.3">
      <c r="A3895" s="9">
        <v>3899</v>
      </c>
      <c r="B3895" s="10">
        <v>4923905</v>
      </c>
      <c r="C3895" s="10">
        <v>19234</v>
      </c>
      <c r="D3895" s="10">
        <v>138296836</v>
      </c>
      <c r="E3895" s="10">
        <v>540222</v>
      </c>
      <c r="F3895" s="10">
        <v>540222</v>
      </c>
      <c r="G3895" s="10" t="s">
        <v>11986</v>
      </c>
      <c r="H3895" s="10" t="s">
        <v>11986</v>
      </c>
      <c r="I3895" s="10" t="s">
        <v>11987</v>
      </c>
      <c r="J3895" s="10" t="s">
        <v>11988</v>
      </c>
      <c r="K3895" s="13">
        <v>5368.5052500000002</v>
      </c>
      <c r="L3895" s="19" t="s">
        <v>13179</v>
      </c>
      <c r="M3895" s="11" t="s">
        <v>95</v>
      </c>
      <c r="N3895" s="10" t="s">
        <v>96</v>
      </c>
      <c r="O3895" s="10" t="s">
        <v>97</v>
      </c>
      <c r="P3895" s="10"/>
      <c r="Q3895" s="12"/>
      <c r="R3895" s="12"/>
      <c r="S3895" s="10" t="s">
        <v>98</v>
      </c>
      <c r="T3895" s="10" t="s">
        <v>43</v>
      </c>
      <c r="U3895" s="10">
        <v>555</v>
      </c>
      <c r="V3895" s="10">
        <v>2986</v>
      </c>
      <c r="W3895" s="10">
        <v>1515</v>
      </c>
      <c r="X3895" s="10">
        <v>3244</v>
      </c>
      <c r="Y3895" s="10">
        <f t="shared" si="159"/>
        <v>3899</v>
      </c>
      <c r="Z3895" s="10" t="str">
        <f>IFERROR(VLOOKUP(H3895,'[1]MW-NIFTY-50-12-Apr-2020'!$A:$A,1,FALSE),"No")</f>
        <v>No</v>
      </c>
      <c r="AA3895" s="10" t="s">
        <v>44</v>
      </c>
      <c r="AB3895" s="9">
        <v>3899</v>
      </c>
    </row>
    <row r="3896" spans="1:28" ht="15.75" customHeight="1" x14ac:dyDescent="0.3">
      <c r="A3896" s="9">
        <v>647</v>
      </c>
      <c r="B3896" s="10">
        <v>860929</v>
      </c>
      <c r="C3896" s="10">
        <v>3363</v>
      </c>
      <c r="D3896" s="10">
        <v>130542084</v>
      </c>
      <c r="E3896" s="10">
        <v>509930</v>
      </c>
      <c r="F3896" s="10">
        <v>509930</v>
      </c>
      <c r="G3896" s="10" t="s">
        <v>11989</v>
      </c>
      <c r="H3896" s="10" t="s">
        <v>11989</v>
      </c>
      <c r="I3896" s="10" t="s">
        <v>11990</v>
      </c>
      <c r="J3896" s="10" t="s">
        <v>11991</v>
      </c>
      <c r="K3896" s="13">
        <v>16034.902450000001</v>
      </c>
      <c r="L3896" s="16" t="s">
        <v>13177</v>
      </c>
      <c r="M3896" s="11" t="s">
        <v>23</v>
      </c>
      <c r="N3896" s="10" t="s">
        <v>24</v>
      </c>
      <c r="O3896" s="10" t="s">
        <v>1622</v>
      </c>
      <c r="P3896" s="10"/>
      <c r="Q3896" s="12"/>
      <c r="R3896" s="12"/>
      <c r="S3896" s="15" t="s">
        <v>26</v>
      </c>
      <c r="T3896" s="10" t="s">
        <v>43</v>
      </c>
      <c r="U3896" s="10">
        <v>2241</v>
      </c>
      <c r="V3896" s="10">
        <v>3798</v>
      </c>
      <c r="W3896" s="10">
        <v>1556</v>
      </c>
      <c r="X3896" s="10">
        <v>5034</v>
      </c>
      <c r="Y3896" s="10">
        <f t="shared" si="159"/>
        <v>647</v>
      </c>
      <c r="Z3896" s="10" t="str">
        <f>IFERROR(VLOOKUP(H3896,'[1]MW-NIFTY-50-12-Apr-2020'!$A:$A,1,FALSE),"No")</f>
        <v>No</v>
      </c>
      <c r="AA3896" s="10" t="s">
        <v>44</v>
      </c>
      <c r="AB3896" s="9">
        <v>647</v>
      </c>
    </row>
    <row r="3897" spans="1:28" ht="15.75" customHeight="1" x14ac:dyDescent="0.3">
      <c r="A3897" s="9">
        <v>1021</v>
      </c>
      <c r="B3897" s="10"/>
      <c r="C3897" s="10"/>
      <c r="D3897" s="10">
        <v>136295172</v>
      </c>
      <c r="E3897" s="10">
        <v>532403</v>
      </c>
      <c r="F3897" s="10">
        <v>532403</v>
      </c>
      <c r="G3897" s="10" t="s">
        <v>3268</v>
      </c>
      <c r="H3897" s="10" t="str">
        <f t="shared" ref="H3897:H3904" si="161">G3897</f>
        <v>4THGEN</v>
      </c>
      <c r="I3897" s="10" t="s">
        <v>3269</v>
      </c>
      <c r="J3897" s="10" t="s">
        <v>3270</v>
      </c>
      <c r="K3897" s="13">
        <v>0.69</v>
      </c>
      <c r="L3897" s="19" t="s">
        <v>13176</v>
      </c>
      <c r="M3897" s="11" t="s">
        <v>32</v>
      </c>
      <c r="N3897" s="10" t="s">
        <v>33</v>
      </c>
      <c r="O3897" s="10" t="s">
        <v>48</v>
      </c>
      <c r="P3897" s="10"/>
      <c r="Q3897" s="12"/>
      <c r="R3897" s="12"/>
      <c r="S3897" s="18" t="s">
        <v>35</v>
      </c>
      <c r="T3897" s="10" t="s">
        <v>27</v>
      </c>
      <c r="U3897" s="10">
        <v>1516</v>
      </c>
      <c r="V3897" s="10">
        <v>1965</v>
      </c>
      <c r="W3897" s="10">
        <v>699</v>
      </c>
      <c r="X3897" s="10">
        <v>3811</v>
      </c>
      <c r="Y3897" s="10">
        <f t="shared" si="159"/>
        <v>1021</v>
      </c>
      <c r="Z3897" s="10" t="str">
        <f>IFERROR(VLOOKUP(H3897,'[1]MW-NIFTY-50-12-Apr-2020'!$A:$A,1,FALSE),"No")</f>
        <v>No</v>
      </c>
      <c r="AA3897" s="10" t="str">
        <f>IFERROR(VLOOKUP(AB3897,'[2]ind_nifty500list 12th Apr20'!$F:$F,1,FALSE),"No")</f>
        <v>No</v>
      </c>
      <c r="AB3897" s="9">
        <v>1021</v>
      </c>
    </row>
    <row r="3898" spans="1:28" ht="15.75" customHeight="1" x14ac:dyDescent="0.3">
      <c r="A3898" s="9">
        <v>1989</v>
      </c>
      <c r="B3898" s="10"/>
      <c r="C3898" s="10"/>
      <c r="D3898" s="10">
        <v>129757956</v>
      </c>
      <c r="E3898" s="10">
        <v>506867</v>
      </c>
      <c r="F3898" s="10">
        <v>506867</v>
      </c>
      <c r="G3898" s="10" t="s">
        <v>6210</v>
      </c>
      <c r="H3898" s="10" t="str">
        <f t="shared" si="161"/>
        <v>MASCH</v>
      </c>
      <c r="I3898" s="10" t="s">
        <v>6211</v>
      </c>
      <c r="J3898" s="10" t="s">
        <v>6212</v>
      </c>
      <c r="K3898" s="13">
        <v>0.69</v>
      </c>
      <c r="L3898" s="19" t="s">
        <v>13176</v>
      </c>
      <c r="M3898" s="11" t="s">
        <v>23</v>
      </c>
      <c r="N3898" s="10" t="s">
        <v>24</v>
      </c>
      <c r="O3898" s="10"/>
      <c r="P3898" s="10"/>
      <c r="Q3898" s="12"/>
      <c r="R3898" s="12"/>
      <c r="S3898" s="15" t="s">
        <v>26</v>
      </c>
      <c r="T3898" s="10" t="s">
        <v>27</v>
      </c>
      <c r="U3898" s="10">
        <v>98</v>
      </c>
      <c r="V3898" s="10">
        <v>186</v>
      </c>
      <c r="W3898" s="10">
        <v>1004</v>
      </c>
      <c r="X3898" s="10">
        <v>3064</v>
      </c>
      <c r="Y3898" s="10">
        <f t="shared" si="159"/>
        <v>1989</v>
      </c>
      <c r="Z3898" s="10" t="str">
        <f>IFERROR(VLOOKUP(H3898,'[1]MW-NIFTY-50-12-Apr-2020'!$A:$A,1,FALSE),"No")</f>
        <v>No</v>
      </c>
      <c r="AA3898" s="10" t="str">
        <f>IFERROR(VLOOKUP(AB3898,'[2]ind_nifty500list 12th Apr20'!$F:$F,1,FALSE),"No")</f>
        <v>No</v>
      </c>
      <c r="AB3898" s="9">
        <v>1989</v>
      </c>
    </row>
    <row r="3899" spans="1:28" ht="15.75" customHeight="1" x14ac:dyDescent="0.3">
      <c r="A3899" s="9">
        <v>2545</v>
      </c>
      <c r="B3899" s="10"/>
      <c r="C3899" s="10"/>
      <c r="D3899" s="10">
        <v>130984964</v>
      </c>
      <c r="E3899" s="10">
        <v>511660</v>
      </c>
      <c r="F3899" s="10">
        <v>511660</v>
      </c>
      <c r="G3899" s="10" t="s">
        <v>7878</v>
      </c>
      <c r="H3899" s="10" t="str">
        <f t="shared" si="161"/>
        <v>PREMCAPM</v>
      </c>
      <c r="I3899" s="10" t="s">
        <v>7879</v>
      </c>
      <c r="J3899" s="10" t="s">
        <v>7880</v>
      </c>
      <c r="K3899" s="13">
        <v>0.69</v>
      </c>
      <c r="L3899" s="19" t="s">
        <v>13176</v>
      </c>
      <c r="M3899" s="10" t="s">
        <v>55</v>
      </c>
      <c r="N3899" s="10" t="s">
        <v>56</v>
      </c>
      <c r="O3899" s="10" t="s">
        <v>57</v>
      </c>
      <c r="P3899" s="10"/>
      <c r="Q3899" s="12"/>
      <c r="R3899" s="12"/>
      <c r="S3899" s="18" t="s">
        <v>58</v>
      </c>
      <c r="T3899" s="10" t="s">
        <v>27</v>
      </c>
      <c r="U3899" s="10">
        <v>2769</v>
      </c>
      <c r="V3899" s="10">
        <v>2776</v>
      </c>
      <c r="W3899" s="10">
        <v>2273</v>
      </c>
      <c r="X3899" s="10">
        <v>2272</v>
      </c>
      <c r="Y3899" s="10">
        <f t="shared" si="159"/>
        <v>2545</v>
      </c>
      <c r="Z3899" s="10" t="str">
        <f>IFERROR(VLOOKUP(H3899,'[1]MW-NIFTY-50-12-Apr-2020'!$A:$A,1,FALSE),"No")</f>
        <v>No</v>
      </c>
      <c r="AA3899" s="10" t="str">
        <f>IFERROR(VLOOKUP(AB3899,'[2]ind_nifty500list 12th Apr20'!$F:$F,1,FALSE),"No")</f>
        <v>No</v>
      </c>
      <c r="AB3899" s="9">
        <v>2545</v>
      </c>
    </row>
    <row r="3900" spans="1:28" ht="15.75" customHeight="1" x14ac:dyDescent="0.3">
      <c r="A3900" s="9">
        <v>3795</v>
      </c>
      <c r="B3900" s="10"/>
      <c r="C3900" s="10"/>
      <c r="D3900" s="10">
        <v>130878980</v>
      </c>
      <c r="E3900" s="10">
        <v>511246</v>
      </c>
      <c r="F3900" s="10">
        <v>511246</v>
      </c>
      <c r="G3900" s="10" t="s">
        <v>11633</v>
      </c>
      <c r="H3900" s="10" t="str">
        <f t="shared" si="161"/>
        <v>WHITELIO</v>
      </c>
      <c r="I3900" s="10" t="s">
        <v>11634</v>
      </c>
      <c r="J3900" s="10" t="s">
        <v>11635</v>
      </c>
      <c r="K3900" s="13">
        <v>0.69</v>
      </c>
      <c r="L3900" s="19" t="s">
        <v>13176</v>
      </c>
      <c r="M3900" s="11" t="s">
        <v>55</v>
      </c>
      <c r="N3900" s="10" t="s">
        <v>56</v>
      </c>
      <c r="O3900" s="10" t="s">
        <v>62</v>
      </c>
      <c r="P3900" s="10" t="s">
        <v>63</v>
      </c>
      <c r="Q3900" s="12"/>
      <c r="R3900" s="12"/>
      <c r="S3900" s="18" t="s">
        <v>58</v>
      </c>
      <c r="T3900" s="10" t="s">
        <v>27</v>
      </c>
      <c r="U3900" s="10">
        <v>4008</v>
      </c>
      <c r="V3900" s="10">
        <v>4405</v>
      </c>
      <c r="W3900" s="10">
        <v>3734</v>
      </c>
      <c r="X3900" s="10">
        <v>3697</v>
      </c>
      <c r="Y3900" s="10">
        <f t="shared" si="159"/>
        <v>3795</v>
      </c>
      <c r="Z3900" s="10" t="str">
        <f>IFERROR(VLOOKUP(H3900,'[1]MW-NIFTY-50-12-Apr-2020'!$A:$A,1,FALSE),"No")</f>
        <v>No</v>
      </c>
      <c r="AA3900" s="10" t="str">
        <f>IFERROR(VLOOKUP(AB3900,'[2]ind_nifty500list 12th Apr20'!$F:$F,1,FALSE),"No")</f>
        <v>No</v>
      </c>
      <c r="AB3900" s="9">
        <v>3795</v>
      </c>
    </row>
    <row r="3901" spans="1:28" ht="15.75" customHeight="1" x14ac:dyDescent="0.3">
      <c r="A3901" s="9">
        <v>2749</v>
      </c>
      <c r="B3901" s="10"/>
      <c r="C3901" s="10"/>
      <c r="D3901" s="10">
        <v>136101380</v>
      </c>
      <c r="E3901" s="10">
        <v>531646</v>
      </c>
      <c r="F3901" s="10">
        <v>531646</v>
      </c>
      <c r="G3901" s="10" t="s">
        <v>8489</v>
      </c>
      <c r="H3901" s="10" t="str">
        <f t="shared" si="161"/>
        <v>RFLINT</v>
      </c>
      <c r="I3901" s="10" t="s">
        <v>8490</v>
      </c>
      <c r="J3901" s="10" t="s">
        <v>8491</v>
      </c>
      <c r="K3901" s="13">
        <v>0.68</v>
      </c>
      <c r="L3901" s="19" t="s">
        <v>13176</v>
      </c>
      <c r="M3901" s="11" t="s">
        <v>55</v>
      </c>
      <c r="N3901" s="10" t="s">
        <v>56</v>
      </c>
      <c r="O3901" s="10" t="s">
        <v>62</v>
      </c>
      <c r="P3901" s="10" t="s">
        <v>293</v>
      </c>
      <c r="Q3901" s="12"/>
      <c r="R3901" s="12"/>
      <c r="S3901" s="18" t="s">
        <v>58</v>
      </c>
      <c r="T3901" s="10" t="s">
        <v>27</v>
      </c>
      <c r="U3901" s="10">
        <v>2757</v>
      </c>
      <c r="V3901" s="10">
        <v>2983</v>
      </c>
      <c r="W3901" s="10">
        <v>2584</v>
      </c>
      <c r="X3901" s="10">
        <v>2383</v>
      </c>
      <c r="Y3901" s="10">
        <f t="shared" si="159"/>
        <v>2749</v>
      </c>
      <c r="Z3901" s="10" t="str">
        <f>IFERROR(VLOOKUP(H3901,'[1]MW-NIFTY-50-12-Apr-2020'!$A:$A,1,FALSE),"No")</f>
        <v>No</v>
      </c>
      <c r="AA3901" s="10" t="str">
        <f>IFERROR(VLOOKUP(AB3901,'[2]ind_nifty500list 12th Apr20'!$F:$F,1,FALSE),"No")</f>
        <v>No</v>
      </c>
      <c r="AB3901" s="9">
        <v>2749</v>
      </c>
    </row>
    <row r="3902" spans="1:28" ht="15.75" customHeight="1" x14ac:dyDescent="0.3">
      <c r="A3902" s="9">
        <v>2757</v>
      </c>
      <c r="B3902" s="10"/>
      <c r="C3902" s="10"/>
      <c r="D3902" s="10">
        <v>128284420</v>
      </c>
      <c r="E3902" s="10">
        <v>501111</v>
      </c>
      <c r="F3902" s="10">
        <v>501111</v>
      </c>
      <c r="G3902" s="10" t="s">
        <v>8513</v>
      </c>
      <c r="H3902" s="10" t="str">
        <f t="shared" si="161"/>
        <v>ZGOLDINV</v>
      </c>
      <c r="I3902" s="10" t="s">
        <v>8514</v>
      </c>
      <c r="J3902" s="10" t="s">
        <v>8515</v>
      </c>
      <c r="K3902" s="13">
        <v>0.68</v>
      </c>
      <c r="L3902" s="19" t="s">
        <v>13176</v>
      </c>
      <c r="M3902" s="11" t="s">
        <v>55</v>
      </c>
      <c r="N3902" s="10" t="s">
        <v>56</v>
      </c>
      <c r="O3902" s="10" t="s">
        <v>62</v>
      </c>
      <c r="P3902" s="10" t="s">
        <v>293</v>
      </c>
      <c r="Q3902" s="12"/>
      <c r="R3902" s="12"/>
      <c r="S3902" s="18" t="s">
        <v>58</v>
      </c>
      <c r="T3902" s="10" t="s">
        <v>27</v>
      </c>
      <c r="U3902" s="10">
        <v>2983</v>
      </c>
      <c r="V3902" s="10">
        <v>2994</v>
      </c>
      <c r="W3902" s="10">
        <v>2749</v>
      </c>
      <c r="X3902" s="10">
        <v>2584</v>
      </c>
      <c r="Y3902" s="10">
        <f t="shared" si="159"/>
        <v>2757</v>
      </c>
      <c r="Z3902" s="10" t="str">
        <f>IFERROR(VLOOKUP(H3902,'[1]MW-NIFTY-50-12-Apr-2020'!$A:$A,1,FALSE),"No")</f>
        <v>No</v>
      </c>
      <c r="AA3902" s="10" t="str">
        <f>IFERROR(VLOOKUP(AB3902,'[2]ind_nifty500list 12th Apr20'!$F:$F,1,FALSE),"No")</f>
        <v>No</v>
      </c>
      <c r="AB3902" s="9">
        <v>2757</v>
      </c>
    </row>
    <row r="3903" spans="1:28" ht="15.75" customHeight="1" x14ac:dyDescent="0.3">
      <c r="A3903" s="9">
        <v>3329</v>
      </c>
      <c r="B3903" s="10"/>
      <c r="C3903" s="10"/>
      <c r="D3903" s="10">
        <v>128301572</v>
      </c>
      <c r="E3903" s="10">
        <v>128301572</v>
      </c>
      <c r="F3903" s="10">
        <v>501178</v>
      </c>
      <c r="G3903" s="10" t="s">
        <v>10223</v>
      </c>
      <c r="H3903" s="10" t="str">
        <f t="shared" si="161"/>
        <v>ZSURYODI</v>
      </c>
      <c r="I3903" s="10"/>
      <c r="J3903" s="10" t="s">
        <v>10224</v>
      </c>
      <c r="K3903" s="13">
        <v>0.68</v>
      </c>
      <c r="L3903" s="19" t="s">
        <v>13176</v>
      </c>
      <c r="M3903" s="11" t="s">
        <v>55</v>
      </c>
      <c r="N3903" s="10" t="s">
        <v>56</v>
      </c>
      <c r="O3903" s="10" t="s">
        <v>62</v>
      </c>
      <c r="P3903" s="10" t="s">
        <v>293</v>
      </c>
      <c r="Q3903" s="12"/>
      <c r="R3903" s="12"/>
      <c r="S3903" s="10" t="s">
        <v>58</v>
      </c>
      <c r="T3903" s="10" t="s">
        <v>27</v>
      </c>
      <c r="U3903" s="10">
        <v>3608</v>
      </c>
      <c r="V3903" s="10">
        <v>4388</v>
      </c>
      <c r="W3903" s="10">
        <v>3273</v>
      </c>
      <c r="X3903" s="10">
        <v>3085</v>
      </c>
      <c r="Y3903" s="10">
        <f t="shared" si="159"/>
        <v>3329</v>
      </c>
      <c r="Z3903" s="10" t="str">
        <f>IFERROR(VLOOKUP(H3903,'[1]MW-NIFTY-50-12-Apr-2020'!$A:$A,1,FALSE),"No")</f>
        <v>No</v>
      </c>
      <c r="AA3903" s="10" t="str">
        <f>IFERROR(VLOOKUP(AB3903,'[2]ind_nifty500list 12th Apr20'!$F:$F,1,FALSE),"No")</f>
        <v>No</v>
      </c>
      <c r="AB3903" s="9">
        <v>3329</v>
      </c>
    </row>
    <row r="3904" spans="1:28" ht="15.75" customHeight="1" x14ac:dyDescent="0.3">
      <c r="A3904" s="9">
        <v>224</v>
      </c>
      <c r="B3904" s="10"/>
      <c r="C3904" s="10"/>
      <c r="D3904" s="10">
        <v>135746820</v>
      </c>
      <c r="E3904" s="10">
        <v>530261</v>
      </c>
      <c r="F3904" s="10">
        <v>530261</v>
      </c>
      <c r="G3904" s="10" t="s">
        <v>823</v>
      </c>
      <c r="H3904" s="10" t="str">
        <f t="shared" si="161"/>
        <v>ARCUTTIP</v>
      </c>
      <c r="I3904" s="10" t="s">
        <v>824</v>
      </c>
      <c r="J3904" s="10" t="s">
        <v>825</v>
      </c>
      <c r="K3904" s="13">
        <v>0.67</v>
      </c>
      <c r="L3904" s="19" t="s">
        <v>13176</v>
      </c>
      <c r="M3904" s="11" t="s">
        <v>275</v>
      </c>
      <c r="N3904" s="10" t="s">
        <v>276</v>
      </c>
      <c r="O3904" s="10" t="s">
        <v>277</v>
      </c>
      <c r="P3904" s="10" t="s">
        <v>826</v>
      </c>
      <c r="Q3904" s="12"/>
      <c r="R3904" s="12"/>
      <c r="S3904" s="18" t="s">
        <v>279</v>
      </c>
      <c r="T3904" s="10" t="s">
        <v>27</v>
      </c>
      <c r="U3904" s="10">
        <v>4033</v>
      </c>
      <c r="V3904" s="10">
        <v>4237</v>
      </c>
      <c r="W3904" s="10">
        <v>1873</v>
      </c>
      <c r="X3904" s="10">
        <v>1850</v>
      </c>
      <c r="Y3904" s="10">
        <f t="shared" si="159"/>
        <v>224</v>
      </c>
      <c r="Z3904" s="10" t="str">
        <f>IFERROR(VLOOKUP(H3904,'[1]MW-NIFTY-50-12-Apr-2020'!$A:$A,1,FALSE),"No")</f>
        <v>No</v>
      </c>
      <c r="AA3904" s="10" t="str">
        <f>IFERROR(VLOOKUP(AB3904,'[2]ind_nifty500list 12th Apr20'!$F:$F,1,FALSE),"No")</f>
        <v>No</v>
      </c>
      <c r="AB3904" s="9">
        <v>224</v>
      </c>
    </row>
    <row r="3905" spans="1:28" ht="15.75" customHeight="1" x14ac:dyDescent="0.3">
      <c r="A3905" s="9">
        <v>3359</v>
      </c>
      <c r="B3905" s="10">
        <v>6192641</v>
      </c>
      <c r="C3905" s="10">
        <v>24190</v>
      </c>
      <c r="D3905" s="10">
        <v>132450564</v>
      </c>
      <c r="E3905" s="10">
        <v>517385</v>
      </c>
      <c r="F3905" s="10">
        <v>517385</v>
      </c>
      <c r="G3905" s="10" t="s">
        <v>12026</v>
      </c>
      <c r="H3905" s="10" t="s">
        <v>12026</v>
      </c>
      <c r="I3905" s="10" t="s">
        <v>12027</v>
      </c>
      <c r="J3905" s="10" t="s">
        <v>12028</v>
      </c>
      <c r="K3905" s="13">
        <v>12042.829900000001</v>
      </c>
      <c r="L3905" s="16" t="s">
        <v>13177</v>
      </c>
      <c r="M3905" s="11" t="s">
        <v>83</v>
      </c>
      <c r="N3905" s="10" t="s">
        <v>1069</v>
      </c>
      <c r="O3905" s="10" t="s">
        <v>1241</v>
      </c>
      <c r="P3905" s="10"/>
      <c r="Q3905" s="12"/>
      <c r="R3905" s="12"/>
      <c r="S3905" s="15" t="s">
        <v>1071</v>
      </c>
      <c r="T3905" s="10" t="s">
        <v>43</v>
      </c>
      <c r="U3905" s="10">
        <v>1827</v>
      </c>
      <c r="V3905" s="10">
        <v>1266</v>
      </c>
      <c r="W3905" s="10">
        <v>1334</v>
      </c>
      <c r="X3905" s="10">
        <v>1248</v>
      </c>
      <c r="Y3905" s="10">
        <f t="shared" si="159"/>
        <v>3359</v>
      </c>
      <c r="Z3905" s="10" t="str">
        <f>IFERROR(VLOOKUP(H3905,'[1]MW-NIFTY-50-12-Apr-2020'!$A:$A,1,FALSE),"No")</f>
        <v>No</v>
      </c>
      <c r="AA3905" s="10" t="s">
        <v>44</v>
      </c>
      <c r="AB3905" s="9">
        <v>3359</v>
      </c>
    </row>
    <row r="3906" spans="1:28" ht="15.75" customHeight="1" x14ac:dyDescent="0.3">
      <c r="A3906" s="9">
        <v>323</v>
      </c>
      <c r="B3906" s="10">
        <v>74241</v>
      </c>
      <c r="C3906" s="10">
        <v>290</v>
      </c>
      <c r="D3906" s="10">
        <v>128007684</v>
      </c>
      <c r="E3906" s="10">
        <v>500030</v>
      </c>
      <c r="F3906" s="10">
        <v>500030</v>
      </c>
      <c r="G3906" s="10" t="s">
        <v>1137</v>
      </c>
      <c r="H3906" s="10" t="s">
        <v>1137</v>
      </c>
      <c r="I3906" s="10" t="s">
        <v>1138</v>
      </c>
      <c r="J3906" s="10" t="s">
        <v>1139</v>
      </c>
      <c r="K3906" s="13">
        <v>0.67</v>
      </c>
      <c r="L3906" s="19" t="s">
        <v>13176</v>
      </c>
      <c r="M3906" s="11" t="s">
        <v>55</v>
      </c>
      <c r="N3906" s="10" t="s">
        <v>56</v>
      </c>
      <c r="O3906" s="10" t="s">
        <v>57</v>
      </c>
      <c r="P3906" s="10"/>
      <c r="Q3906" s="12"/>
      <c r="R3906" s="12"/>
      <c r="S3906" s="18" t="s">
        <v>58</v>
      </c>
      <c r="T3906" s="10" t="s">
        <v>27</v>
      </c>
      <c r="U3906" s="10">
        <v>358</v>
      </c>
      <c r="V3906" s="10">
        <v>411</v>
      </c>
      <c r="W3906" s="10">
        <v>10</v>
      </c>
      <c r="X3906" s="10">
        <v>8</v>
      </c>
      <c r="Y3906" s="10">
        <f t="shared" ref="Y3906:Y3969" si="162">A3906</f>
        <v>323</v>
      </c>
      <c r="Z3906" s="10" t="str">
        <f>IFERROR(VLOOKUP(H3906,'[1]MW-NIFTY-50-12-Apr-2020'!$A:$A,1,FALSE),"No")</f>
        <v>No</v>
      </c>
      <c r="AA3906" s="10" t="str">
        <f>IFERROR(VLOOKUP(AB3906,'[2]ind_nifty500list 12th Apr20'!$F:$F,1,FALSE),"No")</f>
        <v>No</v>
      </c>
      <c r="AB3906" s="9">
        <v>323</v>
      </c>
    </row>
    <row r="3907" spans="1:28" ht="15.75" customHeight="1" x14ac:dyDescent="0.3">
      <c r="A3907" s="9">
        <v>32</v>
      </c>
      <c r="B3907" s="10"/>
      <c r="C3907" s="10"/>
      <c r="D3907" s="10">
        <v>134900484</v>
      </c>
      <c r="E3907" s="10">
        <v>526955</v>
      </c>
      <c r="F3907" s="10">
        <v>526955</v>
      </c>
      <c r="G3907" s="10" t="s">
        <v>169</v>
      </c>
      <c r="H3907" s="10" t="str">
        <f>G3907</f>
        <v>ABLBIO</v>
      </c>
      <c r="I3907" s="10" t="s">
        <v>170</v>
      </c>
      <c r="J3907" s="10" t="s">
        <v>171</v>
      </c>
      <c r="K3907" s="13">
        <v>0.66</v>
      </c>
      <c r="L3907" s="19" t="s">
        <v>13176</v>
      </c>
      <c r="M3907" s="11" t="s">
        <v>95</v>
      </c>
      <c r="N3907" s="11" t="s">
        <v>172</v>
      </c>
      <c r="O3907" s="11" t="s">
        <v>173</v>
      </c>
      <c r="P3907" s="10"/>
      <c r="Q3907" s="12"/>
      <c r="R3907" s="12"/>
      <c r="S3907" s="15" t="s">
        <v>174</v>
      </c>
      <c r="T3907" s="10" t="s">
        <v>27</v>
      </c>
      <c r="U3907" s="10">
        <v>889</v>
      </c>
      <c r="V3907" s="10">
        <v>577</v>
      </c>
      <c r="W3907" s="10">
        <v>3015</v>
      </c>
      <c r="X3907" s="10">
        <v>2614</v>
      </c>
      <c r="Y3907" s="10">
        <f t="shared" si="162"/>
        <v>32</v>
      </c>
      <c r="Z3907" s="10" t="str">
        <f>IFERROR(VLOOKUP(H3907,'[1]MW-NIFTY-50-12-Apr-2020'!$A:$A,1,FALSE),"No")</f>
        <v>No</v>
      </c>
      <c r="AA3907" s="10" t="str">
        <f>IFERROR(VLOOKUP(AB3907,'[2]ind_nifty500list 12th Apr20'!$F:$F,1,FALSE),"No")</f>
        <v>No</v>
      </c>
      <c r="AB3907" s="9">
        <v>32</v>
      </c>
    </row>
    <row r="3908" spans="1:28" ht="15.75" customHeight="1" x14ac:dyDescent="0.3">
      <c r="A3908" s="9">
        <v>1164</v>
      </c>
      <c r="B3908" s="10"/>
      <c r="C3908" s="10"/>
      <c r="D3908" s="10">
        <v>136043268</v>
      </c>
      <c r="E3908" s="10">
        <v>531419</v>
      </c>
      <c r="F3908" s="10">
        <v>531419</v>
      </c>
      <c r="G3908" s="10" t="s">
        <v>3705</v>
      </c>
      <c r="H3908" s="10" t="str">
        <f>G3908</f>
        <v>GOPLEEIN</v>
      </c>
      <c r="I3908" s="10" t="s">
        <v>3706</v>
      </c>
      <c r="J3908" s="10" t="s">
        <v>3707</v>
      </c>
      <c r="K3908" s="13">
        <v>0.66</v>
      </c>
      <c r="L3908" s="19" t="s">
        <v>13176</v>
      </c>
      <c r="M3908" s="11" t="s">
        <v>32</v>
      </c>
      <c r="N3908" s="10" t="s">
        <v>33</v>
      </c>
      <c r="O3908" s="10" t="s">
        <v>34</v>
      </c>
      <c r="P3908" s="10"/>
      <c r="Q3908" s="12"/>
      <c r="R3908" s="12"/>
      <c r="S3908" s="18" t="s">
        <v>35</v>
      </c>
      <c r="T3908" s="10" t="s">
        <v>27</v>
      </c>
      <c r="U3908" s="10">
        <v>1281</v>
      </c>
      <c r="V3908" s="10">
        <v>1852</v>
      </c>
      <c r="W3908" s="10">
        <v>1127</v>
      </c>
      <c r="X3908" s="10">
        <v>717</v>
      </c>
      <c r="Y3908" s="10">
        <f t="shared" si="162"/>
        <v>1164</v>
      </c>
      <c r="Z3908" s="10" t="str">
        <f>IFERROR(VLOOKUP(H3908,'[1]MW-NIFTY-50-12-Apr-2020'!$A:$A,1,FALSE),"No")</f>
        <v>No</v>
      </c>
      <c r="AA3908" s="10" t="str">
        <f>IFERROR(VLOOKUP(AB3908,'[2]ind_nifty500list 12th Apr20'!$F:$F,1,FALSE),"No")</f>
        <v>No</v>
      </c>
      <c r="AB3908" s="9">
        <v>1164</v>
      </c>
    </row>
    <row r="3909" spans="1:28" ht="15.75" customHeight="1" x14ac:dyDescent="0.3">
      <c r="A3909" s="9">
        <v>3867</v>
      </c>
      <c r="B3909" s="10">
        <v>2622209</v>
      </c>
      <c r="C3909" s="10">
        <v>10243</v>
      </c>
      <c r="D3909" s="10">
        <v>138052612</v>
      </c>
      <c r="E3909" s="10">
        <v>539268</v>
      </c>
      <c r="F3909" s="10">
        <v>539268</v>
      </c>
      <c r="G3909" s="10" t="s">
        <v>12039</v>
      </c>
      <c r="H3909" s="10" t="s">
        <v>12039</v>
      </c>
      <c r="I3909" s="10" t="s">
        <v>12040</v>
      </c>
      <c r="J3909" s="10" t="s">
        <v>12041</v>
      </c>
      <c r="K3909" s="13">
        <v>11973.678550000001</v>
      </c>
      <c r="L3909" s="16" t="s">
        <v>13177</v>
      </c>
      <c r="M3909" s="10" t="s">
        <v>95</v>
      </c>
      <c r="N3909" s="10" t="s">
        <v>96</v>
      </c>
      <c r="O3909" s="10" t="s">
        <v>1772</v>
      </c>
      <c r="P3909" s="10"/>
      <c r="Q3909" s="12"/>
      <c r="R3909" s="12"/>
      <c r="S3909" s="10" t="s">
        <v>98</v>
      </c>
      <c r="T3909" s="10" t="s">
        <v>43</v>
      </c>
      <c r="U3909" s="10">
        <v>3709</v>
      </c>
      <c r="V3909" s="10">
        <v>528</v>
      </c>
      <c r="W3909" s="10">
        <v>822</v>
      </c>
      <c r="X3909" s="10">
        <v>1726</v>
      </c>
      <c r="Y3909" s="10">
        <f t="shared" si="162"/>
        <v>3867</v>
      </c>
      <c r="Z3909" s="10" t="str">
        <f>IFERROR(VLOOKUP(H3909,'[1]MW-NIFTY-50-12-Apr-2020'!$A:$A,1,FALSE),"No")</f>
        <v>No</v>
      </c>
      <c r="AA3909" s="10" t="s">
        <v>44</v>
      </c>
      <c r="AB3909" s="9">
        <v>3867</v>
      </c>
    </row>
    <row r="3910" spans="1:28" ht="15.75" customHeight="1" x14ac:dyDescent="0.3">
      <c r="A3910" s="9">
        <v>3743</v>
      </c>
      <c r="B3910" s="10"/>
      <c r="C3910" s="10"/>
      <c r="D3910" s="10">
        <v>133935620</v>
      </c>
      <c r="E3910" s="10">
        <v>133935620</v>
      </c>
      <c r="F3910" s="10">
        <v>523186</v>
      </c>
      <c r="G3910" s="10" t="s">
        <v>11459</v>
      </c>
      <c r="H3910" s="10" t="str">
        <f>G3910</f>
        <v>BAPACK</v>
      </c>
      <c r="I3910" s="10"/>
      <c r="J3910" s="10" t="s">
        <v>11460</v>
      </c>
      <c r="K3910" s="13">
        <v>0.66</v>
      </c>
      <c r="L3910" s="19" t="s">
        <v>13176</v>
      </c>
      <c r="M3910" s="11" t="s">
        <v>23</v>
      </c>
      <c r="N3910" s="10" t="s">
        <v>196</v>
      </c>
      <c r="O3910" s="10"/>
      <c r="P3910" s="10"/>
      <c r="Q3910" s="12"/>
      <c r="R3910" s="12"/>
      <c r="S3910" s="15" t="s">
        <v>26</v>
      </c>
      <c r="T3910" s="10" t="s">
        <v>27</v>
      </c>
      <c r="U3910" s="10">
        <v>38</v>
      </c>
      <c r="V3910" s="10">
        <v>1698</v>
      </c>
      <c r="W3910" s="10">
        <v>2533</v>
      </c>
      <c r="X3910" s="10">
        <v>756</v>
      </c>
      <c r="Y3910" s="10">
        <f t="shared" si="162"/>
        <v>3743</v>
      </c>
      <c r="Z3910" s="10" t="str">
        <f>IFERROR(VLOOKUP(H3910,'[1]MW-NIFTY-50-12-Apr-2020'!$A:$A,1,FALSE),"No")</f>
        <v>No</v>
      </c>
      <c r="AA3910" s="10" t="str">
        <f>IFERROR(VLOOKUP(AB3910,'[2]ind_nifty500list 12th Apr20'!$F:$F,1,FALSE),"No")</f>
        <v>No</v>
      </c>
      <c r="AB3910" s="9">
        <v>3743</v>
      </c>
    </row>
    <row r="3911" spans="1:28" ht="15.75" customHeight="1" x14ac:dyDescent="0.3">
      <c r="A3911" s="9">
        <v>756</v>
      </c>
      <c r="B3911" s="10"/>
      <c r="C3911" s="10"/>
      <c r="D3911" s="10">
        <v>136189188</v>
      </c>
      <c r="E3911" s="10">
        <v>531989</v>
      </c>
      <c r="F3911" s="10">
        <v>531989</v>
      </c>
      <c r="G3911" s="10" t="s">
        <v>2464</v>
      </c>
      <c r="H3911" s="10" t="str">
        <f>G3911</f>
        <v>DECPO</v>
      </c>
      <c r="I3911" s="10" t="s">
        <v>2465</v>
      </c>
      <c r="J3911" s="10" t="s">
        <v>2466</v>
      </c>
      <c r="K3911" s="13">
        <v>0.65</v>
      </c>
      <c r="L3911" s="19" t="s">
        <v>13176</v>
      </c>
      <c r="M3911" s="11" t="s">
        <v>23</v>
      </c>
      <c r="N3911" s="10" t="s">
        <v>196</v>
      </c>
      <c r="O3911" s="10"/>
      <c r="P3911" s="10"/>
      <c r="Q3911" s="12"/>
      <c r="R3911" s="12"/>
      <c r="S3911" s="15" t="s">
        <v>26</v>
      </c>
      <c r="T3911" s="10" t="s">
        <v>27</v>
      </c>
      <c r="U3911" s="10">
        <v>2533</v>
      </c>
      <c r="V3911" s="10">
        <v>3743</v>
      </c>
      <c r="W3911" s="10">
        <v>615</v>
      </c>
      <c r="X3911" s="10">
        <v>3712</v>
      </c>
      <c r="Y3911" s="10">
        <f t="shared" si="162"/>
        <v>756</v>
      </c>
      <c r="Z3911" s="10" t="str">
        <f>IFERROR(VLOOKUP(H3911,'[1]MW-NIFTY-50-12-Apr-2020'!$A:$A,1,FALSE),"No")</f>
        <v>No</v>
      </c>
      <c r="AA3911" s="10" t="str">
        <f>IFERROR(VLOOKUP(AB3911,'[2]ind_nifty500list 12th Apr20'!$F:$F,1,FALSE),"No")</f>
        <v>No</v>
      </c>
      <c r="AB3911" s="9">
        <v>756</v>
      </c>
    </row>
    <row r="3912" spans="1:28" ht="15.75" customHeight="1" x14ac:dyDescent="0.3">
      <c r="A3912" s="9">
        <v>3916</v>
      </c>
      <c r="B3912" s="10">
        <v>5420545</v>
      </c>
      <c r="C3912" s="10">
        <v>21174</v>
      </c>
      <c r="D3912" s="10"/>
      <c r="E3912" s="10"/>
      <c r="F3912" s="10"/>
      <c r="G3912" s="10" t="s">
        <v>12048</v>
      </c>
      <c r="H3912" s="10" t="s">
        <v>12048</v>
      </c>
      <c r="I3912" s="10" t="s">
        <v>12049</v>
      </c>
      <c r="J3912" s="10" t="s">
        <v>12050</v>
      </c>
      <c r="K3912" s="13">
        <v>3182.9182999999998</v>
      </c>
      <c r="L3912" s="19" t="s">
        <v>13179</v>
      </c>
      <c r="M3912" s="11" t="s">
        <v>55</v>
      </c>
      <c r="N3912" s="10" t="s">
        <v>56</v>
      </c>
      <c r="O3912" s="10" t="s">
        <v>62</v>
      </c>
      <c r="P3912" s="10" t="s">
        <v>2602</v>
      </c>
      <c r="Q3912" s="12"/>
      <c r="R3912" s="12"/>
      <c r="S3912" s="10" t="s">
        <v>58</v>
      </c>
      <c r="T3912" s="10" t="s">
        <v>27</v>
      </c>
      <c r="U3912" s="10">
        <v>2778</v>
      </c>
      <c r="V3912" s="10"/>
      <c r="W3912" s="10">
        <v>3351</v>
      </c>
      <c r="X3912" s="10">
        <v>801</v>
      </c>
      <c r="Y3912" s="10">
        <f t="shared" si="162"/>
        <v>3916</v>
      </c>
      <c r="Z3912" s="10" t="str">
        <f>IFERROR(VLOOKUP(H3912,'[1]MW-NIFTY-50-12-Apr-2020'!$A:$A,1,FALSE),"No")</f>
        <v>No</v>
      </c>
      <c r="AA3912" s="10" t="s">
        <v>44</v>
      </c>
      <c r="AB3912" s="9">
        <v>3916</v>
      </c>
    </row>
    <row r="3913" spans="1:28" ht="15.75" customHeight="1" x14ac:dyDescent="0.3">
      <c r="A3913" s="9">
        <v>1697</v>
      </c>
      <c r="B3913" s="10"/>
      <c r="C3913" s="10"/>
      <c r="D3913" s="10">
        <v>129429764</v>
      </c>
      <c r="E3913" s="10">
        <v>129429764</v>
      </c>
      <c r="F3913" s="10">
        <v>505585</v>
      </c>
      <c r="G3913" s="10" t="s">
        <v>5326</v>
      </c>
      <c r="H3913" s="10" t="str">
        <f>G3913</f>
        <v>ZKOVALIN</v>
      </c>
      <c r="I3913" s="10"/>
      <c r="J3913" s="10" t="s">
        <v>5327</v>
      </c>
      <c r="K3913" s="13">
        <v>0.64</v>
      </c>
      <c r="L3913" s="16" t="s">
        <v>13176</v>
      </c>
      <c r="M3913" s="11" t="s">
        <v>55</v>
      </c>
      <c r="N3913" s="10" t="s">
        <v>56</v>
      </c>
      <c r="O3913" s="10" t="s">
        <v>62</v>
      </c>
      <c r="P3913" s="10" t="s">
        <v>293</v>
      </c>
      <c r="Q3913" s="12"/>
      <c r="R3913" s="12"/>
      <c r="S3913" s="18" t="s">
        <v>58</v>
      </c>
      <c r="T3913" s="10" t="s">
        <v>27</v>
      </c>
      <c r="U3913" s="10">
        <v>2061</v>
      </c>
      <c r="V3913" s="10">
        <v>2194</v>
      </c>
      <c r="W3913" s="10">
        <v>488</v>
      </c>
      <c r="X3913" s="10">
        <v>3762</v>
      </c>
      <c r="Y3913" s="10">
        <f t="shared" si="162"/>
        <v>1697</v>
      </c>
      <c r="Z3913" s="10" t="str">
        <f>IFERROR(VLOOKUP(H3913,'[1]MW-NIFTY-50-12-Apr-2020'!$A:$A,1,FALSE),"No")</f>
        <v>No</v>
      </c>
      <c r="AA3913" s="10" t="str">
        <f>IFERROR(VLOOKUP(AB3913,'[2]ind_nifty500list 12th Apr20'!$F:$F,1,FALSE),"No")</f>
        <v>No</v>
      </c>
      <c r="AB3913" s="9">
        <v>1697</v>
      </c>
    </row>
    <row r="3914" spans="1:28" ht="15.75" customHeight="1" x14ac:dyDescent="0.3">
      <c r="A3914" s="9">
        <v>3204</v>
      </c>
      <c r="B3914" s="10"/>
      <c r="C3914" s="10"/>
      <c r="D3914" s="10">
        <v>130995204</v>
      </c>
      <c r="E3914" s="10">
        <v>511700</v>
      </c>
      <c r="F3914" s="10">
        <v>511700</v>
      </c>
      <c r="G3914" s="10" t="s">
        <v>9848</v>
      </c>
      <c r="H3914" s="10" t="str">
        <f>G3914</f>
        <v>STANCAP</v>
      </c>
      <c r="I3914" s="10" t="s">
        <v>9849</v>
      </c>
      <c r="J3914" s="10" t="s">
        <v>9850</v>
      </c>
      <c r="K3914" s="13">
        <v>0.64</v>
      </c>
      <c r="L3914" s="16" t="s">
        <v>13176</v>
      </c>
      <c r="M3914" s="11" t="s">
        <v>55</v>
      </c>
      <c r="N3914" s="10" t="s">
        <v>56</v>
      </c>
      <c r="O3914" s="10" t="s">
        <v>62</v>
      </c>
      <c r="P3914" s="10" t="s">
        <v>63</v>
      </c>
      <c r="Q3914" s="12"/>
      <c r="R3914" s="12"/>
      <c r="S3914" s="10" t="s">
        <v>58</v>
      </c>
      <c r="T3914" s="10" t="s">
        <v>27</v>
      </c>
      <c r="U3914" s="10">
        <v>3251</v>
      </c>
      <c r="V3914" s="10">
        <v>417</v>
      </c>
      <c r="W3914" s="10">
        <v>2902</v>
      </c>
      <c r="X3914" s="10">
        <v>2653</v>
      </c>
      <c r="Y3914" s="10">
        <f t="shared" si="162"/>
        <v>3204</v>
      </c>
      <c r="Z3914" s="10" t="str">
        <f>IFERROR(VLOOKUP(H3914,'[1]MW-NIFTY-50-12-Apr-2020'!$A:$A,1,FALSE),"No")</f>
        <v>No</v>
      </c>
      <c r="AA3914" s="10" t="str">
        <f>IFERROR(VLOOKUP(AB3914,'[2]ind_nifty500list 12th Apr20'!$F:$F,1,FALSE),"No")</f>
        <v>No</v>
      </c>
      <c r="AB3914" s="9">
        <v>3204</v>
      </c>
    </row>
    <row r="3915" spans="1:28" ht="15.75" customHeight="1" x14ac:dyDescent="0.3">
      <c r="A3915" s="9">
        <v>1640</v>
      </c>
      <c r="B3915" s="10"/>
      <c r="C3915" s="10"/>
      <c r="D3915" s="10">
        <v>130831364</v>
      </c>
      <c r="E3915" s="10">
        <v>511060</v>
      </c>
      <c r="F3915" s="10">
        <v>511060</v>
      </c>
      <c r="G3915" s="10" t="s">
        <v>5156</v>
      </c>
      <c r="H3915" s="10" t="str">
        <f>G3915</f>
        <v>JUMBFNL</v>
      </c>
      <c r="I3915" s="10" t="s">
        <v>5157</v>
      </c>
      <c r="J3915" s="10" t="s">
        <v>5158</v>
      </c>
      <c r="K3915" s="13">
        <v>0.63</v>
      </c>
      <c r="L3915" s="16" t="s">
        <v>13176</v>
      </c>
      <c r="M3915" s="11" t="s">
        <v>55</v>
      </c>
      <c r="N3915" s="10" t="s">
        <v>56</v>
      </c>
      <c r="O3915" s="10" t="s">
        <v>62</v>
      </c>
      <c r="P3915" s="10" t="s">
        <v>63</v>
      </c>
      <c r="Q3915" s="12"/>
      <c r="R3915" s="12"/>
      <c r="S3915" s="10" t="s">
        <v>58</v>
      </c>
      <c r="T3915" s="10" t="s">
        <v>27</v>
      </c>
      <c r="U3915" s="10">
        <v>1818</v>
      </c>
      <c r="V3915" s="10">
        <v>2010</v>
      </c>
      <c r="W3915" s="10">
        <v>1277</v>
      </c>
      <c r="X3915" s="10">
        <v>1173</v>
      </c>
      <c r="Y3915" s="10">
        <f t="shared" si="162"/>
        <v>1640</v>
      </c>
      <c r="Z3915" s="10" t="str">
        <f>IFERROR(VLOOKUP(H3915,'[1]MW-NIFTY-50-12-Apr-2020'!$A:$A,1,FALSE),"No")</f>
        <v>No</v>
      </c>
      <c r="AA3915" s="10" t="str">
        <f>IFERROR(VLOOKUP(AB3915,'[2]ind_nifty500list 12th Apr20'!$F:$F,1,FALSE),"No")</f>
        <v>No</v>
      </c>
      <c r="AB3915" s="9">
        <v>1640</v>
      </c>
    </row>
    <row r="3916" spans="1:28" ht="15.75" customHeight="1" x14ac:dyDescent="0.3">
      <c r="A3916" s="9">
        <v>1679</v>
      </c>
      <c r="B3916" s="10"/>
      <c r="C3916" s="10"/>
      <c r="D3916" s="10">
        <v>151061508</v>
      </c>
      <c r="E3916" s="10">
        <v>590084</v>
      </c>
      <c r="F3916" s="10">
        <v>590084</v>
      </c>
      <c r="G3916" s="10" t="s">
        <v>5272</v>
      </c>
      <c r="H3916" s="10" t="str">
        <f>G3916</f>
        <v>KANCOENT</v>
      </c>
      <c r="I3916" s="10" t="s">
        <v>5273</v>
      </c>
      <c r="J3916" s="10" t="s">
        <v>5274</v>
      </c>
      <c r="K3916" s="13">
        <v>0.63</v>
      </c>
      <c r="L3916" s="19" t="s">
        <v>13176</v>
      </c>
      <c r="M3916" s="11" t="s">
        <v>83</v>
      </c>
      <c r="N3916" s="10" t="s">
        <v>84</v>
      </c>
      <c r="O3916" s="10"/>
      <c r="P3916" s="10"/>
      <c r="Q3916" s="12"/>
      <c r="R3916" s="12"/>
      <c r="S3916" s="15" t="s">
        <v>86</v>
      </c>
      <c r="T3916" s="10" t="s">
        <v>27</v>
      </c>
      <c r="U3916" s="10">
        <v>1691</v>
      </c>
      <c r="V3916" s="10">
        <v>2528</v>
      </c>
      <c r="W3916" s="10">
        <v>2625</v>
      </c>
      <c r="X3916" s="10">
        <v>1253</v>
      </c>
      <c r="Y3916" s="10">
        <f t="shared" si="162"/>
        <v>1679</v>
      </c>
      <c r="Z3916" s="10" t="str">
        <f>IFERROR(VLOOKUP(H3916,'[1]MW-NIFTY-50-12-Apr-2020'!$A:$A,1,FALSE),"No")</f>
        <v>No</v>
      </c>
      <c r="AA3916" s="10" t="str">
        <f>IFERROR(VLOOKUP(AB3916,'[2]ind_nifty500list 12th Apr20'!$F:$F,1,FALSE),"No")</f>
        <v>No</v>
      </c>
      <c r="AB3916" s="9">
        <v>1679</v>
      </c>
    </row>
    <row r="3917" spans="1:28" ht="15.75" customHeight="1" x14ac:dyDescent="0.3">
      <c r="A3917" s="9">
        <v>1811</v>
      </c>
      <c r="B3917" s="10"/>
      <c r="C3917" s="10"/>
      <c r="D3917" s="10">
        <v>128928260</v>
      </c>
      <c r="E3917" s="10">
        <v>128928260</v>
      </c>
      <c r="F3917" s="10">
        <v>503626</v>
      </c>
      <c r="G3917" s="10" t="s">
        <v>5673</v>
      </c>
      <c r="H3917" s="10" t="str">
        <f>G3917</f>
        <v>KSHITIJ</v>
      </c>
      <c r="I3917" s="10"/>
      <c r="J3917" s="10" t="s">
        <v>5674</v>
      </c>
      <c r="K3917" s="13">
        <v>0.63</v>
      </c>
      <c r="L3917" s="19" t="s">
        <v>13176</v>
      </c>
      <c r="M3917" s="11" t="s">
        <v>55</v>
      </c>
      <c r="N3917" s="10" t="s">
        <v>56</v>
      </c>
      <c r="O3917" s="10" t="s">
        <v>57</v>
      </c>
      <c r="P3917" s="10"/>
      <c r="Q3917" s="12"/>
      <c r="R3917" s="12"/>
      <c r="S3917" s="10" t="s">
        <v>58</v>
      </c>
      <c r="T3917" s="10" t="s">
        <v>27</v>
      </c>
      <c r="U3917" s="10">
        <v>1944</v>
      </c>
      <c r="V3917" s="10">
        <v>2272</v>
      </c>
      <c r="W3917" s="10">
        <v>1641</v>
      </c>
      <c r="X3917" s="10">
        <v>1523</v>
      </c>
      <c r="Y3917" s="10">
        <f t="shared" si="162"/>
        <v>1811</v>
      </c>
      <c r="Z3917" s="10" t="str">
        <f>IFERROR(VLOOKUP(H3917,'[1]MW-NIFTY-50-12-Apr-2020'!$A:$A,1,FALSE),"No")</f>
        <v>No</v>
      </c>
      <c r="AA3917" s="10" t="str">
        <f>IFERROR(VLOOKUP(AB3917,'[2]ind_nifty500list 12th Apr20'!$F:$F,1,FALSE),"No")</f>
        <v>No</v>
      </c>
      <c r="AB3917" s="9">
        <v>1811</v>
      </c>
    </row>
    <row r="3918" spans="1:28" ht="15.75" customHeight="1" x14ac:dyDescent="0.3">
      <c r="A3918" s="9">
        <v>3922</v>
      </c>
      <c r="B3918" s="10">
        <v>2893057</v>
      </c>
      <c r="C3918" s="10">
        <v>11301</v>
      </c>
      <c r="D3918" s="10">
        <v>138122756</v>
      </c>
      <c r="E3918" s="10">
        <v>539542</v>
      </c>
      <c r="F3918" s="10">
        <v>539542</v>
      </c>
      <c r="G3918" s="10" t="s">
        <v>12064</v>
      </c>
      <c r="H3918" s="10" t="s">
        <v>12064</v>
      </c>
      <c r="I3918" s="10" t="s">
        <v>12065</v>
      </c>
      <c r="J3918" s="10" t="s">
        <v>12066</v>
      </c>
      <c r="K3918" s="13">
        <v>4478.3670000000002</v>
      </c>
      <c r="L3918" s="19" t="s">
        <v>13179</v>
      </c>
      <c r="M3918" s="11" t="s">
        <v>83</v>
      </c>
      <c r="N3918" s="10" t="s">
        <v>84</v>
      </c>
      <c r="O3918" s="10" t="s">
        <v>108</v>
      </c>
      <c r="P3918" s="10"/>
      <c r="Q3918" s="12"/>
      <c r="R3918" s="12"/>
      <c r="S3918" s="15" t="s">
        <v>86</v>
      </c>
      <c r="T3918" s="10" t="s">
        <v>27</v>
      </c>
      <c r="U3918" s="10">
        <v>2802</v>
      </c>
      <c r="V3918" s="10">
        <v>1733</v>
      </c>
      <c r="W3918" s="10">
        <v>506</v>
      </c>
      <c r="X3918" s="10">
        <v>2700</v>
      </c>
      <c r="Y3918" s="10">
        <f t="shared" si="162"/>
        <v>3922</v>
      </c>
      <c r="Z3918" s="10" t="str">
        <f>IFERROR(VLOOKUP(H3918,'[1]MW-NIFTY-50-12-Apr-2020'!$A:$A,1,FALSE),"No")</f>
        <v>No</v>
      </c>
      <c r="AA3918" s="10" t="s">
        <v>44</v>
      </c>
      <c r="AB3918" s="9">
        <v>3922</v>
      </c>
    </row>
    <row r="3919" spans="1:28" ht="15.75" customHeight="1" x14ac:dyDescent="0.3">
      <c r="A3919" s="9">
        <v>3923</v>
      </c>
      <c r="B3919" s="10">
        <v>4921089</v>
      </c>
      <c r="C3919" s="10">
        <v>19223</v>
      </c>
      <c r="D3919" s="10">
        <v>138294276</v>
      </c>
      <c r="E3919" s="10">
        <v>540212</v>
      </c>
      <c r="F3919" s="10">
        <v>540212</v>
      </c>
      <c r="G3919" s="10" t="s">
        <v>12067</v>
      </c>
      <c r="H3919" s="10" t="s">
        <v>12067</v>
      </c>
      <c r="I3919" s="10" t="s">
        <v>12068</v>
      </c>
      <c r="J3919" s="10" t="s">
        <v>12069</v>
      </c>
      <c r="K3919" s="13">
        <v>1999.1130000000001</v>
      </c>
      <c r="L3919" s="19" t="s">
        <v>13179</v>
      </c>
      <c r="M3919" s="10" t="s">
        <v>39</v>
      </c>
      <c r="N3919" s="10" t="s">
        <v>145</v>
      </c>
      <c r="O3919" s="10" t="s">
        <v>530</v>
      </c>
      <c r="P3919" s="10"/>
      <c r="Q3919" s="12"/>
      <c r="R3919" s="12"/>
      <c r="S3919" s="17" t="s">
        <v>42</v>
      </c>
      <c r="T3919" s="10" t="s">
        <v>27</v>
      </c>
      <c r="U3919" s="10">
        <v>244</v>
      </c>
      <c r="V3919" s="10">
        <v>1077</v>
      </c>
      <c r="W3919" s="10">
        <v>3507</v>
      </c>
      <c r="X3919" s="10">
        <v>3869</v>
      </c>
      <c r="Y3919" s="10">
        <f t="shared" si="162"/>
        <v>3923</v>
      </c>
      <c r="Z3919" s="10" t="str">
        <f>IFERROR(VLOOKUP(H3919,'[1]MW-NIFTY-50-12-Apr-2020'!$A:$A,1,FALSE),"No")</f>
        <v>No</v>
      </c>
      <c r="AA3919" s="10" t="s">
        <v>44</v>
      </c>
      <c r="AB3919" s="9">
        <v>3923</v>
      </c>
    </row>
    <row r="3920" spans="1:28" ht="15.75" customHeight="1" x14ac:dyDescent="0.3">
      <c r="A3920" s="9">
        <v>3304</v>
      </c>
      <c r="B3920" s="10"/>
      <c r="C3920" s="10"/>
      <c r="D3920" s="10">
        <v>130953988</v>
      </c>
      <c r="E3920" s="10">
        <v>511539</v>
      </c>
      <c r="F3920" s="10">
        <v>511539</v>
      </c>
      <c r="G3920" s="10" t="s">
        <v>10148</v>
      </c>
      <c r="H3920" s="10" t="str">
        <f t="shared" ref="H3920:H3930" si="163">G3920</f>
        <v>SUPRATRE</v>
      </c>
      <c r="I3920" s="10" t="s">
        <v>10149</v>
      </c>
      <c r="J3920" s="10" t="s">
        <v>10150</v>
      </c>
      <c r="K3920" s="13">
        <v>0.63</v>
      </c>
      <c r="L3920" s="19" t="s">
        <v>13176</v>
      </c>
      <c r="M3920" s="11" t="s">
        <v>39</v>
      </c>
      <c r="N3920" s="10" t="s">
        <v>40</v>
      </c>
      <c r="O3920" s="10" t="s">
        <v>137</v>
      </c>
      <c r="P3920" s="10" t="s">
        <v>137</v>
      </c>
      <c r="Q3920" s="12"/>
      <c r="R3920" s="12"/>
      <c r="S3920" s="15" t="s">
        <v>42</v>
      </c>
      <c r="T3920" s="10" t="s">
        <v>27</v>
      </c>
      <c r="U3920" s="10">
        <v>1483</v>
      </c>
      <c r="V3920" s="10">
        <v>2064</v>
      </c>
      <c r="W3920" s="10">
        <v>2862</v>
      </c>
      <c r="X3920" s="10">
        <v>1125</v>
      </c>
      <c r="Y3920" s="10">
        <f t="shared" si="162"/>
        <v>3304</v>
      </c>
      <c r="Z3920" s="10" t="str">
        <f>IFERROR(VLOOKUP(H3920,'[1]MW-NIFTY-50-12-Apr-2020'!$A:$A,1,FALSE),"No")</f>
        <v>No</v>
      </c>
      <c r="AA3920" s="10" t="str">
        <f>IFERROR(VLOOKUP(AB3920,'[2]ind_nifty500list 12th Apr20'!$F:$F,1,FALSE),"No")</f>
        <v>No</v>
      </c>
      <c r="AB3920" s="9">
        <v>3304</v>
      </c>
    </row>
    <row r="3921" spans="1:28" ht="15.75" customHeight="1" x14ac:dyDescent="0.3">
      <c r="A3921" s="9">
        <v>812</v>
      </c>
      <c r="B3921" s="10"/>
      <c r="C3921" s="10"/>
      <c r="D3921" s="10">
        <v>129018372</v>
      </c>
      <c r="E3921" s="10">
        <v>129018372</v>
      </c>
      <c r="F3921" s="10">
        <v>503978</v>
      </c>
      <c r="G3921" s="10" t="s">
        <v>2633</v>
      </c>
      <c r="H3921" s="10" t="str">
        <f t="shared" si="163"/>
        <v>ZDIGIELE</v>
      </c>
      <c r="I3921" s="10" t="s">
        <v>2634</v>
      </c>
      <c r="J3921" s="10" t="s">
        <v>2635</v>
      </c>
      <c r="K3921" s="13">
        <v>0.62</v>
      </c>
      <c r="L3921" s="19" t="s">
        <v>13176</v>
      </c>
      <c r="M3921" s="11" t="s">
        <v>83</v>
      </c>
      <c r="N3921" s="10" t="s">
        <v>181</v>
      </c>
      <c r="O3921" s="10"/>
      <c r="P3921" s="10"/>
      <c r="Q3921" s="10"/>
      <c r="R3921" s="12"/>
      <c r="S3921" s="17" t="s">
        <v>86</v>
      </c>
      <c r="T3921" s="10" t="s">
        <v>27</v>
      </c>
      <c r="U3921" s="10">
        <v>828</v>
      </c>
      <c r="V3921" s="10">
        <v>863</v>
      </c>
      <c r="W3921" s="10">
        <v>2882</v>
      </c>
      <c r="X3921" s="10">
        <v>1783</v>
      </c>
      <c r="Y3921" s="10">
        <f t="shared" si="162"/>
        <v>812</v>
      </c>
      <c r="Z3921" s="10" t="str">
        <f>IFERROR(VLOOKUP(H3921,'[1]MW-NIFTY-50-12-Apr-2020'!$A:$A,1,FALSE),"No")</f>
        <v>No</v>
      </c>
      <c r="AA3921" s="10" t="str">
        <f>IFERROR(VLOOKUP(AB3921,'[2]ind_nifty500list 12th Apr20'!$F:$F,1,FALSE),"No")</f>
        <v>No</v>
      </c>
      <c r="AB3921" s="9">
        <v>812</v>
      </c>
    </row>
    <row r="3922" spans="1:28" ht="15.75" customHeight="1" x14ac:dyDescent="0.3">
      <c r="A3922" s="9">
        <v>1292</v>
      </c>
      <c r="B3922" s="10"/>
      <c r="C3922" s="10"/>
      <c r="D3922" s="10">
        <v>136013060</v>
      </c>
      <c r="E3922" s="10">
        <v>531301</v>
      </c>
      <c r="F3922" s="10">
        <v>531301</v>
      </c>
      <c r="G3922" s="10" t="s">
        <v>4097</v>
      </c>
      <c r="H3922" s="10" t="str">
        <f t="shared" si="163"/>
        <v>HIGHSTREE</v>
      </c>
      <c r="I3922" s="10" t="s">
        <v>4098</v>
      </c>
      <c r="J3922" s="10" t="s">
        <v>4099</v>
      </c>
      <c r="K3922" s="13">
        <v>0.62</v>
      </c>
      <c r="L3922" s="19" t="s">
        <v>13176</v>
      </c>
      <c r="M3922" s="11" t="s">
        <v>39</v>
      </c>
      <c r="N3922" s="10" t="s">
        <v>145</v>
      </c>
      <c r="O3922" s="10"/>
      <c r="P3922" s="10"/>
      <c r="Q3922" s="12"/>
      <c r="R3922" s="12"/>
      <c r="S3922" s="17" t="s">
        <v>42</v>
      </c>
      <c r="T3922" s="10" t="s">
        <v>27</v>
      </c>
      <c r="U3922" s="10">
        <v>1555</v>
      </c>
      <c r="V3922" s="10">
        <v>1574</v>
      </c>
      <c r="W3922" s="10">
        <v>1121</v>
      </c>
      <c r="X3922" s="10">
        <v>1060</v>
      </c>
      <c r="Y3922" s="10">
        <f t="shared" si="162"/>
        <v>1292</v>
      </c>
      <c r="Z3922" s="10" t="str">
        <f>IFERROR(VLOOKUP(H3922,'[1]MW-NIFTY-50-12-Apr-2020'!$A:$A,1,FALSE),"No")</f>
        <v>No</v>
      </c>
      <c r="AA3922" s="10" t="str">
        <f>IFERROR(VLOOKUP(AB3922,'[2]ind_nifty500list 12th Apr20'!$F:$F,1,FALSE),"No")</f>
        <v>No</v>
      </c>
      <c r="AB3922" s="9">
        <v>1292</v>
      </c>
    </row>
    <row r="3923" spans="1:28" ht="15.75" customHeight="1" x14ac:dyDescent="0.3">
      <c r="A3923" s="9">
        <v>2647</v>
      </c>
      <c r="B3923" s="10"/>
      <c r="C3923" s="10"/>
      <c r="D3923" s="10">
        <v>131489284</v>
      </c>
      <c r="E3923" s="10">
        <v>131489284</v>
      </c>
      <c r="F3923" s="10">
        <v>513630</v>
      </c>
      <c r="G3923" s="10" t="s">
        <v>8181</v>
      </c>
      <c r="H3923" s="10" t="str">
        <f t="shared" si="163"/>
        <v>RAJMALL</v>
      </c>
      <c r="I3923" s="10"/>
      <c r="J3923" s="10" t="s">
        <v>8182</v>
      </c>
      <c r="K3923" s="13">
        <v>0.62</v>
      </c>
      <c r="L3923" s="19" t="s">
        <v>13176</v>
      </c>
      <c r="M3923" s="11" t="s">
        <v>39</v>
      </c>
      <c r="N3923" s="10" t="s">
        <v>145</v>
      </c>
      <c r="O3923" s="10"/>
      <c r="P3923" s="10"/>
      <c r="Q3923" s="12"/>
      <c r="R3923" s="12"/>
      <c r="S3923" s="17" t="s">
        <v>42</v>
      </c>
      <c r="T3923" s="10" t="s">
        <v>27</v>
      </c>
      <c r="U3923" s="10">
        <v>2651</v>
      </c>
      <c r="V3923" s="10">
        <v>2680</v>
      </c>
      <c r="W3923" s="10">
        <v>2603</v>
      </c>
      <c r="X3923" s="10">
        <v>2539</v>
      </c>
      <c r="Y3923" s="10">
        <f t="shared" si="162"/>
        <v>2647</v>
      </c>
      <c r="Z3923" s="10" t="str">
        <f>IFERROR(VLOOKUP(H3923,'[1]MW-NIFTY-50-12-Apr-2020'!$A:$A,1,FALSE),"No")</f>
        <v>No</v>
      </c>
      <c r="AA3923" s="10" t="str">
        <f>IFERROR(VLOOKUP(AB3923,'[2]ind_nifty500list 12th Apr20'!$F:$F,1,FALSE),"No")</f>
        <v>No</v>
      </c>
      <c r="AB3923" s="9">
        <v>2647</v>
      </c>
    </row>
    <row r="3924" spans="1:28" ht="15.75" customHeight="1" x14ac:dyDescent="0.3">
      <c r="A3924" s="9">
        <v>2290</v>
      </c>
      <c r="B3924" s="10"/>
      <c r="C3924" s="10"/>
      <c r="D3924" s="10">
        <v>136138500</v>
      </c>
      <c r="E3924" s="10">
        <v>136138500</v>
      </c>
      <c r="F3924" s="10">
        <v>531791</v>
      </c>
      <c r="G3924" s="10" t="s">
        <v>7120</v>
      </c>
      <c r="H3924" s="10" t="str">
        <f t="shared" si="163"/>
        <v>NOVAGOLD</v>
      </c>
      <c r="I3924" s="10" t="s">
        <v>7121</v>
      </c>
      <c r="J3924" s="10" t="s">
        <v>7122</v>
      </c>
      <c r="K3924" s="13">
        <v>0.61</v>
      </c>
      <c r="L3924" s="19" t="s">
        <v>13176</v>
      </c>
      <c r="M3924" s="11" t="s">
        <v>121</v>
      </c>
      <c r="N3924" s="10" t="s">
        <v>122</v>
      </c>
      <c r="O3924" s="10" t="s">
        <v>1808</v>
      </c>
      <c r="P3924" s="10"/>
      <c r="Q3924" s="12"/>
      <c r="R3924" s="12"/>
      <c r="S3924" s="15" t="s">
        <v>124</v>
      </c>
      <c r="T3924" s="10" t="s">
        <v>27</v>
      </c>
      <c r="U3924" s="10">
        <v>540</v>
      </c>
      <c r="V3924" s="10">
        <v>2938</v>
      </c>
      <c r="W3924" s="10">
        <v>1499</v>
      </c>
      <c r="X3924" s="10">
        <v>3234</v>
      </c>
      <c r="Y3924" s="10">
        <f t="shared" si="162"/>
        <v>2290</v>
      </c>
      <c r="Z3924" s="10" t="str">
        <f>IFERROR(VLOOKUP(H3924,'[1]MW-NIFTY-50-12-Apr-2020'!$A:$A,1,FALSE),"No")</f>
        <v>No</v>
      </c>
      <c r="AA3924" s="10" t="str">
        <f>IFERROR(VLOOKUP(AB3924,'[2]ind_nifty500list 12th Apr20'!$F:$F,1,FALSE),"No")</f>
        <v>No</v>
      </c>
      <c r="AB3924" s="9">
        <v>2290</v>
      </c>
    </row>
    <row r="3925" spans="1:28" ht="15.75" customHeight="1" x14ac:dyDescent="0.3">
      <c r="A3925" s="9">
        <v>602</v>
      </c>
      <c r="B3925" s="10"/>
      <c r="C3925" s="10"/>
      <c r="D3925" s="10">
        <v>136019716</v>
      </c>
      <c r="E3925" s="10">
        <v>531327</v>
      </c>
      <c r="F3925" s="10">
        <v>531327</v>
      </c>
      <c r="G3925" s="10" t="s">
        <v>1997</v>
      </c>
      <c r="H3925" s="10" t="str">
        <f t="shared" si="163"/>
        <v>CHARMS</v>
      </c>
      <c r="I3925" s="10" t="s">
        <v>1998</v>
      </c>
      <c r="J3925" s="10" t="s">
        <v>1999</v>
      </c>
      <c r="K3925" s="13">
        <v>0.6</v>
      </c>
      <c r="L3925" s="19" t="s">
        <v>13176</v>
      </c>
      <c r="M3925" s="12"/>
      <c r="N3925" s="10"/>
      <c r="O3925" s="10"/>
      <c r="P3925" s="10"/>
      <c r="Q3925" s="12"/>
      <c r="R3925" s="12"/>
      <c r="S3925" s="10"/>
      <c r="T3925" s="10" t="s">
        <v>27</v>
      </c>
      <c r="U3925" s="10"/>
      <c r="V3925" s="10"/>
      <c r="W3925" s="10"/>
      <c r="X3925" s="10"/>
      <c r="Y3925" s="10">
        <f t="shared" si="162"/>
        <v>602</v>
      </c>
      <c r="Z3925" s="10" t="str">
        <f>IFERROR(VLOOKUP(H3925,'[1]MW-NIFTY-50-12-Apr-2020'!$A:$A,1,FALSE),"No")</f>
        <v>No</v>
      </c>
      <c r="AA3925" s="10" t="str">
        <f>IFERROR(VLOOKUP(AB3925,'[2]ind_nifty500list 12th Apr20'!$F:$F,1,FALSE),"No")</f>
        <v>No</v>
      </c>
      <c r="AB3925" s="9">
        <v>602</v>
      </c>
    </row>
    <row r="3926" spans="1:28" ht="15.75" customHeight="1" x14ac:dyDescent="0.3">
      <c r="A3926" s="9">
        <v>2917</v>
      </c>
      <c r="B3926" s="10"/>
      <c r="C3926" s="10"/>
      <c r="D3926" s="10">
        <v>132433924</v>
      </c>
      <c r="E3926" s="10">
        <v>517320</v>
      </c>
      <c r="F3926" s="10">
        <v>517320</v>
      </c>
      <c r="G3926" s="10" t="s">
        <v>8992</v>
      </c>
      <c r="H3926" s="10" t="str">
        <f t="shared" si="163"/>
        <v>SAVINFOCO</v>
      </c>
      <c r="I3926" s="10" t="s">
        <v>8993</v>
      </c>
      <c r="J3926" s="10" t="s">
        <v>8994</v>
      </c>
      <c r="K3926" s="13">
        <v>0.6</v>
      </c>
      <c r="L3926" s="19" t="s">
        <v>13176</v>
      </c>
      <c r="M3926" s="11" t="s">
        <v>39</v>
      </c>
      <c r="N3926" s="10" t="s">
        <v>40</v>
      </c>
      <c r="O3926" s="10" t="s">
        <v>128</v>
      </c>
      <c r="P3926" s="10" t="e">
        <v>#REF!</v>
      </c>
      <c r="Q3926" s="12"/>
      <c r="R3926" s="12"/>
      <c r="S3926" s="17" t="s">
        <v>42</v>
      </c>
      <c r="T3926" s="10" t="s">
        <v>27</v>
      </c>
      <c r="U3926" s="10">
        <v>1048</v>
      </c>
      <c r="V3926" s="10">
        <v>3446</v>
      </c>
      <c r="W3926" s="10">
        <v>679</v>
      </c>
      <c r="X3926" s="10">
        <v>3494</v>
      </c>
      <c r="Y3926" s="10">
        <f t="shared" si="162"/>
        <v>2917</v>
      </c>
      <c r="Z3926" s="10" t="str">
        <f>IFERROR(VLOOKUP(H3926,'[1]MW-NIFTY-50-12-Apr-2020'!$A:$A,1,FALSE),"No")</f>
        <v>No</v>
      </c>
      <c r="AA3926" s="10" t="str">
        <f>IFERROR(VLOOKUP(AB3926,'[2]ind_nifty500list 12th Apr20'!$F:$F,1,FALSE),"No")</f>
        <v>No</v>
      </c>
      <c r="AB3926" s="9">
        <v>2917</v>
      </c>
    </row>
    <row r="3927" spans="1:28" ht="15.75" customHeight="1" x14ac:dyDescent="0.3">
      <c r="A3927" s="9">
        <v>2994</v>
      </c>
      <c r="B3927" s="10"/>
      <c r="C3927" s="10"/>
      <c r="D3927" s="10">
        <v>130840580</v>
      </c>
      <c r="E3927" s="10">
        <v>130840580</v>
      </c>
      <c r="F3927" s="10">
        <v>511096</v>
      </c>
      <c r="G3927" s="10" t="s">
        <v>9223</v>
      </c>
      <c r="H3927" s="10" t="str">
        <f t="shared" si="163"/>
        <v>TVOLCON</v>
      </c>
      <c r="I3927" s="10"/>
      <c r="J3927" s="10" t="s">
        <v>9224</v>
      </c>
      <c r="K3927" s="13">
        <v>0.6</v>
      </c>
      <c r="L3927" s="19" t="s">
        <v>13176</v>
      </c>
      <c r="M3927" s="11" t="s">
        <v>55</v>
      </c>
      <c r="N3927" s="10" t="s">
        <v>56</v>
      </c>
      <c r="O3927" s="10" t="s">
        <v>62</v>
      </c>
      <c r="P3927" s="10" t="s">
        <v>293</v>
      </c>
      <c r="Q3927" s="12"/>
      <c r="R3927" s="12"/>
      <c r="S3927" s="10" t="s">
        <v>58</v>
      </c>
      <c r="T3927" s="10" t="s">
        <v>27</v>
      </c>
      <c r="U3927" s="10">
        <v>3031</v>
      </c>
      <c r="V3927" s="10">
        <v>3085</v>
      </c>
      <c r="W3927" s="10">
        <v>2983</v>
      </c>
      <c r="X3927" s="10">
        <v>2757</v>
      </c>
      <c r="Y3927" s="10">
        <f t="shared" si="162"/>
        <v>2994</v>
      </c>
      <c r="Z3927" s="10" t="str">
        <f>IFERROR(VLOOKUP(H3927,'[1]MW-NIFTY-50-12-Apr-2020'!$A:$A,1,FALSE),"No")</f>
        <v>No</v>
      </c>
      <c r="AA3927" s="10" t="str">
        <f>IFERROR(VLOOKUP(AB3927,'[2]ind_nifty500list 12th Apr20'!$F:$F,1,FALSE),"No")</f>
        <v>No</v>
      </c>
      <c r="AB3927" s="9">
        <v>2994</v>
      </c>
    </row>
    <row r="3928" spans="1:28" ht="15.75" customHeight="1" x14ac:dyDescent="0.3">
      <c r="A3928" s="9">
        <v>3324</v>
      </c>
      <c r="B3928" s="10"/>
      <c r="C3928" s="10"/>
      <c r="D3928" s="10">
        <v>130863364</v>
      </c>
      <c r="E3928" s="10">
        <v>511185</v>
      </c>
      <c r="F3928" s="10">
        <v>511185</v>
      </c>
      <c r="G3928" s="10" t="s">
        <v>10208</v>
      </c>
      <c r="H3928" s="10" t="str">
        <f t="shared" si="163"/>
        <v>SURYAKR</v>
      </c>
      <c r="I3928" s="10" t="s">
        <v>10209</v>
      </c>
      <c r="J3928" s="10" t="s">
        <v>10210</v>
      </c>
      <c r="K3928" s="13">
        <v>0.59</v>
      </c>
      <c r="L3928" s="19" t="s">
        <v>13176</v>
      </c>
      <c r="M3928" s="11" t="s">
        <v>39</v>
      </c>
      <c r="N3928" s="10" t="s">
        <v>145</v>
      </c>
      <c r="O3928" s="10"/>
      <c r="P3928" s="10"/>
      <c r="Q3928" s="12"/>
      <c r="R3928" s="12"/>
      <c r="S3928" s="15" t="s">
        <v>42</v>
      </c>
      <c r="T3928" s="10" t="s">
        <v>27</v>
      </c>
      <c r="U3928" s="10">
        <v>3599</v>
      </c>
      <c r="V3928" s="10">
        <v>3733</v>
      </c>
      <c r="W3928" s="10">
        <v>3110</v>
      </c>
      <c r="X3928" s="10">
        <v>2904</v>
      </c>
      <c r="Y3928" s="10">
        <f t="shared" si="162"/>
        <v>3324</v>
      </c>
      <c r="Z3928" s="10" t="str">
        <f>IFERROR(VLOOKUP(H3928,'[1]MW-NIFTY-50-12-Apr-2020'!$A:$A,1,FALSE),"No")</f>
        <v>No</v>
      </c>
      <c r="AA3928" s="10" t="str">
        <f>IFERROR(VLOOKUP(AB3928,'[2]ind_nifty500list 12th Apr20'!$F:$F,1,FALSE),"No")</f>
        <v>No</v>
      </c>
      <c r="AB3928" s="9">
        <v>3324</v>
      </c>
    </row>
    <row r="3929" spans="1:28" ht="15.75" customHeight="1" x14ac:dyDescent="0.3">
      <c r="A3929" s="9">
        <v>1932</v>
      </c>
      <c r="B3929" s="10"/>
      <c r="C3929" s="10"/>
      <c r="D3929" s="10">
        <v>131158276</v>
      </c>
      <c r="E3929" s="10">
        <v>131158276</v>
      </c>
      <c r="F3929" s="10">
        <v>512337</v>
      </c>
      <c r="G3929" s="10" t="s">
        <v>6041</v>
      </c>
      <c r="H3929" s="10" t="str">
        <f t="shared" si="163"/>
        <v>MAHSHRE</v>
      </c>
      <c r="I3929" s="10"/>
      <c r="J3929" s="10" t="s">
        <v>6042</v>
      </c>
      <c r="K3929" s="13">
        <v>0.57999999999999996</v>
      </c>
      <c r="L3929" s="19" t="s">
        <v>13176</v>
      </c>
      <c r="M3929" s="11" t="s">
        <v>55</v>
      </c>
      <c r="N3929" s="10" t="s">
        <v>56</v>
      </c>
      <c r="O3929" s="10" t="s">
        <v>62</v>
      </c>
      <c r="P3929" s="10" t="s">
        <v>293</v>
      </c>
      <c r="Q3929" s="12"/>
      <c r="R3929" s="12"/>
      <c r="S3929" s="18" t="s">
        <v>58</v>
      </c>
      <c r="T3929" s="10" t="s">
        <v>27</v>
      </c>
      <c r="U3929" s="10">
        <v>2113</v>
      </c>
      <c r="V3929" s="10">
        <v>2383</v>
      </c>
      <c r="W3929" s="10">
        <v>1834</v>
      </c>
      <c r="X3929" s="10">
        <v>825</v>
      </c>
      <c r="Y3929" s="10">
        <f t="shared" si="162"/>
        <v>1932</v>
      </c>
      <c r="Z3929" s="10" t="str">
        <f>IFERROR(VLOOKUP(H3929,'[1]MW-NIFTY-50-12-Apr-2020'!$A:$A,1,FALSE),"No")</f>
        <v>No</v>
      </c>
      <c r="AA3929" s="10" t="str">
        <f>IFERROR(VLOOKUP(AB3929,'[2]ind_nifty500list 12th Apr20'!$F:$F,1,FALSE),"No")</f>
        <v>No</v>
      </c>
      <c r="AB3929" s="9">
        <v>1932</v>
      </c>
    </row>
    <row r="3930" spans="1:28" ht="15.75" customHeight="1" x14ac:dyDescent="0.3">
      <c r="A3930" s="9">
        <v>3123</v>
      </c>
      <c r="B3930" s="10"/>
      <c r="C3930" s="10"/>
      <c r="D3930" s="10">
        <v>129566724</v>
      </c>
      <c r="E3930" s="10">
        <v>129566724</v>
      </c>
      <c r="F3930" s="10">
        <v>506120</v>
      </c>
      <c r="G3930" s="10" t="s">
        <v>9605</v>
      </c>
      <c r="H3930" s="10" t="str">
        <f t="shared" si="163"/>
        <v>ALNATRD</v>
      </c>
      <c r="I3930" s="10"/>
      <c r="J3930" s="10" t="s">
        <v>9606</v>
      </c>
      <c r="K3930" s="13">
        <v>0.57999999999999996</v>
      </c>
      <c r="L3930" s="19" t="s">
        <v>13176</v>
      </c>
      <c r="M3930" s="11" t="s">
        <v>39</v>
      </c>
      <c r="N3930" s="10" t="s">
        <v>40</v>
      </c>
      <c r="O3930" s="10" t="s">
        <v>76</v>
      </c>
      <c r="P3930" s="10"/>
      <c r="Q3930" s="12"/>
      <c r="R3930" s="12"/>
      <c r="S3930" s="15" t="s">
        <v>42</v>
      </c>
      <c r="T3930" s="10" t="s">
        <v>27</v>
      </c>
      <c r="U3930" s="10">
        <v>3707</v>
      </c>
      <c r="V3930" s="10">
        <v>3710</v>
      </c>
      <c r="W3930" s="10">
        <v>3043</v>
      </c>
      <c r="X3930" s="10">
        <v>2777</v>
      </c>
      <c r="Y3930" s="10">
        <f t="shared" si="162"/>
        <v>3123</v>
      </c>
      <c r="Z3930" s="10" t="str">
        <f>IFERROR(VLOOKUP(H3930,'[1]MW-NIFTY-50-12-Apr-2020'!$A:$A,1,FALSE),"No")</f>
        <v>No</v>
      </c>
      <c r="AA3930" s="10" t="str">
        <f>IFERROR(VLOOKUP(AB3930,'[2]ind_nifty500list 12th Apr20'!$F:$F,1,FALSE),"No")</f>
        <v>No</v>
      </c>
      <c r="AB3930" s="9">
        <v>3123</v>
      </c>
    </row>
    <row r="3931" spans="1:28" ht="15.75" customHeight="1" x14ac:dyDescent="0.3">
      <c r="A3931" s="9">
        <v>5070</v>
      </c>
      <c r="B3931" s="10">
        <v>131074820</v>
      </c>
      <c r="C3931" s="10">
        <v>512011</v>
      </c>
      <c r="D3931" s="10">
        <v>131074820</v>
      </c>
      <c r="E3931" s="10">
        <v>512011</v>
      </c>
      <c r="F3931" s="10">
        <v>512011</v>
      </c>
      <c r="G3931" s="10" t="s">
        <v>12906</v>
      </c>
      <c r="H3931" s="10" t="s">
        <v>12906</v>
      </c>
      <c r="I3931" s="10" t="s">
        <v>12907</v>
      </c>
      <c r="J3931" s="10" t="s">
        <v>12908</v>
      </c>
      <c r="K3931" s="13">
        <v>0.57999999999999996</v>
      </c>
      <c r="L3931" s="19" t="s">
        <v>13176</v>
      </c>
      <c r="M3931" s="10" t="s">
        <v>275</v>
      </c>
      <c r="N3931" s="10" t="s">
        <v>276</v>
      </c>
      <c r="O3931" s="10" t="s">
        <v>277</v>
      </c>
      <c r="P3931" s="10" t="s">
        <v>826</v>
      </c>
      <c r="Q3931" s="10"/>
      <c r="R3931" s="10"/>
      <c r="S3931" s="10" t="s">
        <v>279</v>
      </c>
      <c r="T3931" s="10" t="s">
        <v>27</v>
      </c>
      <c r="U3931" s="10">
        <v>4033</v>
      </c>
      <c r="V3931" s="10">
        <v>4237</v>
      </c>
      <c r="W3931" s="10">
        <v>4548</v>
      </c>
      <c r="X3931" s="10">
        <v>5064</v>
      </c>
      <c r="Y3931" s="10">
        <f t="shared" si="162"/>
        <v>5070</v>
      </c>
      <c r="Z3931" s="10" t="str">
        <f>IFERROR(VLOOKUP(H3931,'[1]MW-NIFTY-50-12-Apr-2020'!$A:$A,1,FALSE),"No")</f>
        <v>No</v>
      </c>
      <c r="AA3931" s="10" t="str">
        <f>IFERROR(VLOOKUP(AB3931,'[2]ind_nifty500list 12th Apr20'!$F:$F,1,FALSE),"No")</f>
        <v>No</v>
      </c>
      <c r="AB3931" s="9">
        <v>5070</v>
      </c>
    </row>
    <row r="3932" spans="1:28" ht="15.75" customHeight="1" x14ac:dyDescent="0.3">
      <c r="A3932" s="9">
        <v>234</v>
      </c>
      <c r="B3932" s="10"/>
      <c r="C3932" s="10"/>
      <c r="D3932" s="10">
        <v>136109316</v>
      </c>
      <c r="E3932" s="10">
        <v>136109316</v>
      </c>
      <c r="F3932" s="10">
        <v>531677</v>
      </c>
      <c r="G3932" s="10" t="s">
        <v>853</v>
      </c>
      <c r="H3932" s="10" t="str">
        <f>G3932</f>
        <v>ARISINT</v>
      </c>
      <c r="I3932" s="10" t="s">
        <v>854</v>
      </c>
      <c r="J3932" s="10" t="s">
        <v>855</v>
      </c>
      <c r="K3932" s="13">
        <v>0.56000000000000005</v>
      </c>
      <c r="L3932" s="19" t="s">
        <v>13176</v>
      </c>
      <c r="M3932" s="11" t="s">
        <v>83</v>
      </c>
      <c r="N3932" s="10" t="s">
        <v>621</v>
      </c>
      <c r="O3932" s="10" t="s">
        <v>622</v>
      </c>
      <c r="P3932" s="10" t="s">
        <v>856</v>
      </c>
      <c r="Q3932" s="12"/>
      <c r="R3932" s="12"/>
      <c r="S3932" s="18" t="s">
        <v>623</v>
      </c>
      <c r="T3932" s="10" t="s">
        <v>27</v>
      </c>
      <c r="U3932" s="10">
        <v>4999</v>
      </c>
      <c r="V3932" s="10">
        <v>4688</v>
      </c>
      <c r="W3932" s="10">
        <v>3479</v>
      </c>
      <c r="X3932" s="10">
        <v>160</v>
      </c>
      <c r="Y3932" s="10">
        <f t="shared" si="162"/>
        <v>234</v>
      </c>
      <c r="Z3932" s="10" t="str">
        <f>IFERROR(VLOOKUP(H3932,'[1]MW-NIFTY-50-12-Apr-2020'!$A:$A,1,FALSE),"No")</f>
        <v>No</v>
      </c>
      <c r="AA3932" s="10" t="str">
        <f>IFERROR(VLOOKUP(AB3932,'[2]ind_nifty500list 12th Apr20'!$F:$F,1,FALSE),"No")</f>
        <v>No</v>
      </c>
      <c r="AB3932" s="9">
        <v>234</v>
      </c>
    </row>
    <row r="3933" spans="1:28" ht="15.75" customHeight="1" x14ac:dyDescent="0.3">
      <c r="A3933" s="9">
        <v>2045</v>
      </c>
      <c r="B3933" s="10"/>
      <c r="C3933" s="10"/>
      <c r="D3933" s="10">
        <v>134720260</v>
      </c>
      <c r="E3933" s="10">
        <v>526251</v>
      </c>
      <c r="F3933" s="10">
        <v>526251</v>
      </c>
      <c r="G3933" s="10" t="s">
        <v>6376</v>
      </c>
      <c r="H3933" s="10" t="str">
        <f>G3933</f>
        <v>MIDEASTP</v>
      </c>
      <c r="I3933" s="10" t="s">
        <v>6377</v>
      </c>
      <c r="J3933" s="10" t="s">
        <v>6378</v>
      </c>
      <c r="K3933" s="13">
        <v>0.56000000000000005</v>
      </c>
      <c r="L3933" s="19" t="s">
        <v>13176</v>
      </c>
      <c r="M3933" s="11" t="s">
        <v>55</v>
      </c>
      <c r="N3933" s="10" t="s">
        <v>56</v>
      </c>
      <c r="O3933" s="10" t="s">
        <v>62</v>
      </c>
      <c r="P3933" s="10" t="s">
        <v>63</v>
      </c>
      <c r="Q3933" s="12"/>
      <c r="R3933" s="12"/>
      <c r="S3933" s="18" t="s">
        <v>58</v>
      </c>
      <c r="T3933" s="10" t="s">
        <v>27</v>
      </c>
      <c r="U3933" s="10">
        <v>2446</v>
      </c>
      <c r="V3933" s="10">
        <v>2536</v>
      </c>
      <c r="W3933" s="10">
        <v>2010</v>
      </c>
      <c r="X3933" s="10">
        <v>1818</v>
      </c>
      <c r="Y3933" s="10">
        <f t="shared" si="162"/>
        <v>2045</v>
      </c>
      <c r="Z3933" s="10" t="str">
        <f>IFERROR(VLOOKUP(H3933,'[1]MW-NIFTY-50-12-Apr-2020'!$A:$A,1,FALSE),"No")</f>
        <v>No</v>
      </c>
      <c r="AA3933" s="10" t="str">
        <f>IFERROR(VLOOKUP(AB3933,'[2]ind_nifty500list 12th Apr20'!$F:$F,1,FALSE),"No")</f>
        <v>No</v>
      </c>
      <c r="AB3933" s="9">
        <v>2045</v>
      </c>
    </row>
    <row r="3934" spans="1:28" ht="15.75" customHeight="1" x14ac:dyDescent="0.3">
      <c r="A3934" s="9">
        <v>5064</v>
      </c>
      <c r="B3934" s="10">
        <v>131182852</v>
      </c>
      <c r="C3934" s="10">
        <v>512433</v>
      </c>
      <c r="D3934" s="10">
        <v>131182852</v>
      </c>
      <c r="E3934" s="10">
        <v>512433</v>
      </c>
      <c r="F3934" s="10">
        <v>512433</v>
      </c>
      <c r="G3934" s="10" t="s">
        <v>12898</v>
      </c>
      <c r="H3934" s="10" t="s">
        <v>12898</v>
      </c>
      <c r="I3934" s="10" t="s">
        <v>12899</v>
      </c>
      <c r="J3934" s="10" t="s">
        <v>12900</v>
      </c>
      <c r="K3934" s="13">
        <v>0.56000000000000005</v>
      </c>
      <c r="L3934" s="19" t="s">
        <v>13176</v>
      </c>
      <c r="M3934" s="10" t="s">
        <v>275</v>
      </c>
      <c r="N3934" s="10" t="s">
        <v>276</v>
      </c>
      <c r="O3934" s="10" t="s">
        <v>277</v>
      </c>
      <c r="P3934" s="10" t="s">
        <v>826</v>
      </c>
      <c r="Q3934" s="10"/>
      <c r="R3934" s="10"/>
      <c r="S3934" s="10" t="s">
        <v>279</v>
      </c>
      <c r="T3934" s="10" t="s">
        <v>27</v>
      </c>
      <c r="U3934" s="10">
        <v>4033</v>
      </c>
      <c r="V3934" s="10">
        <v>4237</v>
      </c>
      <c r="W3934" s="10">
        <v>4548</v>
      </c>
      <c r="X3934" s="10">
        <v>5070</v>
      </c>
      <c r="Y3934" s="10">
        <f t="shared" si="162"/>
        <v>5064</v>
      </c>
      <c r="Z3934" s="10" t="str">
        <f>IFERROR(VLOOKUP(H3934,'[1]MW-NIFTY-50-12-Apr-2020'!$A:$A,1,FALSE),"No")</f>
        <v>No</v>
      </c>
      <c r="AA3934" s="10" t="str">
        <f>IFERROR(VLOOKUP(AB3934,'[2]ind_nifty500list 12th Apr20'!$F:$F,1,FALSE),"No")</f>
        <v>No</v>
      </c>
      <c r="AB3934" s="9">
        <v>5064</v>
      </c>
    </row>
    <row r="3935" spans="1:28" ht="15.75" customHeight="1" x14ac:dyDescent="0.3">
      <c r="A3935" s="9">
        <v>2365</v>
      </c>
      <c r="B3935" s="10"/>
      <c r="C3935" s="10"/>
      <c r="D3935" s="10">
        <v>130329348</v>
      </c>
      <c r="E3935" s="10">
        <v>130329348</v>
      </c>
      <c r="F3935" s="10">
        <v>509099</v>
      </c>
      <c r="G3935" s="10" t="s">
        <v>7346</v>
      </c>
      <c r="H3935" s="10" t="str">
        <f t="shared" ref="H3935:H3966" si="164">G3935</f>
        <v>OSWALEA</v>
      </c>
      <c r="I3935" s="10"/>
      <c r="J3935" s="10" t="s">
        <v>7347</v>
      </c>
      <c r="K3935" s="13">
        <v>0.54</v>
      </c>
      <c r="L3935" s="19" t="s">
        <v>13176</v>
      </c>
      <c r="M3935" s="11" t="s">
        <v>55</v>
      </c>
      <c r="N3935" s="10" t="s">
        <v>56</v>
      </c>
      <c r="O3935" s="10" t="s">
        <v>158</v>
      </c>
      <c r="P3935" s="10" t="s">
        <v>159</v>
      </c>
      <c r="Q3935" s="12"/>
      <c r="R3935" s="12"/>
      <c r="S3935" s="18" t="s">
        <v>58</v>
      </c>
      <c r="T3935" s="10" t="s">
        <v>27</v>
      </c>
      <c r="U3935" s="10">
        <v>2665</v>
      </c>
      <c r="V3935" s="10">
        <v>222</v>
      </c>
      <c r="W3935" s="10">
        <v>881</v>
      </c>
      <c r="X3935" s="10">
        <v>3032</v>
      </c>
      <c r="Y3935" s="10">
        <f t="shared" si="162"/>
        <v>2365</v>
      </c>
      <c r="Z3935" s="10" t="str">
        <f>IFERROR(VLOOKUP(H3935,'[1]MW-NIFTY-50-12-Apr-2020'!$A:$A,1,FALSE),"No")</f>
        <v>No</v>
      </c>
      <c r="AA3935" s="10" t="str">
        <f>IFERROR(VLOOKUP(AB3935,'[2]ind_nifty500list 12th Apr20'!$F:$F,1,FALSE),"No")</f>
        <v>No</v>
      </c>
      <c r="AB3935" s="9">
        <v>2365</v>
      </c>
    </row>
    <row r="3936" spans="1:28" ht="15.75" customHeight="1" x14ac:dyDescent="0.3">
      <c r="A3936" s="9">
        <v>3364</v>
      </c>
      <c r="B3936" s="10"/>
      <c r="C3936" s="10"/>
      <c r="D3936" s="10">
        <v>135965444</v>
      </c>
      <c r="E3936" s="10">
        <v>531115</v>
      </c>
      <c r="F3936" s="10">
        <v>531115</v>
      </c>
      <c r="G3936" s="10" t="s">
        <v>10327</v>
      </c>
      <c r="H3936" s="10" t="str">
        <f t="shared" si="164"/>
        <v>SYNERGY</v>
      </c>
      <c r="I3936" s="10" t="s">
        <v>10328</v>
      </c>
      <c r="J3936" s="10" t="s">
        <v>10329</v>
      </c>
      <c r="K3936" s="13">
        <v>0.54</v>
      </c>
      <c r="L3936" s="19" t="s">
        <v>13176</v>
      </c>
      <c r="M3936" s="11" t="s">
        <v>39</v>
      </c>
      <c r="N3936" s="10" t="s">
        <v>145</v>
      </c>
      <c r="O3936" s="10"/>
      <c r="P3936" s="10"/>
      <c r="Q3936" s="12"/>
      <c r="R3936" s="12"/>
      <c r="S3936" s="15" t="s">
        <v>42</v>
      </c>
      <c r="T3936" s="10" t="s">
        <v>27</v>
      </c>
      <c r="U3936" s="10">
        <v>3439</v>
      </c>
      <c r="V3936" s="10">
        <v>3448</v>
      </c>
      <c r="W3936" s="10">
        <v>3318</v>
      </c>
      <c r="X3936" s="10">
        <v>3289</v>
      </c>
      <c r="Y3936" s="10">
        <f t="shared" si="162"/>
        <v>3364</v>
      </c>
      <c r="Z3936" s="10" t="str">
        <f>IFERROR(VLOOKUP(H3936,'[1]MW-NIFTY-50-12-Apr-2020'!$A:$A,1,FALSE),"No")</f>
        <v>No</v>
      </c>
      <c r="AA3936" s="10" t="str">
        <f>IFERROR(VLOOKUP(AB3936,'[2]ind_nifty500list 12th Apr20'!$F:$F,1,FALSE),"No")</f>
        <v>No</v>
      </c>
      <c r="AB3936" s="9">
        <v>3364</v>
      </c>
    </row>
    <row r="3937" spans="1:28" ht="15.75" customHeight="1" x14ac:dyDescent="0.3">
      <c r="A3937" s="9">
        <v>405</v>
      </c>
      <c r="B3937" s="10"/>
      <c r="C3937" s="10"/>
      <c r="D3937" s="10">
        <v>136357124</v>
      </c>
      <c r="E3937" s="10">
        <v>532645</v>
      </c>
      <c r="F3937" s="10">
        <v>532645</v>
      </c>
      <c r="G3937" s="10" t="s">
        <v>1392</v>
      </c>
      <c r="H3937" s="10" t="str">
        <f t="shared" si="164"/>
        <v>BEEYU</v>
      </c>
      <c r="I3937" s="10" t="s">
        <v>1393</v>
      </c>
      <c r="J3937" s="10" t="s">
        <v>1394</v>
      </c>
      <c r="K3937" s="13">
        <v>0.53</v>
      </c>
      <c r="L3937" s="19" t="s">
        <v>13176</v>
      </c>
      <c r="M3937" s="11" t="s">
        <v>39</v>
      </c>
      <c r="N3937" s="10" t="s">
        <v>40</v>
      </c>
      <c r="O3937" s="10" t="s">
        <v>76</v>
      </c>
      <c r="P3937" s="10"/>
      <c r="Q3937" s="12"/>
      <c r="R3937" s="12"/>
      <c r="S3937" s="15" t="s">
        <v>42</v>
      </c>
      <c r="T3937" s="10" t="s">
        <v>27</v>
      </c>
      <c r="U3937" s="10">
        <v>458</v>
      </c>
      <c r="V3937" s="10">
        <v>598</v>
      </c>
      <c r="W3937" s="10">
        <v>336</v>
      </c>
      <c r="X3937" s="10">
        <v>9</v>
      </c>
      <c r="Y3937" s="10">
        <f t="shared" si="162"/>
        <v>405</v>
      </c>
      <c r="Z3937" s="10" t="str">
        <f>IFERROR(VLOOKUP(H3937,'[1]MW-NIFTY-50-12-Apr-2020'!$A:$A,1,FALSE),"No")</f>
        <v>No</v>
      </c>
      <c r="AA3937" s="10" t="str">
        <f>IFERROR(VLOOKUP(AB3937,'[2]ind_nifty500list 12th Apr20'!$F:$F,1,FALSE),"No")</f>
        <v>No</v>
      </c>
      <c r="AB3937" s="9">
        <v>405</v>
      </c>
    </row>
    <row r="3938" spans="1:28" ht="15.75" customHeight="1" x14ac:dyDescent="0.3">
      <c r="A3938" s="9">
        <v>1994</v>
      </c>
      <c r="B3938" s="10"/>
      <c r="C3938" s="10"/>
      <c r="D3938" s="10">
        <v>131114756</v>
      </c>
      <c r="E3938" s="10">
        <v>512167</v>
      </c>
      <c r="F3938" s="10">
        <v>512167</v>
      </c>
      <c r="G3938" s="10" t="s">
        <v>6225</v>
      </c>
      <c r="H3938" s="10" t="str">
        <f t="shared" si="164"/>
        <v>MATRAREAL</v>
      </c>
      <c r="I3938" s="10" t="s">
        <v>6226</v>
      </c>
      <c r="J3938" s="10" t="s">
        <v>6227</v>
      </c>
      <c r="K3938" s="13">
        <v>0.53</v>
      </c>
      <c r="L3938" s="19" t="s">
        <v>13176</v>
      </c>
      <c r="M3938" s="11" t="s">
        <v>55</v>
      </c>
      <c r="N3938" s="10" t="s">
        <v>56</v>
      </c>
      <c r="O3938" s="10" t="s">
        <v>57</v>
      </c>
      <c r="P3938" s="10"/>
      <c r="Q3938" s="12"/>
      <c r="R3938" s="12"/>
      <c r="S3938" s="18" t="s">
        <v>58</v>
      </c>
      <c r="T3938" s="10" t="s">
        <v>27</v>
      </c>
      <c r="U3938" s="10">
        <v>2753</v>
      </c>
      <c r="V3938" s="10">
        <v>3075</v>
      </c>
      <c r="W3938" s="10">
        <v>1489</v>
      </c>
      <c r="X3938" s="10">
        <v>3726</v>
      </c>
      <c r="Y3938" s="10">
        <f t="shared" si="162"/>
        <v>1994</v>
      </c>
      <c r="Z3938" s="10" t="str">
        <f>IFERROR(VLOOKUP(H3938,'[1]MW-NIFTY-50-12-Apr-2020'!$A:$A,1,FALSE),"No")</f>
        <v>No</v>
      </c>
      <c r="AA3938" s="10" t="str">
        <f>IFERROR(VLOOKUP(AB3938,'[2]ind_nifty500list 12th Apr20'!$F:$F,1,FALSE),"No")</f>
        <v>No</v>
      </c>
      <c r="AB3938" s="9">
        <v>1994</v>
      </c>
    </row>
    <row r="3939" spans="1:28" ht="15.75" customHeight="1" x14ac:dyDescent="0.3">
      <c r="A3939" s="9">
        <v>2735</v>
      </c>
      <c r="B3939" s="10"/>
      <c r="C3939" s="10"/>
      <c r="D3939" s="10">
        <v>129448452</v>
      </c>
      <c r="E3939" s="10">
        <v>505658</v>
      </c>
      <c r="F3939" s="10">
        <v>505658</v>
      </c>
      <c r="G3939" s="10" t="s">
        <v>8447</v>
      </c>
      <c r="H3939" s="10" t="str">
        <f t="shared" si="164"/>
        <v>REMIPRO</v>
      </c>
      <c r="I3939" s="10" t="s">
        <v>8448</v>
      </c>
      <c r="J3939" s="10" t="s">
        <v>8449</v>
      </c>
      <c r="K3939" s="13">
        <v>0.53</v>
      </c>
      <c r="L3939" s="19" t="s">
        <v>13176</v>
      </c>
      <c r="M3939" s="11" t="s">
        <v>39</v>
      </c>
      <c r="N3939" s="10" t="s">
        <v>40</v>
      </c>
      <c r="O3939" s="10"/>
      <c r="P3939" s="10"/>
      <c r="Q3939" s="12"/>
      <c r="R3939" s="12"/>
      <c r="S3939" s="15" t="s">
        <v>42</v>
      </c>
      <c r="T3939" s="10" t="s">
        <v>27</v>
      </c>
      <c r="U3939" s="10">
        <v>3432</v>
      </c>
      <c r="V3939" s="10">
        <v>3661</v>
      </c>
      <c r="W3939" s="10">
        <v>1723</v>
      </c>
      <c r="X3939" s="10">
        <v>1654</v>
      </c>
      <c r="Y3939" s="10">
        <f t="shared" si="162"/>
        <v>2735</v>
      </c>
      <c r="Z3939" s="10" t="str">
        <f>IFERROR(VLOOKUP(H3939,'[1]MW-NIFTY-50-12-Apr-2020'!$A:$A,1,FALSE),"No")</f>
        <v>No</v>
      </c>
      <c r="AA3939" s="10" t="str">
        <f>IFERROR(VLOOKUP(AB3939,'[2]ind_nifty500list 12th Apr20'!$F:$F,1,FALSE),"No")</f>
        <v>No</v>
      </c>
      <c r="AB3939" s="9">
        <v>2735</v>
      </c>
    </row>
    <row r="3940" spans="1:28" ht="15.75" customHeight="1" x14ac:dyDescent="0.3">
      <c r="A3940" s="9">
        <v>3296</v>
      </c>
      <c r="B3940" s="10"/>
      <c r="C3940" s="10"/>
      <c r="D3940" s="10">
        <v>136114948</v>
      </c>
      <c r="E3940" s="10">
        <v>531699</v>
      </c>
      <c r="F3940" s="10">
        <v>531699</v>
      </c>
      <c r="G3940" s="10" t="s">
        <v>10124</v>
      </c>
      <c r="H3940" s="10" t="str">
        <f t="shared" si="164"/>
        <v>SUPRDOM</v>
      </c>
      <c r="I3940" s="10" t="s">
        <v>10125</v>
      </c>
      <c r="J3940" s="10" t="s">
        <v>10126</v>
      </c>
      <c r="K3940" s="13">
        <v>0.53</v>
      </c>
      <c r="L3940" s="19" t="s">
        <v>13176</v>
      </c>
      <c r="M3940" s="11" t="s">
        <v>83</v>
      </c>
      <c r="N3940" s="10" t="s">
        <v>1069</v>
      </c>
      <c r="O3940" s="23" t="s">
        <v>1241</v>
      </c>
      <c r="P3940" s="10"/>
      <c r="Q3940" s="12"/>
      <c r="R3940" s="12"/>
      <c r="S3940" s="15" t="s">
        <v>1071</v>
      </c>
      <c r="T3940" s="10" t="s">
        <v>27</v>
      </c>
      <c r="U3940" s="10">
        <v>4158</v>
      </c>
      <c r="V3940" s="10">
        <v>3645</v>
      </c>
      <c r="W3940" s="10">
        <v>3511</v>
      </c>
      <c r="X3940" s="10">
        <v>1742</v>
      </c>
      <c r="Y3940" s="10">
        <f t="shared" si="162"/>
        <v>3296</v>
      </c>
      <c r="Z3940" s="10" t="str">
        <f>IFERROR(VLOOKUP(H3940,'[1]MW-NIFTY-50-12-Apr-2020'!$A:$A,1,FALSE),"No")</f>
        <v>No</v>
      </c>
      <c r="AA3940" s="10" t="str">
        <f>IFERROR(VLOOKUP(AB3940,'[2]ind_nifty500list 12th Apr20'!$F:$F,1,FALSE),"No")</f>
        <v>No</v>
      </c>
      <c r="AB3940" s="9">
        <v>3296</v>
      </c>
    </row>
    <row r="3941" spans="1:28" ht="15.75" customHeight="1" x14ac:dyDescent="0.3">
      <c r="A3941" s="9">
        <v>2834</v>
      </c>
      <c r="B3941" s="10"/>
      <c r="C3941" s="10"/>
      <c r="D3941" s="10">
        <v>129961732</v>
      </c>
      <c r="E3941" s="10">
        <v>129961732</v>
      </c>
      <c r="F3941" s="10">
        <v>507663</v>
      </c>
      <c r="G3941" s="10" t="s">
        <v>8745</v>
      </c>
      <c r="H3941" s="10" t="str">
        <f t="shared" si="164"/>
        <v>SAGRSOY-B</v>
      </c>
      <c r="I3941" s="10" t="s">
        <v>8746</v>
      </c>
      <c r="J3941" s="10" t="s">
        <v>8747</v>
      </c>
      <c r="K3941" s="13">
        <v>0.52</v>
      </c>
      <c r="L3941" s="19" t="s">
        <v>13176</v>
      </c>
      <c r="M3941" s="11" t="s">
        <v>275</v>
      </c>
      <c r="N3941" s="10" t="s">
        <v>357</v>
      </c>
      <c r="O3941" s="10" t="s">
        <v>358</v>
      </c>
      <c r="P3941" s="10" t="s">
        <v>359</v>
      </c>
      <c r="Q3941" s="12"/>
      <c r="R3941" s="12"/>
      <c r="S3941" s="18" t="s">
        <v>279</v>
      </c>
      <c r="T3941" s="10" t="s">
        <v>27</v>
      </c>
      <c r="U3941" s="10">
        <v>2896</v>
      </c>
      <c r="V3941" s="10">
        <v>81</v>
      </c>
      <c r="W3941" s="10">
        <v>2693</v>
      </c>
      <c r="X3941" s="10">
        <v>1488</v>
      </c>
      <c r="Y3941" s="10">
        <f t="shared" si="162"/>
        <v>2834</v>
      </c>
      <c r="Z3941" s="10" t="str">
        <f>IFERROR(VLOOKUP(H3941,'[1]MW-NIFTY-50-12-Apr-2020'!$A:$A,1,FALSE),"No")</f>
        <v>No</v>
      </c>
      <c r="AA3941" s="10" t="str">
        <f>IFERROR(VLOOKUP(AB3941,'[2]ind_nifty500list 12th Apr20'!$F:$F,1,FALSE),"No")</f>
        <v>No</v>
      </c>
      <c r="AB3941" s="9">
        <v>2834</v>
      </c>
    </row>
    <row r="3942" spans="1:28" ht="15.75" customHeight="1" x14ac:dyDescent="0.3">
      <c r="A3942" s="9">
        <v>3063</v>
      </c>
      <c r="B3942" s="10"/>
      <c r="C3942" s="10"/>
      <c r="D3942" s="10">
        <v>135792388</v>
      </c>
      <c r="E3942" s="10">
        <v>530439</v>
      </c>
      <c r="F3942" s="10">
        <v>530439</v>
      </c>
      <c r="G3942" s="10" t="s">
        <v>9428</v>
      </c>
      <c r="H3942" s="10" t="str">
        <f t="shared" si="164"/>
        <v>SIDDHA</v>
      </c>
      <c r="I3942" s="10" t="s">
        <v>9429</v>
      </c>
      <c r="J3942" s="10" t="s">
        <v>9430</v>
      </c>
      <c r="K3942" s="13">
        <v>0.52</v>
      </c>
      <c r="L3942" s="19" t="s">
        <v>13176</v>
      </c>
      <c r="M3942" s="11" t="s">
        <v>55</v>
      </c>
      <c r="N3942" s="10" t="s">
        <v>56</v>
      </c>
      <c r="O3942" s="10" t="s">
        <v>215</v>
      </c>
      <c r="P3942" s="10" t="s">
        <v>454</v>
      </c>
      <c r="Q3942" s="12"/>
      <c r="R3942" s="12"/>
      <c r="S3942" s="10" t="s">
        <v>58</v>
      </c>
      <c r="T3942" s="10" t="s">
        <v>27</v>
      </c>
      <c r="U3942" s="10">
        <v>3521</v>
      </c>
      <c r="V3942" s="10">
        <v>779</v>
      </c>
      <c r="W3942" s="10">
        <v>2024</v>
      </c>
      <c r="X3942" s="10">
        <v>3830</v>
      </c>
      <c r="Y3942" s="10">
        <f t="shared" si="162"/>
        <v>3063</v>
      </c>
      <c r="Z3942" s="10" t="str">
        <f>IFERROR(VLOOKUP(H3942,'[1]MW-NIFTY-50-12-Apr-2020'!$A:$A,1,FALSE),"No")</f>
        <v>No</v>
      </c>
      <c r="AA3942" s="10" t="str">
        <f>IFERROR(VLOOKUP(AB3942,'[2]ind_nifty500list 12th Apr20'!$F:$F,1,FALSE),"No")</f>
        <v>No</v>
      </c>
      <c r="AB3942" s="9">
        <v>3063</v>
      </c>
    </row>
    <row r="3943" spans="1:28" ht="15.75" customHeight="1" x14ac:dyDescent="0.3">
      <c r="A3943" s="9">
        <v>2528</v>
      </c>
      <c r="B3943" s="10"/>
      <c r="C3943" s="10"/>
      <c r="D3943" s="10">
        <v>132867588</v>
      </c>
      <c r="E3943" s="10">
        <v>132867588</v>
      </c>
      <c r="F3943" s="10">
        <v>519014</v>
      </c>
      <c r="G3943" s="10" t="s">
        <v>7829</v>
      </c>
      <c r="H3943" s="10" t="str">
        <f t="shared" si="164"/>
        <v>PRSNTIN</v>
      </c>
      <c r="I3943" s="10"/>
      <c r="J3943" s="10" t="s">
        <v>7830</v>
      </c>
      <c r="K3943" s="13">
        <v>0.51</v>
      </c>
      <c r="L3943" s="19" t="s">
        <v>13176</v>
      </c>
      <c r="M3943" s="11" t="s">
        <v>83</v>
      </c>
      <c r="N3943" s="10" t="s">
        <v>84</v>
      </c>
      <c r="O3943" s="10"/>
      <c r="P3943" s="10"/>
      <c r="Q3943" s="12"/>
      <c r="R3943" s="12"/>
      <c r="S3943" s="15" t="s">
        <v>86</v>
      </c>
      <c r="T3943" s="10" t="s">
        <v>27</v>
      </c>
      <c r="U3943" s="10">
        <v>1846</v>
      </c>
      <c r="V3943" s="10">
        <v>3431</v>
      </c>
      <c r="W3943" s="10">
        <v>1691</v>
      </c>
      <c r="X3943" s="10">
        <v>1679</v>
      </c>
      <c r="Y3943" s="10">
        <f t="shared" si="162"/>
        <v>2528</v>
      </c>
      <c r="Z3943" s="10" t="str">
        <f>IFERROR(VLOOKUP(H3943,'[1]MW-NIFTY-50-12-Apr-2020'!$A:$A,1,FALSE),"No")</f>
        <v>No</v>
      </c>
      <c r="AA3943" s="10" t="str">
        <f>IFERROR(VLOOKUP(AB3943,'[2]ind_nifty500list 12th Apr20'!$F:$F,1,FALSE),"No")</f>
        <v>No</v>
      </c>
      <c r="AB3943" s="9">
        <v>2528</v>
      </c>
    </row>
    <row r="3944" spans="1:28" ht="15.75" customHeight="1" x14ac:dyDescent="0.3">
      <c r="A3944" s="9">
        <v>2693</v>
      </c>
      <c r="B3944" s="10"/>
      <c r="C3944" s="10"/>
      <c r="D3944" s="10">
        <v>129958916</v>
      </c>
      <c r="E3944" s="10">
        <v>507652</v>
      </c>
      <c r="F3944" s="10">
        <v>507652</v>
      </c>
      <c r="G3944" s="10" t="s">
        <v>8321</v>
      </c>
      <c r="H3944" s="10" t="str">
        <f t="shared" si="164"/>
        <v>RATNAMAGRO</v>
      </c>
      <c r="I3944" s="10" t="s">
        <v>8322</v>
      </c>
      <c r="J3944" s="10" t="s">
        <v>8323</v>
      </c>
      <c r="K3944" s="13">
        <v>0.51</v>
      </c>
      <c r="L3944" s="19" t="s">
        <v>13176</v>
      </c>
      <c r="M3944" s="11" t="s">
        <v>275</v>
      </c>
      <c r="N3944" s="10" t="s">
        <v>357</v>
      </c>
      <c r="O3944" s="10" t="s">
        <v>358</v>
      </c>
      <c r="P3944" s="10" t="s">
        <v>359</v>
      </c>
      <c r="Q3944" s="12"/>
      <c r="R3944" s="12"/>
      <c r="S3944" s="18" t="s">
        <v>279</v>
      </c>
      <c r="T3944" s="10" t="s">
        <v>27</v>
      </c>
      <c r="U3944" s="10">
        <v>2834</v>
      </c>
      <c r="V3944" s="10">
        <v>2896</v>
      </c>
      <c r="W3944" s="10">
        <v>1488</v>
      </c>
      <c r="X3944" s="10">
        <v>2631</v>
      </c>
      <c r="Y3944" s="10">
        <f t="shared" si="162"/>
        <v>2693</v>
      </c>
      <c r="Z3944" s="10" t="str">
        <f>IFERROR(VLOOKUP(H3944,'[1]MW-NIFTY-50-12-Apr-2020'!$A:$A,1,FALSE),"No")</f>
        <v>No</v>
      </c>
      <c r="AA3944" s="10" t="str">
        <f>IFERROR(VLOOKUP(AB3944,'[2]ind_nifty500list 12th Apr20'!$F:$F,1,FALSE),"No")</f>
        <v>No</v>
      </c>
      <c r="AB3944" s="9">
        <v>2693</v>
      </c>
    </row>
    <row r="3945" spans="1:28" ht="15.75" customHeight="1" x14ac:dyDescent="0.3">
      <c r="A3945" s="9">
        <v>616</v>
      </c>
      <c r="B3945" s="10"/>
      <c r="C3945" s="10"/>
      <c r="D3945" s="10">
        <v>133438468</v>
      </c>
      <c r="E3945" s="10">
        <v>521244</v>
      </c>
      <c r="F3945" s="10">
        <v>521244</v>
      </c>
      <c r="G3945" s="10" t="s">
        <v>2037</v>
      </c>
      <c r="H3945" s="10" t="str">
        <f t="shared" si="164"/>
        <v>CHITRTX</v>
      </c>
      <c r="I3945" s="10" t="s">
        <v>2038</v>
      </c>
      <c r="J3945" s="10" t="s">
        <v>2039</v>
      </c>
      <c r="K3945" s="13">
        <v>0.5</v>
      </c>
      <c r="L3945" s="19" t="s">
        <v>13176</v>
      </c>
      <c r="M3945" s="11" t="s">
        <v>83</v>
      </c>
      <c r="N3945" s="10" t="s">
        <v>84</v>
      </c>
      <c r="O3945" s="10" t="s">
        <v>85</v>
      </c>
      <c r="P3945" s="10"/>
      <c r="Q3945" s="10"/>
      <c r="R3945" s="12"/>
      <c r="S3945" s="17" t="s">
        <v>86</v>
      </c>
      <c r="T3945" s="10" t="s">
        <v>27</v>
      </c>
      <c r="U3945" s="10">
        <v>640</v>
      </c>
      <c r="V3945" s="10">
        <v>793</v>
      </c>
      <c r="W3945" s="10">
        <v>537</v>
      </c>
      <c r="X3945" s="10">
        <v>512</v>
      </c>
      <c r="Y3945" s="10">
        <f t="shared" si="162"/>
        <v>616</v>
      </c>
      <c r="Z3945" s="10" t="str">
        <f>IFERROR(VLOOKUP(H3945,'[1]MW-NIFTY-50-12-Apr-2020'!$A:$A,1,FALSE),"No")</f>
        <v>No</v>
      </c>
      <c r="AA3945" s="10" t="str">
        <f>IFERROR(VLOOKUP(AB3945,'[2]ind_nifty500list 12th Apr20'!$F:$F,1,FALSE),"No")</f>
        <v>No</v>
      </c>
      <c r="AB3945" s="9">
        <v>616</v>
      </c>
    </row>
    <row r="3946" spans="1:28" ht="15.75" customHeight="1" x14ac:dyDescent="0.3">
      <c r="A3946" s="9">
        <v>2680</v>
      </c>
      <c r="B3946" s="10"/>
      <c r="C3946" s="10"/>
      <c r="D3946" s="10">
        <v>131514116</v>
      </c>
      <c r="E3946" s="10">
        <v>513727</v>
      </c>
      <c r="F3946" s="10">
        <v>513727</v>
      </c>
      <c r="G3946" s="10" t="s">
        <v>8281</v>
      </c>
      <c r="H3946" s="10" t="str">
        <f t="shared" si="164"/>
        <v>RANJEEV</v>
      </c>
      <c r="I3946" s="10" t="s">
        <v>8282</v>
      </c>
      <c r="J3946" s="10" t="s">
        <v>8283</v>
      </c>
      <c r="K3946" s="13">
        <v>0.5</v>
      </c>
      <c r="L3946" s="19" t="s">
        <v>13176</v>
      </c>
      <c r="M3946" s="11" t="s">
        <v>39</v>
      </c>
      <c r="N3946" s="10" t="s">
        <v>145</v>
      </c>
      <c r="O3946" s="10"/>
      <c r="P3946" s="10"/>
      <c r="Q3946" s="12"/>
      <c r="R3946" s="12"/>
      <c r="S3946" s="17" t="s">
        <v>42</v>
      </c>
      <c r="T3946" s="10" t="s">
        <v>27</v>
      </c>
      <c r="U3946" s="10">
        <v>2755</v>
      </c>
      <c r="V3946" s="10">
        <v>2771</v>
      </c>
      <c r="W3946" s="10">
        <v>2651</v>
      </c>
      <c r="X3946" s="10">
        <v>2647</v>
      </c>
      <c r="Y3946" s="10">
        <f t="shared" si="162"/>
        <v>2680</v>
      </c>
      <c r="Z3946" s="10" t="str">
        <f>IFERROR(VLOOKUP(H3946,'[1]MW-NIFTY-50-12-Apr-2020'!$A:$A,1,FALSE),"No")</f>
        <v>No</v>
      </c>
      <c r="AA3946" s="10" t="str">
        <f>IFERROR(VLOOKUP(AB3946,'[2]ind_nifty500list 12th Apr20'!$F:$F,1,FALSE),"No")</f>
        <v>No</v>
      </c>
      <c r="AB3946" s="9">
        <v>2680</v>
      </c>
    </row>
    <row r="3947" spans="1:28" ht="15.75" customHeight="1" x14ac:dyDescent="0.3">
      <c r="A3947" s="9">
        <v>1749</v>
      </c>
      <c r="B3947" s="10"/>
      <c r="C3947" s="10"/>
      <c r="D3947" s="10">
        <v>136113156</v>
      </c>
      <c r="E3947" s="10">
        <v>136113156</v>
      </c>
      <c r="F3947" s="10">
        <v>531692</v>
      </c>
      <c r="G3947" s="10" t="s">
        <v>5484</v>
      </c>
      <c r="H3947" s="10" t="str">
        <f t="shared" si="164"/>
        <v>KHYATI</v>
      </c>
      <c r="I3947" s="10" t="s">
        <v>5485</v>
      </c>
      <c r="J3947" s="10" t="s">
        <v>5486</v>
      </c>
      <c r="K3947" s="13">
        <v>0.49</v>
      </c>
      <c r="L3947" s="19" t="s">
        <v>13176</v>
      </c>
      <c r="M3947" s="11" t="s">
        <v>83</v>
      </c>
      <c r="N3947" s="10" t="s">
        <v>181</v>
      </c>
      <c r="O3947" s="10" t="s">
        <v>210</v>
      </c>
      <c r="P3947" s="10" t="s">
        <v>354</v>
      </c>
      <c r="Q3947" s="12"/>
      <c r="R3947" s="12"/>
      <c r="S3947" s="17" t="s">
        <v>86</v>
      </c>
      <c r="T3947" s="10" t="s">
        <v>27</v>
      </c>
      <c r="U3947" s="10">
        <v>2264</v>
      </c>
      <c r="V3947" s="10">
        <v>4021</v>
      </c>
      <c r="W3947" s="10">
        <v>3814</v>
      </c>
      <c r="X3947" s="10">
        <v>3232</v>
      </c>
      <c r="Y3947" s="10">
        <f t="shared" si="162"/>
        <v>1749</v>
      </c>
      <c r="Z3947" s="10" t="str">
        <f>IFERROR(VLOOKUP(H3947,'[1]MW-NIFTY-50-12-Apr-2020'!$A:$A,1,FALSE),"No")</f>
        <v>No</v>
      </c>
      <c r="AA3947" s="10" t="str">
        <f>IFERROR(VLOOKUP(AB3947,'[2]ind_nifty500list 12th Apr20'!$F:$F,1,FALSE),"No")</f>
        <v>No</v>
      </c>
      <c r="AB3947" s="9">
        <v>1749</v>
      </c>
    </row>
    <row r="3948" spans="1:28" ht="15.75" customHeight="1" x14ac:dyDescent="0.3">
      <c r="A3948" s="9">
        <v>1432</v>
      </c>
      <c r="B3948" s="10"/>
      <c r="C3948" s="10"/>
      <c r="D3948" s="10">
        <v>134883076</v>
      </c>
      <c r="E3948" s="10">
        <v>526887</v>
      </c>
      <c r="F3948" s="10">
        <v>526887</v>
      </c>
      <c r="G3948" s="10" t="s">
        <v>4526</v>
      </c>
      <c r="H3948" s="10" t="str">
        <f t="shared" si="164"/>
        <v>INDOCRED</v>
      </c>
      <c r="I3948" s="10" t="s">
        <v>4527</v>
      </c>
      <c r="J3948" s="10" t="s">
        <v>4528</v>
      </c>
      <c r="K3948" s="13">
        <v>0.48</v>
      </c>
      <c r="L3948" s="19" t="s">
        <v>13176</v>
      </c>
      <c r="M3948" s="11" t="s">
        <v>55</v>
      </c>
      <c r="N3948" s="10" t="s">
        <v>56</v>
      </c>
      <c r="O3948" s="10"/>
      <c r="P3948" s="10"/>
      <c r="Q3948" s="12"/>
      <c r="R3948" s="12"/>
      <c r="S3948" s="10" t="s">
        <v>58</v>
      </c>
      <c r="T3948" s="10" t="s">
        <v>27</v>
      </c>
      <c r="U3948" s="10">
        <v>2829</v>
      </c>
      <c r="V3948" s="10">
        <v>2883</v>
      </c>
      <c r="W3948" s="10">
        <v>472</v>
      </c>
      <c r="X3948" s="10">
        <v>2415</v>
      </c>
      <c r="Y3948" s="10">
        <f t="shared" si="162"/>
        <v>1432</v>
      </c>
      <c r="Z3948" s="10" t="str">
        <f>IFERROR(VLOOKUP(H3948,'[1]MW-NIFTY-50-12-Apr-2020'!$A:$A,1,FALSE),"No")</f>
        <v>No</v>
      </c>
      <c r="AA3948" s="10" t="str">
        <f>IFERROR(VLOOKUP(AB3948,'[2]ind_nifty500list 12th Apr20'!$F:$F,1,FALSE),"No")</f>
        <v>No</v>
      </c>
      <c r="AB3948" s="9">
        <v>1432</v>
      </c>
    </row>
    <row r="3949" spans="1:28" ht="15.75" customHeight="1" x14ac:dyDescent="0.3">
      <c r="A3949" s="9">
        <v>3030</v>
      </c>
      <c r="B3949" s="10"/>
      <c r="C3949" s="10"/>
      <c r="D3949" s="10">
        <v>129759748</v>
      </c>
      <c r="E3949" s="10">
        <v>506874</v>
      </c>
      <c r="F3949" s="10">
        <v>506874</v>
      </c>
      <c r="G3949" s="10" t="s">
        <v>9329</v>
      </c>
      <c r="H3949" s="10" t="str">
        <f t="shared" si="164"/>
        <v>SHREEJAL</v>
      </c>
      <c r="I3949" s="10" t="s">
        <v>9330</v>
      </c>
      <c r="J3949" s="10" t="s">
        <v>9331</v>
      </c>
      <c r="K3949" s="13">
        <v>0.48</v>
      </c>
      <c r="L3949" s="19" t="s">
        <v>13176</v>
      </c>
      <c r="M3949" s="11" t="s">
        <v>32</v>
      </c>
      <c r="N3949" s="10" t="s">
        <v>33</v>
      </c>
      <c r="O3949" s="10" t="s">
        <v>48</v>
      </c>
      <c r="P3949" s="10"/>
      <c r="Q3949" s="12"/>
      <c r="R3949" s="12"/>
      <c r="S3949" s="18" t="s">
        <v>35</v>
      </c>
      <c r="T3949" s="10" t="s">
        <v>27</v>
      </c>
      <c r="U3949" s="10">
        <v>2234</v>
      </c>
      <c r="V3949" s="10">
        <v>3122</v>
      </c>
      <c r="W3949" s="10">
        <v>666</v>
      </c>
      <c r="X3949" s="10">
        <v>3358</v>
      </c>
      <c r="Y3949" s="10">
        <f t="shared" si="162"/>
        <v>3030</v>
      </c>
      <c r="Z3949" s="10" t="str">
        <f>IFERROR(VLOOKUP(H3949,'[1]MW-NIFTY-50-12-Apr-2020'!$A:$A,1,FALSE),"No")</f>
        <v>No</v>
      </c>
      <c r="AA3949" s="10" t="str">
        <f>IFERROR(VLOOKUP(AB3949,'[2]ind_nifty500list 12th Apr20'!$F:$F,1,FALSE),"No")</f>
        <v>No</v>
      </c>
      <c r="AB3949" s="9">
        <v>3030</v>
      </c>
    </row>
    <row r="3950" spans="1:28" ht="15.75" customHeight="1" x14ac:dyDescent="0.3">
      <c r="A3950" s="9">
        <v>176</v>
      </c>
      <c r="B3950" s="10"/>
      <c r="C3950" s="10"/>
      <c r="D3950" s="10">
        <v>134869252</v>
      </c>
      <c r="E3950" s="10">
        <v>134869252</v>
      </c>
      <c r="F3950" s="10">
        <v>526833</v>
      </c>
      <c r="G3950" s="10" t="s">
        <v>669</v>
      </c>
      <c r="H3950" s="10" t="str">
        <f t="shared" si="164"/>
        <v>ANNTHMS</v>
      </c>
      <c r="I3950" s="10" t="s">
        <v>670</v>
      </c>
      <c r="J3950" s="10" t="s">
        <v>671</v>
      </c>
      <c r="K3950" s="13">
        <v>0.47</v>
      </c>
      <c r="L3950" s="19" t="s">
        <v>13176</v>
      </c>
      <c r="M3950" s="11" t="s">
        <v>249</v>
      </c>
      <c r="N3950" s="10" t="s">
        <v>383</v>
      </c>
      <c r="O3950" s="10"/>
      <c r="P3950" s="10"/>
      <c r="Q3950" s="12"/>
      <c r="R3950" s="12"/>
      <c r="S3950" s="18" t="s">
        <v>384</v>
      </c>
      <c r="T3950" s="10" t="s">
        <v>27</v>
      </c>
      <c r="U3950" s="10">
        <v>430</v>
      </c>
      <c r="V3950" s="10">
        <v>841</v>
      </c>
      <c r="W3950" s="10">
        <v>3515</v>
      </c>
      <c r="X3950" s="10">
        <v>3310</v>
      </c>
      <c r="Y3950" s="10">
        <f t="shared" si="162"/>
        <v>176</v>
      </c>
      <c r="Z3950" s="10" t="str">
        <f>IFERROR(VLOOKUP(H3950,'[1]MW-NIFTY-50-12-Apr-2020'!$A:$A,1,FALSE),"No")</f>
        <v>No</v>
      </c>
      <c r="AA3950" s="10" t="str">
        <f>IFERROR(VLOOKUP(AB3950,'[2]ind_nifty500list 12th Apr20'!$F:$F,1,FALSE),"No")</f>
        <v>No</v>
      </c>
      <c r="AB3950" s="9">
        <v>176</v>
      </c>
    </row>
    <row r="3951" spans="1:28" ht="15.75" customHeight="1" x14ac:dyDescent="0.3">
      <c r="A3951" s="9">
        <v>2061</v>
      </c>
      <c r="B3951" s="10"/>
      <c r="C3951" s="10"/>
      <c r="D3951" s="10">
        <v>136233988</v>
      </c>
      <c r="E3951" s="10">
        <v>532164</v>
      </c>
      <c r="F3951" s="10">
        <v>532164</v>
      </c>
      <c r="G3951" s="10" t="s">
        <v>6424</v>
      </c>
      <c r="H3951" s="10" t="str">
        <f t="shared" si="164"/>
        <v>MINOLTAF</v>
      </c>
      <c r="I3951" s="10" t="s">
        <v>6425</v>
      </c>
      <c r="J3951" s="10" t="s">
        <v>6426</v>
      </c>
      <c r="K3951" s="13">
        <v>0.47</v>
      </c>
      <c r="L3951" s="19" t="s">
        <v>13176</v>
      </c>
      <c r="M3951" s="11" t="s">
        <v>55</v>
      </c>
      <c r="N3951" s="10" t="s">
        <v>56</v>
      </c>
      <c r="O3951" s="10" t="s">
        <v>62</v>
      </c>
      <c r="P3951" s="10" t="s">
        <v>293</v>
      </c>
      <c r="Q3951" s="12"/>
      <c r="R3951" s="12"/>
      <c r="S3951" s="18" t="s">
        <v>58</v>
      </c>
      <c r="T3951" s="10" t="s">
        <v>27</v>
      </c>
      <c r="U3951" s="10">
        <v>2194</v>
      </c>
      <c r="V3951" s="10">
        <v>2532</v>
      </c>
      <c r="W3951" s="10">
        <v>1697</v>
      </c>
      <c r="X3951" s="10">
        <v>488</v>
      </c>
      <c r="Y3951" s="10">
        <f t="shared" si="162"/>
        <v>2061</v>
      </c>
      <c r="Z3951" s="10" t="str">
        <f>IFERROR(VLOOKUP(H3951,'[1]MW-NIFTY-50-12-Apr-2020'!$A:$A,1,FALSE),"No")</f>
        <v>No</v>
      </c>
      <c r="AA3951" s="10" t="str">
        <f>IFERROR(VLOOKUP(AB3951,'[2]ind_nifty500list 12th Apr20'!$F:$F,1,FALSE),"No")</f>
        <v>No</v>
      </c>
      <c r="AB3951" s="9">
        <v>2061</v>
      </c>
    </row>
    <row r="3952" spans="1:28" ht="15.75" customHeight="1" x14ac:dyDescent="0.3">
      <c r="A3952" s="9">
        <v>2071</v>
      </c>
      <c r="B3952" s="10"/>
      <c r="C3952" s="10"/>
      <c r="D3952" s="10">
        <v>128965636</v>
      </c>
      <c r="E3952" s="10">
        <v>503772</v>
      </c>
      <c r="F3952" s="10">
        <v>503772</v>
      </c>
      <c r="G3952" s="10" t="s">
        <v>6454</v>
      </c>
      <c r="H3952" s="10" t="str">
        <f t="shared" si="164"/>
        <v>MODWOOL</v>
      </c>
      <c r="I3952" s="10" t="s">
        <v>6455</v>
      </c>
      <c r="J3952" s="10" t="s">
        <v>6456</v>
      </c>
      <c r="K3952" s="13">
        <v>0.47</v>
      </c>
      <c r="L3952" s="19" t="s">
        <v>13176</v>
      </c>
      <c r="M3952" s="11" t="s">
        <v>39</v>
      </c>
      <c r="N3952" s="10" t="s">
        <v>40</v>
      </c>
      <c r="O3952" s="10" t="s">
        <v>76</v>
      </c>
      <c r="P3952" s="10"/>
      <c r="Q3952" s="12"/>
      <c r="R3952" s="12"/>
      <c r="S3952" s="17" t="s">
        <v>42</v>
      </c>
      <c r="T3952" s="10" t="s">
        <v>27</v>
      </c>
      <c r="U3952" s="10">
        <v>2222</v>
      </c>
      <c r="V3952" s="10">
        <v>2460</v>
      </c>
      <c r="W3952" s="10">
        <v>2066</v>
      </c>
      <c r="X3952" s="10">
        <v>2035</v>
      </c>
      <c r="Y3952" s="10">
        <f t="shared" si="162"/>
        <v>2071</v>
      </c>
      <c r="Z3952" s="10" t="str">
        <f>IFERROR(VLOOKUP(H3952,'[1]MW-NIFTY-50-12-Apr-2020'!$A:$A,1,FALSE),"No")</f>
        <v>No</v>
      </c>
      <c r="AA3952" s="10" t="str">
        <f>IFERROR(VLOOKUP(AB3952,'[2]ind_nifty500list 12th Apr20'!$F:$F,1,FALSE),"No")</f>
        <v>No</v>
      </c>
      <c r="AB3952" s="9">
        <v>2071</v>
      </c>
    </row>
    <row r="3953" spans="1:28" ht="15.75" customHeight="1" x14ac:dyDescent="0.3">
      <c r="A3953" s="9">
        <v>1523</v>
      </c>
      <c r="B3953" s="10"/>
      <c r="C3953" s="10"/>
      <c r="D3953" s="10">
        <v>129577220</v>
      </c>
      <c r="E3953" s="10">
        <v>506161</v>
      </c>
      <c r="F3953" s="10">
        <v>506161</v>
      </c>
      <c r="G3953" s="10" t="s">
        <v>4804</v>
      </c>
      <c r="H3953" s="10" t="str">
        <f t="shared" si="164"/>
        <v>ISHWATR</v>
      </c>
      <c r="I3953" s="10" t="s">
        <v>4805</v>
      </c>
      <c r="J3953" s="10" t="s">
        <v>4806</v>
      </c>
      <c r="K3953" s="13">
        <v>0.46</v>
      </c>
      <c r="L3953" s="19" t="s">
        <v>13176</v>
      </c>
      <c r="M3953" s="11" t="s">
        <v>55</v>
      </c>
      <c r="N3953" s="10" t="s">
        <v>56</v>
      </c>
      <c r="O3953" s="10" t="s">
        <v>57</v>
      </c>
      <c r="P3953" s="10"/>
      <c r="Q3953" s="12"/>
      <c r="R3953" s="12"/>
      <c r="S3953" s="10" t="s">
        <v>58</v>
      </c>
      <c r="T3953" s="10" t="s">
        <v>27</v>
      </c>
      <c r="U3953" s="10">
        <v>1641</v>
      </c>
      <c r="V3953" s="10">
        <v>1811</v>
      </c>
      <c r="W3953" s="10">
        <v>1498</v>
      </c>
      <c r="X3953" s="10">
        <v>1473</v>
      </c>
      <c r="Y3953" s="10">
        <f t="shared" si="162"/>
        <v>1523</v>
      </c>
      <c r="Z3953" s="10" t="str">
        <f>IFERROR(VLOOKUP(H3953,'[1]MW-NIFTY-50-12-Apr-2020'!$A:$A,1,FALSE),"No")</f>
        <v>No</v>
      </c>
      <c r="AA3953" s="10" t="str">
        <f>IFERROR(VLOOKUP(AB3953,'[2]ind_nifty500list 12th Apr20'!$F:$F,1,FALSE),"No")</f>
        <v>No</v>
      </c>
      <c r="AB3953" s="9">
        <v>1523</v>
      </c>
    </row>
    <row r="3954" spans="1:28" ht="15.75" customHeight="1" x14ac:dyDescent="0.3">
      <c r="A3954" s="9">
        <v>2372</v>
      </c>
      <c r="B3954" s="10"/>
      <c r="C3954" s="10"/>
      <c r="D3954" s="10">
        <v>131689988</v>
      </c>
      <c r="E3954" s="10">
        <v>514414</v>
      </c>
      <c r="F3954" s="10">
        <v>514414</v>
      </c>
      <c r="G3954" s="10" t="s">
        <v>7365</v>
      </c>
      <c r="H3954" s="10" t="str">
        <f t="shared" si="164"/>
        <v>OXFORDIN</v>
      </c>
      <c r="I3954" s="10" t="s">
        <v>7366</v>
      </c>
      <c r="J3954" s="10" t="s">
        <v>7367</v>
      </c>
      <c r="K3954" s="13">
        <v>0.46</v>
      </c>
      <c r="L3954" s="19" t="s">
        <v>13176</v>
      </c>
      <c r="M3954" s="11" t="s">
        <v>83</v>
      </c>
      <c r="N3954" s="10" t="s">
        <v>84</v>
      </c>
      <c r="O3954" s="10" t="s">
        <v>85</v>
      </c>
      <c r="P3954" s="10"/>
      <c r="Q3954" s="12"/>
      <c r="R3954" s="12"/>
      <c r="S3954" s="15" t="s">
        <v>86</v>
      </c>
      <c r="T3954" s="10" t="s">
        <v>27</v>
      </c>
      <c r="U3954" s="10">
        <v>3178</v>
      </c>
      <c r="V3954" s="10">
        <v>3606</v>
      </c>
      <c r="W3954" s="10">
        <v>2046</v>
      </c>
      <c r="X3954" s="10">
        <v>1762</v>
      </c>
      <c r="Y3954" s="10">
        <f t="shared" si="162"/>
        <v>2372</v>
      </c>
      <c r="Z3954" s="10" t="str">
        <f>IFERROR(VLOOKUP(H3954,'[1]MW-NIFTY-50-12-Apr-2020'!$A:$A,1,FALSE),"No")</f>
        <v>No</v>
      </c>
      <c r="AA3954" s="10" t="str">
        <f>IFERROR(VLOOKUP(AB3954,'[2]ind_nifty500list 12th Apr20'!$F:$F,1,FALSE),"No")</f>
        <v>No</v>
      </c>
      <c r="AB3954" s="9">
        <v>2372</v>
      </c>
    </row>
    <row r="3955" spans="1:28" ht="15.75" customHeight="1" x14ac:dyDescent="0.3">
      <c r="A3955" s="9">
        <v>975</v>
      </c>
      <c r="B3955" s="10"/>
      <c r="C3955" s="10"/>
      <c r="D3955" s="10">
        <v>136213508</v>
      </c>
      <c r="E3955" s="10">
        <v>532084</v>
      </c>
      <c r="F3955" s="10">
        <v>532084</v>
      </c>
      <c r="G3955" s="10" t="s">
        <v>3127</v>
      </c>
      <c r="H3955" s="10" t="str">
        <f t="shared" si="164"/>
        <v>FASTRAENT</v>
      </c>
      <c r="I3955" s="10" t="s">
        <v>3128</v>
      </c>
      <c r="J3955" s="10" t="s">
        <v>3129</v>
      </c>
      <c r="K3955" s="13">
        <v>0.45</v>
      </c>
      <c r="L3955" s="19" t="s">
        <v>13176</v>
      </c>
      <c r="M3955" s="11" t="s">
        <v>83</v>
      </c>
      <c r="N3955" s="10" t="s">
        <v>181</v>
      </c>
      <c r="O3955" s="10" t="s">
        <v>311</v>
      </c>
      <c r="P3955" s="10"/>
      <c r="Q3955" s="12"/>
      <c r="R3955" s="12"/>
      <c r="S3955" s="15" t="s">
        <v>313</v>
      </c>
      <c r="T3955" s="10" t="s">
        <v>27</v>
      </c>
      <c r="U3955" s="10">
        <v>3307</v>
      </c>
      <c r="V3955" s="10">
        <v>991</v>
      </c>
      <c r="W3955" s="10">
        <v>820</v>
      </c>
      <c r="X3955" s="10">
        <v>1172</v>
      </c>
      <c r="Y3955" s="10">
        <f t="shared" si="162"/>
        <v>975</v>
      </c>
      <c r="Z3955" s="10" t="str">
        <f>IFERROR(VLOOKUP(H3955,'[1]MW-NIFTY-50-12-Apr-2020'!$A:$A,1,FALSE),"No")</f>
        <v>No</v>
      </c>
      <c r="AA3955" s="10" t="str">
        <f>IFERROR(VLOOKUP(AB3955,'[2]ind_nifty500list 12th Apr20'!$F:$F,1,FALSE),"No")</f>
        <v>No</v>
      </c>
      <c r="AB3955" s="9">
        <v>975</v>
      </c>
    </row>
    <row r="3956" spans="1:28" ht="15.75" customHeight="1" x14ac:dyDescent="0.3">
      <c r="A3956" s="9">
        <v>336</v>
      </c>
      <c r="B3956" s="10"/>
      <c r="C3956" s="10"/>
      <c r="D3956" s="10">
        <v>131088132</v>
      </c>
      <c r="E3956" s="10">
        <v>131088132</v>
      </c>
      <c r="F3956" s="10">
        <v>512063</v>
      </c>
      <c r="G3956" s="10" t="s">
        <v>1178</v>
      </c>
      <c r="H3956" s="10" t="str">
        <f t="shared" si="164"/>
        <v>AYOME</v>
      </c>
      <c r="I3956" s="10" t="s">
        <v>1179</v>
      </c>
      <c r="J3956" s="10" t="s">
        <v>1180</v>
      </c>
      <c r="K3956" s="13">
        <v>0.44</v>
      </c>
      <c r="L3956" s="19" t="s">
        <v>13176</v>
      </c>
      <c r="M3956" s="10" t="s">
        <v>39</v>
      </c>
      <c r="N3956" s="10" t="s">
        <v>40</v>
      </c>
      <c r="O3956" s="10" t="s">
        <v>76</v>
      </c>
      <c r="P3956" s="10"/>
      <c r="Q3956" s="12"/>
      <c r="R3956" s="12"/>
      <c r="S3956" s="15" t="s">
        <v>42</v>
      </c>
      <c r="T3956" s="10" t="s">
        <v>27</v>
      </c>
      <c r="U3956" s="10">
        <v>405</v>
      </c>
      <c r="V3956" s="10">
        <v>458</v>
      </c>
      <c r="W3956" s="10">
        <v>9</v>
      </c>
      <c r="X3956" s="10">
        <v>2736</v>
      </c>
      <c r="Y3956" s="10">
        <f t="shared" si="162"/>
        <v>336</v>
      </c>
      <c r="Z3956" s="10" t="str">
        <f>IFERROR(VLOOKUP(H3956,'[1]MW-NIFTY-50-12-Apr-2020'!$A:$A,1,FALSE),"No")</f>
        <v>No</v>
      </c>
      <c r="AA3956" s="10" t="str">
        <f>IFERROR(VLOOKUP(AB3956,'[2]ind_nifty500list 12th Apr20'!$F:$F,1,FALSE),"No")</f>
        <v>No</v>
      </c>
      <c r="AB3956" s="9">
        <v>336</v>
      </c>
    </row>
    <row r="3957" spans="1:28" ht="15.75" customHeight="1" x14ac:dyDescent="0.3">
      <c r="A3957" s="9">
        <v>933</v>
      </c>
      <c r="B3957" s="10"/>
      <c r="C3957" s="10"/>
      <c r="D3957" s="10">
        <v>131185924</v>
      </c>
      <c r="E3957" s="10">
        <v>131185924</v>
      </c>
      <c r="F3957" s="10">
        <v>512445</v>
      </c>
      <c r="G3957" s="10" t="s">
        <v>2999</v>
      </c>
      <c r="H3957" s="10" t="str">
        <f t="shared" si="164"/>
        <v>DEVITRD</v>
      </c>
      <c r="I3957" s="10"/>
      <c r="J3957" s="10" t="s">
        <v>3000</v>
      </c>
      <c r="K3957" s="13">
        <v>0.43</v>
      </c>
      <c r="L3957" s="19" t="s">
        <v>13176</v>
      </c>
      <c r="M3957" s="11" t="s">
        <v>55</v>
      </c>
      <c r="N3957" s="10" t="s">
        <v>56</v>
      </c>
      <c r="O3957" s="10" t="s">
        <v>57</v>
      </c>
      <c r="P3957" s="10"/>
      <c r="Q3957" s="12"/>
      <c r="R3957" s="12"/>
      <c r="S3957" s="10" t="s">
        <v>58</v>
      </c>
      <c r="T3957" s="10" t="s">
        <v>27</v>
      </c>
      <c r="U3957" s="10">
        <v>1030</v>
      </c>
      <c r="V3957" s="10">
        <v>1138</v>
      </c>
      <c r="W3957" s="10">
        <v>922</v>
      </c>
      <c r="X3957" s="10">
        <v>805</v>
      </c>
      <c r="Y3957" s="10">
        <f t="shared" si="162"/>
        <v>933</v>
      </c>
      <c r="Z3957" s="10" t="str">
        <f>IFERROR(VLOOKUP(H3957,'[1]MW-NIFTY-50-12-Apr-2020'!$A:$A,1,FALSE),"No")</f>
        <v>No</v>
      </c>
      <c r="AA3957" s="10" t="str">
        <f>IFERROR(VLOOKUP(AB3957,'[2]ind_nifty500list 12th Apr20'!$F:$F,1,FALSE),"No")</f>
        <v>No</v>
      </c>
      <c r="AB3957" s="9">
        <v>933</v>
      </c>
    </row>
    <row r="3958" spans="1:28" ht="15.75" customHeight="1" x14ac:dyDescent="0.3">
      <c r="A3958" s="9">
        <v>1641</v>
      </c>
      <c r="B3958" s="10"/>
      <c r="C3958" s="10"/>
      <c r="D3958" s="10">
        <v>130044676</v>
      </c>
      <c r="E3958" s="10">
        <v>130044676</v>
      </c>
      <c r="F3958" s="10">
        <v>507987</v>
      </c>
      <c r="G3958" s="10" t="s">
        <v>5159</v>
      </c>
      <c r="H3958" s="10" t="str">
        <f t="shared" si="164"/>
        <v>JPTRLES</v>
      </c>
      <c r="I3958" s="10" t="s">
        <v>5160</v>
      </c>
      <c r="J3958" s="10" t="s">
        <v>5161</v>
      </c>
      <c r="K3958" s="13">
        <v>0.43</v>
      </c>
      <c r="L3958" s="19" t="s">
        <v>13176</v>
      </c>
      <c r="M3958" s="11" t="s">
        <v>55</v>
      </c>
      <c r="N3958" s="10" t="s">
        <v>56</v>
      </c>
      <c r="O3958" s="10" t="s">
        <v>57</v>
      </c>
      <c r="P3958" s="10"/>
      <c r="Q3958" s="12"/>
      <c r="R3958" s="12"/>
      <c r="S3958" s="10" t="s">
        <v>58</v>
      </c>
      <c r="T3958" s="10" t="s">
        <v>27</v>
      </c>
      <c r="U3958" s="10">
        <v>1811</v>
      </c>
      <c r="V3958" s="10">
        <v>1944</v>
      </c>
      <c r="W3958" s="10">
        <v>1523</v>
      </c>
      <c r="X3958" s="10">
        <v>1498</v>
      </c>
      <c r="Y3958" s="10">
        <f t="shared" si="162"/>
        <v>1641</v>
      </c>
      <c r="Z3958" s="10" t="str">
        <f>IFERROR(VLOOKUP(H3958,'[1]MW-NIFTY-50-12-Apr-2020'!$A:$A,1,FALSE),"No")</f>
        <v>No</v>
      </c>
      <c r="AA3958" s="10" t="str">
        <f>IFERROR(VLOOKUP(AB3958,'[2]ind_nifty500list 12th Apr20'!$F:$F,1,FALSE),"No")</f>
        <v>No</v>
      </c>
      <c r="AB3958" s="9">
        <v>1641</v>
      </c>
    </row>
    <row r="3959" spans="1:28" ht="15.75" customHeight="1" x14ac:dyDescent="0.3">
      <c r="A3959" s="9">
        <v>2584</v>
      </c>
      <c r="B3959" s="10"/>
      <c r="C3959" s="10"/>
      <c r="D3959" s="10">
        <v>131097348</v>
      </c>
      <c r="E3959" s="10">
        <v>512099</v>
      </c>
      <c r="F3959" s="10">
        <v>512099</v>
      </c>
      <c r="G3959" s="10" t="s">
        <v>7996</v>
      </c>
      <c r="H3959" s="10" t="str">
        <f t="shared" si="164"/>
        <v>PUNITCO</v>
      </c>
      <c r="I3959" s="10" t="s">
        <v>7997</v>
      </c>
      <c r="J3959" s="10" t="s">
        <v>7998</v>
      </c>
      <c r="K3959" s="13">
        <v>0.43</v>
      </c>
      <c r="L3959" s="19" t="s">
        <v>13176</v>
      </c>
      <c r="M3959" s="11" t="s">
        <v>55</v>
      </c>
      <c r="N3959" s="10" t="s">
        <v>56</v>
      </c>
      <c r="O3959" s="10" t="s">
        <v>62</v>
      </c>
      <c r="P3959" s="10" t="s">
        <v>293</v>
      </c>
      <c r="Q3959" s="12"/>
      <c r="R3959" s="12"/>
      <c r="S3959" s="10" t="s">
        <v>58</v>
      </c>
      <c r="T3959" s="10" t="s">
        <v>27</v>
      </c>
      <c r="U3959" s="10">
        <v>2749</v>
      </c>
      <c r="V3959" s="10">
        <v>2757</v>
      </c>
      <c r="W3959" s="10">
        <v>2383</v>
      </c>
      <c r="X3959" s="10">
        <v>2113</v>
      </c>
      <c r="Y3959" s="10">
        <f t="shared" si="162"/>
        <v>2584</v>
      </c>
      <c r="Z3959" s="10" t="str">
        <f>IFERROR(VLOOKUP(H3959,'[1]MW-NIFTY-50-12-Apr-2020'!$A:$A,1,FALSE),"No")</f>
        <v>No</v>
      </c>
      <c r="AA3959" s="10" t="str">
        <f>IFERROR(VLOOKUP(AB3959,'[2]ind_nifty500list 12th Apr20'!$F:$F,1,FALSE),"No")</f>
        <v>No</v>
      </c>
      <c r="AB3959" s="9">
        <v>2584</v>
      </c>
    </row>
    <row r="3960" spans="1:28" ht="15.75" customHeight="1" x14ac:dyDescent="0.3">
      <c r="A3960" s="9">
        <v>3528</v>
      </c>
      <c r="B3960" s="10"/>
      <c r="C3960" s="10"/>
      <c r="D3960" s="10">
        <v>131097860</v>
      </c>
      <c r="E3960" s="10">
        <v>512101</v>
      </c>
      <c r="F3960" s="10">
        <v>512101</v>
      </c>
      <c r="G3960" s="10" t="s">
        <v>10819</v>
      </c>
      <c r="H3960" s="10" t="str">
        <f t="shared" si="164"/>
        <v>TRIPR</v>
      </c>
      <c r="I3960" s="10" t="s">
        <v>10820</v>
      </c>
      <c r="J3960" s="10" t="s">
        <v>10821</v>
      </c>
      <c r="K3960" s="13">
        <v>0.43</v>
      </c>
      <c r="L3960" s="19" t="s">
        <v>13176</v>
      </c>
      <c r="M3960" s="11" t="s">
        <v>95</v>
      </c>
      <c r="N3960" s="10" t="s">
        <v>96</v>
      </c>
      <c r="O3960" s="10" t="s">
        <v>97</v>
      </c>
      <c r="P3960" s="10"/>
      <c r="Q3960" s="12"/>
      <c r="R3960" s="12"/>
      <c r="S3960" s="10" t="s">
        <v>98</v>
      </c>
      <c r="T3960" s="10" t="s">
        <v>27</v>
      </c>
      <c r="U3960" s="10">
        <v>3847</v>
      </c>
      <c r="V3960" s="10">
        <v>3856</v>
      </c>
      <c r="W3960" s="10">
        <v>3498</v>
      </c>
      <c r="X3960" s="10">
        <v>3319</v>
      </c>
      <c r="Y3960" s="10">
        <f t="shared" si="162"/>
        <v>3528</v>
      </c>
      <c r="Z3960" s="10" t="str">
        <f>IFERROR(VLOOKUP(H3960,'[1]MW-NIFTY-50-12-Apr-2020'!$A:$A,1,FALSE),"No")</f>
        <v>No</v>
      </c>
      <c r="AA3960" s="10" t="str">
        <f>IFERROR(VLOOKUP(AB3960,'[2]ind_nifty500list 12th Apr20'!$F:$F,1,FALSE),"No")</f>
        <v>No</v>
      </c>
      <c r="AB3960" s="9">
        <v>3528</v>
      </c>
    </row>
    <row r="3961" spans="1:28" ht="15.75" customHeight="1" x14ac:dyDescent="0.3">
      <c r="A3961" s="9">
        <v>777</v>
      </c>
      <c r="B3961" s="10"/>
      <c r="C3961" s="10"/>
      <c r="D3961" s="10">
        <v>135875844</v>
      </c>
      <c r="E3961" s="10">
        <v>530765</v>
      </c>
      <c r="F3961" s="10">
        <v>530765</v>
      </c>
      <c r="G3961" s="10" t="s">
        <v>2527</v>
      </c>
      <c r="H3961" s="10" t="str">
        <f t="shared" si="164"/>
        <v>DEVKI</v>
      </c>
      <c r="I3961" s="10" t="s">
        <v>2528</v>
      </c>
      <c r="J3961" s="10" t="s">
        <v>2529</v>
      </c>
      <c r="K3961" s="13">
        <v>0.42</v>
      </c>
      <c r="L3961" s="19" t="s">
        <v>13176</v>
      </c>
      <c r="M3961" s="11" t="s">
        <v>55</v>
      </c>
      <c r="N3961" s="10" t="s">
        <v>56</v>
      </c>
      <c r="O3961" s="10" t="s">
        <v>62</v>
      </c>
      <c r="P3961" s="10" t="s">
        <v>293</v>
      </c>
      <c r="Q3961" s="10"/>
      <c r="R3961" s="12"/>
      <c r="S3961" s="10" t="s">
        <v>58</v>
      </c>
      <c r="T3961" s="10" t="s">
        <v>27</v>
      </c>
      <c r="U3961" s="10">
        <v>825</v>
      </c>
      <c r="V3961" s="10">
        <v>1834</v>
      </c>
      <c r="W3961" s="10">
        <v>376</v>
      </c>
      <c r="X3961" s="10">
        <v>236</v>
      </c>
      <c r="Y3961" s="10">
        <f t="shared" si="162"/>
        <v>777</v>
      </c>
      <c r="Z3961" s="10" t="str">
        <f>IFERROR(VLOOKUP(H3961,'[1]MW-NIFTY-50-12-Apr-2020'!$A:$A,1,FALSE),"No")</f>
        <v>No</v>
      </c>
      <c r="AA3961" s="10" t="str">
        <f>IFERROR(VLOOKUP(AB3961,'[2]ind_nifty500list 12th Apr20'!$F:$F,1,FALSE),"No")</f>
        <v>No</v>
      </c>
      <c r="AB3961" s="9">
        <v>777</v>
      </c>
    </row>
    <row r="3962" spans="1:28" ht="15.75" customHeight="1" x14ac:dyDescent="0.3">
      <c r="A3962" s="9">
        <v>411</v>
      </c>
      <c r="B3962" s="10"/>
      <c r="C3962" s="10"/>
      <c r="D3962" s="10">
        <v>131121924</v>
      </c>
      <c r="E3962" s="10">
        <v>131121924</v>
      </c>
      <c r="F3962" s="10">
        <v>512195</v>
      </c>
      <c r="G3962" s="10" t="s">
        <v>1410</v>
      </c>
      <c r="H3962" s="10" t="str">
        <f t="shared" si="164"/>
        <v>BENTCOM</v>
      </c>
      <c r="I3962" s="10" t="s">
        <v>1411</v>
      </c>
      <c r="J3962" s="10" t="s">
        <v>1412</v>
      </c>
      <c r="K3962" s="13">
        <v>0.4</v>
      </c>
      <c r="L3962" s="19" t="s">
        <v>13176</v>
      </c>
      <c r="M3962" s="11" t="s">
        <v>55</v>
      </c>
      <c r="N3962" s="10" t="s">
        <v>56</v>
      </c>
      <c r="O3962" s="10" t="s">
        <v>57</v>
      </c>
      <c r="P3962" s="10"/>
      <c r="Q3962" s="12"/>
      <c r="R3962" s="12"/>
      <c r="S3962" s="10" t="s">
        <v>58</v>
      </c>
      <c r="T3962" s="10" t="s">
        <v>27</v>
      </c>
      <c r="U3962" s="10">
        <v>805</v>
      </c>
      <c r="V3962" s="10">
        <v>922</v>
      </c>
      <c r="W3962" s="10">
        <v>358</v>
      </c>
      <c r="X3962" s="10">
        <v>323</v>
      </c>
      <c r="Y3962" s="10">
        <f t="shared" si="162"/>
        <v>411</v>
      </c>
      <c r="Z3962" s="10" t="str">
        <f>IFERROR(VLOOKUP(H3962,'[1]MW-NIFTY-50-12-Apr-2020'!$A:$A,1,FALSE),"No")</f>
        <v>No</v>
      </c>
      <c r="AA3962" s="10" t="str">
        <f>IFERROR(VLOOKUP(AB3962,'[2]ind_nifty500list 12th Apr20'!$F:$F,1,FALSE),"No")</f>
        <v>No</v>
      </c>
      <c r="AB3962" s="9">
        <v>411</v>
      </c>
    </row>
    <row r="3963" spans="1:28" ht="15.75" customHeight="1" x14ac:dyDescent="0.3">
      <c r="A3963" s="9">
        <v>646</v>
      </c>
      <c r="B3963" s="10"/>
      <c r="C3963" s="10"/>
      <c r="D3963" s="10">
        <v>130536964</v>
      </c>
      <c r="E3963" s="10">
        <v>130536964</v>
      </c>
      <c r="F3963" s="10">
        <v>509910</v>
      </c>
      <c r="G3963" s="10" t="s">
        <v>2130</v>
      </c>
      <c r="H3963" s="10" t="str">
        <f t="shared" si="164"/>
        <v>ZSOUTGAS</v>
      </c>
      <c r="I3963" s="10"/>
      <c r="J3963" s="10" t="s">
        <v>2131</v>
      </c>
      <c r="K3963" s="13">
        <v>0.4</v>
      </c>
      <c r="L3963" s="19" t="s">
        <v>13176</v>
      </c>
      <c r="M3963" s="11" t="s">
        <v>23</v>
      </c>
      <c r="N3963" s="10" t="s">
        <v>24</v>
      </c>
      <c r="O3963" s="10"/>
      <c r="P3963" s="10"/>
      <c r="Q3963" s="12"/>
      <c r="R3963" s="12"/>
      <c r="S3963" s="15" t="s">
        <v>26</v>
      </c>
      <c r="T3963" s="10" t="s">
        <v>27</v>
      </c>
      <c r="U3963" s="10">
        <v>973</v>
      </c>
      <c r="V3963" s="10">
        <v>1194</v>
      </c>
      <c r="W3963" s="10">
        <v>608</v>
      </c>
      <c r="X3963" s="10">
        <v>423</v>
      </c>
      <c r="Y3963" s="10">
        <f t="shared" si="162"/>
        <v>646</v>
      </c>
      <c r="Z3963" s="10" t="str">
        <f>IFERROR(VLOOKUP(H3963,'[1]MW-NIFTY-50-12-Apr-2020'!$A:$A,1,FALSE),"No")</f>
        <v>No</v>
      </c>
      <c r="AA3963" s="10" t="str">
        <f>IFERROR(VLOOKUP(AB3963,'[2]ind_nifty500list 12th Apr20'!$F:$F,1,FALSE),"No")</f>
        <v>No</v>
      </c>
      <c r="AB3963" s="9">
        <v>646</v>
      </c>
    </row>
    <row r="3964" spans="1:28" ht="15.75" customHeight="1" x14ac:dyDescent="0.3">
      <c r="A3964" s="9">
        <v>1195</v>
      </c>
      <c r="B3964" s="10"/>
      <c r="C3964" s="10"/>
      <c r="D3964" s="10">
        <v>135800068</v>
      </c>
      <c r="E3964" s="10">
        <v>530469</v>
      </c>
      <c r="F3964" s="10">
        <v>530469</v>
      </c>
      <c r="G3964" s="10" t="s">
        <v>3802</v>
      </c>
      <c r="H3964" s="10" t="str">
        <f t="shared" si="164"/>
        <v>GSLSEC</v>
      </c>
      <c r="I3964" s="10" t="s">
        <v>3803</v>
      </c>
      <c r="J3964" s="10" t="s">
        <v>3804</v>
      </c>
      <c r="K3964" s="13">
        <v>0.4</v>
      </c>
      <c r="L3964" s="19" t="s">
        <v>13176</v>
      </c>
      <c r="M3964" s="11" t="s">
        <v>55</v>
      </c>
      <c r="N3964" s="10" t="s">
        <v>56</v>
      </c>
      <c r="O3964" s="10" t="s">
        <v>62</v>
      </c>
      <c r="P3964" s="10"/>
      <c r="Q3964" s="12"/>
      <c r="R3964" s="12"/>
      <c r="S3964" s="18" t="s">
        <v>58</v>
      </c>
      <c r="T3964" s="10" t="s">
        <v>27</v>
      </c>
      <c r="U3964" s="10">
        <v>815</v>
      </c>
      <c r="V3964" s="10"/>
      <c r="W3964" s="10">
        <v>17</v>
      </c>
      <c r="X3964" s="10">
        <v>3228</v>
      </c>
      <c r="Y3964" s="10">
        <f t="shared" si="162"/>
        <v>1195</v>
      </c>
      <c r="Z3964" s="10" t="str">
        <f>IFERROR(VLOOKUP(H3964,'[1]MW-NIFTY-50-12-Apr-2020'!$A:$A,1,FALSE),"No")</f>
        <v>No</v>
      </c>
      <c r="AA3964" s="10" t="str">
        <f>IFERROR(VLOOKUP(AB3964,'[2]ind_nifty500list 12th Apr20'!$F:$F,1,FALSE),"No")</f>
        <v>No</v>
      </c>
      <c r="AB3964" s="9">
        <v>1195</v>
      </c>
    </row>
    <row r="3965" spans="1:28" ht="15.75" customHeight="1" x14ac:dyDescent="0.3">
      <c r="A3965" s="9">
        <v>493</v>
      </c>
      <c r="B3965" s="10"/>
      <c r="C3965" s="10"/>
      <c r="D3965" s="10">
        <v>131696644</v>
      </c>
      <c r="E3965" s="10">
        <v>514440</v>
      </c>
      <c r="F3965" s="10">
        <v>514440</v>
      </c>
      <c r="G3965" s="10" t="s">
        <v>1665</v>
      </c>
      <c r="H3965" s="10" t="str">
        <f t="shared" si="164"/>
        <v>BPTEX</v>
      </c>
      <c r="I3965" s="10" t="s">
        <v>1666</v>
      </c>
      <c r="J3965" s="10" t="s">
        <v>1667</v>
      </c>
      <c r="K3965" s="13">
        <v>0.39</v>
      </c>
      <c r="L3965" s="19" t="s">
        <v>13176</v>
      </c>
      <c r="M3965" s="11" t="s">
        <v>23</v>
      </c>
      <c r="N3965" s="10" t="s">
        <v>24</v>
      </c>
      <c r="O3965" s="10"/>
      <c r="P3965" s="10"/>
      <c r="Q3965" s="12"/>
      <c r="R3965" s="12"/>
      <c r="S3965" s="15" t="s">
        <v>26</v>
      </c>
      <c r="T3965" s="10" t="s">
        <v>27</v>
      </c>
      <c r="U3965" s="10">
        <v>1865</v>
      </c>
      <c r="V3965" s="10">
        <v>2329</v>
      </c>
      <c r="W3965" s="10">
        <v>332</v>
      </c>
      <c r="X3965" s="10">
        <v>2445</v>
      </c>
      <c r="Y3965" s="10">
        <f t="shared" si="162"/>
        <v>493</v>
      </c>
      <c r="Z3965" s="10" t="str">
        <f>IFERROR(VLOOKUP(H3965,'[1]MW-NIFTY-50-12-Apr-2020'!$A:$A,1,FALSE),"No")</f>
        <v>No</v>
      </c>
      <c r="AA3965" s="10" t="str">
        <f>IFERROR(VLOOKUP(AB3965,'[2]ind_nifty500list 12th Apr20'!$F:$F,1,FALSE),"No")</f>
        <v>No</v>
      </c>
      <c r="AB3965" s="9">
        <v>493</v>
      </c>
    </row>
    <row r="3966" spans="1:28" ht="15.75" customHeight="1" x14ac:dyDescent="0.3">
      <c r="A3966" s="9">
        <v>3073</v>
      </c>
      <c r="B3966" s="10"/>
      <c r="C3966" s="10"/>
      <c r="D3966" s="10">
        <v>136124932</v>
      </c>
      <c r="E3966" s="10">
        <v>531738</v>
      </c>
      <c r="F3966" s="10">
        <v>531738</v>
      </c>
      <c r="G3966" s="10" t="s">
        <v>9458</v>
      </c>
      <c r="H3966" s="10" t="str">
        <f t="shared" si="164"/>
        <v>PRASGLOFIN</v>
      </c>
      <c r="I3966" s="10" t="s">
        <v>9459</v>
      </c>
      <c r="J3966" s="10" t="s">
        <v>9460</v>
      </c>
      <c r="K3966" s="13">
        <v>0.39</v>
      </c>
      <c r="L3966" s="19" t="s">
        <v>13176</v>
      </c>
      <c r="M3966" s="11" t="s">
        <v>32</v>
      </c>
      <c r="N3966" s="10" t="s">
        <v>33</v>
      </c>
      <c r="O3966" s="10" t="s">
        <v>48</v>
      </c>
      <c r="P3966" s="10"/>
      <c r="Q3966" s="12"/>
      <c r="R3966" s="12"/>
      <c r="S3966" s="18" t="s">
        <v>35</v>
      </c>
      <c r="T3966" s="10" t="s">
        <v>27</v>
      </c>
      <c r="U3966" s="10">
        <v>3124</v>
      </c>
      <c r="V3966" s="10">
        <v>3237</v>
      </c>
      <c r="W3966" s="10">
        <v>2948</v>
      </c>
      <c r="X3966" s="10">
        <v>2564</v>
      </c>
      <c r="Y3966" s="10">
        <f t="shared" si="162"/>
        <v>3073</v>
      </c>
      <c r="Z3966" s="10" t="str">
        <f>IFERROR(VLOOKUP(H3966,'[1]MW-NIFTY-50-12-Apr-2020'!$A:$A,1,FALSE),"No")</f>
        <v>No</v>
      </c>
      <c r="AA3966" s="10" t="str">
        <f>IFERROR(VLOOKUP(AB3966,'[2]ind_nifty500list 12th Apr20'!$F:$F,1,FALSE),"No")</f>
        <v>No</v>
      </c>
      <c r="AB3966" s="9">
        <v>3073</v>
      </c>
    </row>
    <row r="3967" spans="1:28" ht="15.75" customHeight="1" x14ac:dyDescent="0.3">
      <c r="A3967" s="9">
        <v>3722</v>
      </c>
      <c r="B3967" s="10"/>
      <c r="C3967" s="10"/>
      <c r="D3967" s="10">
        <v>136282628</v>
      </c>
      <c r="E3967" s="10">
        <v>532354</v>
      </c>
      <c r="F3967" s="10">
        <v>532354</v>
      </c>
      <c r="G3967" s="10" t="s">
        <v>11396</v>
      </c>
      <c r="H3967" s="10" t="str">
        <f t="shared" ref="H3967:H3989" si="165">G3967</f>
        <v>VIRGOGLOB</v>
      </c>
      <c r="I3967" s="10" t="s">
        <v>11397</v>
      </c>
      <c r="J3967" s="10" t="s">
        <v>11398</v>
      </c>
      <c r="K3967" s="13">
        <v>0.38</v>
      </c>
      <c r="L3967" s="19" t="s">
        <v>13176</v>
      </c>
      <c r="M3967" s="11" t="s">
        <v>32</v>
      </c>
      <c r="N3967" s="10" t="s">
        <v>33</v>
      </c>
      <c r="O3967" s="10" t="s">
        <v>34</v>
      </c>
      <c r="P3967" s="10"/>
      <c r="Q3967" s="12"/>
      <c r="R3967" s="12"/>
      <c r="S3967" s="10" t="s">
        <v>35</v>
      </c>
      <c r="T3967" s="10" t="s">
        <v>27</v>
      </c>
      <c r="U3967" s="10">
        <v>3729</v>
      </c>
      <c r="V3967" s="10">
        <v>4327</v>
      </c>
      <c r="W3967" s="10">
        <v>3117</v>
      </c>
      <c r="X3967" s="10">
        <v>2327</v>
      </c>
      <c r="Y3967" s="10">
        <f t="shared" si="162"/>
        <v>3722</v>
      </c>
      <c r="Z3967" s="10" t="str">
        <f>IFERROR(VLOOKUP(H3967,'[1]MW-NIFTY-50-12-Apr-2020'!$A:$A,1,FALSE),"No")</f>
        <v>No</v>
      </c>
      <c r="AA3967" s="10" t="str">
        <f>IFERROR(VLOOKUP(AB3967,'[2]ind_nifty500list 12th Apr20'!$F:$F,1,FALSE),"No")</f>
        <v>No</v>
      </c>
      <c r="AB3967" s="9">
        <v>3722</v>
      </c>
    </row>
    <row r="3968" spans="1:28" ht="15.75" customHeight="1" x14ac:dyDescent="0.3">
      <c r="A3968" s="9">
        <v>3557</v>
      </c>
      <c r="B3968" s="10"/>
      <c r="C3968" s="10"/>
      <c r="D3968" s="10">
        <v>131150596</v>
      </c>
      <c r="E3968" s="10">
        <v>131150596</v>
      </c>
      <c r="F3968" s="10">
        <v>512307</v>
      </c>
      <c r="G3968" s="10" t="s">
        <v>10905</v>
      </c>
      <c r="H3968" s="10" t="str">
        <f t="shared" si="165"/>
        <v>TYPHOON</v>
      </c>
      <c r="I3968" s="10"/>
      <c r="J3968" s="10" t="s">
        <v>10906</v>
      </c>
      <c r="K3968" s="13">
        <v>0.37</v>
      </c>
      <c r="L3968" s="19" t="s">
        <v>13176</v>
      </c>
      <c r="M3968" s="11" t="s">
        <v>39</v>
      </c>
      <c r="N3968" s="10" t="s">
        <v>145</v>
      </c>
      <c r="O3968" s="10"/>
      <c r="P3968" s="10"/>
      <c r="Q3968" s="12"/>
      <c r="R3968" s="12"/>
      <c r="S3968" s="17" t="s">
        <v>42</v>
      </c>
      <c r="T3968" s="10" t="s">
        <v>27</v>
      </c>
      <c r="U3968" s="10">
        <v>3687</v>
      </c>
      <c r="V3968" s="10">
        <v>3791</v>
      </c>
      <c r="W3968" s="10">
        <v>3554</v>
      </c>
      <c r="X3968" s="10">
        <v>3505</v>
      </c>
      <c r="Y3968" s="10">
        <f t="shared" si="162"/>
        <v>3557</v>
      </c>
      <c r="Z3968" s="10" t="str">
        <f>IFERROR(VLOOKUP(H3968,'[1]MW-NIFTY-50-12-Apr-2020'!$A:$A,1,FALSE),"No")</f>
        <v>No</v>
      </c>
      <c r="AA3968" s="10" t="str">
        <f>IFERROR(VLOOKUP(AB3968,'[2]ind_nifty500list 12th Apr20'!$F:$F,1,FALSE),"No")</f>
        <v>No</v>
      </c>
      <c r="AB3968" s="9">
        <v>3557</v>
      </c>
    </row>
    <row r="3969" spans="1:28" ht="15.75" customHeight="1" x14ac:dyDescent="0.3">
      <c r="A3969" s="9">
        <v>834</v>
      </c>
      <c r="B3969" s="10"/>
      <c r="C3969" s="10"/>
      <c r="D3969" s="10">
        <v>135780100</v>
      </c>
      <c r="E3969" s="10">
        <v>530391</v>
      </c>
      <c r="F3969" s="10">
        <v>530391</v>
      </c>
      <c r="G3969" s="10" t="s">
        <v>2696</v>
      </c>
      <c r="H3969" s="10" t="str">
        <f t="shared" si="165"/>
        <v>PRECIMDIAM</v>
      </c>
      <c r="I3969" s="10" t="s">
        <v>2697</v>
      </c>
      <c r="J3969" s="10" t="s">
        <v>2698</v>
      </c>
      <c r="K3969" s="13">
        <v>0.36</v>
      </c>
      <c r="L3969" s="19" t="s">
        <v>13176</v>
      </c>
      <c r="M3969" s="11" t="s">
        <v>32</v>
      </c>
      <c r="N3969" s="10" t="s">
        <v>33</v>
      </c>
      <c r="O3969" s="10" t="s">
        <v>48</v>
      </c>
      <c r="P3969" s="10"/>
      <c r="Q3969" s="12"/>
      <c r="R3969" s="12"/>
      <c r="S3969" s="18" t="s">
        <v>35</v>
      </c>
      <c r="T3969" s="10" t="s">
        <v>27</v>
      </c>
      <c r="U3969" s="10">
        <v>1470</v>
      </c>
      <c r="V3969" s="10">
        <v>1487</v>
      </c>
      <c r="W3969" s="10">
        <v>742</v>
      </c>
      <c r="X3969" s="10">
        <v>391</v>
      </c>
      <c r="Y3969" s="10">
        <f t="shared" si="162"/>
        <v>834</v>
      </c>
      <c r="Z3969" s="10" t="str">
        <f>IFERROR(VLOOKUP(H3969,'[1]MW-NIFTY-50-12-Apr-2020'!$A:$A,1,FALSE),"No")</f>
        <v>No</v>
      </c>
      <c r="AA3969" s="10" t="str">
        <f>IFERROR(VLOOKUP(AB3969,'[2]ind_nifty500list 12th Apr20'!$F:$F,1,FALSE),"No")</f>
        <v>No</v>
      </c>
      <c r="AB3969" s="9">
        <v>834</v>
      </c>
    </row>
    <row r="3970" spans="1:28" ht="15.75" customHeight="1" x14ac:dyDescent="0.3">
      <c r="A3970" s="9">
        <v>1648</v>
      </c>
      <c r="B3970" s="10"/>
      <c r="C3970" s="10"/>
      <c r="D3970" s="10">
        <v>134112260</v>
      </c>
      <c r="E3970" s="10">
        <v>523876</v>
      </c>
      <c r="F3970" s="10">
        <v>523876</v>
      </c>
      <c r="G3970" s="10" t="s">
        <v>5180</v>
      </c>
      <c r="H3970" s="10" t="str">
        <f t="shared" si="165"/>
        <v>JYOTIOVR</v>
      </c>
      <c r="I3970" s="10" t="s">
        <v>5181</v>
      </c>
      <c r="J3970" s="10" t="s">
        <v>5182</v>
      </c>
      <c r="K3970" s="13">
        <v>0.36</v>
      </c>
      <c r="L3970" s="19" t="s">
        <v>13176</v>
      </c>
      <c r="M3970" s="11" t="s">
        <v>39</v>
      </c>
      <c r="N3970" s="10" t="s">
        <v>145</v>
      </c>
      <c r="O3970" s="10"/>
      <c r="P3970" s="10"/>
      <c r="Q3970" s="12"/>
      <c r="R3970" s="12"/>
      <c r="S3970" s="17" t="s">
        <v>42</v>
      </c>
      <c r="T3970" s="10" t="s">
        <v>27</v>
      </c>
      <c r="U3970" s="10">
        <v>1702</v>
      </c>
      <c r="V3970" s="10">
        <v>1804</v>
      </c>
      <c r="W3970" s="10">
        <v>1583</v>
      </c>
      <c r="X3970" s="10">
        <v>1437</v>
      </c>
      <c r="Y3970" s="10">
        <f t="shared" ref="Y3970:Y4033" si="166">A3970</f>
        <v>1648</v>
      </c>
      <c r="Z3970" s="10" t="str">
        <f>IFERROR(VLOOKUP(H3970,'[1]MW-NIFTY-50-12-Apr-2020'!$A:$A,1,FALSE),"No")</f>
        <v>No</v>
      </c>
      <c r="AA3970" s="10" t="str">
        <f>IFERROR(VLOOKUP(AB3970,'[2]ind_nifty500list 12th Apr20'!$F:$F,1,FALSE),"No")</f>
        <v>No</v>
      </c>
      <c r="AB3970" s="9">
        <v>1648</v>
      </c>
    </row>
    <row r="3971" spans="1:28" ht="15.75" customHeight="1" x14ac:dyDescent="0.3">
      <c r="A3971" s="9">
        <v>3484</v>
      </c>
      <c r="B3971" s="10"/>
      <c r="C3971" s="10"/>
      <c r="D3971" s="10">
        <v>135944964</v>
      </c>
      <c r="E3971" s="10">
        <v>135944964</v>
      </c>
      <c r="F3971" s="10">
        <v>531035</v>
      </c>
      <c r="G3971" s="10" t="s">
        <v>10688</v>
      </c>
      <c r="H3971" s="10" t="str">
        <f t="shared" si="165"/>
        <v>TOBUENT</v>
      </c>
      <c r="I3971" s="10" t="s">
        <v>10689</v>
      </c>
      <c r="J3971" s="10" t="s">
        <v>10690</v>
      </c>
      <c r="K3971" s="13">
        <v>0.36</v>
      </c>
      <c r="L3971" s="19" t="s">
        <v>13176</v>
      </c>
      <c r="M3971" s="11" t="s">
        <v>83</v>
      </c>
      <c r="N3971" s="10" t="s">
        <v>1069</v>
      </c>
      <c r="O3971" s="10"/>
      <c r="P3971" s="10" t="s">
        <v>1070</v>
      </c>
      <c r="Q3971" s="12"/>
      <c r="R3971" s="12"/>
      <c r="S3971" s="15" t="s">
        <v>1071</v>
      </c>
      <c r="T3971" s="10" t="s">
        <v>27</v>
      </c>
      <c r="U3971" s="10">
        <v>2261</v>
      </c>
      <c r="V3971" s="10">
        <v>1591</v>
      </c>
      <c r="W3971" s="10">
        <v>4447</v>
      </c>
      <c r="X3971" s="10">
        <v>4042</v>
      </c>
      <c r="Y3971" s="10">
        <f t="shared" si="166"/>
        <v>3484</v>
      </c>
      <c r="Z3971" s="10" t="str">
        <f>IFERROR(VLOOKUP(H3971,'[1]MW-NIFTY-50-12-Apr-2020'!$A:$A,1,FALSE),"No")</f>
        <v>No</v>
      </c>
      <c r="AA3971" s="10" t="str">
        <f>IFERROR(VLOOKUP(AB3971,'[2]ind_nifty500list 12th Apr20'!$F:$F,1,FALSE),"No")</f>
        <v>No</v>
      </c>
      <c r="AB3971" s="9">
        <v>3484</v>
      </c>
    </row>
    <row r="3972" spans="1:28" ht="15.75" customHeight="1" x14ac:dyDescent="0.3">
      <c r="A3972" s="9">
        <v>1060</v>
      </c>
      <c r="B3972" s="10"/>
      <c r="C3972" s="10"/>
      <c r="D3972" s="10">
        <v>129125636</v>
      </c>
      <c r="E3972" s="10">
        <v>504397</v>
      </c>
      <c r="F3972" s="10">
        <v>504397</v>
      </c>
      <c r="G3972" s="10" t="s">
        <v>3387</v>
      </c>
      <c r="H3972" s="10" t="str">
        <f t="shared" si="165"/>
        <v>GANHOLD</v>
      </c>
      <c r="I3972" s="10" t="s">
        <v>3388</v>
      </c>
      <c r="J3972" s="10" t="s">
        <v>3389</v>
      </c>
      <c r="K3972" s="13">
        <v>0.34</v>
      </c>
      <c r="L3972" s="19" t="s">
        <v>13176</v>
      </c>
      <c r="M3972" s="11" t="s">
        <v>39</v>
      </c>
      <c r="N3972" s="10" t="s">
        <v>145</v>
      </c>
      <c r="O3972" s="10"/>
      <c r="P3972" s="10"/>
      <c r="Q3972" s="12"/>
      <c r="R3972" s="12"/>
      <c r="S3972" s="17" t="s">
        <v>42</v>
      </c>
      <c r="T3972" s="10" t="s">
        <v>27</v>
      </c>
      <c r="U3972" s="10">
        <v>1121</v>
      </c>
      <c r="V3972" s="10">
        <v>1292</v>
      </c>
      <c r="W3972" s="10">
        <v>859</v>
      </c>
      <c r="X3972" s="10">
        <v>706</v>
      </c>
      <c r="Y3972" s="10">
        <f t="shared" si="166"/>
        <v>1060</v>
      </c>
      <c r="Z3972" s="10" t="str">
        <f>IFERROR(VLOOKUP(H3972,'[1]MW-NIFTY-50-12-Apr-2020'!$A:$A,1,FALSE),"No")</f>
        <v>No</v>
      </c>
      <c r="AA3972" s="10" t="str">
        <f>IFERROR(VLOOKUP(AB3972,'[2]ind_nifty500list 12th Apr20'!$F:$F,1,FALSE),"No")</f>
        <v>No</v>
      </c>
      <c r="AB3972" s="9">
        <v>1060</v>
      </c>
    </row>
    <row r="3973" spans="1:28" ht="15.75" customHeight="1" x14ac:dyDescent="0.3">
      <c r="A3973" s="9">
        <v>2419</v>
      </c>
      <c r="B3973" s="10"/>
      <c r="C3973" s="10"/>
      <c r="D3973" s="10">
        <v>134745348</v>
      </c>
      <c r="E3973" s="10">
        <v>134745348</v>
      </c>
      <c r="F3973" s="10">
        <v>526349</v>
      </c>
      <c r="G3973" s="10" t="s">
        <v>7506</v>
      </c>
      <c r="H3973" s="10" t="str">
        <f t="shared" si="165"/>
        <v>PARTIND</v>
      </c>
      <c r="I3973" s="10"/>
      <c r="J3973" s="10" t="s">
        <v>7507</v>
      </c>
      <c r="K3973" s="13">
        <v>0.34</v>
      </c>
      <c r="L3973" s="19" t="s">
        <v>13176</v>
      </c>
      <c r="M3973" s="11" t="s">
        <v>39</v>
      </c>
      <c r="N3973" s="10" t="s">
        <v>145</v>
      </c>
      <c r="O3973" s="10"/>
      <c r="P3973" s="10"/>
      <c r="Q3973" s="12"/>
      <c r="R3973" s="12"/>
      <c r="S3973" s="17" t="s">
        <v>42</v>
      </c>
      <c r="T3973" s="10" t="s">
        <v>27</v>
      </c>
      <c r="U3973" s="10">
        <v>2483</v>
      </c>
      <c r="V3973" s="10">
        <v>2539</v>
      </c>
      <c r="W3973" s="10">
        <v>2418</v>
      </c>
      <c r="X3973" s="10">
        <v>2400</v>
      </c>
      <c r="Y3973" s="10">
        <f t="shared" si="166"/>
        <v>2419</v>
      </c>
      <c r="Z3973" s="10" t="str">
        <f>IFERROR(VLOOKUP(H3973,'[1]MW-NIFTY-50-12-Apr-2020'!$A:$A,1,FALSE),"No")</f>
        <v>No</v>
      </c>
      <c r="AA3973" s="10" t="str">
        <f>IFERROR(VLOOKUP(AB3973,'[2]ind_nifty500list 12th Apr20'!$F:$F,1,FALSE),"No")</f>
        <v>No</v>
      </c>
      <c r="AB3973" s="9">
        <v>2419</v>
      </c>
    </row>
    <row r="3974" spans="1:28" ht="15.75" customHeight="1" x14ac:dyDescent="0.3">
      <c r="A3974" s="9">
        <v>2570</v>
      </c>
      <c r="B3974" s="10"/>
      <c r="C3974" s="10"/>
      <c r="D3974" s="10">
        <v>133888260</v>
      </c>
      <c r="E3974" s="10">
        <v>133888260</v>
      </c>
      <c r="F3974" s="10">
        <v>523001</v>
      </c>
      <c r="G3974" s="10" t="s">
        <v>7954</v>
      </c>
      <c r="H3974" s="10" t="str">
        <f t="shared" si="165"/>
        <v>PROFDIA</v>
      </c>
      <c r="I3974" s="10"/>
      <c r="J3974" s="10" t="s">
        <v>7955</v>
      </c>
      <c r="K3974" s="13">
        <v>0.33</v>
      </c>
      <c r="L3974" s="19" t="s">
        <v>13176</v>
      </c>
      <c r="M3974" s="10" t="s">
        <v>83</v>
      </c>
      <c r="N3974" s="10" t="s">
        <v>84</v>
      </c>
      <c r="O3974" s="10" t="s">
        <v>508</v>
      </c>
      <c r="P3974" s="10"/>
      <c r="Q3974" s="12"/>
      <c r="R3974" s="12"/>
      <c r="S3974" s="15" t="s">
        <v>86</v>
      </c>
      <c r="T3974" s="10" t="s">
        <v>27</v>
      </c>
      <c r="U3974" s="10">
        <v>3006</v>
      </c>
      <c r="V3974" s="10">
        <v>3033</v>
      </c>
      <c r="W3974" s="10">
        <v>2060</v>
      </c>
      <c r="X3974" s="10">
        <v>853</v>
      </c>
      <c r="Y3974" s="10">
        <f t="shared" si="166"/>
        <v>2570</v>
      </c>
      <c r="Z3974" s="10" t="str">
        <f>IFERROR(VLOOKUP(H3974,'[1]MW-NIFTY-50-12-Apr-2020'!$A:$A,1,FALSE),"No")</f>
        <v>No</v>
      </c>
      <c r="AA3974" s="10" t="str">
        <f>IFERROR(VLOOKUP(AB3974,'[2]ind_nifty500list 12th Apr20'!$F:$F,1,FALSE),"No")</f>
        <v>No</v>
      </c>
      <c r="AB3974" s="9">
        <v>2570</v>
      </c>
    </row>
    <row r="3975" spans="1:28" ht="15.75" customHeight="1" x14ac:dyDescent="0.3">
      <c r="A3975" s="9">
        <v>3398</v>
      </c>
      <c r="B3975" s="10"/>
      <c r="C3975" s="10"/>
      <c r="D3975" s="10">
        <v>131128580</v>
      </c>
      <c r="E3975" s="10">
        <v>131128580</v>
      </c>
      <c r="F3975" s="10">
        <v>512221</v>
      </c>
      <c r="G3975" s="10" t="s">
        <v>10431</v>
      </c>
      <c r="H3975" s="10" t="str">
        <f t="shared" si="165"/>
        <v>TARCF</v>
      </c>
      <c r="I3975" s="10" t="s">
        <v>10432</v>
      </c>
      <c r="J3975" s="10" t="s">
        <v>10433</v>
      </c>
      <c r="K3975" s="13">
        <v>0.33</v>
      </c>
      <c r="L3975" s="19" t="s">
        <v>13176</v>
      </c>
      <c r="M3975" s="11" t="s">
        <v>55</v>
      </c>
      <c r="N3975" s="10" t="s">
        <v>56</v>
      </c>
      <c r="O3975" s="10" t="s">
        <v>62</v>
      </c>
      <c r="P3975" s="10" t="s">
        <v>63</v>
      </c>
      <c r="Q3975" s="12"/>
      <c r="R3975" s="12"/>
      <c r="S3975" s="18" t="s">
        <v>58</v>
      </c>
      <c r="T3975" s="10" t="s">
        <v>27</v>
      </c>
      <c r="U3975" s="10">
        <v>3573</v>
      </c>
      <c r="V3975" s="10">
        <v>3697</v>
      </c>
      <c r="W3975" s="10">
        <v>3163</v>
      </c>
      <c r="X3975" s="10">
        <v>2538</v>
      </c>
      <c r="Y3975" s="10">
        <f t="shared" si="166"/>
        <v>3398</v>
      </c>
      <c r="Z3975" s="10" t="str">
        <f>IFERROR(VLOOKUP(H3975,'[1]MW-NIFTY-50-12-Apr-2020'!$A:$A,1,FALSE),"No")</f>
        <v>No</v>
      </c>
      <c r="AA3975" s="10" t="str">
        <f>IFERROR(VLOOKUP(AB3975,'[2]ind_nifty500list 12th Apr20'!$F:$F,1,FALSE),"No")</f>
        <v>No</v>
      </c>
      <c r="AB3975" s="9">
        <v>3398</v>
      </c>
    </row>
    <row r="3976" spans="1:28" ht="15.75" customHeight="1" x14ac:dyDescent="0.3">
      <c r="A3976" s="9">
        <v>3438</v>
      </c>
      <c r="B3976" s="10"/>
      <c r="C3976" s="10"/>
      <c r="D3976" s="10">
        <v>131112196</v>
      </c>
      <c r="E3976" s="10">
        <v>131112196</v>
      </c>
      <c r="F3976" s="10">
        <v>512157</v>
      </c>
      <c r="G3976" s="10" t="s">
        <v>10550</v>
      </c>
      <c r="H3976" s="10" t="str">
        <f t="shared" si="165"/>
        <v>TERRAREAL</v>
      </c>
      <c r="I3976" s="10"/>
      <c r="J3976" s="10" t="s">
        <v>10551</v>
      </c>
      <c r="K3976" s="13">
        <v>0.33</v>
      </c>
      <c r="L3976" s="19" t="s">
        <v>13176</v>
      </c>
      <c r="M3976" s="11" t="s">
        <v>55</v>
      </c>
      <c r="N3976" s="10" t="s">
        <v>56</v>
      </c>
      <c r="O3976" s="10" t="s">
        <v>215</v>
      </c>
      <c r="P3976" s="10" t="s">
        <v>454</v>
      </c>
      <c r="Q3976" s="12"/>
      <c r="R3976" s="12"/>
      <c r="S3976" s="10" t="s">
        <v>58</v>
      </c>
      <c r="T3976" s="10" t="s">
        <v>27</v>
      </c>
      <c r="U3976" s="10">
        <v>4617</v>
      </c>
      <c r="V3976" s="10">
        <v>4830</v>
      </c>
      <c r="W3976" s="10">
        <v>3047</v>
      </c>
      <c r="X3976" s="10">
        <v>2276</v>
      </c>
      <c r="Y3976" s="10">
        <f t="shared" si="166"/>
        <v>3438</v>
      </c>
      <c r="Z3976" s="10" t="str">
        <f>IFERROR(VLOOKUP(H3976,'[1]MW-NIFTY-50-12-Apr-2020'!$A:$A,1,FALSE),"No")</f>
        <v>No</v>
      </c>
      <c r="AA3976" s="10" t="str">
        <f>IFERROR(VLOOKUP(AB3976,'[2]ind_nifty500list 12th Apr20'!$F:$F,1,FALSE),"No")</f>
        <v>No</v>
      </c>
      <c r="AB3976" s="9">
        <v>3438</v>
      </c>
    </row>
    <row r="3977" spans="1:28" ht="15.75" customHeight="1" x14ac:dyDescent="0.3">
      <c r="A3977" s="9">
        <v>142</v>
      </c>
      <c r="B3977" s="10"/>
      <c r="C3977" s="10"/>
      <c r="D3977" s="10">
        <v>135999236</v>
      </c>
      <c r="E3977" s="10">
        <v>135999236</v>
      </c>
      <c r="F3977" s="10">
        <v>531247</v>
      </c>
      <c r="G3977" s="10" t="s">
        <v>559</v>
      </c>
      <c r="H3977" s="10" t="str">
        <f t="shared" si="165"/>
        <v>ALPHA</v>
      </c>
      <c r="I3977" s="10" t="s">
        <v>560</v>
      </c>
      <c r="J3977" s="10" t="s">
        <v>561</v>
      </c>
      <c r="K3977" s="13">
        <v>0.32</v>
      </c>
      <c r="L3977" s="19" t="s">
        <v>13176</v>
      </c>
      <c r="M3977" s="11" t="s">
        <v>121</v>
      </c>
      <c r="N3977" s="10" t="s">
        <v>562</v>
      </c>
      <c r="O3977" s="10" t="s">
        <v>563</v>
      </c>
      <c r="P3977" s="10" t="s">
        <v>564</v>
      </c>
      <c r="Q3977" s="12"/>
      <c r="R3977" s="12"/>
      <c r="S3977" s="17" t="s">
        <v>565</v>
      </c>
      <c r="T3977" s="10" t="s">
        <v>27</v>
      </c>
      <c r="U3977" s="10">
        <v>701</v>
      </c>
      <c r="V3977" s="10">
        <v>3819</v>
      </c>
      <c r="W3977" s="10">
        <v>1111</v>
      </c>
      <c r="X3977" s="10">
        <v>952</v>
      </c>
      <c r="Y3977" s="10">
        <f t="shared" si="166"/>
        <v>142</v>
      </c>
      <c r="Z3977" s="10" t="str">
        <f>IFERROR(VLOOKUP(H3977,'[1]MW-NIFTY-50-12-Apr-2020'!$A:$A,1,FALSE),"No")</f>
        <v>No</v>
      </c>
      <c r="AA3977" s="10" t="str">
        <f>IFERROR(VLOOKUP(AB3977,'[2]ind_nifty500list 12th Apr20'!$F:$F,1,FALSE),"No")</f>
        <v>No</v>
      </c>
      <c r="AB3977" s="9">
        <v>142</v>
      </c>
    </row>
    <row r="3978" spans="1:28" ht="15.75" customHeight="1" x14ac:dyDescent="0.3">
      <c r="A3978" s="9">
        <v>1055</v>
      </c>
      <c r="B3978" s="10"/>
      <c r="C3978" s="10"/>
      <c r="D3978" s="10">
        <v>132452100</v>
      </c>
      <c r="E3978" s="10">
        <v>517391</v>
      </c>
      <c r="F3978" s="10">
        <v>517391</v>
      </c>
      <c r="G3978" s="10" t="s">
        <v>3371</v>
      </c>
      <c r="H3978" s="10" t="str">
        <f t="shared" si="165"/>
        <v>GAMIE</v>
      </c>
      <c r="I3978" s="10" t="s">
        <v>3372</v>
      </c>
      <c r="J3978" s="10" t="s">
        <v>3373</v>
      </c>
      <c r="K3978" s="13">
        <v>0.32</v>
      </c>
      <c r="L3978" s="19" t="s">
        <v>13176</v>
      </c>
      <c r="M3978" s="11" t="s">
        <v>39</v>
      </c>
      <c r="N3978" s="10" t="s">
        <v>145</v>
      </c>
      <c r="O3978" s="10"/>
      <c r="P3978" s="10"/>
      <c r="Q3978" s="12"/>
      <c r="R3978" s="12"/>
      <c r="S3978" s="15" t="s">
        <v>42</v>
      </c>
      <c r="T3978" s="10" t="s">
        <v>27</v>
      </c>
      <c r="U3978" s="10">
        <v>1098</v>
      </c>
      <c r="V3978" s="10">
        <v>1437</v>
      </c>
      <c r="W3978" s="10">
        <v>963</v>
      </c>
      <c r="X3978" s="10">
        <v>942</v>
      </c>
      <c r="Y3978" s="10">
        <f t="shared" si="166"/>
        <v>1055</v>
      </c>
      <c r="Z3978" s="10" t="str">
        <f>IFERROR(VLOOKUP(H3978,'[1]MW-NIFTY-50-12-Apr-2020'!$A:$A,1,FALSE),"No")</f>
        <v>No</v>
      </c>
      <c r="AA3978" s="10" t="str">
        <f>IFERROR(VLOOKUP(AB3978,'[2]ind_nifty500list 12th Apr20'!$F:$F,1,FALSE),"No")</f>
        <v>No</v>
      </c>
      <c r="AB3978" s="9">
        <v>1055</v>
      </c>
    </row>
    <row r="3979" spans="1:28" ht="15.75" customHeight="1" x14ac:dyDescent="0.3">
      <c r="A3979" s="9">
        <v>1470</v>
      </c>
      <c r="B3979" s="10"/>
      <c r="C3979" s="10"/>
      <c r="D3979" s="10">
        <v>132462852</v>
      </c>
      <c r="E3979" s="10">
        <v>517433</v>
      </c>
      <c r="F3979" s="10">
        <v>517433</v>
      </c>
      <c r="G3979" s="10" t="s">
        <v>4645</v>
      </c>
      <c r="H3979" s="10" t="str">
        <f t="shared" si="165"/>
        <v>INSOE</v>
      </c>
      <c r="I3979" s="10" t="s">
        <v>4646</v>
      </c>
      <c r="J3979" s="10" t="s">
        <v>4647</v>
      </c>
      <c r="K3979" s="13">
        <v>0.32</v>
      </c>
      <c r="L3979" s="19" t="s">
        <v>13176</v>
      </c>
      <c r="M3979" s="11" t="s">
        <v>32</v>
      </c>
      <c r="N3979" s="10" t="s">
        <v>33</v>
      </c>
      <c r="O3979" s="10" t="s">
        <v>48</v>
      </c>
      <c r="P3979" s="10"/>
      <c r="Q3979" s="12"/>
      <c r="R3979" s="12"/>
      <c r="S3979" s="18" t="s">
        <v>35</v>
      </c>
      <c r="T3979" s="10" t="s">
        <v>27</v>
      </c>
      <c r="U3979" s="10">
        <v>1487</v>
      </c>
      <c r="V3979" s="10">
        <v>2332</v>
      </c>
      <c r="W3979" s="10">
        <v>834</v>
      </c>
      <c r="X3979" s="10">
        <v>742</v>
      </c>
      <c r="Y3979" s="10">
        <f t="shared" si="166"/>
        <v>1470</v>
      </c>
      <c r="Z3979" s="10" t="str">
        <f>IFERROR(VLOOKUP(H3979,'[1]MW-NIFTY-50-12-Apr-2020'!$A:$A,1,FALSE),"No")</f>
        <v>No</v>
      </c>
      <c r="AA3979" s="10" t="str">
        <f>IFERROR(VLOOKUP(AB3979,'[2]ind_nifty500list 12th Apr20'!$F:$F,1,FALSE),"No")</f>
        <v>No</v>
      </c>
      <c r="AB3979" s="9">
        <v>1470</v>
      </c>
    </row>
    <row r="3980" spans="1:28" ht="15.75" customHeight="1" x14ac:dyDescent="0.3">
      <c r="A3980" s="9">
        <v>2483</v>
      </c>
      <c r="B3980" s="10"/>
      <c r="C3980" s="10"/>
      <c r="D3980" s="10">
        <v>131484420</v>
      </c>
      <c r="E3980" s="10">
        <v>513611</v>
      </c>
      <c r="F3980" s="10">
        <v>513611</v>
      </c>
      <c r="G3980" s="10" t="s">
        <v>7694</v>
      </c>
      <c r="H3980" s="10" t="str">
        <f t="shared" si="165"/>
        <v>PITHMST</v>
      </c>
      <c r="I3980" s="10" t="s">
        <v>7695</v>
      </c>
      <c r="J3980" s="10" t="s">
        <v>7696</v>
      </c>
      <c r="K3980" s="13">
        <v>0.32</v>
      </c>
      <c r="L3980" s="19" t="s">
        <v>13176</v>
      </c>
      <c r="M3980" s="11" t="s">
        <v>39</v>
      </c>
      <c r="N3980" s="10" t="s">
        <v>145</v>
      </c>
      <c r="O3980" s="10"/>
      <c r="P3980" s="10"/>
      <c r="Q3980" s="10"/>
      <c r="R3980" s="12"/>
      <c r="S3980" s="15" t="s">
        <v>42</v>
      </c>
      <c r="T3980" s="10" t="s">
        <v>27</v>
      </c>
      <c r="U3980" s="10">
        <v>2539</v>
      </c>
      <c r="V3980" s="10">
        <v>2603</v>
      </c>
      <c r="W3980" s="10">
        <v>2419</v>
      </c>
      <c r="X3980" s="10">
        <v>2418</v>
      </c>
      <c r="Y3980" s="10">
        <f t="shared" si="166"/>
        <v>2483</v>
      </c>
      <c r="Z3980" s="10" t="str">
        <f>IFERROR(VLOOKUP(H3980,'[1]MW-NIFTY-50-12-Apr-2020'!$A:$A,1,FALSE),"No")</f>
        <v>No</v>
      </c>
      <c r="AA3980" s="10" t="str">
        <f>IFERROR(VLOOKUP(AB3980,'[2]ind_nifty500list 12th Apr20'!$F:$F,1,FALSE),"No")</f>
        <v>No</v>
      </c>
      <c r="AB3980" s="9">
        <v>2483</v>
      </c>
    </row>
    <row r="3981" spans="1:28" ht="15.75" customHeight="1" x14ac:dyDescent="0.3">
      <c r="A3981" s="9">
        <v>2842</v>
      </c>
      <c r="B3981" s="10"/>
      <c r="C3981" s="10"/>
      <c r="D3981" s="10">
        <v>130035716</v>
      </c>
      <c r="E3981" s="10">
        <v>130035716</v>
      </c>
      <c r="F3981" s="10">
        <v>507952</v>
      </c>
      <c r="G3981" s="10" t="s">
        <v>8767</v>
      </c>
      <c r="H3981" s="10" t="str">
        <f t="shared" si="165"/>
        <v>SHIKHARLETR</v>
      </c>
      <c r="I3981" s="10"/>
      <c r="J3981" s="10" t="s">
        <v>8768</v>
      </c>
      <c r="K3981" s="13">
        <v>0.32</v>
      </c>
      <c r="L3981" s="19" t="s">
        <v>13176</v>
      </c>
      <c r="M3981" s="11" t="s">
        <v>55</v>
      </c>
      <c r="N3981" s="10" t="s">
        <v>56</v>
      </c>
      <c r="O3981" s="10"/>
      <c r="P3981" s="10"/>
      <c r="Q3981" s="12"/>
      <c r="R3981" s="12"/>
      <c r="S3981" s="10" t="s">
        <v>58</v>
      </c>
      <c r="T3981" s="10" t="s">
        <v>27</v>
      </c>
      <c r="U3981" s="10">
        <v>2854</v>
      </c>
      <c r="V3981" s="10">
        <v>3233</v>
      </c>
      <c r="W3981" s="10">
        <v>2835</v>
      </c>
      <c r="X3981" s="10">
        <v>2583</v>
      </c>
      <c r="Y3981" s="10">
        <f t="shared" si="166"/>
        <v>2842</v>
      </c>
      <c r="Z3981" s="10" t="str">
        <f>IFERROR(VLOOKUP(H3981,'[1]MW-NIFTY-50-12-Apr-2020'!$A:$A,1,FALSE),"No")</f>
        <v>No</v>
      </c>
      <c r="AA3981" s="10" t="str">
        <f>IFERROR(VLOOKUP(AB3981,'[2]ind_nifty500list 12th Apr20'!$F:$F,1,FALSE),"No")</f>
        <v>No</v>
      </c>
      <c r="AB3981" s="9">
        <v>2842</v>
      </c>
    </row>
    <row r="3982" spans="1:28" ht="15.75" customHeight="1" x14ac:dyDescent="0.3">
      <c r="A3982" s="9">
        <v>1852</v>
      </c>
      <c r="B3982" s="10"/>
      <c r="C3982" s="10"/>
      <c r="D3982" s="10">
        <v>130315780</v>
      </c>
      <c r="E3982" s="10">
        <v>130315780</v>
      </c>
      <c r="F3982" s="10">
        <v>509046</v>
      </c>
      <c r="G3982" s="10" t="s">
        <v>5798</v>
      </c>
      <c r="H3982" s="10" t="str">
        <f t="shared" si="165"/>
        <v>ZLEENCON</v>
      </c>
      <c r="I3982" s="10" t="s">
        <v>5799</v>
      </c>
      <c r="J3982" s="10" t="s">
        <v>5800</v>
      </c>
      <c r="K3982" s="13">
        <v>0.31</v>
      </c>
      <c r="L3982" s="19" t="s">
        <v>13176</v>
      </c>
      <c r="M3982" s="11" t="s">
        <v>32</v>
      </c>
      <c r="N3982" s="10" t="s">
        <v>33</v>
      </c>
      <c r="O3982" s="10" t="s">
        <v>34</v>
      </c>
      <c r="P3982" s="10"/>
      <c r="Q3982" s="12"/>
      <c r="R3982" s="12"/>
      <c r="S3982" s="18" t="s">
        <v>35</v>
      </c>
      <c r="T3982" s="10" t="s">
        <v>27</v>
      </c>
      <c r="U3982" s="10">
        <v>1885</v>
      </c>
      <c r="V3982" s="10">
        <v>2327</v>
      </c>
      <c r="W3982" s="10">
        <v>1281</v>
      </c>
      <c r="X3982" s="10">
        <v>1164</v>
      </c>
      <c r="Y3982" s="10">
        <f t="shared" si="166"/>
        <v>1852</v>
      </c>
      <c r="Z3982" s="10" t="str">
        <f>IFERROR(VLOOKUP(H3982,'[1]MW-NIFTY-50-12-Apr-2020'!$A:$A,1,FALSE),"No")</f>
        <v>No</v>
      </c>
      <c r="AA3982" s="10" t="str">
        <f>IFERROR(VLOOKUP(AB3982,'[2]ind_nifty500list 12th Apr20'!$F:$F,1,FALSE),"No")</f>
        <v>No</v>
      </c>
      <c r="AB3982" s="9">
        <v>1852</v>
      </c>
    </row>
    <row r="3983" spans="1:28" ht="15.75" customHeight="1" x14ac:dyDescent="0.3">
      <c r="A3983" s="9">
        <v>764</v>
      </c>
      <c r="B3983" s="10"/>
      <c r="C3983" s="10"/>
      <c r="D3983" s="10">
        <v>131102980</v>
      </c>
      <c r="E3983" s="10">
        <v>131102980</v>
      </c>
      <c r="F3983" s="10">
        <v>512121</v>
      </c>
      <c r="G3983" s="10" t="s">
        <v>2488</v>
      </c>
      <c r="H3983" s="10" t="str">
        <f t="shared" si="165"/>
        <v>DELINFRA</v>
      </c>
      <c r="I3983" s="10"/>
      <c r="J3983" s="10" t="s">
        <v>2489</v>
      </c>
      <c r="K3983" s="13">
        <v>0.3</v>
      </c>
      <c r="L3983" s="19" t="s">
        <v>13176</v>
      </c>
      <c r="M3983" s="11" t="s">
        <v>39</v>
      </c>
      <c r="N3983" s="10" t="s">
        <v>145</v>
      </c>
      <c r="O3983" s="12"/>
      <c r="P3983" s="10"/>
      <c r="Q3983" s="12"/>
      <c r="R3983" s="12"/>
      <c r="S3983" s="17" t="s">
        <v>42</v>
      </c>
      <c r="T3983" s="10" t="s">
        <v>27</v>
      </c>
      <c r="U3983" s="10">
        <v>942</v>
      </c>
      <c r="V3983" s="10">
        <v>963</v>
      </c>
      <c r="W3983" s="10">
        <v>757</v>
      </c>
      <c r="X3983" s="10">
        <v>708</v>
      </c>
      <c r="Y3983" s="10">
        <f t="shared" si="166"/>
        <v>764</v>
      </c>
      <c r="Z3983" s="10" t="str">
        <f>IFERROR(VLOOKUP(H3983,'[1]MW-NIFTY-50-12-Apr-2020'!$A:$A,1,FALSE),"No")</f>
        <v>No</v>
      </c>
      <c r="AA3983" s="10" t="str">
        <f>IFERROR(VLOOKUP(AB3983,'[2]ind_nifty500list 12th Apr20'!$F:$F,1,FALSE),"No")</f>
        <v>No</v>
      </c>
      <c r="AB3983" s="9">
        <v>764</v>
      </c>
    </row>
    <row r="3984" spans="1:28" ht="15.75" customHeight="1" x14ac:dyDescent="0.3">
      <c r="A3984" s="9">
        <v>1448</v>
      </c>
      <c r="B3984" s="10"/>
      <c r="C3984" s="10"/>
      <c r="D3984" s="10">
        <v>128931588</v>
      </c>
      <c r="E3984" s="10">
        <v>128931588</v>
      </c>
      <c r="F3984" s="10">
        <v>503639</v>
      </c>
      <c r="G3984" s="10" t="s">
        <v>4577</v>
      </c>
      <c r="H3984" s="10" t="str">
        <f t="shared" si="165"/>
        <v>INDSOYA</v>
      </c>
      <c r="I3984" s="10" t="s">
        <v>4578</v>
      </c>
      <c r="J3984" s="10" t="s">
        <v>4579</v>
      </c>
      <c r="K3984" s="13">
        <v>0.3</v>
      </c>
      <c r="L3984" s="19" t="s">
        <v>13176</v>
      </c>
      <c r="M3984" s="11" t="s">
        <v>275</v>
      </c>
      <c r="N3984" s="10" t="s">
        <v>357</v>
      </c>
      <c r="O3984" s="10" t="s">
        <v>358</v>
      </c>
      <c r="P3984" s="23" t="s">
        <v>4580</v>
      </c>
      <c r="Q3984" s="12"/>
      <c r="R3984" s="12"/>
      <c r="S3984" s="18" t="s">
        <v>279</v>
      </c>
      <c r="T3984" s="10" t="s">
        <v>27</v>
      </c>
      <c r="U3984" s="10">
        <v>331</v>
      </c>
      <c r="V3984" s="10">
        <v>3262</v>
      </c>
      <c r="W3984" s="10">
        <v>2551</v>
      </c>
      <c r="X3984" s="10">
        <v>1810</v>
      </c>
      <c r="Y3984" s="10">
        <f t="shared" si="166"/>
        <v>1448</v>
      </c>
      <c r="Z3984" s="10" t="str">
        <f>IFERROR(VLOOKUP(H3984,'[1]MW-NIFTY-50-12-Apr-2020'!$A:$A,1,FALSE),"No")</f>
        <v>No</v>
      </c>
      <c r="AA3984" s="10" t="str">
        <f>IFERROR(VLOOKUP(AB3984,'[2]ind_nifty500list 12th Apr20'!$F:$F,1,FALSE),"No")</f>
        <v>No</v>
      </c>
      <c r="AB3984" s="9">
        <v>1448</v>
      </c>
    </row>
    <row r="3985" spans="1:28" ht="15.75" customHeight="1" x14ac:dyDescent="0.3">
      <c r="A3985" s="9">
        <v>1846</v>
      </c>
      <c r="B3985" s="10"/>
      <c r="C3985" s="10"/>
      <c r="D3985" s="10">
        <v>135977988</v>
      </c>
      <c r="E3985" s="10">
        <v>135977988</v>
      </c>
      <c r="F3985" s="10">
        <v>531164</v>
      </c>
      <c r="G3985" s="10" t="s">
        <v>5780</v>
      </c>
      <c r="H3985" s="10" t="str">
        <f t="shared" si="165"/>
        <v>LADIAMO</v>
      </c>
      <c r="I3985" s="10" t="s">
        <v>5781</v>
      </c>
      <c r="J3985" s="10" t="s">
        <v>5782</v>
      </c>
      <c r="K3985" s="13">
        <v>0.3</v>
      </c>
      <c r="L3985" s="19" t="s">
        <v>13176</v>
      </c>
      <c r="M3985" s="11" t="s">
        <v>83</v>
      </c>
      <c r="N3985" s="10" t="s">
        <v>84</v>
      </c>
      <c r="O3985" s="10"/>
      <c r="P3985" s="10"/>
      <c r="Q3985" s="12"/>
      <c r="R3985" s="12"/>
      <c r="S3985" s="17" t="s">
        <v>86</v>
      </c>
      <c r="T3985" s="10" t="s">
        <v>27</v>
      </c>
      <c r="U3985" s="10">
        <v>3431</v>
      </c>
      <c r="V3985" s="10">
        <v>1679</v>
      </c>
      <c r="W3985" s="10">
        <v>2528</v>
      </c>
      <c r="X3985" s="10">
        <v>1691</v>
      </c>
      <c r="Y3985" s="10">
        <f t="shared" si="166"/>
        <v>1846</v>
      </c>
      <c r="Z3985" s="10" t="str">
        <f>IFERROR(VLOOKUP(H3985,'[1]MW-NIFTY-50-12-Apr-2020'!$A:$A,1,FALSE),"No")</f>
        <v>No</v>
      </c>
      <c r="AA3985" s="10" t="str">
        <f>IFERROR(VLOOKUP(AB3985,'[2]ind_nifty500list 12th Apr20'!$F:$F,1,FALSE),"No")</f>
        <v>No</v>
      </c>
      <c r="AB3985" s="9">
        <v>1846</v>
      </c>
    </row>
    <row r="3986" spans="1:28" ht="15.75" customHeight="1" x14ac:dyDescent="0.3">
      <c r="A3986" s="9">
        <v>2583</v>
      </c>
      <c r="B3986" s="10"/>
      <c r="C3986" s="10"/>
      <c r="D3986" s="10">
        <v>131223300</v>
      </c>
      <c r="E3986" s="10">
        <v>131223300</v>
      </c>
      <c r="F3986" s="10">
        <v>512591</v>
      </c>
      <c r="G3986" s="10" t="s">
        <v>7994</v>
      </c>
      <c r="H3986" s="10" t="str">
        <f t="shared" si="165"/>
        <v>PULSRIN</v>
      </c>
      <c r="I3986" s="10"/>
      <c r="J3986" s="10" t="s">
        <v>7995</v>
      </c>
      <c r="K3986" s="13">
        <v>0.3</v>
      </c>
      <c r="L3986" s="19" t="s">
        <v>13176</v>
      </c>
      <c r="M3986" s="11" t="s">
        <v>55</v>
      </c>
      <c r="N3986" s="10" t="s">
        <v>56</v>
      </c>
      <c r="O3986" s="10"/>
      <c r="P3986" s="10"/>
      <c r="Q3986" s="12"/>
      <c r="R3986" s="12"/>
      <c r="S3986" s="10" t="s">
        <v>58</v>
      </c>
      <c r="T3986" s="10" t="s">
        <v>27</v>
      </c>
      <c r="U3986" s="10">
        <v>2835</v>
      </c>
      <c r="V3986" s="10">
        <v>2842</v>
      </c>
      <c r="W3986" s="10">
        <v>1916</v>
      </c>
      <c r="X3986" s="10">
        <v>1905</v>
      </c>
      <c r="Y3986" s="10">
        <f t="shared" si="166"/>
        <v>2583</v>
      </c>
      <c r="Z3986" s="10" t="str">
        <f>IFERROR(VLOOKUP(H3986,'[1]MW-NIFTY-50-12-Apr-2020'!$A:$A,1,FALSE),"No")</f>
        <v>No</v>
      </c>
      <c r="AA3986" s="10" t="str">
        <f>IFERROR(VLOOKUP(AB3986,'[2]ind_nifty500list 12th Apr20'!$F:$F,1,FALSE),"No")</f>
        <v>No</v>
      </c>
      <c r="AB3986" s="9">
        <v>2583</v>
      </c>
    </row>
    <row r="3987" spans="1:28" ht="15.75" customHeight="1" x14ac:dyDescent="0.3">
      <c r="A3987" s="9">
        <v>1004</v>
      </c>
      <c r="B3987" s="10"/>
      <c r="C3987" s="10"/>
      <c r="D3987" s="10">
        <v>134334212</v>
      </c>
      <c r="E3987" s="10">
        <v>524743</v>
      </c>
      <c r="F3987" s="10">
        <v>524743</v>
      </c>
      <c r="G3987" s="10" t="s">
        <v>3216</v>
      </c>
      <c r="H3987" s="10" t="str">
        <f t="shared" si="165"/>
        <v>FISCHER</v>
      </c>
      <c r="I3987" s="10" t="s">
        <v>3217</v>
      </c>
      <c r="J3987" s="10" t="s">
        <v>3218</v>
      </c>
      <c r="K3987" s="13">
        <v>0.28999999999999998</v>
      </c>
      <c r="L3987" s="19" t="s">
        <v>13176</v>
      </c>
      <c r="M3987" s="11" t="s">
        <v>23</v>
      </c>
      <c r="N3987" s="10" t="s">
        <v>24</v>
      </c>
      <c r="O3987" s="10"/>
      <c r="P3987" s="10"/>
      <c r="Q3987" s="12"/>
      <c r="R3987" s="12"/>
      <c r="S3987" s="15" t="s">
        <v>26</v>
      </c>
      <c r="T3987" s="10" t="s">
        <v>27</v>
      </c>
      <c r="U3987" s="10">
        <v>1989</v>
      </c>
      <c r="V3987" s="10">
        <v>98</v>
      </c>
      <c r="W3987" s="10">
        <v>3064</v>
      </c>
      <c r="X3987" s="10">
        <v>2889</v>
      </c>
      <c r="Y3987" s="10">
        <f t="shared" si="166"/>
        <v>1004</v>
      </c>
      <c r="Z3987" s="10" t="str">
        <f>IFERROR(VLOOKUP(H3987,'[1]MW-NIFTY-50-12-Apr-2020'!$A:$A,1,FALSE),"No")</f>
        <v>No</v>
      </c>
      <c r="AA3987" s="10" t="str">
        <f>IFERROR(VLOOKUP(AB3987,'[2]ind_nifty500list 12th Apr20'!$F:$F,1,FALSE),"No")</f>
        <v>No</v>
      </c>
      <c r="AB3987" s="9">
        <v>1004</v>
      </c>
    </row>
    <row r="3988" spans="1:28" ht="15.75" customHeight="1" x14ac:dyDescent="0.3">
      <c r="A3988" s="9">
        <v>2776</v>
      </c>
      <c r="B3988" s="10"/>
      <c r="C3988" s="10"/>
      <c r="D3988" s="10">
        <v>128284164</v>
      </c>
      <c r="E3988" s="10">
        <v>501110</v>
      </c>
      <c r="F3988" s="10">
        <v>501110</v>
      </c>
      <c r="G3988" s="10" t="s">
        <v>8569</v>
      </c>
      <c r="H3988" s="10" t="str">
        <f t="shared" si="165"/>
        <v>SUNRINV</v>
      </c>
      <c r="I3988" s="10" t="s">
        <v>8570</v>
      </c>
      <c r="J3988" s="10" t="s">
        <v>8571</v>
      </c>
      <c r="K3988" s="13">
        <v>0.28999999999999998</v>
      </c>
      <c r="L3988" s="19" t="s">
        <v>13176</v>
      </c>
      <c r="M3988" s="11" t="s">
        <v>55</v>
      </c>
      <c r="N3988" s="10" t="s">
        <v>56</v>
      </c>
      <c r="O3988" s="10" t="s">
        <v>57</v>
      </c>
      <c r="P3988" s="10"/>
      <c r="Q3988" s="12"/>
      <c r="R3988" s="12"/>
      <c r="S3988" s="18" t="s">
        <v>58</v>
      </c>
      <c r="T3988" s="10" t="s">
        <v>27</v>
      </c>
      <c r="U3988" s="10">
        <v>2913</v>
      </c>
      <c r="V3988" s="10">
        <v>3057</v>
      </c>
      <c r="W3988" s="10">
        <v>2769</v>
      </c>
      <c r="X3988" s="10">
        <v>2545</v>
      </c>
      <c r="Y3988" s="10">
        <f t="shared" si="166"/>
        <v>2776</v>
      </c>
      <c r="Z3988" s="10" t="str">
        <f>IFERROR(VLOOKUP(H3988,'[1]MW-NIFTY-50-12-Apr-2020'!$A:$A,1,FALSE),"No")</f>
        <v>No</v>
      </c>
      <c r="AA3988" s="10" t="str">
        <f>IFERROR(VLOOKUP(AB3988,'[2]ind_nifty500list 12th Apr20'!$F:$F,1,FALSE),"No")</f>
        <v>No</v>
      </c>
      <c r="AB3988" s="9">
        <v>2776</v>
      </c>
    </row>
    <row r="3989" spans="1:28" ht="15.75" customHeight="1" x14ac:dyDescent="0.3">
      <c r="A3989" s="9">
        <v>391</v>
      </c>
      <c r="B3989" s="10"/>
      <c r="C3989" s="10"/>
      <c r="D3989" s="10">
        <v>136278020</v>
      </c>
      <c r="E3989" s="10">
        <v>532336</v>
      </c>
      <c r="F3989" s="10">
        <v>532336</v>
      </c>
      <c r="G3989" s="10" t="s">
        <v>1349</v>
      </c>
      <c r="H3989" s="10" t="str">
        <f t="shared" si="165"/>
        <v>BARONINF</v>
      </c>
      <c r="I3989" s="10" t="s">
        <v>1350</v>
      </c>
      <c r="J3989" s="10" t="s">
        <v>1351</v>
      </c>
      <c r="K3989" s="13">
        <v>0.28000000000000003</v>
      </c>
      <c r="L3989" s="19" t="s">
        <v>13176</v>
      </c>
      <c r="M3989" s="11" t="s">
        <v>32</v>
      </c>
      <c r="N3989" s="10" t="s">
        <v>33</v>
      </c>
      <c r="O3989" s="10" t="s">
        <v>48</v>
      </c>
      <c r="P3989" s="10"/>
      <c r="Q3989" s="12"/>
      <c r="R3989" s="12"/>
      <c r="S3989" s="18" t="s">
        <v>35</v>
      </c>
      <c r="T3989" s="10" t="s">
        <v>27</v>
      </c>
      <c r="U3989" s="10">
        <v>742</v>
      </c>
      <c r="V3989" s="10">
        <v>834</v>
      </c>
      <c r="W3989" s="10">
        <v>85</v>
      </c>
      <c r="X3989" s="10">
        <v>3</v>
      </c>
      <c r="Y3989" s="10">
        <f t="shared" si="166"/>
        <v>391</v>
      </c>
      <c r="Z3989" s="10" t="str">
        <f>IFERROR(VLOOKUP(H3989,'[1]MW-NIFTY-50-12-Apr-2020'!$A:$A,1,FALSE),"No")</f>
        <v>No</v>
      </c>
      <c r="AA3989" s="10" t="str">
        <f>IFERROR(VLOOKUP(AB3989,'[2]ind_nifty500list 12th Apr20'!$F:$F,1,FALSE),"No")</f>
        <v>No</v>
      </c>
      <c r="AB3989" s="9">
        <v>391</v>
      </c>
    </row>
    <row r="3990" spans="1:28" ht="15.75" customHeight="1" x14ac:dyDescent="0.3">
      <c r="A3990" s="9">
        <v>4116</v>
      </c>
      <c r="B3990" s="10">
        <v>5506049</v>
      </c>
      <c r="C3990" s="10">
        <v>21508</v>
      </c>
      <c r="D3990" s="10">
        <v>138413572</v>
      </c>
      <c r="E3990" s="10">
        <v>540678</v>
      </c>
      <c r="F3990" s="10">
        <v>540678</v>
      </c>
      <c r="G3990" s="10" t="s">
        <v>12282</v>
      </c>
      <c r="H3990" s="10" t="s">
        <v>12282</v>
      </c>
      <c r="I3990" s="10" t="s">
        <v>12283</v>
      </c>
      <c r="J3990" s="10" t="s">
        <v>12284</v>
      </c>
      <c r="K3990" s="13">
        <v>6967.7139999999999</v>
      </c>
      <c r="L3990" s="19" t="s">
        <v>13179</v>
      </c>
      <c r="M3990" s="10" t="s">
        <v>39</v>
      </c>
      <c r="N3990" s="10" t="s">
        <v>67</v>
      </c>
      <c r="O3990" s="10" t="s">
        <v>149</v>
      </c>
      <c r="P3990" s="10" t="s">
        <v>150</v>
      </c>
      <c r="Q3990" s="12"/>
      <c r="R3990" s="12"/>
      <c r="S3990" s="17" t="s">
        <v>69</v>
      </c>
      <c r="T3990" s="10" t="s">
        <v>27</v>
      </c>
      <c r="U3990" s="10">
        <v>4899</v>
      </c>
      <c r="V3990" s="10">
        <v>1243</v>
      </c>
      <c r="W3990" s="10">
        <v>5019</v>
      </c>
      <c r="X3990" s="10">
        <v>26</v>
      </c>
      <c r="Y3990" s="10">
        <f t="shared" si="166"/>
        <v>4116</v>
      </c>
      <c r="Z3990" s="10" t="str">
        <f>IFERROR(VLOOKUP(H3990,'[1]MW-NIFTY-50-12-Apr-2020'!$A:$A,1,FALSE),"No")</f>
        <v>No</v>
      </c>
      <c r="AA3990" s="10" t="s">
        <v>44</v>
      </c>
      <c r="AB3990" s="9">
        <v>4116</v>
      </c>
    </row>
    <row r="3991" spans="1:28" ht="15.75" customHeight="1" x14ac:dyDescent="0.3">
      <c r="A3991" s="9">
        <v>1916</v>
      </c>
      <c r="B3991" s="10"/>
      <c r="C3991" s="10"/>
      <c r="D3991" s="10">
        <v>131168516</v>
      </c>
      <c r="E3991" s="10">
        <v>512377</v>
      </c>
      <c r="F3991" s="10">
        <v>512377</v>
      </c>
      <c r="G3991" s="10" t="s">
        <v>5993</v>
      </c>
      <c r="H3991" s="10" t="str">
        <f t="shared" ref="H3991:H3999" si="167">G3991</f>
        <v>MAGANTR</v>
      </c>
      <c r="I3991" s="10" t="s">
        <v>5994</v>
      </c>
      <c r="J3991" s="10" t="s">
        <v>5995</v>
      </c>
      <c r="K3991" s="13">
        <v>0.27</v>
      </c>
      <c r="L3991" s="19" t="s">
        <v>13176</v>
      </c>
      <c r="M3991" s="11" t="s">
        <v>55</v>
      </c>
      <c r="N3991" s="10" t="s">
        <v>56</v>
      </c>
      <c r="O3991" s="10"/>
      <c r="P3991" s="10"/>
      <c r="Q3991" s="12"/>
      <c r="R3991" s="12"/>
      <c r="S3991" s="18" t="s">
        <v>58</v>
      </c>
      <c r="T3991" s="10" t="s">
        <v>27</v>
      </c>
      <c r="U3991" s="10">
        <v>2583</v>
      </c>
      <c r="V3991" s="10">
        <v>2835</v>
      </c>
      <c r="W3991" s="10">
        <v>1905</v>
      </c>
      <c r="X3991" s="10">
        <v>1797</v>
      </c>
      <c r="Y3991" s="10">
        <f t="shared" si="166"/>
        <v>1916</v>
      </c>
      <c r="Z3991" s="10" t="str">
        <f>IFERROR(VLOOKUP(H3991,'[1]MW-NIFTY-50-12-Apr-2020'!$A:$A,1,FALSE),"No")</f>
        <v>No</v>
      </c>
      <c r="AA3991" s="10" t="str">
        <f>IFERROR(VLOOKUP(AB3991,'[2]ind_nifty500list 12th Apr20'!$F:$F,1,FALSE),"No")</f>
        <v>No</v>
      </c>
      <c r="AB3991" s="9">
        <v>1916</v>
      </c>
    </row>
    <row r="3992" spans="1:28" ht="15.75" customHeight="1" x14ac:dyDescent="0.3">
      <c r="A3992" s="9">
        <v>3228</v>
      </c>
      <c r="B3992" s="10"/>
      <c r="C3992" s="10"/>
      <c r="D3992" s="10">
        <v>134674180</v>
      </c>
      <c r="E3992" s="10">
        <v>526071</v>
      </c>
      <c r="F3992" s="10">
        <v>526071</v>
      </c>
      <c r="G3992" s="10" t="s">
        <v>9918</v>
      </c>
      <c r="H3992" s="10" t="str">
        <f t="shared" si="167"/>
        <v>STELLANT</v>
      </c>
      <c r="I3992" s="10" t="s">
        <v>9919</v>
      </c>
      <c r="J3992" s="10" t="s">
        <v>9920</v>
      </c>
      <c r="K3992" s="13">
        <v>0.27</v>
      </c>
      <c r="L3992" s="19" t="s">
        <v>13176</v>
      </c>
      <c r="M3992" s="11" t="s">
        <v>55</v>
      </c>
      <c r="N3992" s="10" t="s">
        <v>56</v>
      </c>
      <c r="O3992" s="10" t="s">
        <v>62</v>
      </c>
      <c r="P3992" s="10"/>
      <c r="Q3992" s="12"/>
      <c r="R3992" s="12"/>
      <c r="S3992" s="10" t="s">
        <v>58</v>
      </c>
      <c r="T3992" s="10" t="s">
        <v>27</v>
      </c>
      <c r="U3992" s="10">
        <v>17</v>
      </c>
      <c r="V3992" s="10">
        <v>1195</v>
      </c>
      <c r="W3992" s="10">
        <v>815</v>
      </c>
      <c r="X3992" s="10">
        <v>0</v>
      </c>
      <c r="Y3992" s="10">
        <f t="shared" si="166"/>
        <v>3228</v>
      </c>
      <c r="Z3992" s="10" t="str">
        <f>IFERROR(VLOOKUP(H3992,'[1]MW-NIFTY-50-12-Apr-2020'!$A:$A,1,FALSE),"No")</f>
        <v>No</v>
      </c>
      <c r="AA3992" s="10" t="str">
        <f>IFERROR(VLOOKUP(AB3992,'[2]ind_nifty500list 12th Apr20'!$F:$F,1,FALSE),"No")</f>
        <v>No</v>
      </c>
      <c r="AB3992" s="9">
        <v>3228</v>
      </c>
    </row>
    <row r="3993" spans="1:28" ht="15.75" customHeight="1" x14ac:dyDescent="0.3">
      <c r="A3993" s="9">
        <v>3653</v>
      </c>
      <c r="B3993" s="10"/>
      <c r="C3993" s="10"/>
      <c r="D3993" s="10">
        <v>134347780</v>
      </c>
      <c r="E3993" s="10">
        <v>134347780</v>
      </c>
      <c r="F3993" s="10">
        <v>524796</v>
      </c>
      <c r="G3993" s="10" t="s">
        <v>11193</v>
      </c>
      <c r="H3993" s="10" t="str">
        <f t="shared" si="167"/>
        <v>VARDHCH</v>
      </c>
      <c r="I3993" s="10" t="s">
        <v>11194</v>
      </c>
      <c r="J3993" s="10" t="s">
        <v>11195</v>
      </c>
      <c r="K3993" s="13">
        <v>0.27</v>
      </c>
      <c r="L3993" s="19" t="s">
        <v>13176</v>
      </c>
      <c r="M3993" s="11" t="s">
        <v>95</v>
      </c>
      <c r="N3993" s="10" t="s">
        <v>96</v>
      </c>
      <c r="O3993" s="10"/>
      <c r="P3993" s="10"/>
      <c r="Q3993" s="12"/>
      <c r="R3993" s="12"/>
      <c r="S3993" s="10" t="s">
        <v>98</v>
      </c>
      <c r="T3993" s="10" t="s">
        <v>27</v>
      </c>
      <c r="U3993" s="10">
        <v>1315</v>
      </c>
      <c r="V3993" s="10">
        <v>819</v>
      </c>
      <c r="W3993" s="10">
        <v>2954</v>
      </c>
      <c r="X3993" s="10">
        <v>1859</v>
      </c>
      <c r="Y3993" s="10">
        <f t="shared" si="166"/>
        <v>3653</v>
      </c>
      <c r="Z3993" s="10" t="str">
        <f>IFERROR(VLOOKUP(H3993,'[1]MW-NIFTY-50-12-Apr-2020'!$A:$A,1,FALSE),"No")</f>
        <v>No</v>
      </c>
      <c r="AA3993" s="10" t="str">
        <f>IFERROR(VLOOKUP(AB3993,'[2]ind_nifty500list 12th Apr20'!$F:$F,1,FALSE),"No")</f>
        <v>No</v>
      </c>
      <c r="AB3993" s="9">
        <v>3653</v>
      </c>
    </row>
    <row r="3994" spans="1:28" ht="15.75" customHeight="1" x14ac:dyDescent="0.3">
      <c r="A3994" s="9">
        <v>742</v>
      </c>
      <c r="B3994" s="10"/>
      <c r="C3994" s="10"/>
      <c r="D3994" s="10">
        <v>134769412</v>
      </c>
      <c r="E3994" s="10">
        <v>526443</v>
      </c>
      <c r="F3994" s="10">
        <v>526443</v>
      </c>
      <c r="G3994" s="10" t="s">
        <v>2422</v>
      </c>
      <c r="H3994" s="10" t="str">
        <f t="shared" si="167"/>
        <v>DATASOFT</v>
      </c>
      <c r="I3994" s="10" t="s">
        <v>2423</v>
      </c>
      <c r="J3994" s="10" t="s">
        <v>2424</v>
      </c>
      <c r="K3994" s="13">
        <v>0.26</v>
      </c>
      <c r="L3994" s="19" t="s">
        <v>13176</v>
      </c>
      <c r="M3994" s="11" t="s">
        <v>32</v>
      </c>
      <c r="N3994" s="10" t="s">
        <v>33</v>
      </c>
      <c r="O3994" s="10" t="s">
        <v>48</v>
      </c>
      <c r="P3994" s="10"/>
      <c r="Q3994" s="12"/>
      <c r="R3994" s="12"/>
      <c r="S3994" s="10" t="s">
        <v>35</v>
      </c>
      <c r="T3994" s="10" t="s">
        <v>27</v>
      </c>
      <c r="U3994" s="10">
        <v>834</v>
      </c>
      <c r="V3994" s="10">
        <v>1470</v>
      </c>
      <c r="W3994" s="10">
        <v>391</v>
      </c>
      <c r="X3994" s="10">
        <v>85</v>
      </c>
      <c r="Y3994" s="10">
        <f t="shared" si="166"/>
        <v>742</v>
      </c>
      <c r="Z3994" s="10" t="str">
        <f>IFERROR(VLOOKUP(H3994,'[1]MW-NIFTY-50-12-Apr-2020'!$A:$A,1,FALSE),"No")</f>
        <v>No</v>
      </c>
      <c r="AA3994" s="10" t="str">
        <f>IFERROR(VLOOKUP(AB3994,'[2]ind_nifty500list 12th Apr20'!$F:$F,1,FALSE),"No")</f>
        <v>No</v>
      </c>
      <c r="AB3994" s="9">
        <v>742</v>
      </c>
    </row>
    <row r="3995" spans="1:28" ht="15.75" customHeight="1" x14ac:dyDescent="0.3">
      <c r="A3995" s="9">
        <v>2010</v>
      </c>
      <c r="B3995" s="10"/>
      <c r="C3995" s="10"/>
      <c r="D3995" s="10">
        <v>128996612</v>
      </c>
      <c r="E3995" s="10">
        <v>128996612</v>
      </c>
      <c r="F3995" s="10">
        <v>503893</v>
      </c>
      <c r="G3995" s="10" t="s">
        <v>6272</v>
      </c>
      <c r="H3995" s="10" t="str">
        <f t="shared" si="167"/>
        <v>ZSATYASL</v>
      </c>
      <c r="I3995" s="10"/>
      <c r="J3995" s="10" t="s">
        <v>6273</v>
      </c>
      <c r="K3995" s="13">
        <v>0.26</v>
      </c>
      <c r="L3995" s="19" t="s">
        <v>13176</v>
      </c>
      <c r="M3995" s="11" t="s">
        <v>55</v>
      </c>
      <c r="N3995" s="10" t="s">
        <v>56</v>
      </c>
      <c r="O3995" s="10" t="s">
        <v>62</v>
      </c>
      <c r="P3995" s="10" t="s">
        <v>63</v>
      </c>
      <c r="Q3995" s="12"/>
      <c r="R3995" s="12"/>
      <c r="S3995" s="18" t="s">
        <v>58</v>
      </c>
      <c r="T3995" s="10" t="s">
        <v>27</v>
      </c>
      <c r="U3995" s="10">
        <v>2045</v>
      </c>
      <c r="V3995" s="10">
        <v>2446</v>
      </c>
      <c r="W3995" s="10">
        <v>1818</v>
      </c>
      <c r="X3995" s="10">
        <v>1640</v>
      </c>
      <c r="Y3995" s="10">
        <f t="shared" si="166"/>
        <v>2010</v>
      </c>
      <c r="Z3995" s="10" t="str">
        <f>IFERROR(VLOOKUP(H3995,'[1]MW-NIFTY-50-12-Apr-2020'!$A:$A,1,FALSE),"No")</f>
        <v>No</v>
      </c>
      <c r="AA3995" s="10" t="str">
        <f>IFERROR(VLOOKUP(AB3995,'[2]ind_nifty500list 12th Apr20'!$F:$F,1,FALSE),"No")</f>
        <v>No</v>
      </c>
      <c r="AB3995" s="9">
        <v>2010</v>
      </c>
    </row>
    <row r="3996" spans="1:28" ht="15.75" customHeight="1" x14ac:dyDescent="0.3">
      <c r="A3996" s="9">
        <v>2602</v>
      </c>
      <c r="B3996" s="10"/>
      <c r="C3996" s="10"/>
      <c r="D3996" s="10">
        <v>135751940</v>
      </c>
      <c r="E3996" s="10">
        <v>530281</v>
      </c>
      <c r="F3996" s="10">
        <v>530281</v>
      </c>
      <c r="G3996" s="10" t="s">
        <v>8045</v>
      </c>
      <c r="H3996" s="10" t="str">
        <f t="shared" si="167"/>
        <v>QUANTDIA</v>
      </c>
      <c r="I3996" s="10" t="s">
        <v>8046</v>
      </c>
      <c r="J3996" s="10" t="s">
        <v>8047</v>
      </c>
      <c r="K3996" s="13">
        <v>0.26</v>
      </c>
      <c r="L3996" s="19" t="s">
        <v>13176</v>
      </c>
      <c r="M3996" s="11" t="s">
        <v>23</v>
      </c>
      <c r="N3996" s="10" t="s">
        <v>196</v>
      </c>
      <c r="O3996" s="10"/>
      <c r="P3996" s="10"/>
      <c r="Q3996" s="12"/>
      <c r="R3996" s="12"/>
      <c r="S3996" s="15" t="s">
        <v>26</v>
      </c>
      <c r="T3996" s="10" t="s">
        <v>27</v>
      </c>
      <c r="U3996" s="10">
        <v>4769</v>
      </c>
      <c r="V3996" s="10">
        <v>4865</v>
      </c>
      <c r="W3996" s="10">
        <v>2593</v>
      </c>
      <c r="X3996" s="10">
        <v>2407</v>
      </c>
      <c r="Y3996" s="10">
        <f t="shared" si="166"/>
        <v>2602</v>
      </c>
      <c r="Z3996" s="10" t="str">
        <f>IFERROR(VLOOKUP(H3996,'[1]MW-NIFTY-50-12-Apr-2020'!$A:$A,1,FALSE),"No")</f>
        <v>No</v>
      </c>
      <c r="AA3996" s="10" t="str">
        <f>IFERROR(VLOOKUP(AB3996,'[2]ind_nifty500list 12th Apr20'!$F:$F,1,FALSE),"No")</f>
        <v>No</v>
      </c>
      <c r="AB3996" s="9">
        <v>2602</v>
      </c>
    </row>
    <row r="3997" spans="1:28" ht="15.75" customHeight="1" x14ac:dyDescent="0.3">
      <c r="A3997" s="9">
        <v>598</v>
      </c>
      <c r="B3997" s="10"/>
      <c r="C3997" s="10"/>
      <c r="D3997" s="10">
        <v>129581572</v>
      </c>
      <c r="E3997" s="10">
        <v>506178</v>
      </c>
      <c r="F3997" s="10">
        <v>506178</v>
      </c>
      <c r="G3997" s="10" t="s">
        <v>1985</v>
      </c>
      <c r="H3997" s="10" t="str">
        <f t="shared" si="167"/>
        <v>ZKHATAUE</v>
      </c>
      <c r="I3997" s="10" t="s">
        <v>1986</v>
      </c>
      <c r="J3997" s="10" t="s">
        <v>1987</v>
      </c>
      <c r="K3997" s="13">
        <v>0.25</v>
      </c>
      <c r="L3997" s="19" t="s">
        <v>13176</v>
      </c>
      <c r="M3997" s="11" t="s">
        <v>39</v>
      </c>
      <c r="N3997" s="10" t="s">
        <v>40</v>
      </c>
      <c r="O3997" s="10" t="s">
        <v>76</v>
      </c>
      <c r="P3997" s="10"/>
      <c r="Q3997" s="12"/>
      <c r="R3997" s="12"/>
      <c r="S3997" s="15" t="s">
        <v>42</v>
      </c>
      <c r="T3997" s="10" t="s">
        <v>27</v>
      </c>
      <c r="U3997" s="10">
        <v>759</v>
      </c>
      <c r="V3997" s="10">
        <v>968</v>
      </c>
      <c r="W3997" s="10">
        <v>458</v>
      </c>
      <c r="X3997" s="10">
        <v>405</v>
      </c>
      <c r="Y3997" s="10">
        <f t="shared" si="166"/>
        <v>598</v>
      </c>
      <c r="Z3997" s="10" t="str">
        <f>IFERROR(VLOOKUP(H3997,'[1]MW-NIFTY-50-12-Apr-2020'!$A:$A,1,FALSE),"No")</f>
        <v>No</v>
      </c>
      <c r="AA3997" s="10" t="str">
        <f>IFERROR(VLOOKUP(AB3997,'[2]ind_nifty500list 12th Apr20'!$F:$F,1,FALSE),"No")</f>
        <v>No</v>
      </c>
      <c r="AB3997" s="9">
        <v>598</v>
      </c>
    </row>
    <row r="3998" spans="1:28" ht="15.75" customHeight="1" x14ac:dyDescent="0.3">
      <c r="A3998" s="9">
        <v>2568</v>
      </c>
      <c r="B3998" s="10"/>
      <c r="C3998" s="10"/>
      <c r="D3998" s="10">
        <v>134658308</v>
      </c>
      <c r="E3998" s="10">
        <v>526009</v>
      </c>
      <c r="F3998" s="10">
        <v>526009</v>
      </c>
      <c r="G3998" s="10" t="s">
        <v>7948</v>
      </c>
      <c r="H3998" s="10" t="str">
        <f t="shared" si="167"/>
        <v>PROCAL</v>
      </c>
      <c r="I3998" s="10" t="s">
        <v>7949</v>
      </c>
      <c r="J3998" s="10" t="s">
        <v>7950</v>
      </c>
      <c r="K3998" s="13">
        <v>0.23</v>
      </c>
      <c r="L3998" s="19" t="s">
        <v>13176</v>
      </c>
      <c r="M3998" s="11" t="s">
        <v>39</v>
      </c>
      <c r="N3998" s="10" t="s">
        <v>40</v>
      </c>
      <c r="O3998" s="10" t="s">
        <v>76</v>
      </c>
      <c r="P3998" s="10"/>
      <c r="Q3998" s="12"/>
      <c r="R3998" s="12"/>
      <c r="S3998" s="15" t="s">
        <v>42</v>
      </c>
      <c r="T3998" s="10" t="s">
        <v>27</v>
      </c>
      <c r="U3998" s="10">
        <v>2664</v>
      </c>
      <c r="V3998" s="10">
        <v>2777</v>
      </c>
      <c r="W3998" s="10">
        <v>2460</v>
      </c>
      <c r="X3998" s="10">
        <v>2222</v>
      </c>
      <c r="Y3998" s="10">
        <f t="shared" si="166"/>
        <v>2568</v>
      </c>
      <c r="Z3998" s="10" t="str">
        <f>IFERROR(VLOOKUP(H3998,'[1]MW-NIFTY-50-12-Apr-2020'!$A:$A,1,FALSE),"No")</f>
        <v>No</v>
      </c>
      <c r="AA3998" s="10" t="str">
        <f>IFERROR(VLOOKUP(AB3998,'[2]ind_nifty500list 12th Apr20'!$F:$F,1,FALSE),"No")</f>
        <v>No</v>
      </c>
      <c r="AB3998" s="9">
        <v>2568</v>
      </c>
    </row>
    <row r="3999" spans="1:28" ht="15.75" customHeight="1" x14ac:dyDescent="0.3">
      <c r="A3999" s="9">
        <v>3710</v>
      </c>
      <c r="B3999" s="10"/>
      <c r="C3999" s="10"/>
      <c r="D3999" s="10">
        <v>129121284</v>
      </c>
      <c r="E3999" s="10">
        <v>504380</v>
      </c>
      <c r="F3999" s="10">
        <v>504380</v>
      </c>
      <c r="G3999" s="10" t="s">
        <v>11361</v>
      </c>
      <c r="H3999" s="10" t="str">
        <f t="shared" si="167"/>
        <v>ZVINADTR</v>
      </c>
      <c r="I3999" s="10" t="s">
        <v>11362</v>
      </c>
      <c r="J3999" s="10" t="s">
        <v>11363</v>
      </c>
      <c r="K3999" s="13">
        <v>0.23</v>
      </c>
      <c r="L3999" s="19" t="s">
        <v>13176</v>
      </c>
      <c r="M3999" s="11" t="s">
        <v>39</v>
      </c>
      <c r="N3999" s="10" t="s">
        <v>40</v>
      </c>
      <c r="O3999" s="10" t="s">
        <v>76</v>
      </c>
      <c r="P3999" s="10"/>
      <c r="Q3999" s="12"/>
      <c r="R3999" s="12"/>
      <c r="S3999" s="17" t="s">
        <v>42</v>
      </c>
      <c r="T3999" s="10" t="s">
        <v>27</v>
      </c>
      <c r="U3999" s="10">
        <v>3043</v>
      </c>
      <c r="V3999" s="10">
        <v>2777</v>
      </c>
      <c r="W3999" s="10">
        <v>3707</v>
      </c>
      <c r="X3999" s="10">
        <v>3123</v>
      </c>
      <c r="Y3999" s="10">
        <f t="shared" si="166"/>
        <v>3710</v>
      </c>
      <c r="Z3999" s="10" t="str">
        <f>IFERROR(VLOOKUP(H3999,'[1]MW-NIFTY-50-12-Apr-2020'!$A:$A,1,FALSE),"No")</f>
        <v>No</v>
      </c>
      <c r="AA3999" s="10" t="str">
        <f>IFERROR(VLOOKUP(AB3999,'[2]ind_nifty500list 12th Apr20'!$F:$F,1,FALSE),"No")</f>
        <v>No</v>
      </c>
      <c r="AB3999" s="9">
        <v>3710</v>
      </c>
    </row>
    <row r="4000" spans="1:28" ht="15.75" customHeight="1" x14ac:dyDescent="0.3">
      <c r="A4000" s="9">
        <v>4158</v>
      </c>
      <c r="B4000" s="10">
        <v>5552641</v>
      </c>
      <c r="C4000" s="10">
        <v>21690</v>
      </c>
      <c r="D4000" s="10">
        <v>138418948</v>
      </c>
      <c r="E4000" s="10">
        <v>540699</v>
      </c>
      <c r="F4000" s="10">
        <v>540699</v>
      </c>
      <c r="G4000" s="10" t="s">
        <v>12312</v>
      </c>
      <c r="H4000" s="10" t="s">
        <v>12312</v>
      </c>
      <c r="I4000" s="10" t="s">
        <v>12313</v>
      </c>
      <c r="J4000" s="10" t="s">
        <v>12314</v>
      </c>
      <c r="K4000" s="13">
        <v>3936.4157500000001</v>
      </c>
      <c r="L4000" s="19" t="s">
        <v>13179</v>
      </c>
      <c r="M4000" s="11" t="s">
        <v>83</v>
      </c>
      <c r="N4000" s="10" t="s">
        <v>1069</v>
      </c>
      <c r="O4000" s="10" t="s">
        <v>1241</v>
      </c>
      <c r="P4000" s="10"/>
      <c r="Q4000" s="12"/>
      <c r="R4000" s="12"/>
      <c r="S4000" s="15" t="s">
        <v>1071</v>
      </c>
      <c r="T4000" s="10" t="s">
        <v>27</v>
      </c>
      <c r="U4000" s="10">
        <v>1742</v>
      </c>
      <c r="V4000" s="10">
        <v>3645</v>
      </c>
      <c r="W4000" s="10">
        <v>3296</v>
      </c>
      <c r="X4000" s="10">
        <v>3511</v>
      </c>
      <c r="Y4000" s="10">
        <f t="shared" si="166"/>
        <v>4158</v>
      </c>
      <c r="Z4000" s="10" t="str">
        <f>IFERROR(VLOOKUP(H4000,'[1]MW-NIFTY-50-12-Apr-2020'!$A:$A,1,FALSE),"No")</f>
        <v>No</v>
      </c>
      <c r="AA4000" s="10" t="s">
        <v>44</v>
      </c>
      <c r="AB4000" s="9">
        <v>4158</v>
      </c>
    </row>
    <row r="4001" spans="1:28" ht="15.75" customHeight="1" x14ac:dyDescent="0.3">
      <c r="A4001" s="9">
        <v>358</v>
      </c>
      <c r="B4001" s="10"/>
      <c r="C4001" s="10"/>
      <c r="D4001" s="10">
        <v>131138820</v>
      </c>
      <c r="E4001" s="10">
        <v>512261</v>
      </c>
      <c r="F4001" s="10">
        <v>512261</v>
      </c>
      <c r="G4001" s="10" t="s">
        <v>1248</v>
      </c>
      <c r="H4001" s="10" t="str">
        <f t="shared" ref="H4001:H4017" si="168">G4001</f>
        <v>BAJGLOB</v>
      </c>
      <c r="I4001" s="10" t="s">
        <v>1249</v>
      </c>
      <c r="J4001" s="10" t="s">
        <v>1250</v>
      </c>
      <c r="K4001" s="13">
        <v>0.22</v>
      </c>
      <c r="L4001" s="19" t="s">
        <v>13176</v>
      </c>
      <c r="M4001" s="11" t="s">
        <v>55</v>
      </c>
      <c r="N4001" s="10" t="s">
        <v>56</v>
      </c>
      <c r="O4001" s="10" t="s">
        <v>57</v>
      </c>
      <c r="P4001" s="10"/>
      <c r="Q4001" s="12"/>
      <c r="R4001" s="12"/>
      <c r="S4001" s="10" t="s">
        <v>58</v>
      </c>
      <c r="T4001" s="10" t="s">
        <v>27</v>
      </c>
      <c r="U4001" s="10">
        <v>411</v>
      </c>
      <c r="V4001" s="10">
        <v>805</v>
      </c>
      <c r="W4001" s="10">
        <v>323</v>
      </c>
      <c r="X4001" s="10">
        <v>10</v>
      </c>
      <c r="Y4001" s="10">
        <f t="shared" si="166"/>
        <v>358</v>
      </c>
      <c r="Z4001" s="10" t="str">
        <f>IFERROR(VLOOKUP(H4001,'[1]MW-NIFTY-50-12-Apr-2020'!$A:$A,1,FALSE),"No")</f>
        <v>No</v>
      </c>
      <c r="AA4001" s="10" t="str">
        <f>IFERROR(VLOOKUP(AB4001,'[2]ind_nifty500list 12th Apr20'!$F:$F,1,FALSE),"No")</f>
        <v>No</v>
      </c>
      <c r="AB4001" s="9">
        <v>358</v>
      </c>
    </row>
    <row r="4002" spans="1:28" ht="15.75" customHeight="1" x14ac:dyDescent="0.3">
      <c r="A4002" s="9">
        <v>1051</v>
      </c>
      <c r="B4002" s="10"/>
      <c r="C4002" s="10"/>
      <c r="D4002" s="10">
        <v>130848772</v>
      </c>
      <c r="E4002" s="10">
        <v>130848772</v>
      </c>
      <c r="F4002" s="10">
        <v>511128</v>
      </c>
      <c r="G4002" s="10" t="s">
        <v>3360</v>
      </c>
      <c r="H4002" s="10" t="str">
        <f t="shared" si="168"/>
        <v>GALAXCP</v>
      </c>
      <c r="I4002" s="10"/>
      <c r="J4002" s="10" t="s">
        <v>3361</v>
      </c>
      <c r="K4002" s="13">
        <v>0.22</v>
      </c>
      <c r="L4002" s="19" t="s">
        <v>13176</v>
      </c>
      <c r="M4002" s="11" t="s">
        <v>39</v>
      </c>
      <c r="N4002" s="10" t="s">
        <v>40</v>
      </c>
      <c r="O4002" s="10" t="s">
        <v>76</v>
      </c>
      <c r="P4002" s="10"/>
      <c r="Q4002" s="12"/>
      <c r="R4002" s="12"/>
      <c r="S4002" s="15" t="s">
        <v>42</v>
      </c>
      <c r="T4002" s="10" t="s">
        <v>27</v>
      </c>
      <c r="U4002" s="10">
        <v>1337</v>
      </c>
      <c r="V4002" s="10">
        <v>1594</v>
      </c>
      <c r="W4002" s="10">
        <v>1001</v>
      </c>
      <c r="X4002" s="10">
        <v>979</v>
      </c>
      <c r="Y4002" s="10">
        <f t="shared" si="166"/>
        <v>1051</v>
      </c>
      <c r="Z4002" s="10" t="str">
        <f>IFERROR(VLOOKUP(H4002,'[1]MW-NIFTY-50-12-Apr-2020'!$A:$A,1,FALSE),"No")</f>
        <v>No</v>
      </c>
      <c r="AA4002" s="10" t="str">
        <f>IFERROR(VLOOKUP(AB4002,'[2]ind_nifty500list 12th Apr20'!$F:$F,1,FALSE),"No")</f>
        <v>No</v>
      </c>
      <c r="AB4002" s="9">
        <v>1051</v>
      </c>
    </row>
    <row r="4003" spans="1:28" ht="15.75" customHeight="1" x14ac:dyDescent="0.3">
      <c r="A4003" s="9">
        <v>2446</v>
      </c>
      <c r="B4003" s="10"/>
      <c r="C4003" s="10"/>
      <c r="D4003" s="10">
        <v>128292868</v>
      </c>
      <c r="E4003" s="10">
        <v>128292868</v>
      </c>
      <c r="F4003" s="10">
        <v>501144</v>
      </c>
      <c r="G4003" s="10" t="s">
        <v>7586</v>
      </c>
      <c r="H4003" s="10" t="str">
        <f t="shared" si="168"/>
        <v>PEOPLIN</v>
      </c>
      <c r="I4003" s="10"/>
      <c r="J4003" s="10" t="s">
        <v>7587</v>
      </c>
      <c r="K4003" s="13">
        <v>0.22</v>
      </c>
      <c r="L4003" s="19" t="s">
        <v>13176</v>
      </c>
      <c r="M4003" s="11" t="s">
        <v>55</v>
      </c>
      <c r="N4003" s="10" t="s">
        <v>56</v>
      </c>
      <c r="O4003" s="10" t="s">
        <v>62</v>
      </c>
      <c r="P4003" s="10" t="s">
        <v>63</v>
      </c>
      <c r="Q4003" s="12"/>
      <c r="R4003" s="12"/>
      <c r="S4003" s="18" t="s">
        <v>58</v>
      </c>
      <c r="T4003" s="10" t="s">
        <v>27</v>
      </c>
      <c r="U4003" s="10">
        <v>2536</v>
      </c>
      <c r="V4003" s="10">
        <v>2538</v>
      </c>
      <c r="W4003" s="10">
        <v>2045</v>
      </c>
      <c r="X4003" s="10">
        <v>2010</v>
      </c>
      <c r="Y4003" s="10">
        <f t="shared" si="166"/>
        <v>2446</v>
      </c>
      <c r="Z4003" s="10" t="str">
        <f>IFERROR(VLOOKUP(H4003,'[1]MW-NIFTY-50-12-Apr-2020'!$A:$A,1,FALSE),"No")</f>
        <v>No</v>
      </c>
      <c r="AA4003" s="10" t="str">
        <f>IFERROR(VLOOKUP(AB4003,'[2]ind_nifty500list 12th Apr20'!$F:$F,1,FALSE),"No")</f>
        <v>No</v>
      </c>
      <c r="AB4003" s="9">
        <v>2446</v>
      </c>
    </row>
    <row r="4004" spans="1:28" ht="15.75" customHeight="1" x14ac:dyDescent="0.3">
      <c r="A4004" s="9">
        <v>687</v>
      </c>
      <c r="B4004" s="10"/>
      <c r="C4004" s="10"/>
      <c r="D4004" s="10">
        <v>129931012</v>
      </c>
      <c r="E4004" s="10">
        <v>129931012</v>
      </c>
      <c r="F4004" s="10">
        <v>507543</v>
      </c>
      <c r="G4004" s="10" t="s">
        <v>2253</v>
      </c>
      <c r="H4004" s="10" t="str">
        <f t="shared" si="168"/>
        <v>CORAGRO</v>
      </c>
      <c r="I4004" s="10"/>
      <c r="J4004" s="10" t="s">
        <v>2254</v>
      </c>
      <c r="K4004" s="13">
        <v>0.2</v>
      </c>
      <c r="L4004" s="19" t="s">
        <v>13176</v>
      </c>
      <c r="M4004" s="11" t="s">
        <v>275</v>
      </c>
      <c r="N4004" s="10" t="s">
        <v>357</v>
      </c>
      <c r="O4004" s="11" t="s">
        <v>358</v>
      </c>
      <c r="P4004" s="10" t="s">
        <v>359</v>
      </c>
      <c r="Q4004" s="12"/>
      <c r="R4004" s="12"/>
      <c r="S4004" s="18" t="s">
        <v>279</v>
      </c>
      <c r="T4004" s="10" t="s">
        <v>27</v>
      </c>
      <c r="U4004" s="10">
        <v>2689</v>
      </c>
      <c r="V4004" s="10">
        <v>2834</v>
      </c>
      <c r="W4004" s="10">
        <v>81</v>
      </c>
      <c r="X4004" s="10">
        <v>2896</v>
      </c>
      <c r="Y4004" s="10">
        <f t="shared" si="166"/>
        <v>687</v>
      </c>
      <c r="Z4004" s="10" t="str">
        <f>IFERROR(VLOOKUP(H4004,'[1]MW-NIFTY-50-12-Apr-2020'!$A:$A,1,FALSE),"No")</f>
        <v>No</v>
      </c>
      <c r="AA4004" s="10" t="str">
        <f>IFERROR(VLOOKUP(AB4004,'[2]ind_nifty500list 12th Apr20'!$F:$F,1,FALSE),"No")</f>
        <v>No</v>
      </c>
      <c r="AB4004" s="9">
        <v>687</v>
      </c>
    </row>
    <row r="4005" spans="1:28" ht="15.75" customHeight="1" x14ac:dyDescent="0.3">
      <c r="A4005" s="9">
        <v>2983</v>
      </c>
      <c r="B4005" s="10"/>
      <c r="C4005" s="10"/>
      <c r="D4005" s="10">
        <v>131202820</v>
      </c>
      <c r="E4005" s="10">
        <v>131202820</v>
      </c>
      <c r="F4005" s="10">
        <v>512511</v>
      </c>
      <c r="G4005" s="10" t="s">
        <v>9188</v>
      </c>
      <c r="H4005" s="10" t="str">
        <f t="shared" si="168"/>
        <v>VARUNME</v>
      </c>
      <c r="I4005" s="10"/>
      <c r="J4005" s="10" t="s">
        <v>9189</v>
      </c>
      <c r="K4005" s="13">
        <v>0.2</v>
      </c>
      <c r="L4005" s="19" t="s">
        <v>13176</v>
      </c>
      <c r="M4005" s="11" t="s">
        <v>55</v>
      </c>
      <c r="N4005" s="10" t="s">
        <v>56</v>
      </c>
      <c r="O4005" s="10" t="s">
        <v>62</v>
      </c>
      <c r="P4005" s="10" t="s">
        <v>293</v>
      </c>
      <c r="Q4005" s="12"/>
      <c r="R4005" s="12"/>
      <c r="S4005" s="10" t="s">
        <v>58</v>
      </c>
      <c r="T4005" s="10" t="s">
        <v>27</v>
      </c>
      <c r="U4005" s="10">
        <v>2994</v>
      </c>
      <c r="V4005" s="10">
        <v>3031</v>
      </c>
      <c r="W4005" s="10">
        <v>2757</v>
      </c>
      <c r="X4005" s="10">
        <v>2749</v>
      </c>
      <c r="Y4005" s="10">
        <f t="shared" si="166"/>
        <v>2983</v>
      </c>
      <c r="Z4005" s="10" t="str">
        <f>IFERROR(VLOOKUP(H4005,'[1]MW-NIFTY-50-12-Apr-2020'!$A:$A,1,FALSE),"No")</f>
        <v>No</v>
      </c>
      <c r="AA4005" s="10" t="str">
        <f>IFERROR(VLOOKUP(AB4005,'[2]ind_nifty500list 12th Apr20'!$F:$F,1,FALSE),"No")</f>
        <v>No</v>
      </c>
      <c r="AB4005" s="9">
        <v>2983</v>
      </c>
    </row>
    <row r="4006" spans="1:28" ht="15.75" customHeight="1" x14ac:dyDescent="0.3">
      <c r="A4006" s="9">
        <v>3437</v>
      </c>
      <c r="B4006" s="10"/>
      <c r="C4006" s="10"/>
      <c r="D4006" s="10">
        <v>129577476</v>
      </c>
      <c r="E4006" s="10">
        <v>129577476</v>
      </c>
      <c r="F4006" s="10">
        <v>506162</v>
      </c>
      <c r="G4006" s="10" t="s">
        <v>10548</v>
      </c>
      <c r="H4006" s="10" t="str">
        <f t="shared" si="168"/>
        <v>TERRAFORM</v>
      </c>
      <c r="I4006" s="10"/>
      <c r="J4006" s="10" t="s">
        <v>10549</v>
      </c>
      <c r="K4006" s="13">
        <v>0.18</v>
      </c>
      <c r="L4006" s="19" t="s">
        <v>13176</v>
      </c>
      <c r="M4006" s="10" t="s">
        <v>55</v>
      </c>
      <c r="N4006" s="10" t="s">
        <v>56</v>
      </c>
      <c r="O4006" s="10" t="s">
        <v>158</v>
      </c>
      <c r="P4006" s="10" t="s">
        <v>159</v>
      </c>
      <c r="Q4006" s="12"/>
      <c r="R4006" s="12"/>
      <c r="S4006" s="10" t="s">
        <v>58</v>
      </c>
      <c r="T4006" s="10" t="s">
        <v>27</v>
      </c>
      <c r="U4006" s="10">
        <v>3474</v>
      </c>
      <c r="V4006" s="10">
        <v>3879</v>
      </c>
      <c r="W4006" s="10">
        <v>1580</v>
      </c>
      <c r="X4006" s="10">
        <v>1151</v>
      </c>
      <c r="Y4006" s="10">
        <f t="shared" si="166"/>
        <v>3437</v>
      </c>
      <c r="Z4006" s="10" t="str">
        <f>IFERROR(VLOOKUP(H4006,'[1]MW-NIFTY-50-12-Apr-2020'!$A:$A,1,FALSE),"No")</f>
        <v>No</v>
      </c>
      <c r="AA4006" s="10" t="str">
        <f>IFERROR(VLOOKUP(AB4006,'[2]ind_nifty500list 12th Apr20'!$F:$F,1,FALSE),"No")</f>
        <v>No</v>
      </c>
      <c r="AB4006" s="9">
        <v>3437</v>
      </c>
    </row>
    <row r="4007" spans="1:28" ht="15.75" customHeight="1" x14ac:dyDescent="0.3">
      <c r="A4007" s="9">
        <v>3163</v>
      </c>
      <c r="B4007" s="10"/>
      <c r="C4007" s="10"/>
      <c r="D4007" s="10">
        <v>131111172</v>
      </c>
      <c r="E4007" s="10">
        <v>131111172</v>
      </c>
      <c r="F4007" s="10">
        <v>512153</v>
      </c>
      <c r="G4007" s="10" t="s">
        <v>9726</v>
      </c>
      <c r="H4007" s="10" t="str">
        <f t="shared" si="168"/>
        <v>SPECMKT</v>
      </c>
      <c r="I4007" s="10"/>
      <c r="J4007" s="10" t="s">
        <v>9727</v>
      </c>
      <c r="K4007" s="13">
        <v>0.17</v>
      </c>
      <c r="L4007" s="19" t="s">
        <v>13176</v>
      </c>
      <c r="M4007" s="11" t="s">
        <v>55</v>
      </c>
      <c r="N4007" s="10" t="s">
        <v>56</v>
      </c>
      <c r="O4007" s="10" t="s">
        <v>62</v>
      </c>
      <c r="P4007" s="10" t="s">
        <v>63</v>
      </c>
      <c r="Q4007" s="12"/>
      <c r="R4007" s="12"/>
      <c r="S4007" s="18" t="s">
        <v>58</v>
      </c>
      <c r="T4007" s="10" t="s">
        <v>27</v>
      </c>
      <c r="U4007" s="10">
        <v>3398</v>
      </c>
      <c r="V4007" s="10">
        <v>3573</v>
      </c>
      <c r="W4007" s="10">
        <v>2538</v>
      </c>
      <c r="X4007" s="10">
        <v>2536</v>
      </c>
      <c r="Y4007" s="10">
        <f t="shared" si="166"/>
        <v>3163</v>
      </c>
      <c r="Z4007" s="10" t="str">
        <f>IFERROR(VLOOKUP(H4007,'[1]MW-NIFTY-50-12-Apr-2020'!$A:$A,1,FALSE),"No")</f>
        <v>No</v>
      </c>
      <c r="AA4007" s="10" t="str">
        <f>IFERROR(VLOOKUP(AB4007,'[2]ind_nifty500list 12th Apr20'!$F:$F,1,FALSE),"No")</f>
        <v>No</v>
      </c>
      <c r="AB4007" s="9">
        <v>3163</v>
      </c>
    </row>
    <row r="4008" spans="1:28" ht="15.75" customHeight="1" x14ac:dyDescent="0.3">
      <c r="A4008" s="9">
        <v>3400</v>
      </c>
      <c r="B4008" s="10"/>
      <c r="C4008" s="10"/>
      <c r="D4008" s="10">
        <v>129117444</v>
      </c>
      <c r="E4008" s="10">
        <v>129117444</v>
      </c>
      <c r="F4008" s="10">
        <v>504365</v>
      </c>
      <c r="G4008" s="10" t="s">
        <v>10437</v>
      </c>
      <c r="H4008" s="10" t="str">
        <f t="shared" si="168"/>
        <v>RIDHISYN</v>
      </c>
      <c r="I4008" s="10"/>
      <c r="J4008" s="10" t="s">
        <v>10438</v>
      </c>
      <c r="K4008" s="13">
        <v>0.17</v>
      </c>
      <c r="L4008" s="19" t="s">
        <v>13176</v>
      </c>
      <c r="M4008" s="11" t="s">
        <v>249</v>
      </c>
      <c r="N4008" s="10" t="s">
        <v>383</v>
      </c>
      <c r="O4008" s="10"/>
      <c r="P4008" s="10"/>
      <c r="Q4008" s="12"/>
      <c r="R4008" s="12"/>
      <c r="S4008" s="18" t="s">
        <v>384</v>
      </c>
      <c r="T4008" s="10" t="s">
        <v>27</v>
      </c>
      <c r="U4008" s="10">
        <v>4054</v>
      </c>
      <c r="V4008" s="10">
        <v>4217</v>
      </c>
      <c r="W4008" s="10">
        <v>2518</v>
      </c>
      <c r="X4008" s="10">
        <v>2299</v>
      </c>
      <c r="Y4008" s="10">
        <f t="shared" si="166"/>
        <v>3400</v>
      </c>
      <c r="Z4008" s="10" t="str">
        <f>IFERROR(VLOOKUP(H4008,'[1]MW-NIFTY-50-12-Apr-2020'!$A:$A,1,FALSE),"No")</f>
        <v>No</v>
      </c>
      <c r="AA4008" s="10" t="str">
        <f>IFERROR(VLOOKUP(AB4008,'[2]ind_nifty500list 12th Apr20'!$F:$F,1,FALSE),"No")</f>
        <v>No</v>
      </c>
      <c r="AB4008" s="9">
        <v>3400</v>
      </c>
    </row>
    <row r="4009" spans="1:28" ht="15.75" customHeight="1" x14ac:dyDescent="0.3">
      <c r="A4009" s="9">
        <v>3351</v>
      </c>
      <c r="B4009" s="10"/>
      <c r="C4009" s="10"/>
      <c r="D4009" s="10">
        <v>128354820</v>
      </c>
      <c r="E4009" s="10">
        <v>128354820</v>
      </c>
      <c r="F4009" s="10">
        <v>501386</v>
      </c>
      <c r="G4009" s="10" t="s">
        <v>10288</v>
      </c>
      <c r="H4009" s="10" t="str">
        <f t="shared" si="168"/>
        <v>ZSWASTSA</v>
      </c>
      <c r="I4009" s="10"/>
      <c r="J4009" s="10" t="s">
        <v>10289</v>
      </c>
      <c r="K4009" s="13">
        <v>0.16</v>
      </c>
      <c r="L4009" s="19" t="s">
        <v>13176</v>
      </c>
      <c r="M4009" s="11" t="s">
        <v>55</v>
      </c>
      <c r="N4009" s="10" t="s">
        <v>56</v>
      </c>
      <c r="O4009" s="10" t="s">
        <v>62</v>
      </c>
      <c r="P4009" s="10" t="s">
        <v>2602</v>
      </c>
      <c r="Q4009" s="12"/>
      <c r="R4009" s="12"/>
      <c r="S4009" s="10" t="s">
        <v>58</v>
      </c>
      <c r="T4009" s="10" t="s">
        <v>27</v>
      </c>
      <c r="U4009" s="10">
        <v>3916</v>
      </c>
      <c r="V4009" s="10"/>
      <c r="W4009" s="10">
        <v>801</v>
      </c>
      <c r="X4009" s="10">
        <v>2778</v>
      </c>
      <c r="Y4009" s="10">
        <f t="shared" si="166"/>
        <v>3351</v>
      </c>
      <c r="Z4009" s="10" t="str">
        <f>IFERROR(VLOOKUP(H4009,'[1]MW-NIFTY-50-12-Apr-2020'!$A:$A,1,FALSE),"No")</f>
        <v>No</v>
      </c>
      <c r="AA4009" s="10" t="str">
        <f>IFERROR(VLOOKUP(AB4009,'[2]ind_nifty500list 12th Apr20'!$F:$F,1,FALSE),"No")</f>
        <v>No</v>
      </c>
      <c r="AB4009" s="9">
        <v>3351</v>
      </c>
    </row>
    <row r="4010" spans="1:28" ht="15.75" customHeight="1" x14ac:dyDescent="0.3">
      <c r="A4010" s="9">
        <v>2913</v>
      </c>
      <c r="B4010" s="10"/>
      <c r="C4010" s="10"/>
      <c r="D4010" s="10">
        <v>135976964</v>
      </c>
      <c r="E4010" s="10">
        <v>531160</v>
      </c>
      <c r="F4010" s="10">
        <v>531160</v>
      </c>
      <c r="G4010" s="10" t="s">
        <v>8980</v>
      </c>
      <c r="H4010" s="10" t="str">
        <f t="shared" si="168"/>
        <v>SAUMYACAP</v>
      </c>
      <c r="I4010" s="10" t="s">
        <v>8981</v>
      </c>
      <c r="J4010" s="10" t="s">
        <v>8982</v>
      </c>
      <c r="K4010" s="13">
        <v>0.15</v>
      </c>
      <c r="L4010" s="19" t="s">
        <v>13176</v>
      </c>
      <c r="M4010" s="11" t="s">
        <v>55</v>
      </c>
      <c r="N4010" s="10" t="s">
        <v>56</v>
      </c>
      <c r="O4010" s="10" t="s">
        <v>57</v>
      </c>
      <c r="P4010" s="10"/>
      <c r="Q4010" s="12"/>
      <c r="R4010" s="12"/>
      <c r="S4010" s="18" t="s">
        <v>58</v>
      </c>
      <c r="T4010" s="10" t="s">
        <v>27</v>
      </c>
      <c r="U4010" s="10">
        <v>3057</v>
      </c>
      <c r="V4010" s="10">
        <v>3121</v>
      </c>
      <c r="W4010" s="10">
        <v>2776</v>
      </c>
      <c r="X4010" s="10">
        <v>2769</v>
      </c>
      <c r="Y4010" s="10">
        <f t="shared" si="166"/>
        <v>2913</v>
      </c>
      <c r="Z4010" s="10" t="str">
        <f>IFERROR(VLOOKUP(H4010,'[1]MW-NIFTY-50-12-Apr-2020'!$A:$A,1,FALSE),"No")</f>
        <v>No</v>
      </c>
      <c r="AA4010" s="10" t="str">
        <f>IFERROR(VLOOKUP(AB4010,'[2]ind_nifty500list 12th Apr20'!$F:$F,1,FALSE),"No")</f>
        <v>No</v>
      </c>
      <c r="AB4010" s="9">
        <v>2913</v>
      </c>
    </row>
    <row r="4011" spans="1:28" ht="15.75" customHeight="1" x14ac:dyDescent="0.3">
      <c r="A4011" s="9">
        <v>3057</v>
      </c>
      <c r="B4011" s="10"/>
      <c r="C4011" s="10"/>
      <c r="D4011" s="10">
        <v>129415428</v>
      </c>
      <c r="E4011" s="10">
        <v>129415428</v>
      </c>
      <c r="F4011" s="10">
        <v>505529</v>
      </c>
      <c r="G4011" s="10" t="s">
        <v>9410</v>
      </c>
      <c r="H4011" s="10" t="str">
        <f t="shared" si="168"/>
        <v>SHYAMHO</v>
      </c>
      <c r="I4011" s="10" t="s">
        <v>9411</v>
      </c>
      <c r="J4011" s="10" t="s">
        <v>9412</v>
      </c>
      <c r="K4011" s="13">
        <v>0.14000000000000001</v>
      </c>
      <c r="L4011" s="19" t="s">
        <v>13176</v>
      </c>
      <c r="M4011" s="11" t="s">
        <v>55</v>
      </c>
      <c r="N4011" s="10" t="s">
        <v>56</v>
      </c>
      <c r="O4011" s="10" t="s">
        <v>57</v>
      </c>
      <c r="P4011" s="10"/>
      <c r="Q4011" s="12"/>
      <c r="R4011" s="12"/>
      <c r="S4011" s="10" t="s">
        <v>58</v>
      </c>
      <c r="T4011" s="10" t="s">
        <v>27</v>
      </c>
      <c r="U4011" s="10">
        <v>3121</v>
      </c>
      <c r="V4011" s="10">
        <v>3290</v>
      </c>
      <c r="W4011" s="10">
        <v>2913</v>
      </c>
      <c r="X4011" s="10">
        <v>2776</v>
      </c>
      <c r="Y4011" s="10">
        <f t="shared" si="166"/>
        <v>3057</v>
      </c>
      <c r="Z4011" s="10" t="str">
        <f>IFERROR(VLOOKUP(H4011,'[1]MW-NIFTY-50-12-Apr-2020'!$A:$A,1,FALSE),"No")</f>
        <v>No</v>
      </c>
      <c r="AA4011" s="10" t="str">
        <f>IFERROR(VLOOKUP(AB4011,'[2]ind_nifty500list 12th Apr20'!$F:$F,1,FALSE),"No")</f>
        <v>No</v>
      </c>
      <c r="AB4011" s="9">
        <v>3057</v>
      </c>
    </row>
    <row r="4012" spans="1:28" ht="15.75" customHeight="1" x14ac:dyDescent="0.3">
      <c r="A4012" s="9">
        <v>1594</v>
      </c>
      <c r="B4012" s="10"/>
      <c r="C4012" s="10"/>
      <c r="D4012" s="10">
        <v>131331076</v>
      </c>
      <c r="E4012" s="10">
        <v>513012</v>
      </c>
      <c r="F4012" s="10">
        <v>513012</v>
      </c>
      <c r="G4012" s="10" t="s">
        <v>5018</v>
      </c>
      <c r="H4012" s="10" t="str">
        <f t="shared" si="168"/>
        <v>ZJEETMAC</v>
      </c>
      <c r="I4012" s="10" t="s">
        <v>5019</v>
      </c>
      <c r="J4012" s="10" t="s">
        <v>5020</v>
      </c>
      <c r="K4012" s="13">
        <v>0.13</v>
      </c>
      <c r="L4012" s="19" t="s">
        <v>13176</v>
      </c>
      <c r="M4012" s="11" t="s">
        <v>39</v>
      </c>
      <c r="N4012" s="10" t="s">
        <v>40</v>
      </c>
      <c r="O4012" s="10" t="s">
        <v>76</v>
      </c>
      <c r="P4012" s="10"/>
      <c r="Q4012" s="12"/>
      <c r="R4012" s="12"/>
      <c r="S4012" s="15" t="s">
        <v>42</v>
      </c>
      <c r="T4012" s="10" t="s">
        <v>27</v>
      </c>
      <c r="U4012" s="10">
        <v>1933</v>
      </c>
      <c r="V4012" s="10">
        <v>2035</v>
      </c>
      <c r="W4012" s="10">
        <v>1337</v>
      </c>
      <c r="X4012" s="10">
        <v>1051</v>
      </c>
      <c r="Y4012" s="10">
        <f t="shared" si="166"/>
        <v>1594</v>
      </c>
      <c r="Z4012" s="10" t="str">
        <f>IFERROR(VLOOKUP(H4012,'[1]MW-NIFTY-50-12-Apr-2020'!$A:$A,1,FALSE),"No")</f>
        <v>No</v>
      </c>
      <c r="AA4012" s="10" t="str">
        <f>IFERROR(VLOOKUP(AB4012,'[2]ind_nifty500list 12th Apr20'!$F:$F,1,FALSE),"No")</f>
        <v>No</v>
      </c>
      <c r="AB4012" s="9">
        <v>1594</v>
      </c>
    </row>
    <row r="4013" spans="1:28" ht="15.75" customHeight="1" x14ac:dyDescent="0.3">
      <c r="A4013" s="9">
        <v>2460</v>
      </c>
      <c r="B4013" s="10"/>
      <c r="C4013" s="10"/>
      <c r="D4013" s="10">
        <v>131078660</v>
      </c>
      <c r="E4013" s="10">
        <v>131078660</v>
      </c>
      <c r="F4013" s="10">
        <v>512026</v>
      </c>
      <c r="G4013" s="10" t="s">
        <v>7627</v>
      </c>
      <c r="H4013" s="10" t="str">
        <f t="shared" si="168"/>
        <v>PHTRADING</v>
      </c>
      <c r="I4013" s="10" t="s">
        <v>7628</v>
      </c>
      <c r="J4013" s="10" t="s">
        <v>7629</v>
      </c>
      <c r="K4013" s="13">
        <v>0.13</v>
      </c>
      <c r="L4013" s="19" t="s">
        <v>13176</v>
      </c>
      <c r="M4013" s="11" t="s">
        <v>39</v>
      </c>
      <c r="N4013" s="10" t="s">
        <v>40</v>
      </c>
      <c r="O4013" s="10" t="s">
        <v>76</v>
      </c>
      <c r="P4013" s="10"/>
      <c r="Q4013" s="12"/>
      <c r="R4013" s="12"/>
      <c r="S4013" s="15" t="s">
        <v>42</v>
      </c>
      <c r="T4013" s="10" t="s">
        <v>27</v>
      </c>
      <c r="U4013" s="10">
        <v>2568</v>
      </c>
      <c r="V4013" s="10">
        <v>2664</v>
      </c>
      <c r="W4013" s="10">
        <v>2222</v>
      </c>
      <c r="X4013" s="10">
        <v>2071</v>
      </c>
      <c r="Y4013" s="10">
        <f t="shared" si="166"/>
        <v>2460</v>
      </c>
      <c r="Z4013" s="10" t="str">
        <f>IFERROR(VLOOKUP(H4013,'[1]MW-NIFTY-50-12-Apr-2020'!$A:$A,1,FALSE),"No")</f>
        <v>No</v>
      </c>
      <c r="AA4013" s="10" t="str">
        <f>IFERROR(VLOOKUP(AB4013,'[2]ind_nifty500list 12th Apr20'!$F:$F,1,FALSE),"No")</f>
        <v>No</v>
      </c>
      <c r="AB4013" s="9">
        <v>2460</v>
      </c>
    </row>
    <row r="4014" spans="1:28" ht="15.75" customHeight="1" x14ac:dyDescent="0.3">
      <c r="A4014" s="9">
        <v>2593</v>
      </c>
      <c r="B4014" s="10"/>
      <c r="C4014" s="10"/>
      <c r="D4014" s="10">
        <v>133968644</v>
      </c>
      <c r="E4014" s="10">
        <v>133968644</v>
      </c>
      <c r="F4014" s="10">
        <v>523315</v>
      </c>
      <c r="G4014" s="10" t="s">
        <v>8020</v>
      </c>
      <c r="H4014" s="10" t="str">
        <f t="shared" si="168"/>
        <v>PURITY</v>
      </c>
      <c r="I4014" s="10"/>
      <c r="J4014" s="10" t="s">
        <v>8021</v>
      </c>
      <c r="K4014" s="13">
        <v>0.13</v>
      </c>
      <c r="L4014" s="19" t="s">
        <v>13176</v>
      </c>
      <c r="M4014" s="11" t="s">
        <v>23</v>
      </c>
      <c r="N4014" s="10" t="s">
        <v>196</v>
      </c>
      <c r="O4014" s="10"/>
      <c r="P4014" s="10"/>
      <c r="Q4014" s="12"/>
      <c r="R4014" s="12"/>
      <c r="S4014" s="15" t="s">
        <v>26</v>
      </c>
      <c r="T4014" s="10" t="s">
        <v>27</v>
      </c>
      <c r="U4014" s="10">
        <v>2602</v>
      </c>
      <c r="V4014" s="10">
        <v>4769</v>
      </c>
      <c r="W4014" s="10">
        <v>2407</v>
      </c>
      <c r="X4014" s="10">
        <v>1698</v>
      </c>
      <c r="Y4014" s="10">
        <f t="shared" si="166"/>
        <v>2593</v>
      </c>
      <c r="Z4014" s="10" t="str">
        <f>IFERROR(VLOOKUP(H4014,'[1]MW-NIFTY-50-12-Apr-2020'!$A:$A,1,FALSE),"No")</f>
        <v>No</v>
      </c>
      <c r="AA4014" s="10" t="str">
        <f>IFERROR(VLOOKUP(AB4014,'[2]ind_nifty500list 12th Apr20'!$F:$F,1,FALSE),"No")</f>
        <v>No</v>
      </c>
      <c r="AB4014" s="9">
        <v>2593</v>
      </c>
    </row>
    <row r="4015" spans="1:28" ht="15.75" customHeight="1" x14ac:dyDescent="0.3">
      <c r="A4015" s="9">
        <v>1834</v>
      </c>
      <c r="B4015" s="10"/>
      <c r="C4015" s="10"/>
      <c r="D4015" s="10">
        <v>129118724</v>
      </c>
      <c r="E4015" s="10">
        <v>129118724</v>
      </c>
      <c r="F4015" s="10">
        <v>504370</v>
      </c>
      <c r="G4015" s="10" t="s">
        <v>5743</v>
      </c>
      <c r="H4015" s="10" t="str">
        <f t="shared" si="168"/>
        <v>ZARDIINV</v>
      </c>
      <c r="I4015" s="10"/>
      <c r="J4015" s="10" t="s">
        <v>5744</v>
      </c>
      <c r="K4015" s="13">
        <v>0.11</v>
      </c>
      <c r="L4015" s="19" t="s">
        <v>13176</v>
      </c>
      <c r="M4015" s="11" t="s">
        <v>55</v>
      </c>
      <c r="N4015" s="10" t="s">
        <v>56</v>
      </c>
      <c r="O4015" s="10" t="s">
        <v>62</v>
      </c>
      <c r="P4015" s="10" t="s">
        <v>293</v>
      </c>
      <c r="Q4015" s="12"/>
      <c r="R4015" s="12"/>
      <c r="S4015" s="18" t="s">
        <v>58</v>
      </c>
      <c r="T4015" s="10" t="s">
        <v>27</v>
      </c>
      <c r="U4015" s="10">
        <v>1932</v>
      </c>
      <c r="V4015" s="10">
        <v>2113</v>
      </c>
      <c r="W4015" s="10">
        <v>825</v>
      </c>
      <c r="X4015" s="10">
        <v>777</v>
      </c>
      <c r="Y4015" s="10">
        <f t="shared" si="166"/>
        <v>1834</v>
      </c>
      <c r="Z4015" s="10" t="str">
        <f>IFERROR(VLOOKUP(H4015,'[1]MW-NIFTY-50-12-Apr-2020'!$A:$A,1,FALSE),"No")</f>
        <v>No</v>
      </c>
      <c r="AA4015" s="10" t="str">
        <f>IFERROR(VLOOKUP(AB4015,'[2]ind_nifty500list 12th Apr20'!$F:$F,1,FALSE),"No")</f>
        <v>No</v>
      </c>
      <c r="AB4015" s="9">
        <v>1834</v>
      </c>
    </row>
    <row r="4016" spans="1:28" ht="15.75" customHeight="1" x14ac:dyDescent="0.3">
      <c r="A4016" s="9">
        <v>3290</v>
      </c>
      <c r="B4016" s="10"/>
      <c r="C4016" s="10"/>
      <c r="D4016" s="10">
        <v>128942340</v>
      </c>
      <c r="E4016" s="10">
        <v>128942340</v>
      </c>
      <c r="F4016" s="10">
        <v>503681</v>
      </c>
      <c r="G4016" s="10" t="s">
        <v>10106</v>
      </c>
      <c r="H4016" s="10" t="str">
        <f t="shared" si="168"/>
        <v>ELCIDIN</v>
      </c>
      <c r="I4016" s="10" t="s">
        <v>10107</v>
      </c>
      <c r="J4016" s="10" t="s">
        <v>10108</v>
      </c>
      <c r="K4016" s="13">
        <v>0.11</v>
      </c>
      <c r="L4016" s="19" t="s">
        <v>13176</v>
      </c>
      <c r="M4016" s="11" t="s">
        <v>55</v>
      </c>
      <c r="N4016" s="10" t="s">
        <v>56</v>
      </c>
      <c r="O4016" s="10" t="s">
        <v>57</v>
      </c>
      <c r="P4016" s="10"/>
      <c r="Q4016" s="12"/>
      <c r="R4016" s="12"/>
      <c r="S4016" s="18" t="s">
        <v>58</v>
      </c>
      <c r="T4016" s="10" t="s">
        <v>27</v>
      </c>
      <c r="U4016" s="10">
        <v>4828</v>
      </c>
      <c r="V4016" s="10">
        <v>4900</v>
      </c>
      <c r="W4016" s="10">
        <v>3121</v>
      </c>
      <c r="X4016" s="10">
        <v>3057</v>
      </c>
      <c r="Y4016" s="10">
        <f t="shared" si="166"/>
        <v>3290</v>
      </c>
      <c r="Z4016" s="10" t="str">
        <f>IFERROR(VLOOKUP(H4016,'[1]MW-NIFTY-50-12-Apr-2020'!$A:$A,1,FALSE),"No")</f>
        <v>No</v>
      </c>
      <c r="AA4016" s="10" t="str">
        <f>IFERROR(VLOOKUP(AB4016,'[2]ind_nifty500list 12th Apr20'!$F:$F,1,FALSE),"No")</f>
        <v>No</v>
      </c>
      <c r="AB4016" s="9">
        <v>3290</v>
      </c>
    </row>
    <row r="4017" spans="1:28" ht="15.75" customHeight="1" x14ac:dyDescent="0.3">
      <c r="A4017" s="9">
        <v>198</v>
      </c>
      <c r="B4017" s="10"/>
      <c r="C4017" s="10"/>
      <c r="D4017" s="10">
        <v>131095300</v>
      </c>
      <c r="E4017" s="10">
        <v>131095300</v>
      </c>
      <c r="F4017" s="10">
        <v>512091</v>
      </c>
      <c r="G4017" s="10" t="s">
        <v>738</v>
      </c>
      <c r="H4017" s="10" t="str">
        <f t="shared" si="168"/>
        <v>ANSHNCO</v>
      </c>
      <c r="I4017" s="10" t="s">
        <v>739</v>
      </c>
      <c r="J4017" s="10" t="s">
        <v>740</v>
      </c>
      <c r="K4017" s="13">
        <v>0.1</v>
      </c>
      <c r="L4017" s="19" t="s">
        <v>13176</v>
      </c>
      <c r="M4017" s="11" t="s">
        <v>83</v>
      </c>
      <c r="N4017" s="10" t="s">
        <v>84</v>
      </c>
      <c r="O4017" s="10" t="s">
        <v>508</v>
      </c>
      <c r="P4017" s="10"/>
      <c r="Q4017" s="12"/>
      <c r="R4017" s="12"/>
      <c r="S4017" s="15" t="s">
        <v>86</v>
      </c>
      <c r="T4017" s="10" t="s">
        <v>27</v>
      </c>
      <c r="U4017" s="10">
        <v>853</v>
      </c>
      <c r="V4017" s="10">
        <v>2060</v>
      </c>
      <c r="W4017" s="10">
        <v>3288</v>
      </c>
      <c r="X4017" s="10">
        <v>3313</v>
      </c>
      <c r="Y4017" s="10">
        <f t="shared" si="166"/>
        <v>198</v>
      </c>
      <c r="Z4017" s="10" t="str">
        <f>IFERROR(VLOOKUP(H4017,'[1]MW-NIFTY-50-12-Apr-2020'!$A:$A,1,FALSE),"No")</f>
        <v>No</v>
      </c>
      <c r="AA4017" s="10" t="str">
        <f>IFERROR(VLOOKUP(AB4017,'[2]ind_nifty500list 12th Apr20'!$F:$F,1,FALSE),"No")</f>
        <v>No</v>
      </c>
      <c r="AB4017" s="9">
        <v>198</v>
      </c>
    </row>
    <row r="4018" spans="1:28" ht="15.75" customHeight="1" x14ac:dyDescent="0.3">
      <c r="A4018" s="9">
        <v>4275</v>
      </c>
      <c r="B4018" s="10">
        <v>5573121</v>
      </c>
      <c r="C4018" s="10">
        <v>21770</v>
      </c>
      <c r="D4018" s="10">
        <v>138423300</v>
      </c>
      <c r="E4018" s="10">
        <v>540716</v>
      </c>
      <c r="F4018" s="10">
        <v>540716</v>
      </c>
      <c r="G4018" s="10" t="s">
        <v>12365</v>
      </c>
      <c r="H4018" s="10" t="s">
        <v>12365</v>
      </c>
      <c r="I4018" s="10" t="s">
        <v>12366</v>
      </c>
      <c r="J4018" s="10" t="s">
        <v>12367</v>
      </c>
      <c r="K4018" s="13">
        <v>35103.274600000004</v>
      </c>
      <c r="L4018" s="16" t="s">
        <v>13178</v>
      </c>
      <c r="M4018" s="11" t="s">
        <v>55</v>
      </c>
      <c r="N4018" s="10" t="s">
        <v>8122</v>
      </c>
      <c r="O4018" s="10" t="s">
        <v>11669</v>
      </c>
      <c r="P4018" s="10"/>
      <c r="Q4018" s="12"/>
      <c r="R4018" s="12"/>
      <c r="S4018" s="18" t="s">
        <v>58</v>
      </c>
      <c r="T4018" s="10" t="s">
        <v>27</v>
      </c>
      <c r="U4018" s="10">
        <v>5040</v>
      </c>
      <c r="V4018" s="10">
        <v>3893</v>
      </c>
      <c r="W4018" s="10">
        <v>3921</v>
      </c>
      <c r="X4018" s="10">
        <v>4932</v>
      </c>
      <c r="Y4018" s="10">
        <f t="shared" si="166"/>
        <v>4275</v>
      </c>
      <c r="Z4018" s="10" t="str">
        <f>IFERROR(VLOOKUP(H4018,'[1]MW-NIFTY-50-12-Apr-2020'!$A:$A,1,FALSE),"No")</f>
        <v>No</v>
      </c>
      <c r="AA4018" s="10" t="s">
        <v>44</v>
      </c>
      <c r="AB4018" s="9">
        <v>4275</v>
      </c>
    </row>
    <row r="4019" spans="1:28" ht="15.75" customHeight="1" x14ac:dyDescent="0.3">
      <c r="A4019" s="9">
        <v>2113</v>
      </c>
      <c r="B4019" s="10"/>
      <c r="C4019" s="10"/>
      <c r="D4019" s="10">
        <v>131088644</v>
      </c>
      <c r="E4019" s="10">
        <v>512065</v>
      </c>
      <c r="F4019" s="10">
        <v>512065</v>
      </c>
      <c r="G4019" s="10" t="s">
        <v>6584</v>
      </c>
      <c r="H4019" s="10" t="str">
        <f t="shared" ref="H4019:H4035" si="169">G4019</f>
        <v>MRUTR</v>
      </c>
      <c r="I4019" s="10" t="s">
        <v>6585</v>
      </c>
      <c r="J4019" s="10" t="s">
        <v>6586</v>
      </c>
      <c r="K4019" s="13">
        <v>0.1</v>
      </c>
      <c r="L4019" s="19" t="s">
        <v>13176</v>
      </c>
      <c r="M4019" s="10" t="s">
        <v>55</v>
      </c>
      <c r="N4019" s="10" t="s">
        <v>56</v>
      </c>
      <c r="O4019" s="10" t="s">
        <v>62</v>
      </c>
      <c r="P4019" s="10" t="s">
        <v>293</v>
      </c>
      <c r="Q4019" s="12"/>
      <c r="R4019" s="12"/>
      <c r="S4019" s="18" t="s">
        <v>58</v>
      </c>
      <c r="T4019" s="10" t="s">
        <v>27</v>
      </c>
      <c r="U4019" s="10">
        <v>2383</v>
      </c>
      <c r="V4019" s="10">
        <v>2584</v>
      </c>
      <c r="W4019" s="10">
        <v>1932</v>
      </c>
      <c r="X4019" s="10">
        <v>1834</v>
      </c>
      <c r="Y4019" s="10">
        <f t="shared" si="166"/>
        <v>2113</v>
      </c>
      <c r="Z4019" s="10" t="str">
        <f>IFERROR(VLOOKUP(H4019,'[1]MW-NIFTY-50-12-Apr-2020'!$A:$A,1,FALSE),"No")</f>
        <v>No</v>
      </c>
      <c r="AA4019" s="10" t="str">
        <f>IFERROR(VLOOKUP(AB4019,'[2]ind_nifty500list 12th Apr20'!$F:$F,1,FALSE),"No")</f>
        <v>No</v>
      </c>
      <c r="AB4019" s="9">
        <v>2113</v>
      </c>
    </row>
    <row r="4020" spans="1:28" ht="15.75" customHeight="1" x14ac:dyDescent="0.3">
      <c r="A4020" s="9">
        <v>3697</v>
      </c>
      <c r="B4020" s="10"/>
      <c r="C4020" s="10"/>
      <c r="D4020" s="10">
        <v>129277700</v>
      </c>
      <c r="E4020" s="10">
        <v>129277700</v>
      </c>
      <c r="F4020" s="10">
        <v>504991</v>
      </c>
      <c r="G4020" s="10" t="s">
        <v>11323</v>
      </c>
      <c r="H4020" s="10" t="str">
        <f t="shared" si="169"/>
        <v>VIDIRMT</v>
      </c>
      <c r="I4020" s="10"/>
      <c r="J4020" s="10" t="s">
        <v>11324</v>
      </c>
      <c r="K4020" s="13">
        <v>0.1</v>
      </c>
      <c r="L4020" s="19" t="s">
        <v>13176</v>
      </c>
      <c r="M4020" s="11" t="s">
        <v>55</v>
      </c>
      <c r="N4020" s="10" t="s">
        <v>56</v>
      </c>
      <c r="O4020" s="10" t="s">
        <v>62</v>
      </c>
      <c r="P4020" s="10" t="s">
        <v>63</v>
      </c>
      <c r="Q4020" s="12"/>
      <c r="R4020" s="12"/>
      <c r="S4020" s="18" t="s">
        <v>58</v>
      </c>
      <c r="T4020" s="10" t="s">
        <v>27</v>
      </c>
      <c r="U4020" s="10">
        <v>3734</v>
      </c>
      <c r="V4020" s="10">
        <v>3795</v>
      </c>
      <c r="W4020" s="10">
        <v>3573</v>
      </c>
      <c r="X4020" s="10">
        <v>3398</v>
      </c>
      <c r="Y4020" s="10">
        <f t="shared" si="166"/>
        <v>3697</v>
      </c>
      <c r="Z4020" s="10" t="str">
        <f>IFERROR(VLOOKUP(H4020,'[1]MW-NIFTY-50-12-Apr-2020'!$A:$A,1,FALSE),"No")</f>
        <v>No</v>
      </c>
      <c r="AA4020" s="10" t="str">
        <f>IFERROR(VLOOKUP(AB4020,'[2]ind_nifty500list 12th Apr20'!$F:$F,1,FALSE),"No")</f>
        <v>No</v>
      </c>
      <c r="AB4020" s="9">
        <v>3697</v>
      </c>
    </row>
    <row r="4021" spans="1:28" ht="15.75" customHeight="1" x14ac:dyDescent="0.3">
      <c r="A4021" s="9">
        <v>3707</v>
      </c>
      <c r="B4021" s="10"/>
      <c r="C4021" s="10"/>
      <c r="D4021" s="10">
        <v>129586180</v>
      </c>
      <c r="E4021" s="10">
        <v>129586180</v>
      </c>
      <c r="F4021" s="10">
        <v>506196</v>
      </c>
      <c r="G4021" s="10" t="s">
        <v>11353</v>
      </c>
      <c r="H4021" s="10" t="str">
        <f t="shared" si="169"/>
        <v>VIKSHEN</v>
      </c>
      <c r="I4021" s="10"/>
      <c r="J4021" s="10" t="s">
        <v>11354</v>
      </c>
      <c r="K4021" s="13">
        <v>0.1</v>
      </c>
      <c r="L4021" s="19" t="s">
        <v>13176</v>
      </c>
      <c r="M4021" s="11" t="s">
        <v>39</v>
      </c>
      <c r="N4021" s="10" t="s">
        <v>40</v>
      </c>
      <c r="O4021" s="10" t="s">
        <v>76</v>
      </c>
      <c r="P4021" s="10"/>
      <c r="Q4021" s="12"/>
      <c r="R4021" s="12"/>
      <c r="S4021" s="17" t="s">
        <v>42</v>
      </c>
      <c r="T4021" s="10" t="s">
        <v>27</v>
      </c>
      <c r="U4021" s="10">
        <v>3710</v>
      </c>
      <c r="V4021" s="10">
        <v>2777</v>
      </c>
      <c r="W4021" s="10">
        <v>3123</v>
      </c>
      <c r="X4021" s="10">
        <v>3043</v>
      </c>
      <c r="Y4021" s="10">
        <f t="shared" si="166"/>
        <v>3707</v>
      </c>
      <c r="Z4021" s="10" t="str">
        <f>IFERROR(VLOOKUP(H4021,'[1]MW-NIFTY-50-12-Apr-2020'!$A:$A,1,FALSE),"No")</f>
        <v>No</v>
      </c>
      <c r="AA4021" s="10" t="str">
        <f>IFERROR(VLOOKUP(AB4021,'[2]ind_nifty500list 12th Apr20'!$F:$F,1,FALSE),"No")</f>
        <v>No</v>
      </c>
      <c r="AB4021" s="9">
        <v>3707</v>
      </c>
    </row>
    <row r="4022" spans="1:28" ht="15.75" customHeight="1" x14ac:dyDescent="0.3">
      <c r="A4022" s="9">
        <v>3573</v>
      </c>
      <c r="B4022" s="10"/>
      <c r="C4022" s="10"/>
      <c r="D4022" s="10">
        <v>128939780</v>
      </c>
      <c r="E4022" s="10">
        <v>503671</v>
      </c>
      <c r="F4022" s="10">
        <v>503671</v>
      </c>
      <c r="G4022" s="10" t="s">
        <v>10952</v>
      </c>
      <c r="H4022" s="10" t="str">
        <f t="shared" si="169"/>
        <v>UNIJOLL</v>
      </c>
      <c r="I4022" s="10" t="s">
        <v>10953</v>
      </c>
      <c r="J4022" s="10" t="s">
        <v>10954</v>
      </c>
      <c r="K4022" s="13">
        <v>0.09</v>
      </c>
      <c r="L4022" s="19" t="s">
        <v>13176</v>
      </c>
      <c r="M4022" s="11" t="s">
        <v>55</v>
      </c>
      <c r="N4022" s="10" t="s">
        <v>56</v>
      </c>
      <c r="O4022" s="10" t="s">
        <v>62</v>
      </c>
      <c r="P4022" s="10" t="s">
        <v>63</v>
      </c>
      <c r="Q4022" s="12"/>
      <c r="R4022" s="12"/>
      <c r="S4022" s="18" t="s">
        <v>58</v>
      </c>
      <c r="T4022" s="10" t="s">
        <v>27</v>
      </c>
      <c r="U4022" s="10">
        <v>3697</v>
      </c>
      <c r="V4022" s="10">
        <v>3734</v>
      </c>
      <c r="W4022" s="10">
        <v>3398</v>
      </c>
      <c r="X4022" s="10">
        <v>3163</v>
      </c>
      <c r="Y4022" s="10">
        <f t="shared" si="166"/>
        <v>3573</v>
      </c>
      <c r="Z4022" s="10" t="str">
        <f>IFERROR(VLOOKUP(H4022,'[1]MW-NIFTY-50-12-Apr-2020'!$A:$A,1,FALSE),"No")</f>
        <v>No</v>
      </c>
      <c r="AA4022" s="10" t="str">
        <f>IFERROR(VLOOKUP(AB4022,'[2]ind_nifty500list 12th Apr20'!$F:$F,1,FALSE),"No")</f>
        <v>No</v>
      </c>
      <c r="AB4022" s="9">
        <v>3573</v>
      </c>
    </row>
    <row r="4023" spans="1:28" ht="15.75" customHeight="1" x14ac:dyDescent="0.3">
      <c r="A4023" s="9">
        <v>1277</v>
      </c>
      <c r="B4023" s="10"/>
      <c r="C4023" s="10"/>
      <c r="D4023" s="10">
        <v>128944388</v>
      </c>
      <c r="E4023" s="10">
        <v>503689</v>
      </c>
      <c r="F4023" s="10">
        <v>503689</v>
      </c>
      <c r="G4023" s="10" t="s">
        <v>4052</v>
      </c>
      <c r="H4023" s="10" t="str">
        <f t="shared" si="169"/>
        <v>HEALINV</v>
      </c>
      <c r="I4023" s="10" t="s">
        <v>4053</v>
      </c>
      <c r="J4023" s="10" t="s">
        <v>4054</v>
      </c>
      <c r="K4023" s="13">
        <v>0.08</v>
      </c>
      <c r="L4023" s="19" t="s">
        <v>13176</v>
      </c>
      <c r="M4023" s="11" t="s">
        <v>55</v>
      </c>
      <c r="N4023" s="10" t="s">
        <v>56</v>
      </c>
      <c r="O4023" s="10" t="s">
        <v>62</v>
      </c>
      <c r="P4023" s="10" t="s">
        <v>63</v>
      </c>
      <c r="Q4023" s="12"/>
      <c r="R4023" s="12"/>
      <c r="S4023" s="10" t="s">
        <v>58</v>
      </c>
      <c r="T4023" s="10" t="s">
        <v>27</v>
      </c>
      <c r="U4023" s="10">
        <v>1640</v>
      </c>
      <c r="V4023" s="10">
        <v>1818</v>
      </c>
      <c r="W4023" s="10">
        <v>1173</v>
      </c>
      <c r="X4023" s="10">
        <v>1035</v>
      </c>
      <c r="Y4023" s="10">
        <f t="shared" si="166"/>
        <v>1277</v>
      </c>
      <c r="Z4023" s="10" t="str">
        <f>IFERROR(VLOOKUP(H4023,'[1]MW-NIFTY-50-12-Apr-2020'!$A:$A,1,FALSE),"No")</f>
        <v>No</v>
      </c>
      <c r="AA4023" s="10" t="str">
        <f>IFERROR(VLOOKUP(AB4023,'[2]ind_nifty500list 12th Apr20'!$F:$F,1,FALSE),"No")</f>
        <v>No</v>
      </c>
      <c r="AB4023" s="9">
        <v>1277</v>
      </c>
    </row>
    <row r="4024" spans="1:28" ht="15.75" customHeight="1" x14ac:dyDescent="0.3">
      <c r="A4024" s="9">
        <v>1324</v>
      </c>
      <c r="B4024" s="10"/>
      <c r="C4024" s="10"/>
      <c r="D4024" s="10">
        <v>130470404</v>
      </c>
      <c r="E4024" s="10">
        <v>509650</v>
      </c>
      <c r="F4024" s="10">
        <v>509650</v>
      </c>
      <c r="G4024" s="10" t="s">
        <v>4196</v>
      </c>
      <c r="H4024" s="10" t="str">
        <f t="shared" si="169"/>
        <v>ZHINDHSG</v>
      </c>
      <c r="I4024" s="10" t="s">
        <v>4197</v>
      </c>
      <c r="J4024" s="10" t="s">
        <v>4198</v>
      </c>
      <c r="K4024" s="13">
        <v>0.08</v>
      </c>
      <c r="L4024" s="19" t="s">
        <v>13176</v>
      </c>
      <c r="M4024" s="11" t="s">
        <v>249</v>
      </c>
      <c r="N4024" s="10" t="s">
        <v>383</v>
      </c>
      <c r="O4024" s="10"/>
      <c r="P4024" s="10"/>
      <c r="Q4024" s="12"/>
      <c r="R4024" s="12"/>
      <c r="S4024" s="18" t="s">
        <v>384</v>
      </c>
      <c r="T4024" s="10" t="s">
        <v>27</v>
      </c>
      <c r="U4024" s="10">
        <v>1665</v>
      </c>
      <c r="V4024" s="10">
        <v>1824</v>
      </c>
      <c r="W4024" s="10">
        <v>841</v>
      </c>
      <c r="X4024" s="10">
        <v>430</v>
      </c>
      <c r="Y4024" s="10">
        <f t="shared" si="166"/>
        <v>1324</v>
      </c>
      <c r="Z4024" s="10" t="str">
        <f>IFERROR(VLOOKUP(H4024,'[1]MW-NIFTY-50-12-Apr-2020'!$A:$A,1,FALSE),"No")</f>
        <v>No</v>
      </c>
      <c r="AA4024" s="10" t="str">
        <f>IFERROR(VLOOKUP(AB4024,'[2]ind_nifty500list 12th Apr20'!$F:$F,1,FALSE),"No")</f>
        <v>No</v>
      </c>
      <c r="AB4024" s="9">
        <v>1324</v>
      </c>
    </row>
    <row r="4025" spans="1:28" ht="15.75" customHeight="1" x14ac:dyDescent="0.3">
      <c r="A4025" s="9">
        <v>3505</v>
      </c>
      <c r="B4025" s="10"/>
      <c r="C4025" s="10"/>
      <c r="D4025" s="10">
        <v>130304772</v>
      </c>
      <c r="E4025" s="10">
        <v>130304772</v>
      </c>
      <c r="F4025" s="10">
        <v>509003</v>
      </c>
      <c r="G4025" s="10" t="s">
        <v>10752</v>
      </c>
      <c r="H4025" s="10" t="str">
        <f t="shared" si="169"/>
        <v>TRANOCE</v>
      </c>
      <c r="I4025" s="10" t="s">
        <v>10753</v>
      </c>
      <c r="J4025" s="10" t="s">
        <v>10754</v>
      </c>
      <c r="K4025" s="13">
        <v>0.08</v>
      </c>
      <c r="L4025" s="19" t="s">
        <v>13176</v>
      </c>
      <c r="M4025" s="11" t="s">
        <v>39</v>
      </c>
      <c r="N4025" s="10" t="s">
        <v>145</v>
      </c>
      <c r="O4025" s="10"/>
      <c r="P4025" s="10"/>
      <c r="Q4025" s="12"/>
      <c r="R4025" s="12"/>
      <c r="S4025" s="15" t="s">
        <v>42</v>
      </c>
      <c r="T4025" s="10" t="s">
        <v>27</v>
      </c>
      <c r="U4025" s="10">
        <v>3554</v>
      </c>
      <c r="V4025" s="10">
        <v>3557</v>
      </c>
      <c r="W4025" s="10">
        <v>3448</v>
      </c>
      <c r="X4025" s="10">
        <v>3439</v>
      </c>
      <c r="Y4025" s="10">
        <f t="shared" si="166"/>
        <v>3505</v>
      </c>
      <c r="Z4025" s="10" t="str">
        <f>IFERROR(VLOOKUP(H4025,'[1]MW-NIFTY-50-12-Apr-2020'!$A:$A,1,FALSE),"No")</f>
        <v>No</v>
      </c>
      <c r="AA4025" s="10" t="str">
        <f>IFERROR(VLOOKUP(AB4025,'[2]ind_nifty500list 12th Apr20'!$F:$F,1,FALSE),"No")</f>
        <v>No</v>
      </c>
      <c r="AB4025" s="9">
        <v>3505</v>
      </c>
    </row>
    <row r="4026" spans="1:28" ht="15.75" customHeight="1" x14ac:dyDescent="0.3">
      <c r="A4026" s="9">
        <v>2036</v>
      </c>
      <c r="B4026" s="10"/>
      <c r="C4026" s="10"/>
      <c r="D4026" s="10">
        <v>131178244</v>
      </c>
      <c r="E4026" s="10">
        <v>131178244</v>
      </c>
      <c r="F4026" s="10">
        <v>512415</v>
      </c>
      <c r="G4026" s="10" t="s">
        <v>6349</v>
      </c>
      <c r="H4026" s="10" t="str">
        <f t="shared" si="169"/>
        <v>MERCTRD</v>
      </c>
      <c r="I4026" s="10" t="s">
        <v>6350</v>
      </c>
      <c r="J4026" s="10" t="s">
        <v>6351</v>
      </c>
      <c r="K4026" s="13">
        <v>7.0000000000000007E-2</v>
      </c>
      <c r="L4026" s="19" t="s">
        <v>13176</v>
      </c>
      <c r="M4026" s="11" t="s">
        <v>39</v>
      </c>
      <c r="N4026" s="10" t="s">
        <v>145</v>
      </c>
      <c r="O4026" s="10"/>
      <c r="P4026" s="10"/>
      <c r="Q4026" s="12"/>
      <c r="R4026" s="12"/>
      <c r="S4026" s="17" t="s">
        <v>42</v>
      </c>
      <c r="T4026" s="10" t="s">
        <v>27</v>
      </c>
      <c r="U4026" s="10">
        <v>2188</v>
      </c>
      <c r="V4026" s="10">
        <v>2266</v>
      </c>
      <c r="W4026" s="10">
        <v>2008</v>
      </c>
      <c r="X4026" s="10">
        <v>1915</v>
      </c>
      <c r="Y4026" s="10">
        <f t="shared" si="166"/>
        <v>2036</v>
      </c>
      <c r="Z4026" s="10" t="str">
        <f>IFERROR(VLOOKUP(H4026,'[1]MW-NIFTY-50-12-Apr-2020'!$A:$A,1,FALSE),"No")</f>
        <v>No</v>
      </c>
      <c r="AA4026" s="10" t="str">
        <f>IFERROR(VLOOKUP(AB4026,'[2]ind_nifty500list 12th Apr20'!$F:$F,1,FALSE),"No")</f>
        <v>No</v>
      </c>
      <c r="AB4026" s="9">
        <v>2036</v>
      </c>
    </row>
    <row r="4027" spans="1:28" ht="15.75" customHeight="1" x14ac:dyDescent="0.3">
      <c r="A4027" s="9">
        <v>222</v>
      </c>
      <c r="B4027" s="10"/>
      <c r="C4027" s="10"/>
      <c r="D4027" s="10">
        <v>130825732</v>
      </c>
      <c r="E4027" s="10">
        <v>130825732</v>
      </c>
      <c r="F4027" s="10">
        <v>511038</v>
      </c>
      <c r="G4027" s="10" t="s">
        <v>815</v>
      </c>
      <c r="H4027" s="10" t="str">
        <f t="shared" si="169"/>
        <v>ZARCOLEA</v>
      </c>
      <c r="I4027" s="10" t="s">
        <v>816</v>
      </c>
      <c r="J4027" s="10" t="s">
        <v>817</v>
      </c>
      <c r="K4027" s="13">
        <v>0.06</v>
      </c>
      <c r="L4027" s="19" t="s">
        <v>13176</v>
      </c>
      <c r="M4027" s="11" t="s">
        <v>55</v>
      </c>
      <c r="N4027" s="10" t="s">
        <v>56</v>
      </c>
      <c r="O4027" s="10" t="s">
        <v>158</v>
      </c>
      <c r="P4027" s="10" t="s">
        <v>159</v>
      </c>
      <c r="Q4027" s="12"/>
      <c r="R4027" s="12"/>
      <c r="S4027" s="10" t="s">
        <v>58</v>
      </c>
      <c r="T4027" s="10" t="s">
        <v>27</v>
      </c>
      <c r="U4027" s="10">
        <v>364</v>
      </c>
      <c r="V4027" s="10">
        <v>395</v>
      </c>
      <c r="W4027" s="10">
        <v>2665</v>
      </c>
      <c r="X4027" s="10">
        <v>2365</v>
      </c>
      <c r="Y4027" s="10">
        <f t="shared" si="166"/>
        <v>222</v>
      </c>
      <c r="Z4027" s="10" t="str">
        <f>IFERROR(VLOOKUP(H4027,'[1]MW-NIFTY-50-12-Apr-2020'!$A:$A,1,FALSE),"No")</f>
        <v>No</v>
      </c>
      <c r="AA4027" s="10" t="str">
        <f>IFERROR(VLOOKUP(AB4027,'[2]ind_nifty500list 12th Apr20'!$F:$F,1,FALSE),"No")</f>
        <v>No</v>
      </c>
      <c r="AB4027" s="9">
        <v>222</v>
      </c>
    </row>
    <row r="4028" spans="1:28" ht="15.75" customHeight="1" x14ac:dyDescent="0.3">
      <c r="A4028" s="9">
        <v>1282</v>
      </c>
      <c r="B4028" s="10"/>
      <c r="C4028" s="10"/>
      <c r="D4028" s="10">
        <v>129413124</v>
      </c>
      <c r="E4028" s="10">
        <v>129413124</v>
      </c>
      <c r="F4028" s="10">
        <v>505520</v>
      </c>
      <c r="G4028" s="10" t="s">
        <v>4067</v>
      </c>
      <c r="H4028" s="10" t="str">
        <f t="shared" si="169"/>
        <v>ZHEMHOLD</v>
      </c>
      <c r="I4028" s="10"/>
      <c r="J4028" s="10" t="s">
        <v>4068</v>
      </c>
      <c r="K4028" s="13">
        <v>0.05</v>
      </c>
      <c r="L4028" s="19" t="s">
        <v>13176</v>
      </c>
      <c r="M4028" s="11" t="s">
        <v>55</v>
      </c>
      <c r="N4028" s="10" t="s">
        <v>56</v>
      </c>
      <c r="O4028" s="10" t="s">
        <v>154</v>
      </c>
      <c r="P4028" s="10"/>
      <c r="Q4028" s="12"/>
      <c r="R4028" s="12"/>
      <c r="S4028" s="18" t="s">
        <v>58</v>
      </c>
      <c r="T4028" s="10" t="s">
        <v>27</v>
      </c>
      <c r="U4028" s="10">
        <v>1543</v>
      </c>
      <c r="V4028" s="10">
        <v>2259</v>
      </c>
      <c r="W4028" s="10">
        <v>3772</v>
      </c>
      <c r="X4028" s="10">
        <v>3041</v>
      </c>
      <c r="Y4028" s="10">
        <f t="shared" si="166"/>
        <v>1282</v>
      </c>
      <c r="Z4028" s="10" t="str">
        <f>IFERROR(VLOOKUP(H4028,'[1]MW-NIFTY-50-12-Apr-2020'!$A:$A,1,FALSE),"No")</f>
        <v>No</v>
      </c>
      <c r="AA4028" s="10" t="str">
        <f>IFERROR(VLOOKUP(AB4028,'[2]ind_nifty500list 12th Apr20'!$F:$F,1,FALSE),"No")</f>
        <v>No</v>
      </c>
      <c r="AB4028" s="9">
        <v>1282</v>
      </c>
    </row>
    <row r="4029" spans="1:28" ht="15.75" customHeight="1" x14ac:dyDescent="0.3">
      <c r="A4029" s="9">
        <v>2222</v>
      </c>
      <c r="B4029" s="10"/>
      <c r="C4029" s="10"/>
      <c r="D4029" s="10">
        <v>128378628</v>
      </c>
      <c r="E4029" s="10">
        <v>128378628</v>
      </c>
      <c r="F4029" s="10">
        <v>501479</v>
      </c>
      <c r="G4029" s="10" t="s">
        <v>6914</v>
      </c>
      <c r="H4029" s="10" t="str">
        <f t="shared" si="169"/>
        <v>ZNEWSAGA</v>
      </c>
      <c r="I4029" s="10"/>
      <c r="J4029" s="10" t="s">
        <v>6915</v>
      </c>
      <c r="K4029" s="13">
        <v>0.05</v>
      </c>
      <c r="L4029" s="19" t="s">
        <v>13176</v>
      </c>
      <c r="M4029" s="11" t="s">
        <v>39</v>
      </c>
      <c r="N4029" s="10" t="s">
        <v>40</v>
      </c>
      <c r="O4029" s="10" t="s">
        <v>76</v>
      </c>
      <c r="P4029" s="10"/>
      <c r="Q4029" s="12"/>
      <c r="R4029" s="12"/>
      <c r="S4029" s="15" t="s">
        <v>42</v>
      </c>
      <c r="T4029" s="10" t="s">
        <v>27</v>
      </c>
      <c r="U4029" s="10">
        <v>2460</v>
      </c>
      <c r="V4029" s="10">
        <v>2568</v>
      </c>
      <c r="W4029" s="10">
        <v>2071</v>
      </c>
      <c r="X4029" s="10">
        <v>2066</v>
      </c>
      <c r="Y4029" s="10">
        <f t="shared" si="166"/>
        <v>2222</v>
      </c>
      <c r="Z4029" s="10" t="str">
        <f>IFERROR(VLOOKUP(H4029,'[1]MW-NIFTY-50-12-Apr-2020'!$A:$A,1,FALSE),"No")</f>
        <v>No</v>
      </c>
      <c r="AA4029" s="10" t="str">
        <f>IFERROR(VLOOKUP(AB4029,'[2]ind_nifty500list 12th Apr20'!$F:$F,1,FALSE),"No")</f>
        <v>No</v>
      </c>
      <c r="AB4029" s="9">
        <v>2222</v>
      </c>
    </row>
    <row r="4030" spans="1:28" ht="15.75" customHeight="1" x14ac:dyDescent="0.3">
      <c r="A4030" s="9">
        <v>3121</v>
      </c>
      <c r="B4030" s="10"/>
      <c r="C4030" s="10"/>
      <c r="D4030" s="10">
        <v>131075588</v>
      </c>
      <c r="E4030" s="10">
        <v>512014</v>
      </c>
      <c r="F4030" s="10">
        <v>512014</v>
      </c>
      <c r="G4030" s="10" t="s">
        <v>9599</v>
      </c>
      <c r="H4030" s="10" t="str">
        <f t="shared" si="169"/>
        <v>SOBME</v>
      </c>
      <c r="I4030" s="10" t="s">
        <v>9600</v>
      </c>
      <c r="J4030" s="10" t="s">
        <v>9601</v>
      </c>
      <c r="K4030" s="13">
        <v>0.04</v>
      </c>
      <c r="L4030" s="19" t="s">
        <v>13176</v>
      </c>
      <c r="M4030" s="11" t="s">
        <v>55</v>
      </c>
      <c r="N4030" s="10" t="s">
        <v>56</v>
      </c>
      <c r="O4030" s="10" t="s">
        <v>57</v>
      </c>
      <c r="P4030" s="10"/>
      <c r="Q4030" s="12"/>
      <c r="R4030" s="12"/>
      <c r="S4030" s="18" t="s">
        <v>58</v>
      </c>
      <c r="T4030" s="10" t="s">
        <v>27</v>
      </c>
      <c r="U4030" s="10">
        <v>3290</v>
      </c>
      <c r="V4030" s="10">
        <v>4828</v>
      </c>
      <c r="W4030" s="10">
        <v>3057</v>
      </c>
      <c r="X4030" s="10">
        <v>2913</v>
      </c>
      <c r="Y4030" s="10">
        <f t="shared" si="166"/>
        <v>3121</v>
      </c>
      <c r="Z4030" s="10" t="str">
        <f>IFERROR(VLOOKUP(H4030,'[1]MW-NIFTY-50-12-Apr-2020'!$A:$A,1,FALSE),"No")</f>
        <v>No</v>
      </c>
      <c r="AA4030" s="10" t="str">
        <f>IFERROR(VLOOKUP(AB4030,'[2]ind_nifty500list 12th Apr20'!$F:$F,1,FALSE),"No")</f>
        <v>No</v>
      </c>
      <c r="AB4030" s="9">
        <v>3121</v>
      </c>
    </row>
    <row r="4031" spans="1:28" ht="15.75" customHeight="1" x14ac:dyDescent="0.3">
      <c r="A4031" s="9">
        <v>640</v>
      </c>
      <c r="B4031" s="10"/>
      <c r="C4031" s="10"/>
      <c r="D4031" s="10">
        <v>131677700</v>
      </c>
      <c r="E4031" s="10">
        <v>514366</v>
      </c>
      <c r="F4031" s="10">
        <v>514366</v>
      </c>
      <c r="G4031" s="10" t="s">
        <v>2111</v>
      </c>
      <c r="H4031" s="10" t="str">
        <f t="shared" si="169"/>
        <v>CITIZYN</v>
      </c>
      <c r="I4031" s="10" t="s">
        <v>2112</v>
      </c>
      <c r="J4031" s="10" t="s">
        <v>2113</v>
      </c>
      <c r="K4031" s="13">
        <v>0.03</v>
      </c>
      <c r="L4031" s="19" t="s">
        <v>13176</v>
      </c>
      <c r="M4031" s="11" t="s">
        <v>83</v>
      </c>
      <c r="N4031" s="10" t="s">
        <v>84</v>
      </c>
      <c r="O4031" s="10" t="s">
        <v>85</v>
      </c>
      <c r="P4031" s="10"/>
      <c r="Q4031" s="12"/>
      <c r="R4031" s="12"/>
      <c r="S4031" s="17" t="s">
        <v>86</v>
      </c>
      <c r="T4031" s="10" t="s">
        <v>27</v>
      </c>
      <c r="U4031" s="10">
        <v>793</v>
      </c>
      <c r="V4031" s="10">
        <v>813</v>
      </c>
      <c r="W4031" s="10">
        <v>616</v>
      </c>
      <c r="X4031" s="10">
        <v>537</v>
      </c>
      <c r="Y4031" s="10">
        <f t="shared" si="166"/>
        <v>640</v>
      </c>
      <c r="Z4031" s="10" t="str">
        <f>IFERROR(VLOOKUP(H4031,'[1]MW-NIFTY-50-12-Apr-2020'!$A:$A,1,FALSE),"No")</f>
        <v>No</v>
      </c>
      <c r="AA4031" s="10" t="str">
        <f>IFERROR(VLOOKUP(AB4031,'[2]ind_nifty500list 12th Apr20'!$F:$F,1,FALSE),"No")</f>
        <v>No</v>
      </c>
      <c r="AB4031" s="9">
        <v>640</v>
      </c>
    </row>
    <row r="4032" spans="1:28" ht="15.75" customHeight="1" x14ac:dyDescent="0.3">
      <c r="A4032" s="9">
        <v>2064</v>
      </c>
      <c r="B4032" s="10"/>
      <c r="C4032" s="10"/>
      <c r="D4032" s="10">
        <v>129366020</v>
      </c>
      <c r="E4032" s="10">
        <v>505336</v>
      </c>
      <c r="F4032" s="10">
        <v>505336</v>
      </c>
      <c r="G4032" s="10" t="s">
        <v>6433</v>
      </c>
      <c r="H4032" s="10" t="str">
        <f t="shared" si="169"/>
        <v>MIRCH</v>
      </c>
      <c r="I4032" s="10" t="s">
        <v>6434</v>
      </c>
      <c r="J4032" s="10" t="s">
        <v>6435</v>
      </c>
      <c r="K4032" s="13">
        <v>0.03</v>
      </c>
      <c r="L4032" s="19" t="s">
        <v>13176</v>
      </c>
      <c r="M4032" s="11" t="s">
        <v>39</v>
      </c>
      <c r="N4032" s="10" t="s">
        <v>40</v>
      </c>
      <c r="O4032" s="10" t="s">
        <v>137</v>
      </c>
      <c r="P4032" s="10" t="s">
        <v>137</v>
      </c>
      <c r="Q4032" s="12"/>
      <c r="R4032" s="12"/>
      <c r="S4032" s="17" t="s">
        <v>42</v>
      </c>
      <c r="T4032" s="10" t="s">
        <v>27</v>
      </c>
      <c r="U4032" s="10">
        <v>3695</v>
      </c>
      <c r="V4032" s="10">
        <v>4110</v>
      </c>
      <c r="W4032" s="10">
        <v>1483</v>
      </c>
      <c r="X4032" s="10">
        <v>3304</v>
      </c>
      <c r="Y4032" s="10">
        <f t="shared" si="166"/>
        <v>2064</v>
      </c>
      <c r="Z4032" s="10" t="str">
        <f>IFERROR(VLOOKUP(H4032,'[1]MW-NIFTY-50-12-Apr-2020'!$A:$A,1,FALSE),"No")</f>
        <v>No</v>
      </c>
      <c r="AA4032" s="10" t="str">
        <f>IFERROR(VLOOKUP(AB4032,'[2]ind_nifty500list 12th Apr20'!$F:$F,1,FALSE),"No")</f>
        <v>No</v>
      </c>
      <c r="AB4032" s="9">
        <v>2064</v>
      </c>
    </row>
    <row r="4033" spans="1:28" ht="15.75" customHeight="1" x14ac:dyDescent="0.3">
      <c r="A4033" s="9">
        <v>3233</v>
      </c>
      <c r="B4033" s="10"/>
      <c r="C4033" s="10"/>
      <c r="D4033" s="10">
        <v>128325124</v>
      </c>
      <c r="E4033" s="10">
        <v>501270</v>
      </c>
      <c r="F4033" s="10">
        <v>501270</v>
      </c>
      <c r="G4033" s="10" t="s">
        <v>9933</v>
      </c>
      <c r="H4033" s="10" t="str">
        <f t="shared" si="169"/>
        <v>ZCHANAIN</v>
      </c>
      <c r="I4033" s="10" t="s">
        <v>9934</v>
      </c>
      <c r="J4033" s="10" t="s">
        <v>9935</v>
      </c>
      <c r="K4033" s="13">
        <v>0.03</v>
      </c>
      <c r="L4033" s="19" t="s">
        <v>13176</v>
      </c>
      <c r="M4033" s="11" t="s">
        <v>55</v>
      </c>
      <c r="N4033" s="10" t="s">
        <v>56</v>
      </c>
      <c r="O4033" s="10"/>
      <c r="P4033" s="10"/>
      <c r="Q4033" s="12"/>
      <c r="R4033" s="12"/>
      <c r="S4033" s="18" t="s">
        <v>58</v>
      </c>
      <c r="T4033" s="10" t="s">
        <v>27</v>
      </c>
      <c r="U4033" s="10">
        <v>2835</v>
      </c>
      <c r="V4033" s="10">
        <v>2583</v>
      </c>
      <c r="W4033" s="10">
        <v>2854</v>
      </c>
      <c r="X4033" s="10">
        <v>2842</v>
      </c>
      <c r="Y4033" s="10">
        <f t="shared" si="166"/>
        <v>3233</v>
      </c>
      <c r="Z4033" s="10" t="str">
        <f>IFERROR(VLOOKUP(H4033,'[1]MW-NIFTY-50-12-Apr-2020'!$A:$A,1,FALSE),"No")</f>
        <v>No</v>
      </c>
      <c r="AA4033" s="10" t="str">
        <f>IFERROR(VLOOKUP(AB4033,'[2]ind_nifty500list 12th Apr20'!$F:$F,1,FALSE),"No")</f>
        <v>No</v>
      </c>
      <c r="AB4033" s="9">
        <v>3233</v>
      </c>
    </row>
    <row r="4034" spans="1:28" ht="15.75" customHeight="1" x14ac:dyDescent="0.3">
      <c r="A4034" s="9">
        <v>38</v>
      </c>
      <c r="B4034" s="10"/>
      <c r="C4034" s="10"/>
      <c r="D4034" s="10">
        <v>134744836</v>
      </c>
      <c r="E4034" s="10">
        <v>526347</v>
      </c>
      <c r="F4034" s="10">
        <v>526347</v>
      </c>
      <c r="G4034" s="10" t="s">
        <v>193</v>
      </c>
      <c r="H4034" s="10" t="str">
        <f t="shared" si="169"/>
        <v>ACCLAIM</v>
      </c>
      <c r="I4034" s="10" t="s">
        <v>194</v>
      </c>
      <c r="J4034" s="10" t="s">
        <v>195</v>
      </c>
      <c r="K4034" s="13"/>
      <c r="L4034" s="13" t="s">
        <v>13176</v>
      </c>
      <c r="M4034" s="11" t="s">
        <v>23</v>
      </c>
      <c r="N4034" s="11" t="s">
        <v>196</v>
      </c>
      <c r="O4034" s="10"/>
      <c r="P4034" s="10"/>
      <c r="Q4034" s="12"/>
      <c r="R4034" s="12"/>
      <c r="S4034" s="15" t="s">
        <v>26</v>
      </c>
      <c r="T4034" s="10" t="s">
        <v>27</v>
      </c>
      <c r="U4034" s="10">
        <v>1698</v>
      </c>
      <c r="V4034" s="10">
        <v>2407</v>
      </c>
      <c r="W4034" s="10">
        <v>3743</v>
      </c>
      <c r="X4034" s="10">
        <v>2533</v>
      </c>
      <c r="Y4034" s="10">
        <f t="shared" ref="Y4034:Y4097" si="170">A4034</f>
        <v>38</v>
      </c>
      <c r="Z4034" s="10" t="str">
        <f>IFERROR(VLOOKUP(H4034,'[1]MW-NIFTY-50-12-Apr-2020'!$A:$A,1,FALSE),"No")</f>
        <v>No</v>
      </c>
      <c r="AA4034" s="10" t="str">
        <f>IFERROR(VLOOKUP(AB4034,'[2]ind_nifty500list 12th Apr20'!$F:$F,1,FALSE),"No")</f>
        <v>No</v>
      </c>
      <c r="AB4034" s="9">
        <v>38</v>
      </c>
    </row>
    <row r="4035" spans="1:28" ht="15.75" customHeight="1" x14ac:dyDescent="0.3">
      <c r="A4035" s="9">
        <v>66</v>
      </c>
      <c r="B4035" s="10"/>
      <c r="C4035" s="10"/>
      <c r="D4035" s="10">
        <v>128077572</v>
      </c>
      <c r="E4035" s="10">
        <v>500303</v>
      </c>
      <c r="F4035" s="10">
        <v>500303</v>
      </c>
      <c r="G4035" s="10" t="s">
        <v>300</v>
      </c>
      <c r="H4035" s="10" t="str">
        <f t="shared" si="169"/>
        <v>ABIRLANUVO</v>
      </c>
      <c r="I4035" s="10"/>
      <c r="J4035" s="10" t="s">
        <v>301</v>
      </c>
      <c r="K4035" s="13"/>
      <c r="L4035" s="13" t="s">
        <v>13176</v>
      </c>
      <c r="M4035" s="11" t="s">
        <v>39</v>
      </c>
      <c r="N4035" s="10" t="s">
        <v>40</v>
      </c>
      <c r="O4035" s="10" t="s">
        <v>41</v>
      </c>
      <c r="P4035" s="10"/>
      <c r="Q4035" s="12"/>
      <c r="R4035" s="12"/>
      <c r="S4035" s="15" t="s">
        <v>42</v>
      </c>
      <c r="T4035" s="10" t="s">
        <v>130</v>
      </c>
      <c r="U4035" s="10">
        <v>2</v>
      </c>
      <c r="V4035" s="10">
        <v>371</v>
      </c>
      <c r="W4035" s="10">
        <v>2187</v>
      </c>
      <c r="X4035" s="10">
        <v>182</v>
      </c>
      <c r="Y4035" s="10">
        <f t="shared" si="170"/>
        <v>66</v>
      </c>
      <c r="Z4035" s="10" t="str">
        <f>IFERROR(VLOOKUP(H4035,'[1]MW-NIFTY-50-12-Apr-2020'!$A:$A,1,FALSE),"No")</f>
        <v>No</v>
      </c>
      <c r="AA4035" s="10" t="str">
        <f>IFERROR(VLOOKUP(AB4035,'[2]ind_nifty500list 12th Apr20'!$F:$F,1,FALSE),"No")</f>
        <v>No</v>
      </c>
      <c r="AB4035" s="9">
        <v>66</v>
      </c>
    </row>
    <row r="4036" spans="1:28" ht="15.75" customHeight="1" x14ac:dyDescent="0.3">
      <c r="A4036" s="9">
        <v>3411</v>
      </c>
      <c r="B4036" s="10">
        <v>877057</v>
      </c>
      <c r="C4036" s="10">
        <v>3426</v>
      </c>
      <c r="D4036" s="10">
        <v>128102404</v>
      </c>
      <c r="E4036" s="10">
        <v>500400</v>
      </c>
      <c r="F4036" s="10">
        <v>500400</v>
      </c>
      <c r="G4036" s="10" t="s">
        <v>12419</v>
      </c>
      <c r="H4036" s="10" t="s">
        <v>12419</v>
      </c>
      <c r="I4036" s="10" t="s">
        <v>12420</v>
      </c>
      <c r="J4036" s="10" t="s">
        <v>12421</v>
      </c>
      <c r="K4036" s="13">
        <v>22811.108550000001</v>
      </c>
      <c r="L4036" s="16" t="s">
        <v>13177</v>
      </c>
      <c r="M4036" s="11" t="s">
        <v>335</v>
      </c>
      <c r="N4036" s="10" t="s">
        <v>336</v>
      </c>
      <c r="O4036" s="10" t="s">
        <v>415</v>
      </c>
      <c r="P4036" s="10" t="s">
        <v>416</v>
      </c>
      <c r="Q4036" s="12"/>
      <c r="R4036" s="12"/>
      <c r="S4036" s="15" t="s">
        <v>339</v>
      </c>
      <c r="T4036" s="10" t="s">
        <v>130</v>
      </c>
      <c r="U4036" s="10">
        <v>3491</v>
      </c>
      <c r="V4036" s="10">
        <v>2729</v>
      </c>
      <c r="W4036" s="10">
        <v>54</v>
      </c>
      <c r="X4036" s="10">
        <v>592</v>
      </c>
      <c r="Y4036" s="10">
        <f t="shared" si="170"/>
        <v>3411</v>
      </c>
      <c r="Z4036" s="10" t="str">
        <f>IFERROR(VLOOKUP(H4036,'[1]MW-NIFTY-50-12-Apr-2020'!$A:$A,1,FALSE),"No")</f>
        <v>No</v>
      </c>
      <c r="AA4036" s="10" t="s">
        <v>44</v>
      </c>
      <c r="AB4036" s="9">
        <v>3411</v>
      </c>
    </row>
    <row r="4037" spans="1:28" ht="15.75" customHeight="1" x14ac:dyDescent="0.3">
      <c r="A4037" s="9">
        <v>81</v>
      </c>
      <c r="B4037" s="10"/>
      <c r="C4037" s="10"/>
      <c r="D4037" s="10">
        <v>136407044</v>
      </c>
      <c r="E4037" s="10">
        <v>532840</v>
      </c>
      <c r="F4037" s="10">
        <v>532840</v>
      </c>
      <c r="G4037" s="10" t="s">
        <v>355</v>
      </c>
      <c r="H4037" s="10" t="str">
        <f>G4037</f>
        <v>ADVANTA</v>
      </c>
      <c r="I4037" s="10"/>
      <c r="J4037" s="10" t="s">
        <v>356</v>
      </c>
      <c r="K4037" s="13"/>
      <c r="L4037" s="13" t="s">
        <v>13176</v>
      </c>
      <c r="M4037" s="11" t="s">
        <v>275</v>
      </c>
      <c r="N4037" s="10" t="s">
        <v>357</v>
      </c>
      <c r="O4037" s="10" t="s">
        <v>358</v>
      </c>
      <c r="P4037" s="10" t="s">
        <v>359</v>
      </c>
      <c r="Q4037" s="12"/>
      <c r="R4037" s="12"/>
      <c r="S4037" s="18" t="s">
        <v>279</v>
      </c>
      <c r="T4037" s="10" t="s">
        <v>27</v>
      </c>
      <c r="U4037" s="10">
        <v>687</v>
      </c>
      <c r="V4037" s="10">
        <v>2689</v>
      </c>
      <c r="W4037" s="10">
        <v>2896</v>
      </c>
      <c r="X4037" s="10">
        <v>2834</v>
      </c>
      <c r="Y4037" s="10">
        <f t="shared" si="170"/>
        <v>81</v>
      </c>
      <c r="Z4037" s="10" t="str">
        <f>IFERROR(VLOOKUP(H4037,'[1]MW-NIFTY-50-12-Apr-2020'!$A:$A,1,FALSE),"No")</f>
        <v>No</v>
      </c>
      <c r="AA4037" s="10" t="str">
        <f>IFERROR(VLOOKUP(AB4037,'[2]ind_nifty500list 12th Apr20'!$F:$F,1,FALSE),"No")</f>
        <v>No</v>
      </c>
      <c r="AB4037" s="9">
        <v>81</v>
      </c>
    </row>
    <row r="4038" spans="1:28" ht="15.75" customHeight="1" x14ac:dyDescent="0.3">
      <c r="A4038" s="9">
        <v>92</v>
      </c>
      <c r="B4038" s="10">
        <v>11777</v>
      </c>
      <c r="C4038" s="10">
        <v>46</v>
      </c>
      <c r="D4038" s="10">
        <v>132935940</v>
      </c>
      <c r="E4038" s="10">
        <v>519281</v>
      </c>
      <c r="F4038" s="10">
        <v>519281</v>
      </c>
      <c r="G4038" s="10" t="s">
        <v>395</v>
      </c>
      <c r="H4038" s="10" t="s">
        <v>395</v>
      </c>
      <c r="I4038" s="10" t="s">
        <v>396</v>
      </c>
      <c r="J4038" s="10" t="s">
        <v>397</v>
      </c>
      <c r="K4038" s="13"/>
      <c r="L4038" s="13" t="s">
        <v>13176</v>
      </c>
      <c r="M4038" s="11" t="s">
        <v>275</v>
      </c>
      <c r="N4038" s="10" t="s">
        <v>357</v>
      </c>
      <c r="O4038" s="10" t="s">
        <v>358</v>
      </c>
      <c r="P4038" s="10" t="s">
        <v>398</v>
      </c>
      <c r="Q4038" s="12"/>
      <c r="R4038" s="12"/>
      <c r="S4038" s="10" t="s">
        <v>279</v>
      </c>
      <c r="T4038" s="10" t="s">
        <v>27</v>
      </c>
      <c r="U4038" s="10">
        <v>2890</v>
      </c>
      <c r="V4038" s="10">
        <v>2117</v>
      </c>
      <c r="W4038" s="10">
        <v>276</v>
      </c>
      <c r="X4038" s="10">
        <v>259</v>
      </c>
      <c r="Y4038" s="10">
        <f t="shared" si="170"/>
        <v>92</v>
      </c>
      <c r="Z4038" s="10" t="str">
        <f>IFERROR(VLOOKUP(H4038,'[1]MW-NIFTY-50-12-Apr-2020'!$A:$A,1,FALSE),"No")</f>
        <v>No</v>
      </c>
      <c r="AA4038" s="10" t="str">
        <f>IFERROR(VLOOKUP(AB4038,'[2]ind_nifty500list 12th Apr20'!$F:$F,1,FALSE),"No")</f>
        <v>No</v>
      </c>
      <c r="AB4038" s="9">
        <v>92</v>
      </c>
    </row>
    <row r="4039" spans="1:28" ht="15.75" customHeight="1" x14ac:dyDescent="0.3">
      <c r="A4039" s="9">
        <v>107</v>
      </c>
      <c r="B4039" s="10"/>
      <c r="C4039" s="10"/>
      <c r="D4039" s="10">
        <v>135838980</v>
      </c>
      <c r="E4039" s="10">
        <v>530621</v>
      </c>
      <c r="F4039" s="10">
        <v>530621</v>
      </c>
      <c r="G4039" s="10" t="s">
        <v>445</v>
      </c>
      <c r="H4039" s="10" t="str">
        <f t="shared" ref="H4039:H4051" si="171">G4039</f>
        <v>AKARTOOL</v>
      </c>
      <c r="I4039" s="10" t="s">
        <v>446</v>
      </c>
      <c r="J4039" s="10" t="s">
        <v>447</v>
      </c>
      <c r="K4039" s="13"/>
      <c r="L4039" s="13" t="s">
        <v>13176</v>
      </c>
      <c r="M4039" s="11" t="s">
        <v>39</v>
      </c>
      <c r="N4039" s="10" t="s">
        <v>40</v>
      </c>
      <c r="O4039" s="10" t="s">
        <v>137</v>
      </c>
      <c r="P4039" s="10" t="s">
        <v>138</v>
      </c>
      <c r="Q4039" s="12"/>
      <c r="R4039" s="12"/>
      <c r="S4039" s="15" t="s">
        <v>42</v>
      </c>
      <c r="T4039" s="10" t="s">
        <v>27</v>
      </c>
      <c r="U4039" s="10">
        <v>1531</v>
      </c>
      <c r="V4039" s="10">
        <v>1854</v>
      </c>
      <c r="W4039" s="10">
        <v>2294</v>
      </c>
      <c r="X4039" s="10">
        <v>3137</v>
      </c>
      <c r="Y4039" s="10">
        <f t="shared" si="170"/>
        <v>107</v>
      </c>
      <c r="Z4039" s="10" t="str">
        <f>IFERROR(VLOOKUP(H4039,'[1]MW-NIFTY-50-12-Apr-2020'!$A:$A,1,FALSE),"No")</f>
        <v>No</v>
      </c>
      <c r="AA4039" s="10" t="str">
        <f>IFERROR(VLOOKUP(AB4039,'[2]ind_nifty500list 12th Apr20'!$F:$F,1,FALSE),"No")</f>
        <v>No</v>
      </c>
      <c r="AB4039" s="9">
        <v>107</v>
      </c>
    </row>
    <row r="4040" spans="1:28" ht="15.75" customHeight="1" x14ac:dyDescent="0.3">
      <c r="A4040" s="9">
        <v>174</v>
      </c>
      <c r="B4040" s="10"/>
      <c r="C4040" s="10"/>
      <c r="D4040" s="10">
        <v>128417284</v>
      </c>
      <c r="E4040" s="10">
        <v>128417284</v>
      </c>
      <c r="F4040" s="10">
        <v>501630</v>
      </c>
      <c r="G4040" s="10" t="s">
        <v>664</v>
      </c>
      <c r="H4040" s="10" t="str">
        <f t="shared" si="171"/>
        <v>ANANDPROJ</v>
      </c>
      <c r="I4040" s="10"/>
      <c r="J4040" s="10" t="s">
        <v>665</v>
      </c>
      <c r="K4040" s="13"/>
      <c r="L4040" s="13" t="s">
        <v>13176</v>
      </c>
      <c r="M4040" s="11" t="s">
        <v>39</v>
      </c>
      <c r="N4040" s="10" t="s">
        <v>67</v>
      </c>
      <c r="O4040" s="10"/>
      <c r="P4040" s="12"/>
      <c r="Q4040" s="12"/>
      <c r="R4040" s="12"/>
      <c r="S4040" s="15" t="s">
        <v>69</v>
      </c>
      <c r="T4040" s="10" t="s">
        <v>27</v>
      </c>
      <c r="U4040" s="10">
        <v>3142</v>
      </c>
      <c r="V4040" s="10">
        <v>527</v>
      </c>
      <c r="W4040" s="10">
        <v>1630</v>
      </c>
      <c r="X4040" s="10">
        <v>806</v>
      </c>
      <c r="Y4040" s="10">
        <f t="shared" si="170"/>
        <v>174</v>
      </c>
      <c r="Z4040" s="10" t="str">
        <f>IFERROR(VLOOKUP(H4040,'[1]MW-NIFTY-50-12-Apr-2020'!$A:$A,1,FALSE),"No")</f>
        <v>No</v>
      </c>
      <c r="AA4040" s="10" t="str">
        <f>IFERROR(VLOOKUP(AB4040,'[2]ind_nifty500list 12th Apr20'!$F:$F,1,FALSE),"No")</f>
        <v>No</v>
      </c>
      <c r="AB4040" s="9">
        <v>174</v>
      </c>
    </row>
    <row r="4041" spans="1:28" ht="15.75" customHeight="1" x14ac:dyDescent="0.3">
      <c r="A4041" s="9">
        <v>186</v>
      </c>
      <c r="B4041" s="10"/>
      <c r="C4041" s="10"/>
      <c r="D4041" s="10">
        <v>129185028</v>
      </c>
      <c r="E4041" s="10">
        <v>504629</v>
      </c>
      <c r="F4041" s="10">
        <v>504629</v>
      </c>
      <c r="G4041" s="10" t="s">
        <v>701</v>
      </c>
      <c r="H4041" s="10" t="str">
        <f t="shared" si="171"/>
        <v>ASILIND</v>
      </c>
      <c r="I4041" s="10" t="s">
        <v>702</v>
      </c>
      <c r="J4041" s="10" t="s">
        <v>703</v>
      </c>
      <c r="K4041" s="13"/>
      <c r="L4041" s="13" t="s">
        <v>13176</v>
      </c>
      <c r="M4041" s="11" t="s">
        <v>23</v>
      </c>
      <c r="N4041" s="10" t="s">
        <v>24</v>
      </c>
      <c r="O4041" s="10"/>
      <c r="P4041" s="10"/>
      <c r="Q4041" s="10"/>
      <c r="R4041" s="12"/>
      <c r="S4041" s="15" t="s">
        <v>26</v>
      </c>
      <c r="T4041" s="10" t="s">
        <v>27</v>
      </c>
      <c r="U4041" s="10">
        <v>242</v>
      </c>
      <c r="V4041" s="10">
        <v>423</v>
      </c>
      <c r="W4041" s="10">
        <v>98</v>
      </c>
      <c r="X4041" s="10">
        <v>1989</v>
      </c>
      <c r="Y4041" s="10">
        <f t="shared" si="170"/>
        <v>186</v>
      </c>
      <c r="Z4041" s="10" t="str">
        <f>IFERROR(VLOOKUP(H4041,'[1]MW-NIFTY-50-12-Apr-2020'!$A:$A,1,FALSE),"No")</f>
        <v>No</v>
      </c>
      <c r="AA4041" s="10" t="str">
        <f>IFERROR(VLOOKUP(AB4041,'[2]ind_nifty500list 12th Apr20'!$F:$F,1,FALSE),"No")</f>
        <v>No</v>
      </c>
      <c r="AB4041" s="9">
        <v>186</v>
      </c>
    </row>
    <row r="4042" spans="1:28" ht="15.75" customHeight="1" x14ac:dyDescent="0.3">
      <c r="A4042" s="9">
        <v>215</v>
      </c>
      <c r="B4042" s="10"/>
      <c r="C4042" s="10"/>
      <c r="D4042" s="10">
        <v>136209412</v>
      </c>
      <c r="E4042" s="10">
        <v>532068</v>
      </c>
      <c r="F4042" s="10">
        <v>532068</v>
      </c>
      <c r="G4042" s="10" t="s">
        <v>791</v>
      </c>
      <c r="H4042" s="10" t="str">
        <f t="shared" si="171"/>
        <v>ARAMUSK</v>
      </c>
      <c r="I4042" s="10" t="s">
        <v>792</v>
      </c>
      <c r="J4042" s="10" t="s">
        <v>793</v>
      </c>
      <c r="K4042" s="13"/>
      <c r="L4042" s="13" t="s">
        <v>13176</v>
      </c>
      <c r="M4042" s="11" t="s">
        <v>55</v>
      </c>
      <c r="N4042" s="10" t="s">
        <v>56</v>
      </c>
      <c r="O4042" s="10"/>
      <c r="P4042" s="10"/>
      <c r="Q4042" s="12"/>
      <c r="R4042" s="12"/>
      <c r="S4042" s="10" t="s">
        <v>58</v>
      </c>
      <c r="T4042" s="10" t="s">
        <v>27</v>
      </c>
      <c r="U4042" s="10">
        <v>1478</v>
      </c>
      <c r="V4042" s="10">
        <v>1724</v>
      </c>
      <c r="W4042" s="10">
        <v>2232</v>
      </c>
      <c r="X4042" s="10">
        <v>3617</v>
      </c>
      <c r="Y4042" s="10">
        <f t="shared" si="170"/>
        <v>215</v>
      </c>
      <c r="Z4042" s="10" t="str">
        <f>IFERROR(VLOOKUP(H4042,'[1]MW-NIFTY-50-12-Apr-2020'!$A:$A,1,FALSE),"No")</f>
        <v>No</v>
      </c>
      <c r="AA4042" s="10" t="str">
        <f>IFERROR(VLOOKUP(AB4042,'[2]ind_nifty500list 12th Apr20'!$F:$F,1,FALSE),"No")</f>
        <v>No</v>
      </c>
      <c r="AB4042" s="9">
        <v>215</v>
      </c>
    </row>
    <row r="4043" spans="1:28" ht="15.75" customHeight="1" x14ac:dyDescent="0.3">
      <c r="A4043" s="9">
        <v>242</v>
      </c>
      <c r="B4043" s="10"/>
      <c r="C4043" s="10"/>
      <c r="D4043" s="10">
        <v>131141892</v>
      </c>
      <c r="E4043" s="10">
        <v>512273</v>
      </c>
      <c r="F4043" s="10">
        <v>512273</v>
      </c>
      <c r="G4043" s="10" t="s">
        <v>879</v>
      </c>
      <c r="H4043" s="10" t="str">
        <f t="shared" si="171"/>
        <v>ARONICOMM</v>
      </c>
      <c r="I4043" s="10"/>
      <c r="J4043" s="10" t="s">
        <v>880</v>
      </c>
      <c r="K4043" s="13"/>
      <c r="L4043" s="13" t="s">
        <v>13176</v>
      </c>
      <c r="M4043" s="11" t="s">
        <v>23</v>
      </c>
      <c r="N4043" s="10" t="s">
        <v>24</v>
      </c>
      <c r="O4043" s="10"/>
      <c r="P4043" s="10"/>
      <c r="Q4043" s="12"/>
      <c r="R4043" s="12"/>
      <c r="S4043" s="15" t="s">
        <v>26</v>
      </c>
      <c r="T4043" s="10" t="s">
        <v>27</v>
      </c>
      <c r="U4043" s="10">
        <v>423</v>
      </c>
      <c r="V4043" s="10">
        <v>608</v>
      </c>
      <c r="W4043" s="10">
        <v>186</v>
      </c>
      <c r="X4043" s="10">
        <v>98</v>
      </c>
      <c r="Y4043" s="10">
        <f t="shared" si="170"/>
        <v>242</v>
      </c>
      <c r="Z4043" s="10" t="str">
        <f>IFERROR(VLOOKUP(H4043,'[1]MW-NIFTY-50-12-Apr-2020'!$A:$A,1,FALSE),"No")</f>
        <v>No</v>
      </c>
      <c r="AA4043" s="10" t="str">
        <f>IFERROR(VLOOKUP(AB4043,'[2]ind_nifty500list 12th Apr20'!$F:$F,1,FALSE),"No")</f>
        <v>No</v>
      </c>
      <c r="AB4043" s="9">
        <v>242</v>
      </c>
    </row>
    <row r="4044" spans="1:28" ht="15.75" customHeight="1" x14ac:dyDescent="0.3">
      <c r="A4044" s="9">
        <v>365</v>
      </c>
      <c r="B4044" s="10"/>
      <c r="C4044" s="10"/>
      <c r="D4044" s="10">
        <v>131634948</v>
      </c>
      <c r="E4044" s="10">
        <v>514199</v>
      </c>
      <c r="F4044" s="10">
        <v>514199</v>
      </c>
      <c r="G4044" s="10" t="s">
        <v>1270</v>
      </c>
      <c r="H4044" s="10" t="str">
        <f t="shared" si="171"/>
        <v>BALATECIN</v>
      </c>
      <c r="I4044" s="10" t="s">
        <v>1271</v>
      </c>
      <c r="J4044" s="10" t="s">
        <v>1272</v>
      </c>
      <c r="K4044" s="13"/>
      <c r="L4044" s="13" t="s">
        <v>13176</v>
      </c>
      <c r="M4044" s="11" t="s">
        <v>83</v>
      </c>
      <c r="N4044" s="10" t="s">
        <v>84</v>
      </c>
      <c r="O4044" s="10" t="s">
        <v>85</v>
      </c>
      <c r="P4044" s="10"/>
      <c r="Q4044" s="12"/>
      <c r="R4044" s="12"/>
      <c r="S4044" s="15" t="s">
        <v>86</v>
      </c>
      <c r="T4044" s="10" t="s">
        <v>27</v>
      </c>
      <c r="U4044" s="10">
        <v>474</v>
      </c>
      <c r="V4044" s="10">
        <v>512</v>
      </c>
      <c r="W4044" s="10">
        <v>5054</v>
      </c>
      <c r="X4044" s="10">
        <v>3606</v>
      </c>
      <c r="Y4044" s="10">
        <f t="shared" si="170"/>
        <v>365</v>
      </c>
      <c r="Z4044" s="10" t="str">
        <f>IFERROR(VLOOKUP(H4044,'[1]MW-NIFTY-50-12-Apr-2020'!$A:$A,1,FALSE),"No")</f>
        <v>No</v>
      </c>
      <c r="AA4044" s="10" t="str">
        <f>IFERROR(VLOOKUP(AB4044,'[2]ind_nifty500list 12th Apr20'!$F:$F,1,FALSE),"No")</f>
        <v>No</v>
      </c>
      <c r="AB4044" s="9">
        <v>365</v>
      </c>
    </row>
    <row r="4045" spans="1:28" ht="15.75" customHeight="1" x14ac:dyDescent="0.3">
      <c r="A4045" s="9">
        <v>395</v>
      </c>
      <c r="B4045" s="10"/>
      <c r="C4045" s="10"/>
      <c r="D4045" s="10">
        <v>130869764</v>
      </c>
      <c r="E4045" s="10">
        <v>511210</v>
      </c>
      <c r="F4045" s="10">
        <v>511210</v>
      </c>
      <c r="G4045" s="10" t="s">
        <v>1361</v>
      </c>
      <c r="H4045" s="10" t="str">
        <f t="shared" si="171"/>
        <v>BASILINF</v>
      </c>
      <c r="I4045" s="10" t="s">
        <v>1362</v>
      </c>
      <c r="J4045" s="10" t="s">
        <v>1363</v>
      </c>
      <c r="K4045" s="13"/>
      <c r="L4045" s="13" t="s">
        <v>13176</v>
      </c>
      <c r="M4045" s="11" t="s">
        <v>55</v>
      </c>
      <c r="N4045" s="10" t="s">
        <v>56</v>
      </c>
      <c r="O4045" s="10" t="s">
        <v>158</v>
      </c>
      <c r="P4045" s="11" t="s">
        <v>159</v>
      </c>
      <c r="Q4045" s="12"/>
      <c r="R4045" s="12"/>
      <c r="S4045" s="18" t="s">
        <v>58</v>
      </c>
      <c r="T4045" s="10" t="s">
        <v>27</v>
      </c>
      <c r="U4045" s="10">
        <v>556</v>
      </c>
      <c r="V4045" s="10">
        <v>597</v>
      </c>
      <c r="W4045" s="10">
        <v>364</v>
      </c>
      <c r="X4045" s="10">
        <v>222</v>
      </c>
      <c r="Y4045" s="10">
        <f t="shared" si="170"/>
        <v>395</v>
      </c>
      <c r="Z4045" s="10" t="str">
        <f>IFERROR(VLOOKUP(H4045,'[1]MW-NIFTY-50-12-Apr-2020'!$A:$A,1,FALSE),"No")</f>
        <v>No</v>
      </c>
      <c r="AA4045" s="10" t="str">
        <f>IFERROR(VLOOKUP(AB4045,'[2]ind_nifty500list 12th Apr20'!$F:$F,1,FALSE),"No")</f>
        <v>No</v>
      </c>
      <c r="AB4045" s="9">
        <v>395</v>
      </c>
    </row>
    <row r="4046" spans="1:28" ht="15.75" customHeight="1" x14ac:dyDescent="0.3">
      <c r="A4046" s="9">
        <v>417</v>
      </c>
      <c r="B4046" s="10"/>
      <c r="C4046" s="10"/>
      <c r="D4046" s="10">
        <v>136059140</v>
      </c>
      <c r="E4046" s="10">
        <v>136059140</v>
      </c>
      <c r="F4046" s="10">
        <v>531481</v>
      </c>
      <c r="G4046" s="10" t="s">
        <v>1429</v>
      </c>
      <c r="H4046" s="10" t="str">
        <f t="shared" si="171"/>
        <v>BETKAPA</v>
      </c>
      <c r="I4046" s="10" t="s">
        <v>1430</v>
      </c>
      <c r="J4046" s="10" t="s">
        <v>1431</v>
      </c>
      <c r="K4046" s="13"/>
      <c r="L4046" s="13" t="s">
        <v>13176</v>
      </c>
      <c r="M4046" s="11" t="s">
        <v>55</v>
      </c>
      <c r="N4046" s="10" t="s">
        <v>56</v>
      </c>
      <c r="O4046" s="10" t="s">
        <v>62</v>
      </c>
      <c r="P4046" s="10" t="s">
        <v>63</v>
      </c>
      <c r="Q4046" s="12"/>
      <c r="R4046" s="12"/>
      <c r="S4046" s="10" t="s">
        <v>58</v>
      </c>
      <c r="T4046" s="10" t="s">
        <v>27</v>
      </c>
      <c r="U4046" s="10">
        <v>994</v>
      </c>
      <c r="V4046" s="10">
        <v>1035</v>
      </c>
      <c r="W4046" s="10">
        <v>3251</v>
      </c>
      <c r="X4046" s="10">
        <v>3204</v>
      </c>
      <c r="Y4046" s="10">
        <f t="shared" si="170"/>
        <v>417</v>
      </c>
      <c r="Z4046" s="10" t="str">
        <f>IFERROR(VLOOKUP(H4046,'[1]MW-NIFTY-50-12-Apr-2020'!$A:$A,1,FALSE),"No")</f>
        <v>No</v>
      </c>
      <c r="AA4046" s="10" t="str">
        <f>IFERROR(VLOOKUP(AB4046,'[2]ind_nifty500list 12th Apr20'!$F:$F,1,FALSE),"No")</f>
        <v>No</v>
      </c>
      <c r="AB4046" s="9">
        <v>417</v>
      </c>
    </row>
    <row r="4047" spans="1:28" ht="15.75" customHeight="1" x14ac:dyDescent="0.3">
      <c r="A4047" s="9">
        <v>423</v>
      </c>
      <c r="B4047" s="10"/>
      <c r="C4047" s="10"/>
      <c r="D4047" s="10">
        <v>128013060</v>
      </c>
      <c r="E4047" s="10">
        <v>500051</v>
      </c>
      <c r="F4047" s="10">
        <v>500051</v>
      </c>
      <c r="G4047" s="10" t="s">
        <v>1447</v>
      </c>
      <c r="H4047" s="10" t="str">
        <f t="shared" si="171"/>
        <v>BAGWATIGAS</v>
      </c>
      <c r="I4047" s="10" t="s">
        <v>1448</v>
      </c>
      <c r="J4047" s="10" t="s">
        <v>1449</v>
      </c>
      <c r="K4047" s="13"/>
      <c r="L4047" s="13" t="s">
        <v>13176</v>
      </c>
      <c r="M4047" s="11" t="s">
        <v>23</v>
      </c>
      <c r="N4047" s="10" t="s">
        <v>24</v>
      </c>
      <c r="O4047" s="10"/>
      <c r="P4047" s="10"/>
      <c r="Q4047" s="12"/>
      <c r="R4047" s="12"/>
      <c r="S4047" s="15" t="s">
        <v>26</v>
      </c>
      <c r="T4047" s="10" t="s">
        <v>27</v>
      </c>
      <c r="U4047" s="10">
        <v>608</v>
      </c>
      <c r="V4047" s="10">
        <v>646</v>
      </c>
      <c r="W4047" s="10">
        <v>242</v>
      </c>
      <c r="X4047" s="10">
        <v>186</v>
      </c>
      <c r="Y4047" s="10">
        <f t="shared" si="170"/>
        <v>423</v>
      </c>
      <c r="Z4047" s="10" t="str">
        <f>IFERROR(VLOOKUP(H4047,'[1]MW-NIFTY-50-12-Apr-2020'!$A:$A,1,FALSE),"No")</f>
        <v>No</v>
      </c>
      <c r="AA4047" s="10" t="str">
        <f>IFERROR(VLOOKUP(AB4047,'[2]ind_nifty500list 12th Apr20'!$F:$F,1,FALSE),"No")</f>
        <v>No</v>
      </c>
      <c r="AB4047" s="9">
        <v>423</v>
      </c>
    </row>
    <row r="4048" spans="1:28" ht="15.75" customHeight="1" x14ac:dyDescent="0.3">
      <c r="A4048" s="9">
        <v>430</v>
      </c>
      <c r="B4048" s="10"/>
      <c r="C4048" s="10"/>
      <c r="D4048" s="10">
        <v>128315652</v>
      </c>
      <c r="E4048" s="10">
        <v>128315652</v>
      </c>
      <c r="F4048" s="10">
        <v>501233</v>
      </c>
      <c r="G4048" s="10" t="s">
        <v>1468</v>
      </c>
      <c r="H4048" s="10" t="str">
        <f t="shared" si="171"/>
        <v>BIDL</v>
      </c>
      <c r="I4048" s="10" t="s">
        <v>1469</v>
      </c>
      <c r="J4048" s="10" t="s">
        <v>1470</v>
      </c>
      <c r="K4048" s="13"/>
      <c r="L4048" s="13" t="s">
        <v>13176</v>
      </c>
      <c r="M4048" s="11" t="s">
        <v>249</v>
      </c>
      <c r="N4048" s="10" t="s">
        <v>383</v>
      </c>
      <c r="O4048" s="10"/>
      <c r="P4048" s="10"/>
      <c r="Q4048" s="12"/>
      <c r="R4048" s="12"/>
      <c r="S4048" s="18" t="s">
        <v>384</v>
      </c>
      <c r="T4048" s="10" t="s">
        <v>27</v>
      </c>
      <c r="U4048" s="10">
        <v>841</v>
      </c>
      <c r="V4048" s="10">
        <v>1324</v>
      </c>
      <c r="W4048" s="10">
        <v>176</v>
      </c>
      <c r="X4048" s="10">
        <v>3515</v>
      </c>
      <c r="Y4048" s="10">
        <f t="shared" si="170"/>
        <v>430</v>
      </c>
      <c r="Z4048" s="10" t="str">
        <f>IFERROR(VLOOKUP(H4048,'[1]MW-NIFTY-50-12-Apr-2020'!$A:$A,1,FALSE),"No")</f>
        <v>No</v>
      </c>
      <c r="AA4048" s="10" t="str">
        <f>IFERROR(VLOOKUP(AB4048,'[2]ind_nifty500list 12th Apr20'!$F:$F,1,FALSE),"No")</f>
        <v>No</v>
      </c>
      <c r="AB4048" s="9">
        <v>430</v>
      </c>
    </row>
    <row r="4049" spans="1:28" ht="15.75" customHeight="1" x14ac:dyDescent="0.3">
      <c r="A4049" s="9">
        <v>455</v>
      </c>
      <c r="B4049" s="10"/>
      <c r="C4049" s="10"/>
      <c r="D4049" s="10">
        <v>131413252</v>
      </c>
      <c r="E4049" s="10">
        <v>513333</v>
      </c>
      <c r="F4049" s="10">
        <v>513333</v>
      </c>
      <c r="G4049" s="10" t="s">
        <v>1550</v>
      </c>
      <c r="H4049" s="10" t="str">
        <f t="shared" si="171"/>
        <v>BUWALKASTL</v>
      </c>
      <c r="I4049" s="10" t="s">
        <v>1551</v>
      </c>
      <c r="J4049" s="10" t="s">
        <v>1552</v>
      </c>
      <c r="K4049" s="13"/>
      <c r="L4049" s="13" t="s">
        <v>13176</v>
      </c>
      <c r="M4049" s="11" t="s">
        <v>23</v>
      </c>
      <c r="N4049" s="10" t="s">
        <v>90</v>
      </c>
      <c r="O4049" s="10"/>
      <c r="P4049" s="10"/>
      <c r="Q4049" s="12"/>
      <c r="R4049" s="12"/>
      <c r="S4049" s="18" t="s">
        <v>91</v>
      </c>
      <c r="T4049" s="10" t="s">
        <v>27</v>
      </c>
      <c r="U4049" s="10">
        <v>605</v>
      </c>
      <c r="V4049" s="10">
        <v>970</v>
      </c>
      <c r="W4049" s="10">
        <v>3536</v>
      </c>
      <c r="X4049" s="10">
        <v>1278</v>
      </c>
      <c r="Y4049" s="10">
        <f t="shared" si="170"/>
        <v>455</v>
      </c>
      <c r="Z4049" s="10" t="str">
        <f>IFERROR(VLOOKUP(H4049,'[1]MW-NIFTY-50-12-Apr-2020'!$A:$A,1,FALSE),"No")</f>
        <v>No</v>
      </c>
      <c r="AA4049" s="10" t="str">
        <f>IFERROR(VLOOKUP(AB4049,'[2]ind_nifty500list 12th Apr20'!$F:$F,1,FALSE),"No")</f>
        <v>No</v>
      </c>
      <c r="AB4049" s="9">
        <v>455</v>
      </c>
    </row>
    <row r="4050" spans="1:28" ht="15.75" customHeight="1" x14ac:dyDescent="0.3">
      <c r="A4050" s="9">
        <v>457</v>
      </c>
      <c r="B4050" s="10"/>
      <c r="C4050" s="10"/>
      <c r="D4050" s="10">
        <v>131152132</v>
      </c>
      <c r="E4050" s="10">
        <v>512313</v>
      </c>
      <c r="F4050" s="10">
        <v>512313</v>
      </c>
      <c r="G4050" s="10" t="s">
        <v>1556</v>
      </c>
      <c r="H4050" s="10" t="str">
        <f t="shared" si="171"/>
        <v>BIJLTEX</v>
      </c>
      <c r="I4050" s="10" t="s">
        <v>1557</v>
      </c>
      <c r="J4050" s="10" t="s">
        <v>1558</v>
      </c>
      <c r="K4050" s="13"/>
      <c r="L4050" s="13" t="s">
        <v>13176</v>
      </c>
      <c r="M4050" s="11" t="s">
        <v>55</v>
      </c>
      <c r="N4050" s="10" t="s">
        <v>56</v>
      </c>
      <c r="O4050" s="10" t="s">
        <v>57</v>
      </c>
      <c r="P4050" s="10"/>
      <c r="Q4050" s="12"/>
      <c r="R4050" s="12"/>
      <c r="S4050" s="10" t="s">
        <v>58</v>
      </c>
      <c r="T4050" s="10" t="s">
        <v>27</v>
      </c>
      <c r="U4050" s="10">
        <v>744</v>
      </c>
      <c r="V4050" s="10">
        <v>1394</v>
      </c>
      <c r="W4050" s="10">
        <v>193</v>
      </c>
      <c r="X4050" s="10">
        <v>128</v>
      </c>
      <c r="Y4050" s="10">
        <f t="shared" si="170"/>
        <v>457</v>
      </c>
      <c r="Z4050" s="10" t="str">
        <f>IFERROR(VLOOKUP(H4050,'[1]MW-NIFTY-50-12-Apr-2020'!$A:$A,1,FALSE),"No")</f>
        <v>No</v>
      </c>
      <c r="AA4050" s="10" t="str">
        <f>IFERROR(VLOOKUP(AB4050,'[2]ind_nifty500list 12th Apr20'!$F:$F,1,FALSE),"No")</f>
        <v>No</v>
      </c>
      <c r="AB4050" s="9">
        <v>457</v>
      </c>
    </row>
    <row r="4051" spans="1:28" ht="15.75" customHeight="1" x14ac:dyDescent="0.3">
      <c r="A4051" s="9">
        <v>508</v>
      </c>
      <c r="B4051" s="10"/>
      <c r="C4051" s="10"/>
      <c r="D4051" s="10">
        <v>129616644</v>
      </c>
      <c r="E4051" s="10">
        <v>506315</v>
      </c>
      <c r="F4051" s="10">
        <v>506315</v>
      </c>
      <c r="G4051" s="10" t="s">
        <v>1708</v>
      </c>
      <c r="H4051" s="10" t="str">
        <f t="shared" si="171"/>
        <v>BORAX</v>
      </c>
      <c r="I4051" s="10" t="s">
        <v>1709</v>
      </c>
      <c r="J4051" s="10" t="s">
        <v>1710</v>
      </c>
      <c r="K4051" s="13"/>
      <c r="L4051" s="13" t="s">
        <v>13176</v>
      </c>
      <c r="M4051" s="11" t="s">
        <v>23</v>
      </c>
      <c r="N4051" s="10" t="s">
        <v>24</v>
      </c>
      <c r="O4051" s="10"/>
      <c r="P4051" s="10"/>
      <c r="Q4051" s="10"/>
      <c r="R4051" s="12"/>
      <c r="S4051" s="15" t="s">
        <v>26</v>
      </c>
      <c r="T4051" s="10" t="s">
        <v>27</v>
      </c>
      <c r="U4051" s="10">
        <v>2180</v>
      </c>
      <c r="V4051" s="10">
        <v>1649</v>
      </c>
      <c r="W4051" s="10">
        <v>121</v>
      </c>
      <c r="X4051" s="10">
        <v>3534</v>
      </c>
      <c r="Y4051" s="10">
        <f t="shared" si="170"/>
        <v>508</v>
      </c>
      <c r="Z4051" s="10" t="str">
        <f>IFERROR(VLOOKUP(H4051,'[1]MW-NIFTY-50-12-Apr-2020'!$A:$A,1,FALSE),"No")</f>
        <v>No</v>
      </c>
      <c r="AA4051" s="10" t="str">
        <f>IFERROR(VLOOKUP(AB4051,'[2]ind_nifty500list 12th Apr20'!$F:$F,1,FALSE),"No")</f>
        <v>No</v>
      </c>
      <c r="AB4051" s="9">
        <v>508</v>
      </c>
    </row>
    <row r="4052" spans="1:28" ht="15.75" customHeight="1" x14ac:dyDescent="0.3">
      <c r="A4052" s="9">
        <v>519</v>
      </c>
      <c r="B4052" s="10">
        <v>4361729</v>
      </c>
      <c r="C4052" s="10">
        <v>17038</v>
      </c>
      <c r="D4052" s="10">
        <v>136463108</v>
      </c>
      <c r="E4052" s="10">
        <v>533059</v>
      </c>
      <c r="F4052" s="10">
        <v>533059</v>
      </c>
      <c r="G4052" s="10" t="s">
        <v>1742</v>
      </c>
      <c r="H4052" s="10" t="s">
        <v>1742</v>
      </c>
      <c r="I4052" s="10" t="s">
        <v>1743</v>
      </c>
      <c r="J4052" s="10" t="s">
        <v>1744</v>
      </c>
      <c r="K4052" s="13"/>
      <c r="L4052" s="13" t="s">
        <v>13176</v>
      </c>
      <c r="M4052" s="11" t="s">
        <v>83</v>
      </c>
      <c r="N4052" s="10" t="s">
        <v>181</v>
      </c>
      <c r="O4052" s="10" t="s">
        <v>182</v>
      </c>
      <c r="P4052" s="10"/>
      <c r="Q4052" s="12"/>
      <c r="R4052" s="12"/>
      <c r="S4052" s="17" t="s">
        <v>86</v>
      </c>
      <c r="T4052" s="10" t="s">
        <v>27</v>
      </c>
      <c r="U4052" s="10">
        <v>3748</v>
      </c>
      <c r="V4052" s="10">
        <v>3630</v>
      </c>
      <c r="W4052" s="10">
        <v>5028</v>
      </c>
      <c r="X4052" s="10">
        <v>220</v>
      </c>
      <c r="Y4052" s="10">
        <f t="shared" si="170"/>
        <v>519</v>
      </c>
      <c r="Z4052" s="10" t="str">
        <f>IFERROR(VLOOKUP(H4052,'[1]MW-NIFTY-50-12-Apr-2020'!$A:$A,1,FALSE),"No")</f>
        <v>No</v>
      </c>
      <c r="AA4052" s="10" t="str">
        <f>IFERROR(VLOOKUP(AB4052,'[2]ind_nifty500list 12th Apr20'!$F:$F,1,FALSE),"No")</f>
        <v>No</v>
      </c>
      <c r="AB4052" s="9">
        <v>519</v>
      </c>
    </row>
    <row r="4053" spans="1:28" ht="15.75" customHeight="1" x14ac:dyDescent="0.3">
      <c r="A4053" s="9">
        <v>526</v>
      </c>
      <c r="B4053" s="10">
        <v>3673857</v>
      </c>
      <c r="C4053" s="10">
        <v>14351</v>
      </c>
      <c r="D4053" s="10">
        <v>136400900</v>
      </c>
      <c r="E4053" s="10">
        <v>532816</v>
      </c>
      <c r="F4053" s="10">
        <v>532816</v>
      </c>
      <c r="G4053" s="10" t="s">
        <v>1762</v>
      </c>
      <c r="H4053" s="10" t="s">
        <v>1762</v>
      </c>
      <c r="I4053" s="10" t="s">
        <v>1763</v>
      </c>
      <c r="J4053" s="10" t="s">
        <v>1764</v>
      </c>
      <c r="K4053" s="13"/>
      <c r="L4053" s="13" t="s">
        <v>13176</v>
      </c>
      <c r="M4053" s="11" t="s">
        <v>83</v>
      </c>
      <c r="N4053" s="10" t="s">
        <v>181</v>
      </c>
      <c r="O4053" s="10" t="s">
        <v>311</v>
      </c>
      <c r="P4053" s="23" t="s">
        <v>1765</v>
      </c>
      <c r="Q4053" s="12"/>
      <c r="R4053" s="12"/>
      <c r="S4053" s="15" t="s">
        <v>313</v>
      </c>
      <c r="T4053" s="10" t="s">
        <v>27</v>
      </c>
      <c r="U4053" s="10">
        <v>2274</v>
      </c>
      <c r="V4053" s="10">
        <v>4956</v>
      </c>
      <c r="W4053" s="10">
        <v>1559</v>
      </c>
      <c r="X4053" s="10">
        <v>3186</v>
      </c>
      <c r="Y4053" s="10">
        <f t="shared" si="170"/>
        <v>526</v>
      </c>
      <c r="Z4053" s="10" t="str">
        <f>IFERROR(VLOOKUP(H4053,'[1]MW-NIFTY-50-12-Apr-2020'!$A:$A,1,FALSE),"No")</f>
        <v>No</v>
      </c>
      <c r="AA4053" s="10" t="str">
        <f>IFERROR(VLOOKUP(AB4053,'[2]ind_nifty500list 12th Apr20'!$F:$F,1,FALSE),"No")</f>
        <v>No</v>
      </c>
      <c r="AB4053" s="9">
        <v>526</v>
      </c>
    </row>
    <row r="4054" spans="1:28" ht="15.75" customHeight="1" x14ac:dyDescent="0.3">
      <c r="A4054" s="9">
        <v>532</v>
      </c>
      <c r="B4054" s="10"/>
      <c r="C4054" s="10"/>
      <c r="D4054" s="10">
        <v>137929988</v>
      </c>
      <c r="E4054" s="10">
        <v>538789</v>
      </c>
      <c r="F4054" s="10">
        <v>538789</v>
      </c>
      <c r="G4054" s="10" t="s">
        <v>1783</v>
      </c>
      <c r="H4054" s="10" t="str">
        <f t="shared" ref="H4054:H4063" si="172">G4054</f>
        <v>BUDGE BUDGE</v>
      </c>
      <c r="I4054" s="10" t="s">
        <v>1784</v>
      </c>
      <c r="J4054" s="10" t="s">
        <v>1785</v>
      </c>
      <c r="K4054" s="13"/>
      <c r="L4054" s="13" t="s">
        <v>13176</v>
      </c>
      <c r="M4054" s="11" t="s">
        <v>83</v>
      </c>
      <c r="N4054" s="10" t="s">
        <v>84</v>
      </c>
      <c r="O4054" s="10" t="s">
        <v>85</v>
      </c>
      <c r="P4054" s="10"/>
      <c r="Q4054" s="12"/>
      <c r="R4054" s="12"/>
      <c r="S4054" s="17" t="s">
        <v>86</v>
      </c>
      <c r="T4054" s="10" t="s">
        <v>27</v>
      </c>
      <c r="U4054" s="10">
        <v>957</v>
      </c>
      <c r="V4054" s="10">
        <v>2371</v>
      </c>
      <c r="W4054" s="10">
        <v>451</v>
      </c>
      <c r="X4054" s="10">
        <v>29</v>
      </c>
      <c r="Y4054" s="10">
        <f t="shared" si="170"/>
        <v>532</v>
      </c>
      <c r="Z4054" s="10" t="str">
        <f>IFERROR(VLOOKUP(H4054,'[1]MW-NIFTY-50-12-Apr-2020'!$A:$A,1,FALSE),"No")</f>
        <v>No</v>
      </c>
      <c r="AA4054" s="10" t="str">
        <f>IFERROR(VLOOKUP(AB4054,'[2]ind_nifty500list 12th Apr20'!$F:$F,1,FALSE),"No")</f>
        <v>No</v>
      </c>
      <c r="AB4054" s="9">
        <v>532</v>
      </c>
    </row>
    <row r="4055" spans="1:28" ht="15.75" customHeight="1" x14ac:dyDescent="0.3">
      <c r="A4055" s="9">
        <v>540</v>
      </c>
      <c r="B4055" s="10"/>
      <c r="C4055" s="10"/>
      <c r="D4055" s="10">
        <v>136394756</v>
      </c>
      <c r="E4055" s="10">
        <v>532792</v>
      </c>
      <c r="F4055" s="10">
        <v>532792</v>
      </c>
      <c r="G4055" s="10" t="s">
        <v>1806</v>
      </c>
      <c r="H4055" s="10" t="str">
        <f t="shared" si="172"/>
        <v>CAIRN</v>
      </c>
      <c r="I4055" s="10"/>
      <c r="J4055" s="10" t="s">
        <v>1807</v>
      </c>
      <c r="K4055" s="13"/>
      <c r="L4055" s="13" t="s">
        <v>13176</v>
      </c>
      <c r="M4055" s="11" t="s">
        <v>121</v>
      </c>
      <c r="N4055" s="10" t="s">
        <v>122</v>
      </c>
      <c r="O4055" s="10" t="s">
        <v>1808</v>
      </c>
      <c r="P4055" s="10"/>
      <c r="Q4055" s="12"/>
      <c r="R4055" s="12"/>
      <c r="S4055" s="15" t="s">
        <v>124</v>
      </c>
      <c r="T4055" s="10" t="s">
        <v>27</v>
      </c>
      <c r="U4055" s="10">
        <v>3234</v>
      </c>
      <c r="V4055" s="10">
        <v>2938</v>
      </c>
      <c r="W4055" s="10">
        <v>2290</v>
      </c>
      <c r="X4055" s="10">
        <v>1499</v>
      </c>
      <c r="Y4055" s="10">
        <f t="shared" si="170"/>
        <v>540</v>
      </c>
      <c r="Z4055" s="10" t="str">
        <f>IFERROR(VLOOKUP(H4055,'[1]MW-NIFTY-50-12-Apr-2020'!$A:$A,1,FALSE),"No")</f>
        <v>No</v>
      </c>
      <c r="AA4055" s="10" t="str">
        <f>IFERROR(VLOOKUP(AB4055,'[2]ind_nifty500list 12th Apr20'!$F:$F,1,FALSE),"No")</f>
        <v>No</v>
      </c>
      <c r="AB4055" s="9">
        <v>540</v>
      </c>
    </row>
    <row r="4056" spans="1:28" ht="15.75" customHeight="1" x14ac:dyDescent="0.3">
      <c r="A4056" s="9">
        <v>608</v>
      </c>
      <c r="B4056" s="10"/>
      <c r="C4056" s="10"/>
      <c r="D4056" s="10">
        <v>129764868</v>
      </c>
      <c r="E4056" s="10">
        <v>506894</v>
      </c>
      <c r="F4056" s="10">
        <v>506894</v>
      </c>
      <c r="G4056" s="10" t="s">
        <v>2014</v>
      </c>
      <c r="H4056" s="10" t="str">
        <f t="shared" si="172"/>
        <v>CHEMFALKAL</v>
      </c>
      <c r="I4056" s="10"/>
      <c r="J4056" s="10" t="s">
        <v>2015</v>
      </c>
      <c r="K4056" s="13"/>
      <c r="L4056" s="13" t="s">
        <v>13176</v>
      </c>
      <c r="M4056" s="11" t="s">
        <v>23</v>
      </c>
      <c r="N4056" s="10" t="s">
        <v>24</v>
      </c>
      <c r="O4056" s="10"/>
      <c r="P4056" s="10"/>
      <c r="Q4056" s="12"/>
      <c r="R4056" s="12"/>
      <c r="S4056" s="15" t="s">
        <v>26</v>
      </c>
      <c r="T4056" s="10" t="s">
        <v>27</v>
      </c>
      <c r="U4056" s="10">
        <v>646</v>
      </c>
      <c r="V4056" s="10">
        <v>973</v>
      </c>
      <c r="W4056" s="10">
        <v>423</v>
      </c>
      <c r="X4056" s="10">
        <v>242</v>
      </c>
      <c r="Y4056" s="10">
        <f t="shared" si="170"/>
        <v>608</v>
      </c>
      <c r="Z4056" s="10" t="str">
        <f>IFERROR(VLOOKUP(H4056,'[1]MW-NIFTY-50-12-Apr-2020'!$A:$A,1,FALSE),"No")</f>
        <v>No</v>
      </c>
      <c r="AA4056" s="10" t="str">
        <f>IFERROR(VLOOKUP(AB4056,'[2]ind_nifty500list 12th Apr20'!$F:$F,1,FALSE),"No")</f>
        <v>No</v>
      </c>
      <c r="AB4056" s="9">
        <v>608</v>
      </c>
    </row>
    <row r="4057" spans="1:28" ht="15.75" customHeight="1" x14ac:dyDescent="0.3">
      <c r="A4057" s="9">
        <v>645</v>
      </c>
      <c r="B4057" s="10"/>
      <c r="C4057" s="10"/>
      <c r="D4057" s="10">
        <v>136521732</v>
      </c>
      <c r="E4057" s="10">
        <v>533288</v>
      </c>
      <c r="F4057" s="10">
        <v>533288</v>
      </c>
      <c r="G4057" s="10" t="s">
        <v>2127</v>
      </c>
      <c r="H4057" s="10" t="str">
        <f t="shared" si="172"/>
        <v>CLARIS</v>
      </c>
      <c r="I4057" s="10" t="s">
        <v>2128</v>
      </c>
      <c r="J4057" s="10" t="s">
        <v>2129</v>
      </c>
      <c r="K4057" s="13"/>
      <c r="L4057" s="13" t="s">
        <v>13176</v>
      </c>
      <c r="M4057" s="11" t="s">
        <v>95</v>
      </c>
      <c r="N4057" s="10" t="s">
        <v>96</v>
      </c>
      <c r="O4057" s="10" t="s">
        <v>97</v>
      </c>
      <c r="P4057" s="10"/>
      <c r="Q4057" s="12"/>
      <c r="R4057" s="12"/>
      <c r="S4057" s="10" t="s">
        <v>98</v>
      </c>
      <c r="T4057" s="10" t="s">
        <v>27</v>
      </c>
      <c r="U4057" s="10">
        <v>2291</v>
      </c>
      <c r="V4057" s="10">
        <v>1981</v>
      </c>
      <c r="W4057" s="10">
        <v>1293</v>
      </c>
      <c r="X4057" s="10">
        <v>2033</v>
      </c>
      <c r="Y4057" s="10">
        <f t="shared" si="170"/>
        <v>645</v>
      </c>
      <c r="Z4057" s="10" t="str">
        <f>IFERROR(VLOOKUP(H4057,'[1]MW-NIFTY-50-12-Apr-2020'!$A:$A,1,FALSE),"No")</f>
        <v>No</v>
      </c>
      <c r="AA4057" s="10" t="str">
        <f>IFERROR(VLOOKUP(AB4057,'[2]ind_nifty500list 12th Apr20'!$F:$F,1,FALSE),"No")</f>
        <v>No</v>
      </c>
      <c r="AB4057" s="9">
        <v>645</v>
      </c>
    </row>
    <row r="4058" spans="1:28" ht="15.75" customHeight="1" x14ac:dyDescent="0.3">
      <c r="A4058" s="9">
        <v>779</v>
      </c>
      <c r="B4058" s="10"/>
      <c r="C4058" s="10"/>
      <c r="D4058" s="10">
        <v>130916612</v>
      </c>
      <c r="E4058" s="10">
        <v>511393</v>
      </c>
      <c r="F4058" s="10">
        <v>511393</v>
      </c>
      <c r="G4058" s="10" t="s">
        <v>2533</v>
      </c>
      <c r="H4058" s="10" t="str">
        <f t="shared" si="172"/>
        <v>DFLINFRA</v>
      </c>
      <c r="I4058" s="10" t="s">
        <v>2534</v>
      </c>
      <c r="J4058" s="10" t="s">
        <v>2535</v>
      </c>
      <c r="K4058" s="13"/>
      <c r="L4058" s="13" t="s">
        <v>13176</v>
      </c>
      <c r="M4058" s="10" t="s">
        <v>55</v>
      </c>
      <c r="N4058" s="10" t="s">
        <v>56</v>
      </c>
      <c r="O4058" s="10" t="s">
        <v>215</v>
      </c>
      <c r="P4058" s="10" t="s">
        <v>454</v>
      </c>
      <c r="Q4058" s="10"/>
      <c r="R4058" s="12"/>
      <c r="S4058" s="10" t="s">
        <v>58</v>
      </c>
      <c r="T4058" s="10" t="s">
        <v>27</v>
      </c>
      <c r="U4058" s="10">
        <v>2276</v>
      </c>
      <c r="V4058" s="10">
        <v>3047</v>
      </c>
      <c r="W4058" s="10">
        <v>3521</v>
      </c>
      <c r="X4058" s="10">
        <v>3063</v>
      </c>
      <c r="Y4058" s="10">
        <f t="shared" si="170"/>
        <v>779</v>
      </c>
      <c r="Z4058" s="10" t="str">
        <f>IFERROR(VLOOKUP(H4058,'[1]MW-NIFTY-50-12-Apr-2020'!$A:$A,1,FALSE),"No")</f>
        <v>No</v>
      </c>
      <c r="AA4058" s="10" t="str">
        <f>IFERROR(VLOOKUP(AB4058,'[2]ind_nifty500list 12th Apr20'!$F:$F,1,FALSE),"No")</f>
        <v>No</v>
      </c>
      <c r="AB4058" s="9">
        <v>779</v>
      </c>
    </row>
    <row r="4059" spans="1:28" ht="15.75" customHeight="1" x14ac:dyDescent="0.3">
      <c r="A4059" s="9">
        <v>813</v>
      </c>
      <c r="B4059" s="10"/>
      <c r="C4059" s="10"/>
      <c r="D4059" s="10">
        <v>128971780</v>
      </c>
      <c r="E4059" s="10">
        <v>503796</v>
      </c>
      <c r="F4059" s="10">
        <v>503796</v>
      </c>
      <c r="G4059" s="10" t="s">
        <v>2636</v>
      </c>
      <c r="H4059" s="10" t="str">
        <f t="shared" si="172"/>
        <v>DIGJAM</v>
      </c>
      <c r="I4059" s="10"/>
      <c r="J4059" s="10" t="s">
        <v>2637</v>
      </c>
      <c r="K4059" s="13"/>
      <c r="L4059" s="13" t="s">
        <v>13176</v>
      </c>
      <c r="M4059" s="11" t="s">
        <v>83</v>
      </c>
      <c r="N4059" s="10" t="s">
        <v>84</v>
      </c>
      <c r="O4059" s="10" t="s">
        <v>85</v>
      </c>
      <c r="P4059" s="10"/>
      <c r="Q4059" s="10"/>
      <c r="R4059" s="12"/>
      <c r="S4059" s="17" t="s">
        <v>86</v>
      </c>
      <c r="T4059" s="10" t="s">
        <v>27</v>
      </c>
      <c r="U4059" s="10">
        <v>1251</v>
      </c>
      <c r="V4059" s="10">
        <v>1688</v>
      </c>
      <c r="W4059" s="10">
        <v>793</v>
      </c>
      <c r="X4059" s="10">
        <v>640</v>
      </c>
      <c r="Y4059" s="10">
        <f t="shared" si="170"/>
        <v>813</v>
      </c>
      <c r="Z4059" s="10" t="str">
        <f>IFERROR(VLOOKUP(H4059,'[1]MW-NIFTY-50-12-Apr-2020'!$A:$A,1,FALSE),"No")</f>
        <v>No</v>
      </c>
      <c r="AA4059" s="10" t="str">
        <f>IFERROR(VLOOKUP(AB4059,'[2]ind_nifty500list 12th Apr20'!$F:$F,1,FALSE),"No")</f>
        <v>No</v>
      </c>
      <c r="AB4059" s="9">
        <v>813</v>
      </c>
    </row>
    <row r="4060" spans="1:28" ht="15.75" customHeight="1" x14ac:dyDescent="0.3">
      <c r="A4060" s="9">
        <v>819</v>
      </c>
      <c r="B4060" s="10"/>
      <c r="C4060" s="10"/>
      <c r="D4060" s="10">
        <v>136326660</v>
      </c>
      <c r="E4060" s="10">
        <v>532526</v>
      </c>
      <c r="F4060" s="10">
        <v>532526</v>
      </c>
      <c r="G4060" s="10" t="s">
        <v>2653</v>
      </c>
      <c r="H4060" s="10" t="str">
        <f t="shared" si="172"/>
        <v>DISHMAN</v>
      </c>
      <c r="I4060" s="10"/>
      <c r="J4060" s="10" t="s">
        <v>2654</v>
      </c>
      <c r="K4060" s="13"/>
      <c r="L4060" s="13" t="s">
        <v>13176</v>
      </c>
      <c r="M4060" s="11" t="s">
        <v>95</v>
      </c>
      <c r="N4060" s="10" t="s">
        <v>96</v>
      </c>
      <c r="O4060" s="10"/>
      <c r="P4060" s="10"/>
      <c r="Q4060" s="12"/>
      <c r="R4060" s="12"/>
      <c r="S4060" s="10" t="s">
        <v>98</v>
      </c>
      <c r="T4060" s="10" t="s">
        <v>27</v>
      </c>
      <c r="U4060" s="10">
        <v>1315</v>
      </c>
      <c r="V4060" s="10">
        <v>1859</v>
      </c>
      <c r="W4060" s="10">
        <v>249</v>
      </c>
      <c r="X4060" s="10">
        <v>3056</v>
      </c>
      <c r="Y4060" s="10">
        <f t="shared" si="170"/>
        <v>819</v>
      </c>
      <c r="Z4060" s="10" t="str">
        <f>IFERROR(VLOOKUP(H4060,'[1]MW-NIFTY-50-12-Apr-2020'!$A:$A,1,FALSE),"No")</f>
        <v>No</v>
      </c>
      <c r="AA4060" s="10" t="str">
        <f>IFERROR(VLOOKUP(AB4060,'[2]ind_nifty500list 12th Apr20'!$F:$F,1,FALSE),"No")</f>
        <v>No</v>
      </c>
      <c r="AB4060" s="9">
        <v>819</v>
      </c>
    </row>
    <row r="4061" spans="1:28" ht="15.75" customHeight="1" x14ac:dyDescent="0.3">
      <c r="A4061" s="9">
        <v>830</v>
      </c>
      <c r="B4061" s="10"/>
      <c r="C4061" s="10"/>
      <c r="D4061" s="10">
        <v>136029956</v>
      </c>
      <c r="E4061" s="10">
        <v>531367</v>
      </c>
      <c r="F4061" s="10">
        <v>531367</v>
      </c>
      <c r="G4061" s="10" t="s">
        <v>2685</v>
      </c>
      <c r="H4061" s="10" t="str">
        <f t="shared" si="172"/>
        <v>DOLLEX</v>
      </c>
      <c r="I4061" s="10" t="s">
        <v>2686</v>
      </c>
      <c r="J4061" s="10" t="s">
        <v>2687</v>
      </c>
      <c r="K4061" s="13"/>
      <c r="L4061" s="13" t="s">
        <v>13176</v>
      </c>
      <c r="M4061" s="11" t="s">
        <v>39</v>
      </c>
      <c r="N4061" s="10" t="s">
        <v>145</v>
      </c>
      <c r="O4061" s="10"/>
      <c r="P4061" s="10"/>
      <c r="Q4061" s="12"/>
      <c r="R4061" s="12"/>
      <c r="S4061" s="15" t="s">
        <v>42</v>
      </c>
      <c r="T4061" s="10" t="s">
        <v>27</v>
      </c>
      <c r="U4061" s="10">
        <v>1024</v>
      </c>
      <c r="V4061" s="10">
        <v>2369</v>
      </c>
      <c r="W4061" s="10">
        <v>656</v>
      </c>
      <c r="X4061" s="10">
        <v>498</v>
      </c>
      <c r="Y4061" s="10">
        <f t="shared" si="170"/>
        <v>830</v>
      </c>
      <c r="Z4061" s="10" t="str">
        <f>IFERROR(VLOOKUP(H4061,'[1]MW-NIFTY-50-12-Apr-2020'!$A:$A,1,FALSE),"No")</f>
        <v>No</v>
      </c>
      <c r="AA4061" s="10" t="str">
        <f>IFERROR(VLOOKUP(AB4061,'[2]ind_nifty500list 12th Apr20'!$F:$F,1,FALSE),"No")</f>
        <v>No</v>
      </c>
      <c r="AB4061" s="9">
        <v>830</v>
      </c>
    </row>
    <row r="4062" spans="1:28" ht="15.75" customHeight="1" x14ac:dyDescent="0.3">
      <c r="A4062" s="9">
        <v>842</v>
      </c>
      <c r="B4062" s="10"/>
      <c r="C4062" s="10"/>
      <c r="D4062" s="10">
        <v>134214660</v>
      </c>
      <c r="E4062" s="10">
        <v>524276</v>
      </c>
      <c r="F4062" s="10">
        <v>524276</v>
      </c>
      <c r="G4062" s="10" t="s">
        <v>2722</v>
      </c>
      <c r="H4062" s="10" t="str">
        <f t="shared" si="172"/>
        <v>DUJODPPR</v>
      </c>
      <c r="I4062" s="10" t="s">
        <v>2723</v>
      </c>
      <c r="J4062" s="10" t="s">
        <v>2724</v>
      </c>
      <c r="K4062" s="13"/>
      <c r="L4062" s="13" t="s">
        <v>13176</v>
      </c>
      <c r="M4062" s="11" t="s">
        <v>23</v>
      </c>
      <c r="N4062" s="10" t="s">
        <v>196</v>
      </c>
      <c r="O4062" s="10" t="s">
        <v>388</v>
      </c>
      <c r="P4062" s="10"/>
      <c r="Q4062" s="10"/>
      <c r="R4062" s="12"/>
      <c r="S4062" s="15" t="s">
        <v>26</v>
      </c>
      <c r="T4062" s="10" t="s">
        <v>27</v>
      </c>
      <c r="U4062" s="10">
        <v>2143</v>
      </c>
      <c r="V4062" s="10">
        <v>2210</v>
      </c>
      <c r="W4062" s="10">
        <v>309</v>
      </c>
      <c r="X4062" s="10">
        <v>3082</v>
      </c>
      <c r="Y4062" s="10">
        <f t="shared" si="170"/>
        <v>842</v>
      </c>
      <c r="Z4062" s="10" t="str">
        <f>IFERROR(VLOOKUP(H4062,'[1]MW-NIFTY-50-12-Apr-2020'!$A:$A,1,FALSE),"No")</f>
        <v>No</v>
      </c>
      <c r="AA4062" s="10" t="str">
        <f>IFERROR(VLOOKUP(AB4062,'[2]ind_nifty500list 12th Apr20'!$F:$F,1,FALSE),"No")</f>
        <v>No</v>
      </c>
      <c r="AB4062" s="9">
        <v>842</v>
      </c>
    </row>
    <row r="4063" spans="1:28" ht="15.75" customHeight="1" x14ac:dyDescent="0.3">
      <c r="A4063" s="9">
        <v>887</v>
      </c>
      <c r="B4063" s="10"/>
      <c r="C4063" s="10"/>
      <c r="D4063" s="10">
        <v>134356484</v>
      </c>
      <c r="E4063" s="10">
        <v>524830</v>
      </c>
      <c r="F4063" s="10">
        <v>524830</v>
      </c>
      <c r="G4063" s="10" t="s">
        <v>2858</v>
      </c>
      <c r="H4063" s="10" t="str">
        <f t="shared" si="172"/>
        <v>ELDERHCL</v>
      </c>
      <c r="I4063" s="10" t="s">
        <v>2859</v>
      </c>
      <c r="J4063" s="10" t="s">
        <v>2860</v>
      </c>
      <c r="K4063" s="13"/>
      <c r="L4063" s="13" t="s">
        <v>13176</v>
      </c>
      <c r="M4063" s="11" t="s">
        <v>95</v>
      </c>
      <c r="N4063" s="10" t="s">
        <v>96</v>
      </c>
      <c r="O4063" s="10" t="s">
        <v>97</v>
      </c>
      <c r="P4063" s="10"/>
      <c r="Q4063" s="12"/>
      <c r="R4063" s="12"/>
      <c r="S4063" s="10" t="s">
        <v>98</v>
      </c>
      <c r="T4063" s="10" t="s">
        <v>27</v>
      </c>
      <c r="U4063" s="10">
        <v>888</v>
      </c>
      <c r="V4063" s="10">
        <v>2488</v>
      </c>
      <c r="W4063" s="10">
        <v>837</v>
      </c>
      <c r="X4063" s="10">
        <v>201</v>
      </c>
      <c r="Y4063" s="10">
        <f t="shared" si="170"/>
        <v>887</v>
      </c>
      <c r="Z4063" s="10" t="str">
        <f>IFERROR(VLOOKUP(H4063,'[1]MW-NIFTY-50-12-Apr-2020'!$A:$A,1,FALSE),"No")</f>
        <v>No</v>
      </c>
      <c r="AA4063" s="10" t="str">
        <f>IFERROR(VLOOKUP(AB4063,'[2]ind_nifty500list 12th Apr20'!$F:$F,1,FALSE),"No")</f>
        <v>No</v>
      </c>
      <c r="AB4063" s="9">
        <v>887</v>
      </c>
    </row>
    <row r="4064" spans="1:28" ht="15.75" customHeight="1" x14ac:dyDescent="0.3">
      <c r="A4064" s="9">
        <v>888</v>
      </c>
      <c r="B4064" s="10">
        <v>2051073</v>
      </c>
      <c r="C4064" s="10">
        <v>8012</v>
      </c>
      <c r="D4064" s="10">
        <v>136274436</v>
      </c>
      <c r="E4064" s="10">
        <v>532322</v>
      </c>
      <c r="F4064" s="10">
        <v>532322</v>
      </c>
      <c r="G4064" s="10" t="s">
        <v>2861</v>
      </c>
      <c r="H4064" s="10" t="s">
        <v>2861</v>
      </c>
      <c r="I4064" s="10" t="s">
        <v>2862</v>
      </c>
      <c r="J4064" s="10" t="s">
        <v>2863</v>
      </c>
      <c r="K4064" s="13"/>
      <c r="L4064" s="13" t="s">
        <v>13176</v>
      </c>
      <c r="M4064" s="11" t="s">
        <v>95</v>
      </c>
      <c r="N4064" s="10" t="s">
        <v>96</v>
      </c>
      <c r="O4064" s="10" t="s">
        <v>97</v>
      </c>
      <c r="P4064" s="10"/>
      <c r="Q4064" s="12"/>
      <c r="R4064" s="12"/>
      <c r="S4064" s="10" t="s">
        <v>98</v>
      </c>
      <c r="T4064" s="10" t="s">
        <v>27</v>
      </c>
      <c r="U4064" s="10">
        <v>2488</v>
      </c>
      <c r="V4064" s="10">
        <v>3319</v>
      </c>
      <c r="W4064" s="10">
        <v>887</v>
      </c>
      <c r="X4064" s="10">
        <v>837</v>
      </c>
      <c r="Y4064" s="10">
        <f t="shared" si="170"/>
        <v>888</v>
      </c>
      <c r="Z4064" s="10" t="str">
        <f>IFERROR(VLOOKUP(H4064,'[1]MW-NIFTY-50-12-Apr-2020'!$A:$A,1,FALSE),"No")</f>
        <v>No</v>
      </c>
      <c r="AA4064" s="10" t="str">
        <f>IFERROR(VLOOKUP(AB4064,'[2]ind_nifty500list 12th Apr20'!$F:$F,1,FALSE),"No")</f>
        <v>No</v>
      </c>
      <c r="AB4064" s="9">
        <v>888</v>
      </c>
    </row>
    <row r="4065" spans="1:28" ht="15.75" customHeight="1" x14ac:dyDescent="0.3">
      <c r="A4065" s="9">
        <v>942</v>
      </c>
      <c r="B4065" s="10">
        <v>6127361</v>
      </c>
      <c r="C4065" s="10">
        <v>23935</v>
      </c>
      <c r="D4065" s="10"/>
      <c r="E4065" s="10"/>
      <c r="F4065" s="10">
        <v>500630</v>
      </c>
      <c r="G4065" s="10" t="s">
        <v>3025</v>
      </c>
      <c r="H4065" s="10" t="s">
        <v>3025</v>
      </c>
      <c r="I4065" s="10"/>
      <c r="J4065" s="10" t="s">
        <v>3026</v>
      </c>
      <c r="K4065" s="13"/>
      <c r="L4065" s="13" t="s">
        <v>13176</v>
      </c>
      <c r="M4065" s="11" t="s">
        <v>39</v>
      </c>
      <c r="N4065" s="10" t="s">
        <v>145</v>
      </c>
      <c r="O4065" s="10"/>
      <c r="P4065" s="10"/>
      <c r="Q4065" s="12"/>
      <c r="R4065" s="12"/>
      <c r="S4065" s="15" t="s">
        <v>42</v>
      </c>
      <c r="T4065" s="10" t="s">
        <v>27</v>
      </c>
      <c r="U4065" s="10">
        <v>963</v>
      </c>
      <c r="V4065" s="10">
        <v>1055</v>
      </c>
      <c r="W4065" s="10">
        <v>764</v>
      </c>
      <c r="X4065" s="10">
        <v>757</v>
      </c>
      <c r="Y4065" s="10">
        <f t="shared" si="170"/>
        <v>942</v>
      </c>
      <c r="Z4065" s="10" t="str">
        <f>IFERROR(VLOOKUP(H4065,'[1]MW-NIFTY-50-12-Apr-2020'!$A:$A,1,FALSE),"No")</f>
        <v>No</v>
      </c>
      <c r="AA4065" s="10" t="str">
        <f>IFERROR(VLOOKUP(AB4065,'[2]ind_nifty500list 12th Apr20'!$F:$F,1,FALSE),"No")</f>
        <v>No</v>
      </c>
      <c r="AB4065" s="9">
        <v>942</v>
      </c>
    </row>
    <row r="4066" spans="1:28" ht="15.75" customHeight="1" x14ac:dyDescent="0.3">
      <c r="A4066" s="9">
        <v>972</v>
      </c>
      <c r="B4066" s="10"/>
      <c r="C4066" s="10"/>
      <c r="D4066" s="10">
        <v>130438916</v>
      </c>
      <c r="E4066" s="10">
        <v>509527</v>
      </c>
      <c r="F4066" s="10">
        <v>509527</v>
      </c>
      <c r="G4066" s="10" t="s">
        <v>3118</v>
      </c>
      <c r="H4066" s="10" t="str">
        <f>G4066</f>
        <v>FALCONTYRE</v>
      </c>
      <c r="I4066" s="10" t="s">
        <v>3119</v>
      </c>
      <c r="J4066" s="10" t="s">
        <v>3120</v>
      </c>
      <c r="K4066" s="13"/>
      <c r="L4066" s="13" t="s">
        <v>13176</v>
      </c>
      <c r="M4066" s="11" t="s">
        <v>83</v>
      </c>
      <c r="N4066" s="10" t="s">
        <v>621</v>
      </c>
      <c r="O4066" s="10" t="s">
        <v>622</v>
      </c>
      <c r="P4066" s="10"/>
      <c r="Q4066" s="12"/>
      <c r="R4066" s="12"/>
      <c r="S4066" s="18" t="s">
        <v>623</v>
      </c>
      <c r="T4066" s="10" t="s">
        <v>27</v>
      </c>
      <c r="U4066" s="10">
        <v>1732</v>
      </c>
      <c r="V4066" s="10">
        <v>1883</v>
      </c>
      <c r="W4066" s="10">
        <v>845</v>
      </c>
      <c r="X4066" s="10">
        <v>650</v>
      </c>
      <c r="Y4066" s="10">
        <f t="shared" si="170"/>
        <v>972</v>
      </c>
      <c r="Z4066" s="10" t="str">
        <f>IFERROR(VLOOKUP(H4066,'[1]MW-NIFTY-50-12-Apr-2020'!$A:$A,1,FALSE),"No")</f>
        <v>No</v>
      </c>
      <c r="AA4066" s="10" t="str">
        <f>IFERROR(VLOOKUP(AB4066,'[2]ind_nifty500list 12th Apr20'!$F:$F,1,FALSE),"No")</f>
        <v>No</v>
      </c>
      <c r="AB4066" s="9">
        <v>972</v>
      </c>
    </row>
    <row r="4067" spans="1:28" ht="15.75" customHeight="1" x14ac:dyDescent="0.3">
      <c r="A4067" s="9">
        <v>973</v>
      </c>
      <c r="B4067" s="10">
        <v>4996865</v>
      </c>
      <c r="C4067" s="10">
        <v>19519</v>
      </c>
      <c r="D4067" s="10"/>
      <c r="E4067" s="10"/>
      <c r="F4067" s="10">
        <v>590094</v>
      </c>
      <c r="G4067" s="10" t="s">
        <v>3121</v>
      </c>
      <c r="H4067" s="10" t="s">
        <v>3121</v>
      </c>
      <c r="I4067" s="10" t="s">
        <v>3122</v>
      </c>
      <c r="J4067" s="10" t="s">
        <v>3123</v>
      </c>
      <c r="K4067" s="13"/>
      <c r="L4067" s="13" t="s">
        <v>13176</v>
      </c>
      <c r="M4067" s="11" t="s">
        <v>23</v>
      </c>
      <c r="N4067" s="10" t="s">
        <v>24</v>
      </c>
      <c r="O4067" s="10"/>
      <c r="P4067" s="10"/>
      <c r="Q4067" s="12"/>
      <c r="R4067" s="12"/>
      <c r="S4067" s="15" t="s">
        <v>26</v>
      </c>
      <c r="T4067" s="10" t="s">
        <v>27</v>
      </c>
      <c r="U4067" s="10">
        <v>1194</v>
      </c>
      <c r="V4067" s="10">
        <v>1222</v>
      </c>
      <c r="W4067" s="10">
        <v>646</v>
      </c>
      <c r="X4067" s="10">
        <v>608</v>
      </c>
      <c r="Y4067" s="10">
        <f t="shared" si="170"/>
        <v>973</v>
      </c>
      <c r="Z4067" s="10" t="str">
        <f>IFERROR(VLOOKUP(H4067,'[1]MW-NIFTY-50-12-Apr-2020'!$A:$A,1,FALSE),"No")</f>
        <v>No</v>
      </c>
      <c r="AA4067" s="10" t="str">
        <f>IFERROR(VLOOKUP(AB4067,'[2]ind_nifty500list 12th Apr20'!$F:$F,1,FALSE),"No")</f>
        <v>No</v>
      </c>
      <c r="AB4067" s="9">
        <v>973</v>
      </c>
    </row>
    <row r="4068" spans="1:28" ht="15.75" customHeight="1" x14ac:dyDescent="0.3">
      <c r="A4068" s="9">
        <v>994</v>
      </c>
      <c r="B4068" s="10"/>
      <c r="C4068" s="10"/>
      <c r="D4068" s="10">
        <v>131128068</v>
      </c>
      <c r="E4068" s="10">
        <v>512219</v>
      </c>
      <c r="F4068" s="10">
        <v>512219</v>
      </c>
      <c r="G4068" s="10" t="s">
        <v>3186</v>
      </c>
      <c r="H4068" s="10" t="str">
        <f t="shared" ref="H4068:H4074" si="173">G4068</f>
        <v>FINAVENT</v>
      </c>
      <c r="I4068" s="10" t="s">
        <v>3187</v>
      </c>
      <c r="J4068" s="10" t="s">
        <v>3188</v>
      </c>
      <c r="K4068" s="13"/>
      <c r="L4068" s="13" t="s">
        <v>13176</v>
      </c>
      <c r="M4068" s="11" t="s">
        <v>55</v>
      </c>
      <c r="N4068" s="10" t="s">
        <v>56</v>
      </c>
      <c r="O4068" s="10" t="s">
        <v>62</v>
      </c>
      <c r="P4068" s="10" t="s">
        <v>63</v>
      </c>
      <c r="Q4068" s="12"/>
      <c r="R4068" s="12"/>
      <c r="S4068" s="18" t="s">
        <v>58</v>
      </c>
      <c r="T4068" s="10" t="s">
        <v>27</v>
      </c>
      <c r="U4068" s="10">
        <v>1035</v>
      </c>
      <c r="V4068" s="10">
        <v>1173</v>
      </c>
      <c r="W4068" s="10">
        <v>417</v>
      </c>
      <c r="X4068" s="10">
        <v>3251</v>
      </c>
      <c r="Y4068" s="10">
        <f t="shared" si="170"/>
        <v>994</v>
      </c>
      <c r="Z4068" s="10" t="str">
        <f>IFERROR(VLOOKUP(H4068,'[1]MW-NIFTY-50-12-Apr-2020'!$A:$A,1,FALSE),"No")</f>
        <v>No</v>
      </c>
      <c r="AA4068" s="10" t="str">
        <f>IFERROR(VLOOKUP(AB4068,'[2]ind_nifty500list 12th Apr20'!$F:$F,1,FALSE),"No")</f>
        <v>No</v>
      </c>
      <c r="AB4068" s="9">
        <v>994</v>
      </c>
    </row>
    <row r="4069" spans="1:28" ht="15.75" customHeight="1" x14ac:dyDescent="0.3">
      <c r="A4069" s="9">
        <v>1000</v>
      </c>
      <c r="B4069" s="10"/>
      <c r="C4069" s="10"/>
      <c r="D4069" s="10">
        <v>136129028</v>
      </c>
      <c r="E4069" s="10">
        <v>531754</v>
      </c>
      <c r="F4069" s="10">
        <v>531754</v>
      </c>
      <c r="G4069" s="10" t="s">
        <v>3204</v>
      </c>
      <c r="H4069" s="10" t="str">
        <f t="shared" si="173"/>
        <v>FINCOM</v>
      </c>
      <c r="I4069" s="10" t="s">
        <v>3205</v>
      </c>
      <c r="J4069" s="10" t="s">
        <v>3206</v>
      </c>
      <c r="K4069" s="13"/>
      <c r="L4069" s="13" t="s">
        <v>13176</v>
      </c>
      <c r="M4069" s="12"/>
      <c r="N4069" s="10"/>
      <c r="O4069" s="10"/>
      <c r="P4069" s="10"/>
      <c r="Q4069" s="12"/>
      <c r="R4069" s="12"/>
      <c r="S4069" s="10"/>
      <c r="T4069" s="10" t="s">
        <v>27</v>
      </c>
      <c r="U4069" s="10"/>
      <c r="V4069" s="10"/>
      <c r="W4069" s="10"/>
      <c r="X4069" s="10"/>
      <c r="Y4069" s="10">
        <f t="shared" si="170"/>
        <v>1000</v>
      </c>
      <c r="Z4069" s="10" t="str">
        <f>IFERROR(VLOOKUP(H4069,'[1]MW-NIFTY-50-12-Apr-2020'!$A:$A,1,FALSE),"No")</f>
        <v>No</v>
      </c>
      <c r="AA4069" s="10" t="str">
        <f>IFERROR(VLOOKUP(AB4069,'[2]ind_nifty500list 12th Apr20'!$F:$F,1,FALSE),"No")</f>
        <v>No</v>
      </c>
      <c r="AB4069" s="9">
        <v>1000</v>
      </c>
    </row>
    <row r="4070" spans="1:28" ht="15.75" customHeight="1" x14ac:dyDescent="0.3">
      <c r="A4070" s="9">
        <v>1029</v>
      </c>
      <c r="B4070" s="10"/>
      <c r="C4070" s="10"/>
      <c r="D4070" s="10">
        <v>136154628</v>
      </c>
      <c r="E4070" s="10">
        <v>531854</v>
      </c>
      <c r="F4070" s="10">
        <v>531854</v>
      </c>
      <c r="G4070" s="10" t="s">
        <v>3293</v>
      </c>
      <c r="H4070" s="10" t="str">
        <f t="shared" si="173"/>
        <v>FUNWTRD</v>
      </c>
      <c r="I4070" s="10" t="s">
        <v>3294</v>
      </c>
      <c r="J4070" s="10" t="s">
        <v>3295</v>
      </c>
      <c r="K4070" s="13"/>
      <c r="L4070" s="13" t="s">
        <v>13176</v>
      </c>
      <c r="M4070" s="11" t="s">
        <v>83</v>
      </c>
      <c r="N4070" s="10" t="s">
        <v>181</v>
      </c>
      <c r="O4070" s="10" t="s">
        <v>210</v>
      </c>
      <c r="P4070" s="23" t="s">
        <v>211</v>
      </c>
      <c r="Q4070" s="12"/>
      <c r="R4070" s="12"/>
      <c r="S4070" s="17" t="s">
        <v>86</v>
      </c>
      <c r="T4070" s="10" t="s">
        <v>27</v>
      </c>
      <c r="U4070" s="10">
        <v>795</v>
      </c>
      <c r="V4070" s="10">
        <v>1931</v>
      </c>
      <c r="W4070" s="10">
        <v>716</v>
      </c>
      <c r="X4070" s="10">
        <v>42</v>
      </c>
      <c r="Y4070" s="10">
        <f t="shared" si="170"/>
        <v>1029</v>
      </c>
      <c r="Z4070" s="10" t="str">
        <f>IFERROR(VLOOKUP(H4070,'[1]MW-NIFTY-50-12-Apr-2020'!$A:$A,1,FALSE),"No")</f>
        <v>No</v>
      </c>
      <c r="AA4070" s="10" t="str">
        <f>IFERROR(VLOOKUP(AB4070,'[2]ind_nifty500list 12th Apr20'!$F:$F,1,FALSE),"No")</f>
        <v>No</v>
      </c>
      <c r="AB4070" s="9">
        <v>1029</v>
      </c>
    </row>
    <row r="4071" spans="1:28" ht="15.75" customHeight="1" x14ac:dyDescent="0.3">
      <c r="A4071" s="9">
        <v>1030</v>
      </c>
      <c r="B4071" s="10"/>
      <c r="C4071" s="10"/>
      <c r="D4071" s="10">
        <v>136130564</v>
      </c>
      <c r="E4071" s="10">
        <v>531760</v>
      </c>
      <c r="F4071" s="10">
        <v>531760</v>
      </c>
      <c r="G4071" s="10" t="s">
        <v>3296</v>
      </c>
      <c r="H4071" s="10" t="str">
        <f t="shared" si="173"/>
        <v>FUFITIN</v>
      </c>
      <c r="I4071" s="10" t="s">
        <v>3297</v>
      </c>
      <c r="J4071" s="10" t="s">
        <v>3298</v>
      </c>
      <c r="K4071" s="13"/>
      <c r="L4071" s="13" t="s">
        <v>13176</v>
      </c>
      <c r="M4071" s="11" t="s">
        <v>55</v>
      </c>
      <c r="N4071" s="10" t="s">
        <v>56</v>
      </c>
      <c r="O4071" s="10" t="s">
        <v>57</v>
      </c>
      <c r="P4071" s="10"/>
      <c r="Q4071" s="12"/>
      <c r="R4071" s="12"/>
      <c r="S4071" s="10" t="s">
        <v>58</v>
      </c>
      <c r="T4071" s="10" t="s">
        <v>27</v>
      </c>
      <c r="U4071" s="10">
        <v>1138</v>
      </c>
      <c r="V4071" s="10">
        <v>1259</v>
      </c>
      <c r="W4071" s="10">
        <v>933</v>
      </c>
      <c r="X4071" s="10">
        <v>922</v>
      </c>
      <c r="Y4071" s="10">
        <f t="shared" si="170"/>
        <v>1030</v>
      </c>
      <c r="Z4071" s="10" t="str">
        <f>IFERROR(VLOOKUP(H4071,'[1]MW-NIFTY-50-12-Apr-2020'!$A:$A,1,FALSE),"No")</f>
        <v>No</v>
      </c>
      <c r="AA4071" s="10" t="str">
        <f>IFERROR(VLOOKUP(AB4071,'[2]ind_nifty500list 12th Apr20'!$F:$F,1,FALSE),"No")</f>
        <v>No</v>
      </c>
      <c r="AB4071" s="9">
        <v>1030</v>
      </c>
    </row>
    <row r="4072" spans="1:28" ht="15.75" customHeight="1" x14ac:dyDescent="0.3">
      <c r="A4072" s="9">
        <v>1035</v>
      </c>
      <c r="B4072" s="10"/>
      <c r="C4072" s="10"/>
      <c r="D4072" s="10">
        <v>129112580</v>
      </c>
      <c r="E4072" s="10">
        <v>129112580</v>
      </c>
      <c r="F4072" s="10">
        <v>504346</v>
      </c>
      <c r="G4072" s="10" t="s">
        <v>3311</v>
      </c>
      <c r="H4072" s="10" t="str">
        <f t="shared" si="173"/>
        <v>GDTRAGN</v>
      </c>
      <c r="I4072" s="10" t="s">
        <v>3312</v>
      </c>
      <c r="J4072" s="10" t="s">
        <v>3313</v>
      </c>
      <c r="K4072" s="13"/>
      <c r="L4072" s="13" t="s">
        <v>13176</v>
      </c>
      <c r="M4072" s="11" t="s">
        <v>55</v>
      </c>
      <c r="N4072" s="10" t="s">
        <v>56</v>
      </c>
      <c r="O4072" s="10" t="s">
        <v>62</v>
      </c>
      <c r="P4072" s="10" t="s">
        <v>63</v>
      </c>
      <c r="Q4072" s="12"/>
      <c r="R4072" s="12"/>
      <c r="S4072" s="10" t="s">
        <v>58</v>
      </c>
      <c r="T4072" s="10" t="s">
        <v>27</v>
      </c>
      <c r="U4072" s="10">
        <v>1173</v>
      </c>
      <c r="V4072" s="10">
        <v>1277</v>
      </c>
      <c r="W4072" s="10">
        <v>994</v>
      </c>
      <c r="X4072" s="10">
        <v>417</v>
      </c>
      <c r="Y4072" s="10">
        <f t="shared" si="170"/>
        <v>1035</v>
      </c>
      <c r="Z4072" s="10" t="str">
        <f>IFERROR(VLOOKUP(H4072,'[1]MW-NIFTY-50-12-Apr-2020'!$A:$A,1,FALSE),"No")</f>
        <v>No</v>
      </c>
      <c r="AA4072" s="10" t="str">
        <f>IFERROR(VLOOKUP(AB4072,'[2]ind_nifty500list 12th Apr20'!$F:$F,1,FALSE),"No")</f>
        <v>No</v>
      </c>
      <c r="AB4072" s="9">
        <v>1035</v>
      </c>
    </row>
    <row r="4073" spans="1:28" ht="15.75" customHeight="1" x14ac:dyDescent="0.3">
      <c r="A4073" s="9">
        <v>1086</v>
      </c>
      <c r="B4073" s="10"/>
      <c r="C4073" s="10"/>
      <c r="D4073" s="10">
        <v>131864836</v>
      </c>
      <c r="E4073" s="10">
        <v>131864836</v>
      </c>
      <c r="F4073" s="10">
        <v>515097</v>
      </c>
      <c r="G4073" s="10" t="s">
        <v>3467</v>
      </c>
      <c r="H4073" s="10" t="str">
        <f t="shared" si="173"/>
        <v>GGGRAN</v>
      </c>
      <c r="I4073" s="10" t="s">
        <v>3468</v>
      </c>
      <c r="J4073" s="10" t="s">
        <v>3469</v>
      </c>
      <c r="K4073" s="13"/>
      <c r="L4073" s="13" t="s">
        <v>13176</v>
      </c>
      <c r="M4073" s="11" t="s">
        <v>249</v>
      </c>
      <c r="N4073" s="10" t="s">
        <v>250</v>
      </c>
      <c r="O4073" s="10" t="s">
        <v>762</v>
      </c>
      <c r="P4073" s="10" t="s">
        <v>875</v>
      </c>
      <c r="Q4073" s="12"/>
      <c r="R4073" s="12"/>
      <c r="S4073" s="15" t="s">
        <v>26</v>
      </c>
      <c r="T4073" s="10" t="s">
        <v>27</v>
      </c>
      <c r="U4073" s="10">
        <v>2051</v>
      </c>
      <c r="V4073" s="10">
        <v>1558</v>
      </c>
      <c r="W4073" s="10">
        <v>2233</v>
      </c>
      <c r="X4073" s="10">
        <v>3193</v>
      </c>
      <c r="Y4073" s="10">
        <f t="shared" si="170"/>
        <v>1086</v>
      </c>
      <c r="Z4073" s="10" t="str">
        <f>IFERROR(VLOOKUP(H4073,'[1]MW-NIFTY-50-12-Apr-2020'!$A:$A,1,FALSE),"No")</f>
        <v>No</v>
      </c>
      <c r="AA4073" s="10" t="str">
        <f>IFERROR(VLOOKUP(AB4073,'[2]ind_nifty500list 12th Apr20'!$F:$F,1,FALSE),"No")</f>
        <v>No</v>
      </c>
      <c r="AB4073" s="9">
        <v>1086</v>
      </c>
    </row>
    <row r="4074" spans="1:28" ht="15.75" customHeight="1" x14ac:dyDescent="0.3">
      <c r="A4074" s="9">
        <v>1093</v>
      </c>
      <c r="B4074" s="10"/>
      <c r="C4074" s="10"/>
      <c r="D4074" s="10">
        <v>130982916</v>
      </c>
      <c r="E4074" s="10">
        <v>511652</v>
      </c>
      <c r="F4074" s="10">
        <v>511652</v>
      </c>
      <c r="G4074" s="10" t="s">
        <v>3488</v>
      </c>
      <c r="H4074" s="10" t="str">
        <f t="shared" si="173"/>
        <v>GEMOIL</v>
      </c>
      <c r="I4074" s="10" t="s">
        <v>3489</v>
      </c>
      <c r="J4074" s="10" t="s">
        <v>3490</v>
      </c>
      <c r="K4074" s="13"/>
      <c r="L4074" s="13" t="s">
        <v>13176</v>
      </c>
      <c r="M4074" s="11" t="s">
        <v>121</v>
      </c>
      <c r="N4074" s="10" t="s">
        <v>122</v>
      </c>
      <c r="O4074" s="10" t="s">
        <v>123</v>
      </c>
      <c r="P4074" s="10" t="s">
        <v>3491</v>
      </c>
      <c r="Q4074" s="12"/>
      <c r="R4074" s="12"/>
      <c r="S4074" s="15" t="s">
        <v>124</v>
      </c>
      <c r="T4074" s="10" t="s">
        <v>27</v>
      </c>
      <c r="U4074" s="10">
        <v>143</v>
      </c>
      <c r="V4074" s="10">
        <v>1144</v>
      </c>
      <c r="W4074" s="10">
        <v>5052</v>
      </c>
      <c r="X4074" s="10">
        <v>843</v>
      </c>
      <c r="Y4074" s="10">
        <f t="shared" si="170"/>
        <v>1093</v>
      </c>
      <c r="Z4074" s="10" t="str">
        <f>IFERROR(VLOOKUP(H4074,'[1]MW-NIFTY-50-12-Apr-2020'!$A:$A,1,FALSE),"No")</f>
        <v>No</v>
      </c>
      <c r="AA4074" s="10" t="str">
        <f>IFERROR(VLOOKUP(AB4074,'[2]ind_nifty500list 12th Apr20'!$F:$F,1,FALSE),"No")</f>
        <v>No</v>
      </c>
      <c r="AB4074" s="9">
        <v>1093</v>
      </c>
    </row>
    <row r="4075" spans="1:28" ht="15.75" customHeight="1" x14ac:dyDescent="0.3">
      <c r="A4075" s="9">
        <v>1127</v>
      </c>
      <c r="B4075" s="10">
        <v>3079681</v>
      </c>
      <c r="C4075" s="10">
        <v>12030</v>
      </c>
      <c r="D4075" s="10">
        <v>136364036</v>
      </c>
      <c r="E4075" s="10">
        <v>532672</v>
      </c>
      <c r="F4075" s="10">
        <v>532672</v>
      </c>
      <c r="G4075" s="10" t="s">
        <v>3592</v>
      </c>
      <c r="H4075" s="10" t="s">
        <v>3592</v>
      </c>
      <c r="I4075" s="10" t="s">
        <v>3593</v>
      </c>
      <c r="J4075" s="10" t="s">
        <v>3594</v>
      </c>
      <c r="K4075" s="13"/>
      <c r="L4075" s="13" t="s">
        <v>13176</v>
      </c>
      <c r="M4075" s="10" t="s">
        <v>32</v>
      </c>
      <c r="N4075" s="10" t="s">
        <v>33</v>
      </c>
      <c r="O4075" s="10" t="s">
        <v>34</v>
      </c>
      <c r="P4075" s="10"/>
      <c r="Q4075" s="12"/>
      <c r="R4075" s="12"/>
      <c r="S4075" s="18" t="s">
        <v>35</v>
      </c>
      <c r="T4075" s="10" t="s">
        <v>27</v>
      </c>
      <c r="U4075" s="10">
        <v>1164</v>
      </c>
      <c r="V4075" s="10">
        <v>1281</v>
      </c>
      <c r="W4075" s="10">
        <v>717</v>
      </c>
      <c r="X4075" s="10">
        <v>476</v>
      </c>
      <c r="Y4075" s="10">
        <f t="shared" si="170"/>
        <v>1127</v>
      </c>
      <c r="Z4075" s="10" t="str">
        <f>IFERROR(VLOOKUP(H4075,'[1]MW-NIFTY-50-12-Apr-2020'!$A:$A,1,FALSE),"No")</f>
        <v>No</v>
      </c>
      <c r="AA4075" s="10" t="str">
        <f>IFERROR(VLOOKUP(AB4075,'[2]ind_nifty500list 12th Apr20'!$F:$F,1,FALSE),"No")</f>
        <v>No</v>
      </c>
      <c r="AB4075" s="9">
        <v>1127</v>
      </c>
    </row>
    <row r="4076" spans="1:28" ht="15.75" customHeight="1" x14ac:dyDescent="0.3">
      <c r="A4076" s="9">
        <v>1128</v>
      </c>
      <c r="B4076" s="10"/>
      <c r="C4076" s="10"/>
      <c r="D4076" s="10">
        <v>137880324</v>
      </c>
      <c r="E4076" s="10">
        <v>538595</v>
      </c>
      <c r="F4076" s="10">
        <v>538595</v>
      </c>
      <c r="G4076" s="10" t="s">
        <v>3595</v>
      </c>
      <c r="H4076" s="10" t="str">
        <f>G4076</f>
        <v>GLOSTER</v>
      </c>
      <c r="I4076" s="10" t="s">
        <v>3596</v>
      </c>
      <c r="J4076" s="10" t="s">
        <v>3597</v>
      </c>
      <c r="K4076" s="13"/>
      <c r="L4076" s="13" t="s">
        <v>13176</v>
      </c>
      <c r="M4076" s="11" t="s">
        <v>83</v>
      </c>
      <c r="N4076" s="10" t="s">
        <v>84</v>
      </c>
      <c r="O4076" s="10" t="s">
        <v>85</v>
      </c>
      <c r="P4076" s="10"/>
      <c r="Q4076" s="10"/>
      <c r="R4076" s="12"/>
      <c r="S4076" s="15" t="s">
        <v>86</v>
      </c>
      <c r="T4076" s="10" t="s">
        <v>27</v>
      </c>
      <c r="U4076" s="10">
        <v>614</v>
      </c>
      <c r="V4076" s="10">
        <v>2626</v>
      </c>
      <c r="W4076" s="10">
        <v>1062</v>
      </c>
      <c r="X4076" s="10">
        <v>584</v>
      </c>
      <c r="Y4076" s="10">
        <f t="shared" si="170"/>
        <v>1128</v>
      </c>
      <c r="Z4076" s="10" t="str">
        <f>IFERROR(VLOOKUP(H4076,'[1]MW-NIFTY-50-12-Apr-2020'!$A:$A,1,FALSE),"No")</f>
        <v>No</v>
      </c>
      <c r="AA4076" s="10" t="str">
        <f>IFERROR(VLOOKUP(AB4076,'[2]ind_nifty500list 12th Apr20'!$F:$F,1,FALSE),"No")</f>
        <v>No</v>
      </c>
      <c r="AB4076" s="9">
        <v>1128</v>
      </c>
    </row>
    <row r="4077" spans="1:28" ht="15.75" customHeight="1" x14ac:dyDescent="0.3">
      <c r="A4077" s="9">
        <v>1281</v>
      </c>
      <c r="B4077" s="10">
        <v>2993921</v>
      </c>
      <c r="C4077" s="10">
        <v>11695</v>
      </c>
      <c r="D4077" s="10">
        <v>136280836</v>
      </c>
      <c r="E4077" s="10">
        <v>532347</v>
      </c>
      <c r="F4077" s="10">
        <v>532347</v>
      </c>
      <c r="G4077" s="10" t="s">
        <v>4064</v>
      </c>
      <c r="H4077" s="10" t="s">
        <v>4064</v>
      </c>
      <c r="I4077" s="10" t="s">
        <v>4065</v>
      </c>
      <c r="J4077" s="10" t="s">
        <v>4066</v>
      </c>
      <c r="K4077" s="13"/>
      <c r="L4077" s="13" t="s">
        <v>13176</v>
      </c>
      <c r="M4077" s="11" t="s">
        <v>32</v>
      </c>
      <c r="N4077" s="10" t="s">
        <v>33</v>
      </c>
      <c r="O4077" s="10" t="s">
        <v>34</v>
      </c>
      <c r="P4077" s="10"/>
      <c r="Q4077" s="12"/>
      <c r="R4077" s="12"/>
      <c r="S4077" s="18" t="s">
        <v>35</v>
      </c>
      <c r="T4077" s="10" t="s">
        <v>27</v>
      </c>
      <c r="U4077" s="10">
        <v>1852</v>
      </c>
      <c r="V4077" s="10">
        <v>1885</v>
      </c>
      <c r="W4077" s="10">
        <v>1164</v>
      </c>
      <c r="X4077" s="10">
        <v>1127</v>
      </c>
      <c r="Y4077" s="10">
        <f t="shared" si="170"/>
        <v>1281</v>
      </c>
      <c r="Z4077" s="10" t="str">
        <f>IFERROR(VLOOKUP(H4077,'[1]MW-NIFTY-50-12-Apr-2020'!$A:$A,1,FALSE),"No")</f>
        <v>No</v>
      </c>
      <c r="AA4077" s="10" t="str">
        <f>IFERROR(VLOOKUP(AB4077,'[2]ind_nifty500list 12th Apr20'!$F:$F,1,FALSE),"No")</f>
        <v>No</v>
      </c>
      <c r="AB4077" s="9">
        <v>1281</v>
      </c>
    </row>
    <row r="4078" spans="1:28" ht="15.75" customHeight="1" x14ac:dyDescent="0.3">
      <c r="A4078" s="9">
        <v>1310</v>
      </c>
      <c r="B4078" s="10"/>
      <c r="C4078" s="10"/>
      <c r="D4078" s="10">
        <v>129531396</v>
      </c>
      <c r="E4078" s="10">
        <v>505982</v>
      </c>
      <c r="F4078" s="10">
        <v>505982</v>
      </c>
      <c r="G4078" s="10" t="s">
        <v>4153</v>
      </c>
      <c r="H4078" s="10" t="str">
        <f>G4078</f>
        <v>HINDUJAFO</v>
      </c>
      <c r="I4078" s="10"/>
      <c r="J4078" s="10" t="s">
        <v>4154</v>
      </c>
      <c r="K4078" s="13"/>
      <c r="L4078" s="13" t="s">
        <v>13176</v>
      </c>
      <c r="M4078" s="12"/>
      <c r="N4078" s="10"/>
      <c r="O4078" s="10"/>
      <c r="P4078" s="10"/>
      <c r="Q4078" s="12"/>
      <c r="R4078" s="12"/>
      <c r="S4078" s="10"/>
      <c r="T4078" s="10" t="s">
        <v>27</v>
      </c>
      <c r="U4078" s="10"/>
      <c r="V4078" s="10"/>
      <c r="W4078" s="10"/>
      <c r="X4078" s="10"/>
      <c r="Y4078" s="10">
        <f t="shared" si="170"/>
        <v>1310</v>
      </c>
      <c r="Z4078" s="10" t="str">
        <f>IFERROR(VLOOKUP(H4078,'[1]MW-NIFTY-50-12-Apr-2020'!$A:$A,1,FALSE),"No")</f>
        <v>No</v>
      </c>
      <c r="AA4078" s="10" t="str">
        <f>IFERROR(VLOOKUP(AB4078,'[2]ind_nifty500list 12th Apr20'!$F:$F,1,FALSE),"No")</f>
        <v>No</v>
      </c>
      <c r="AB4078" s="9">
        <v>1310</v>
      </c>
    </row>
    <row r="4079" spans="1:28" ht="15.75" customHeight="1" x14ac:dyDescent="0.3">
      <c r="A4079" s="9">
        <v>1409</v>
      </c>
      <c r="B4079" s="10"/>
      <c r="C4079" s="10"/>
      <c r="D4079" s="10">
        <v>129569540</v>
      </c>
      <c r="E4079" s="10">
        <v>506131</v>
      </c>
      <c r="F4079" s="10">
        <v>506131</v>
      </c>
      <c r="G4079" s="10" t="s">
        <v>4457</v>
      </c>
      <c r="H4079" s="10" t="str">
        <f>G4079</f>
        <v>INDIACO</v>
      </c>
      <c r="I4079" s="10" t="s">
        <v>4458</v>
      </c>
      <c r="J4079" s="10" t="s">
        <v>4459</v>
      </c>
      <c r="K4079" s="13"/>
      <c r="L4079" s="13" t="s">
        <v>13176</v>
      </c>
      <c r="M4079" s="11" t="s">
        <v>55</v>
      </c>
      <c r="N4079" s="10" t="s">
        <v>56</v>
      </c>
      <c r="O4079" s="10" t="s">
        <v>57</v>
      </c>
      <c r="P4079" s="10"/>
      <c r="Q4079" s="12"/>
      <c r="R4079" s="12"/>
      <c r="S4079" s="10" t="s">
        <v>58</v>
      </c>
      <c r="T4079" s="10" t="s">
        <v>27</v>
      </c>
      <c r="U4079" s="10">
        <v>1473</v>
      </c>
      <c r="V4079" s="10">
        <v>1498</v>
      </c>
      <c r="W4079" s="10">
        <v>1372</v>
      </c>
      <c r="X4079" s="10">
        <v>1259</v>
      </c>
      <c r="Y4079" s="10">
        <f t="shared" si="170"/>
        <v>1409</v>
      </c>
      <c r="Z4079" s="10" t="str">
        <f>IFERROR(VLOOKUP(H4079,'[1]MW-NIFTY-50-12-Apr-2020'!$A:$A,1,FALSE),"No")</f>
        <v>No</v>
      </c>
      <c r="AA4079" s="10" t="str">
        <f>IFERROR(VLOOKUP(AB4079,'[2]ind_nifty500list 12th Apr20'!$F:$F,1,FALSE),"No")</f>
        <v>No</v>
      </c>
      <c r="AB4079" s="9">
        <v>1409</v>
      </c>
    </row>
    <row r="4080" spans="1:28" ht="15.75" customHeight="1" x14ac:dyDescent="0.3">
      <c r="A4080" s="9">
        <v>1497</v>
      </c>
      <c r="B4080" s="10"/>
      <c r="C4080" s="10"/>
      <c r="D4080" s="10">
        <v>136077060</v>
      </c>
      <c r="E4080" s="10">
        <v>136077060</v>
      </c>
      <c r="F4080" s="10">
        <v>531551</v>
      </c>
      <c r="G4080" s="10" t="s">
        <v>4726</v>
      </c>
      <c r="H4080" s="10" t="str">
        <f>G4080</f>
        <v>INCORPI</v>
      </c>
      <c r="I4080" s="10"/>
      <c r="J4080" s="10" t="s">
        <v>4727</v>
      </c>
      <c r="K4080" s="13"/>
      <c r="L4080" s="13" t="s">
        <v>13176</v>
      </c>
      <c r="M4080" s="11" t="s">
        <v>83</v>
      </c>
      <c r="N4080" s="10" t="s">
        <v>181</v>
      </c>
      <c r="O4080" s="10"/>
      <c r="P4080" s="10"/>
      <c r="Q4080" s="12"/>
      <c r="R4080" s="12"/>
      <c r="S4080" s="15" t="s">
        <v>86</v>
      </c>
      <c r="T4080" s="10" t="s">
        <v>27</v>
      </c>
      <c r="U4080" s="10">
        <v>2053</v>
      </c>
      <c r="V4080" s="10">
        <v>2812</v>
      </c>
      <c r="W4080" s="10">
        <v>1453</v>
      </c>
      <c r="X4080" s="10">
        <v>863</v>
      </c>
      <c r="Y4080" s="10">
        <f t="shared" si="170"/>
        <v>1497</v>
      </c>
      <c r="Z4080" s="10" t="str">
        <f>IFERROR(VLOOKUP(H4080,'[1]MW-NIFTY-50-12-Apr-2020'!$A:$A,1,FALSE),"No")</f>
        <v>No</v>
      </c>
      <c r="AA4080" s="10" t="str">
        <f>IFERROR(VLOOKUP(AB4080,'[2]ind_nifty500list 12th Apr20'!$F:$F,1,FALSE),"No")</f>
        <v>No</v>
      </c>
      <c r="AB4080" s="9">
        <v>1497</v>
      </c>
    </row>
    <row r="4081" spans="1:28" ht="15.75" customHeight="1" x14ac:dyDescent="0.3">
      <c r="A4081" s="9">
        <v>1583</v>
      </c>
      <c r="B4081" s="10"/>
      <c r="C4081" s="10"/>
      <c r="D4081" s="10">
        <v>136033796</v>
      </c>
      <c r="E4081" s="10">
        <v>531382</v>
      </c>
      <c r="F4081" s="10">
        <v>531382</v>
      </c>
      <c r="G4081" s="10" t="s">
        <v>4985</v>
      </c>
      <c r="H4081" s="10" t="str">
        <f>G4081</f>
        <v>JAVNTPR</v>
      </c>
      <c r="I4081" s="10" t="s">
        <v>4986</v>
      </c>
      <c r="J4081" s="10" t="s">
        <v>4987</v>
      </c>
      <c r="K4081" s="13"/>
      <c r="L4081" s="13" t="s">
        <v>13176</v>
      </c>
      <c r="M4081" s="11" t="s">
        <v>39</v>
      </c>
      <c r="N4081" s="10" t="s">
        <v>145</v>
      </c>
      <c r="O4081" s="10"/>
      <c r="P4081" s="10"/>
      <c r="Q4081" s="12"/>
      <c r="R4081" s="12"/>
      <c r="S4081" s="15" t="s">
        <v>42</v>
      </c>
      <c r="T4081" s="10" t="s">
        <v>27</v>
      </c>
      <c r="U4081" s="10">
        <v>1648</v>
      </c>
      <c r="V4081" s="10">
        <v>1702</v>
      </c>
      <c r="W4081" s="10">
        <v>1437</v>
      </c>
      <c r="X4081" s="10">
        <v>1098</v>
      </c>
      <c r="Y4081" s="10">
        <f t="shared" si="170"/>
        <v>1583</v>
      </c>
      <c r="Z4081" s="10" t="str">
        <f>IFERROR(VLOOKUP(H4081,'[1]MW-NIFTY-50-12-Apr-2020'!$A:$A,1,FALSE),"No")</f>
        <v>No</v>
      </c>
      <c r="AA4081" s="10" t="str">
        <f>IFERROR(VLOOKUP(AB4081,'[2]ind_nifty500list 12th Apr20'!$F:$F,1,FALSE),"No")</f>
        <v>No</v>
      </c>
      <c r="AB4081" s="9">
        <v>1583</v>
      </c>
    </row>
    <row r="4082" spans="1:28" ht="15.75" customHeight="1" x14ac:dyDescent="0.3">
      <c r="A4082" s="9">
        <v>1665</v>
      </c>
      <c r="B4082" s="10"/>
      <c r="C4082" s="10"/>
      <c r="D4082" s="10">
        <v>133698308</v>
      </c>
      <c r="E4082" s="10">
        <v>522259</v>
      </c>
      <c r="F4082" s="10">
        <v>522259</v>
      </c>
      <c r="G4082" s="10" t="s">
        <v>5231</v>
      </c>
      <c r="H4082" s="10" t="str">
        <f>G4082</f>
        <v>KALINDEE</v>
      </c>
      <c r="I4082" s="10"/>
      <c r="J4082" s="10" t="s">
        <v>5232</v>
      </c>
      <c r="K4082" s="13"/>
      <c r="L4082" s="13" t="s">
        <v>13176</v>
      </c>
      <c r="M4082" s="11" t="s">
        <v>249</v>
      </c>
      <c r="N4082" s="10" t="s">
        <v>383</v>
      </c>
      <c r="O4082" s="10"/>
      <c r="P4082" s="10"/>
      <c r="Q4082" s="12"/>
      <c r="R4082" s="12"/>
      <c r="S4082" s="18" t="s">
        <v>384</v>
      </c>
      <c r="T4082" s="10" t="s">
        <v>27</v>
      </c>
      <c r="U4082" s="10">
        <v>1824</v>
      </c>
      <c r="V4082" s="10">
        <v>1871</v>
      </c>
      <c r="W4082" s="10">
        <v>1324</v>
      </c>
      <c r="X4082" s="10">
        <v>841</v>
      </c>
      <c r="Y4082" s="10">
        <f t="shared" si="170"/>
        <v>1665</v>
      </c>
      <c r="Z4082" s="10" t="str">
        <f>IFERROR(VLOOKUP(H4082,'[1]MW-NIFTY-50-12-Apr-2020'!$A:$A,1,FALSE),"No")</f>
        <v>No</v>
      </c>
      <c r="AA4082" s="10" t="str">
        <f>IFERROR(VLOOKUP(AB4082,'[2]ind_nifty500list 12th Apr20'!$F:$F,1,FALSE),"No")</f>
        <v>No</v>
      </c>
      <c r="AB4082" s="9">
        <v>1665</v>
      </c>
    </row>
    <row r="4083" spans="1:28" ht="15.75" customHeight="1" x14ac:dyDescent="0.3">
      <c r="A4083" s="9">
        <v>4658</v>
      </c>
      <c r="B4083" s="10">
        <v>5504257</v>
      </c>
      <c r="C4083" s="10">
        <v>21501</v>
      </c>
      <c r="D4083" s="10">
        <v>138412292</v>
      </c>
      <c r="E4083" s="10">
        <v>540673</v>
      </c>
      <c r="F4083" s="10">
        <v>540673</v>
      </c>
      <c r="G4083" s="10" t="s">
        <v>12560</v>
      </c>
      <c r="H4083" s="10" t="s">
        <v>12560</v>
      </c>
      <c r="I4083" s="21" t="s">
        <v>13196</v>
      </c>
      <c r="J4083" s="10" t="s">
        <v>12561</v>
      </c>
      <c r="K4083" s="13">
        <v>8623.2086500000005</v>
      </c>
      <c r="L4083" s="19" t="s">
        <v>13179</v>
      </c>
      <c r="M4083" s="11" t="s">
        <v>39</v>
      </c>
      <c r="N4083" s="10" t="s">
        <v>145</v>
      </c>
      <c r="O4083" s="10"/>
      <c r="P4083" s="10"/>
      <c r="Q4083" s="10" t="s">
        <v>12562</v>
      </c>
      <c r="R4083" s="12"/>
      <c r="S4083" s="15" t="s">
        <v>42</v>
      </c>
      <c r="T4083" s="10" t="s">
        <v>27</v>
      </c>
      <c r="U4083" s="10">
        <v>4832</v>
      </c>
      <c r="V4083" s="10">
        <v>4876</v>
      </c>
      <c r="W4083" s="10">
        <v>4628</v>
      </c>
      <c r="X4083" s="10">
        <v>4472</v>
      </c>
      <c r="Y4083" s="10">
        <f t="shared" si="170"/>
        <v>4658</v>
      </c>
      <c r="Z4083" s="10" t="str">
        <f>IFERROR(VLOOKUP(H4083,'[1]MW-NIFTY-50-12-Apr-2020'!$A:$A,1,FALSE),"No")</f>
        <v>No</v>
      </c>
      <c r="AA4083" s="10" t="s">
        <v>44</v>
      </c>
      <c r="AB4083" s="9">
        <v>4658</v>
      </c>
    </row>
    <row r="4084" spans="1:28" ht="15.75" customHeight="1" x14ac:dyDescent="0.3">
      <c r="A4084" s="9">
        <v>1723</v>
      </c>
      <c r="B4084" s="10">
        <v>4434177</v>
      </c>
      <c r="C4084" s="10">
        <v>17321</v>
      </c>
      <c r="D4084" s="10">
        <v>134659844</v>
      </c>
      <c r="E4084" s="10">
        <v>526015</v>
      </c>
      <c r="F4084" s="10">
        <v>526015</v>
      </c>
      <c r="G4084" s="10" t="s">
        <v>5405</v>
      </c>
      <c r="H4084" s="10" t="s">
        <v>5405</v>
      </c>
      <c r="I4084" s="10" t="s">
        <v>5406</v>
      </c>
      <c r="J4084" s="10" t="s">
        <v>5407</v>
      </c>
      <c r="K4084" s="13"/>
      <c r="L4084" s="13" t="s">
        <v>13176</v>
      </c>
      <c r="M4084" s="11" t="s">
        <v>39</v>
      </c>
      <c r="N4084" s="10" t="s">
        <v>40</v>
      </c>
      <c r="O4084" s="10"/>
      <c r="P4084" s="10"/>
      <c r="Q4084" s="12"/>
      <c r="R4084" s="12"/>
      <c r="S4084" s="15" t="s">
        <v>42</v>
      </c>
      <c r="T4084" s="10" t="s">
        <v>27</v>
      </c>
      <c r="U4084" s="10">
        <v>2735</v>
      </c>
      <c r="V4084" s="10">
        <v>3432</v>
      </c>
      <c r="W4084" s="10">
        <v>1654</v>
      </c>
      <c r="X4084" s="10">
        <v>1472</v>
      </c>
      <c r="Y4084" s="10">
        <f t="shared" si="170"/>
        <v>1723</v>
      </c>
      <c r="Z4084" s="10" t="str">
        <f>IFERROR(VLOOKUP(H4084,'[1]MW-NIFTY-50-12-Apr-2020'!$A:$A,1,FALSE),"No")</f>
        <v>No</v>
      </c>
      <c r="AA4084" s="10" t="str">
        <f>IFERROR(VLOOKUP(AB4084,'[2]ind_nifty500list 12th Apr20'!$F:$F,1,FALSE),"No")</f>
        <v>No</v>
      </c>
      <c r="AB4084" s="9">
        <v>1723</v>
      </c>
    </row>
    <row r="4085" spans="1:28" ht="15.75" customHeight="1" x14ac:dyDescent="0.3">
      <c r="A4085" s="9">
        <v>1787</v>
      </c>
      <c r="B4085" s="10"/>
      <c r="C4085" s="10"/>
      <c r="D4085" s="10">
        <v>132988164</v>
      </c>
      <c r="E4085" s="10">
        <v>519485</v>
      </c>
      <c r="F4085" s="10">
        <v>519485</v>
      </c>
      <c r="G4085" s="10" t="s">
        <v>5600</v>
      </c>
      <c r="H4085" s="10" t="str">
        <f>G4085</f>
        <v>KOHINOORT</v>
      </c>
      <c r="I4085" s="10" t="s">
        <v>5601</v>
      </c>
      <c r="J4085" s="10" t="s">
        <v>5602</v>
      </c>
      <c r="K4085" s="13"/>
      <c r="L4085" s="13" t="s">
        <v>13176</v>
      </c>
      <c r="M4085" s="11" t="s">
        <v>39</v>
      </c>
      <c r="N4085" s="10" t="s">
        <v>145</v>
      </c>
      <c r="O4085" s="10"/>
      <c r="P4085" s="10"/>
      <c r="Q4085" s="12"/>
      <c r="R4085" s="12"/>
      <c r="S4085" s="15" t="s">
        <v>42</v>
      </c>
      <c r="T4085" s="10" t="s">
        <v>27</v>
      </c>
      <c r="U4085" s="10">
        <v>2184</v>
      </c>
      <c r="V4085" s="10">
        <v>2486</v>
      </c>
      <c r="W4085" s="10">
        <v>1721</v>
      </c>
      <c r="X4085" s="10">
        <v>1716</v>
      </c>
      <c r="Y4085" s="10">
        <f t="shared" si="170"/>
        <v>1787</v>
      </c>
      <c r="Z4085" s="10" t="str">
        <f>IFERROR(VLOOKUP(H4085,'[1]MW-NIFTY-50-12-Apr-2020'!$A:$A,1,FALSE),"No")</f>
        <v>No</v>
      </c>
      <c r="AA4085" s="10" t="str">
        <f>IFERROR(VLOOKUP(AB4085,'[2]ind_nifty500list 12th Apr20'!$F:$F,1,FALSE),"No")</f>
        <v>No</v>
      </c>
      <c r="AB4085" s="9">
        <v>1787</v>
      </c>
    </row>
    <row r="4086" spans="1:28" ht="15.75" customHeight="1" x14ac:dyDescent="0.3">
      <c r="A4086" s="9">
        <v>1797</v>
      </c>
      <c r="B4086" s="10"/>
      <c r="C4086" s="10"/>
      <c r="D4086" s="10">
        <v>128295428</v>
      </c>
      <c r="E4086" s="10">
        <v>128295428</v>
      </c>
      <c r="F4086" s="10">
        <v>501154</v>
      </c>
      <c r="G4086" s="10" t="s">
        <v>5631</v>
      </c>
      <c r="H4086" s="10" t="str">
        <f>G4086</f>
        <v>ROSEI</v>
      </c>
      <c r="I4086" s="10" t="s">
        <v>5632</v>
      </c>
      <c r="J4086" s="10" t="s">
        <v>5633</v>
      </c>
      <c r="K4086" s="13"/>
      <c r="L4086" s="13" t="s">
        <v>13176</v>
      </c>
      <c r="M4086" s="11" t="s">
        <v>55</v>
      </c>
      <c r="N4086" s="10" t="s">
        <v>56</v>
      </c>
      <c r="O4086" s="10"/>
      <c r="P4086" s="10"/>
      <c r="Q4086" s="12"/>
      <c r="R4086" s="12"/>
      <c r="S4086" s="18" t="s">
        <v>58</v>
      </c>
      <c r="T4086" s="10" t="s">
        <v>27</v>
      </c>
      <c r="U4086" s="10">
        <v>1905</v>
      </c>
      <c r="V4086" s="10">
        <v>1916</v>
      </c>
      <c r="W4086" s="10">
        <v>1724</v>
      </c>
      <c r="X4086" s="10">
        <v>1478</v>
      </c>
      <c r="Y4086" s="10">
        <f t="shared" si="170"/>
        <v>1797</v>
      </c>
      <c r="Z4086" s="10" t="str">
        <f>IFERROR(VLOOKUP(H4086,'[1]MW-NIFTY-50-12-Apr-2020'!$A:$A,1,FALSE),"No")</f>
        <v>No</v>
      </c>
      <c r="AA4086" s="10" t="str">
        <f>IFERROR(VLOOKUP(AB4086,'[2]ind_nifty500list 12th Apr20'!$F:$F,1,FALSE),"No")</f>
        <v>No</v>
      </c>
      <c r="AB4086" s="9">
        <v>1797</v>
      </c>
    </row>
    <row r="4087" spans="1:28" ht="15.75" customHeight="1" x14ac:dyDescent="0.3">
      <c r="A4087" s="9">
        <v>1848</v>
      </c>
      <c r="B4087" s="10"/>
      <c r="C4087" s="10"/>
      <c r="D4087" s="10">
        <v>135970308</v>
      </c>
      <c r="E4087" s="10">
        <v>531134</v>
      </c>
      <c r="F4087" s="10">
        <v>531134</v>
      </c>
      <c r="G4087" s="10" t="s">
        <v>5786</v>
      </c>
      <c r="H4087" s="10" t="str">
        <f>G4087</f>
        <v>LEWATERIN</v>
      </c>
      <c r="I4087" s="10" t="s">
        <v>5787</v>
      </c>
      <c r="J4087" s="10" t="s">
        <v>5788</v>
      </c>
      <c r="K4087" s="13"/>
      <c r="L4087" s="13" t="s">
        <v>13176</v>
      </c>
      <c r="M4087" s="11" t="s">
        <v>83</v>
      </c>
      <c r="N4087" s="10" t="s">
        <v>181</v>
      </c>
      <c r="O4087" s="10" t="s">
        <v>210</v>
      </c>
      <c r="P4087" s="23" t="s">
        <v>354</v>
      </c>
      <c r="Q4087" s="12"/>
      <c r="R4087" s="12"/>
      <c r="S4087" s="17" t="s">
        <v>86</v>
      </c>
      <c r="T4087" s="10" t="s">
        <v>27</v>
      </c>
      <c r="U4087" s="10">
        <v>2836</v>
      </c>
      <c r="V4087" s="10">
        <v>3287</v>
      </c>
      <c r="W4087" s="10">
        <v>4021</v>
      </c>
      <c r="X4087" s="10">
        <v>2264</v>
      </c>
      <c r="Y4087" s="10">
        <f t="shared" si="170"/>
        <v>1848</v>
      </c>
      <c r="Z4087" s="10" t="str">
        <f>IFERROR(VLOOKUP(H4087,'[1]MW-NIFTY-50-12-Apr-2020'!$A:$A,1,FALSE),"No")</f>
        <v>No</v>
      </c>
      <c r="AA4087" s="10" t="str">
        <f>IFERROR(VLOOKUP(AB4087,'[2]ind_nifty500list 12th Apr20'!$F:$F,1,FALSE),"No")</f>
        <v>No</v>
      </c>
      <c r="AB4087" s="9">
        <v>1848</v>
      </c>
    </row>
    <row r="4088" spans="1:28" ht="15.75" customHeight="1" x14ac:dyDescent="0.3">
      <c r="A4088" s="9">
        <v>1883</v>
      </c>
      <c r="B4088" s="10">
        <v>2951169</v>
      </c>
      <c r="C4088" s="10">
        <v>11528</v>
      </c>
      <c r="D4088" s="10">
        <v>136329476</v>
      </c>
      <c r="E4088" s="10">
        <v>532537</v>
      </c>
      <c r="F4088" s="10">
        <v>532537</v>
      </c>
      <c r="G4088" s="10" t="s">
        <v>5892</v>
      </c>
      <c r="H4088" s="10" t="s">
        <v>5892</v>
      </c>
      <c r="I4088" s="10" t="s">
        <v>5893</v>
      </c>
      <c r="J4088" s="10" t="s">
        <v>5894</v>
      </c>
      <c r="K4088" s="13"/>
      <c r="L4088" s="13" t="s">
        <v>13176</v>
      </c>
      <c r="M4088" s="11" t="s">
        <v>83</v>
      </c>
      <c r="N4088" s="10" t="s">
        <v>621</v>
      </c>
      <c r="O4088" s="10" t="s">
        <v>622</v>
      </c>
      <c r="P4088" s="10"/>
      <c r="Q4088" s="12"/>
      <c r="R4088" s="12"/>
      <c r="S4088" s="18" t="s">
        <v>623</v>
      </c>
      <c r="T4088" s="10" t="s">
        <v>27</v>
      </c>
      <c r="U4088" s="10">
        <v>3852</v>
      </c>
      <c r="V4088" s="10">
        <v>845</v>
      </c>
      <c r="W4088" s="10">
        <v>1732</v>
      </c>
      <c r="X4088" s="10">
        <v>972</v>
      </c>
      <c r="Y4088" s="10">
        <f t="shared" si="170"/>
        <v>1883</v>
      </c>
      <c r="Z4088" s="10" t="str">
        <f>IFERROR(VLOOKUP(H4088,'[1]MW-NIFTY-50-12-Apr-2020'!$A:$A,1,FALSE),"No")</f>
        <v>No</v>
      </c>
      <c r="AA4088" s="10" t="str">
        <f>IFERROR(VLOOKUP(AB4088,'[2]ind_nifty500list 12th Apr20'!$F:$F,1,FALSE),"No")</f>
        <v>No</v>
      </c>
      <c r="AB4088" s="9">
        <v>1883</v>
      </c>
    </row>
    <row r="4089" spans="1:28" ht="15.75" customHeight="1" x14ac:dyDescent="0.3">
      <c r="A4089" s="9">
        <v>1885</v>
      </c>
      <c r="B4089" s="10"/>
      <c r="C4089" s="10"/>
      <c r="D4089" s="10">
        <v>134667524</v>
      </c>
      <c r="E4089" s="10">
        <v>526045</v>
      </c>
      <c r="F4089" s="10">
        <v>526045</v>
      </c>
      <c r="G4089" s="10" t="s">
        <v>5899</v>
      </c>
      <c r="H4089" s="10" t="str">
        <f t="shared" ref="H4089:H4100" si="174">G4089</f>
        <v>STRAUSIND</v>
      </c>
      <c r="I4089" s="10" t="s">
        <v>5900</v>
      </c>
      <c r="J4089" s="10" t="s">
        <v>5901</v>
      </c>
      <c r="K4089" s="13"/>
      <c r="L4089" s="13" t="s">
        <v>13176</v>
      </c>
      <c r="M4089" s="10" t="s">
        <v>32</v>
      </c>
      <c r="N4089" s="10" t="s">
        <v>33</v>
      </c>
      <c r="O4089" s="10" t="s">
        <v>34</v>
      </c>
      <c r="P4089" s="10"/>
      <c r="Q4089" s="12"/>
      <c r="R4089" s="12"/>
      <c r="S4089" s="18" t="s">
        <v>35</v>
      </c>
      <c r="T4089" s="10" t="s">
        <v>27</v>
      </c>
      <c r="U4089" s="10">
        <v>2327</v>
      </c>
      <c r="V4089" s="10">
        <v>3117</v>
      </c>
      <c r="W4089" s="10">
        <v>1852</v>
      </c>
      <c r="X4089" s="10">
        <v>1281</v>
      </c>
      <c r="Y4089" s="10">
        <f t="shared" si="170"/>
        <v>1885</v>
      </c>
      <c r="Z4089" s="10" t="str">
        <f>IFERROR(VLOOKUP(H4089,'[1]MW-NIFTY-50-12-Apr-2020'!$A:$A,1,FALSE),"No")</f>
        <v>No</v>
      </c>
      <c r="AA4089" s="10" t="str">
        <f>IFERROR(VLOOKUP(AB4089,'[2]ind_nifty500list 12th Apr20'!$F:$F,1,FALSE),"No")</f>
        <v>No</v>
      </c>
      <c r="AB4089" s="9">
        <v>1885</v>
      </c>
    </row>
    <row r="4090" spans="1:28" ht="15.75" customHeight="1" x14ac:dyDescent="0.3">
      <c r="A4090" s="9">
        <v>1913</v>
      </c>
      <c r="B4090" s="10"/>
      <c r="C4090" s="10"/>
      <c r="D4090" s="10">
        <v>134213124</v>
      </c>
      <c r="E4090" s="10">
        <v>134213124</v>
      </c>
      <c r="F4090" s="10">
        <v>524270</v>
      </c>
      <c r="G4090" s="10" t="s">
        <v>5984</v>
      </c>
      <c r="H4090" s="10" t="str">
        <f t="shared" si="174"/>
        <v>MAGNACOL</v>
      </c>
      <c r="I4090" s="10" t="s">
        <v>5985</v>
      </c>
      <c r="J4090" s="10" t="s">
        <v>5986</v>
      </c>
      <c r="K4090" s="13"/>
      <c r="L4090" s="13" t="s">
        <v>13176</v>
      </c>
      <c r="M4090" s="11" t="s">
        <v>23</v>
      </c>
      <c r="N4090" s="10" t="s">
        <v>24</v>
      </c>
      <c r="O4090" s="10" t="s">
        <v>1005</v>
      </c>
      <c r="P4090" s="10"/>
      <c r="Q4090" s="12"/>
      <c r="R4090" s="12"/>
      <c r="S4090" s="15" t="s">
        <v>26</v>
      </c>
      <c r="T4090" s="10" t="s">
        <v>27</v>
      </c>
      <c r="U4090" s="10">
        <v>1687</v>
      </c>
      <c r="V4090" s="10">
        <v>282</v>
      </c>
      <c r="W4090" s="10">
        <v>2691</v>
      </c>
      <c r="X4090" s="10">
        <v>412</v>
      </c>
      <c r="Y4090" s="10">
        <f t="shared" si="170"/>
        <v>1913</v>
      </c>
      <c r="Z4090" s="10" t="str">
        <f>IFERROR(VLOOKUP(H4090,'[1]MW-NIFTY-50-12-Apr-2020'!$A:$A,1,FALSE),"No")</f>
        <v>No</v>
      </c>
      <c r="AA4090" s="10" t="str">
        <f>IFERROR(VLOOKUP(AB4090,'[2]ind_nifty500list 12th Apr20'!$F:$F,1,FALSE),"No")</f>
        <v>No</v>
      </c>
      <c r="AB4090" s="9">
        <v>1913</v>
      </c>
    </row>
    <row r="4091" spans="1:28" ht="15.75" customHeight="1" x14ac:dyDescent="0.3">
      <c r="A4091" s="9">
        <v>1915</v>
      </c>
      <c r="B4091" s="10"/>
      <c r="C4091" s="10"/>
      <c r="D4091" s="10">
        <v>134111236</v>
      </c>
      <c r="E4091" s="10">
        <v>134111236</v>
      </c>
      <c r="F4091" s="10">
        <v>523872</v>
      </c>
      <c r="G4091" s="10" t="s">
        <v>5990</v>
      </c>
      <c r="H4091" s="10" t="str">
        <f t="shared" si="174"/>
        <v>MAGNA</v>
      </c>
      <c r="I4091" s="10" t="s">
        <v>5991</v>
      </c>
      <c r="J4091" s="10" t="s">
        <v>5992</v>
      </c>
      <c r="K4091" s="13"/>
      <c r="L4091" s="13" t="s">
        <v>13176</v>
      </c>
      <c r="M4091" s="11" t="s">
        <v>39</v>
      </c>
      <c r="N4091" s="10" t="s">
        <v>145</v>
      </c>
      <c r="O4091" s="10"/>
      <c r="P4091" s="10"/>
      <c r="Q4091" s="12"/>
      <c r="R4091" s="12"/>
      <c r="S4091" s="15" t="s">
        <v>42</v>
      </c>
      <c r="T4091" s="10" t="s">
        <v>27</v>
      </c>
      <c r="U4091" s="10">
        <v>2008</v>
      </c>
      <c r="V4091" s="10">
        <v>2036</v>
      </c>
      <c r="W4091" s="10">
        <v>1897</v>
      </c>
      <c r="X4091" s="10">
        <v>1853</v>
      </c>
      <c r="Y4091" s="10">
        <f t="shared" si="170"/>
        <v>1915</v>
      </c>
      <c r="Z4091" s="10" t="str">
        <f>IFERROR(VLOOKUP(H4091,'[1]MW-NIFTY-50-12-Apr-2020'!$A:$A,1,FALSE),"No")</f>
        <v>No</v>
      </c>
      <c r="AA4091" s="10" t="str">
        <f>IFERROR(VLOOKUP(AB4091,'[2]ind_nifty500list 12th Apr20'!$F:$F,1,FALSE),"No")</f>
        <v>No</v>
      </c>
      <c r="AB4091" s="9">
        <v>1915</v>
      </c>
    </row>
    <row r="4092" spans="1:28" ht="15.75" customHeight="1" x14ac:dyDescent="0.3">
      <c r="A4092" s="9">
        <v>1928</v>
      </c>
      <c r="B4092" s="10"/>
      <c r="C4092" s="10"/>
      <c r="D4092" s="10">
        <v>134203396</v>
      </c>
      <c r="E4092" s="10">
        <v>524232</v>
      </c>
      <c r="F4092" s="10">
        <v>524232</v>
      </c>
      <c r="G4092" s="10" t="s">
        <v>6029</v>
      </c>
      <c r="H4092" s="10" t="str">
        <f t="shared" si="174"/>
        <v>MAHAPOL</v>
      </c>
      <c r="I4092" s="10" t="s">
        <v>6030</v>
      </c>
      <c r="J4092" s="10" t="s">
        <v>6031</v>
      </c>
      <c r="K4092" s="13"/>
      <c r="L4092" s="13" t="s">
        <v>13176</v>
      </c>
      <c r="M4092" s="11" t="s">
        <v>249</v>
      </c>
      <c r="N4092" s="10" t="s">
        <v>383</v>
      </c>
      <c r="O4092" s="10"/>
      <c r="P4092" s="10"/>
      <c r="Q4092" s="12"/>
      <c r="R4092" s="12"/>
      <c r="S4092" s="18" t="s">
        <v>384</v>
      </c>
      <c r="T4092" s="10" t="s">
        <v>27</v>
      </c>
      <c r="U4092" s="10">
        <v>2093</v>
      </c>
      <c r="V4092" s="10">
        <v>2299</v>
      </c>
      <c r="W4092" s="10">
        <v>1871</v>
      </c>
      <c r="X4092" s="10">
        <v>1824</v>
      </c>
      <c r="Y4092" s="10">
        <f t="shared" si="170"/>
        <v>1928</v>
      </c>
      <c r="Z4092" s="10" t="str">
        <f>IFERROR(VLOOKUP(H4092,'[1]MW-NIFTY-50-12-Apr-2020'!$A:$A,1,FALSE),"No")</f>
        <v>No</v>
      </c>
      <c r="AA4092" s="10" t="str">
        <f>IFERROR(VLOOKUP(AB4092,'[2]ind_nifty500list 12th Apr20'!$F:$F,1,FALSE),"No")</f>
        <v>No</v>
      </c>
      <c r="AB4092" s="9">
        <v>1928</v>
      </c>
    </row>
    <row r="4093" spans="1:28" ht="15.75" customHeight="1" x14ac:dyDescent="0.3">
      <c r="A4093" s="9">
        <v>2008</v>
      </c>
      <c r="B4093" s="10"/>
      <c r="C4093" s="10"/>
      <c r="D4093" s="10">
        <v>133944580</v>
      </c>
      <c r="E4093" s="10">
        <v>523221</v>
      </c>
      <c r="F4093" s="10">
        <v>523221</v>
      </c>
      <c r="G4093" s="10" t="s">
        <v>6266</v>
      </c>
      <c r="H4093" s="10" t="str">
        <f t="shared" si="174"/>
        <v>MCSLTD</v>
      </c>
      <c r="I4093" s="10" t="s">
        <v>6267</v>
      </c>
      <c r="J4093" s="10" t="s">
        <v>6268</v>
      </c>
      <c r="K4093" s="13"/>
      <c r="L4093" s="13" t="s">
        <v>13176</v>
      </c>
      <c r="M4093" s="11" t="s">
        <v>39</v>
      </c>
      <c r="N4093" s="10" t="s">
        <v>145</v>
      </c>
      <c r="O4093" s="10"/>
      <c r="P4093" s="10"/>
      <c r="Q4093" s="12"/>
      <c r="R4093" s="12"/>
      <c r="S4093" s="15" t="s">
        <v>42</v>
      </c>
      <c r="T4093" s="10" t="s">
        <v>27</v>
      </c>
      <c r="U4093" s="10">
        <v>2036</v>
      </c>
      <c r="V4093" s="10">
        <v>2188</v>
      </c>
      <c r="W4093" s="10">
        <v>1915</v>
      </c>
      <c r="X4093" s="10">
        <v>1897</v>
      </c>
      <c r="Y4093" s="10">
        <f t="shared" si="170"/>
        <v>2008</v>
      </c>
      <c r="Z4093" s="10" t="str">
        <f>IFERROR(VLOOKUP(H4093,'[1]MW-NIFTY-50-12-Apr-2020'!$A:$A,1,FALSE),"No")</f>
        <v>No</v>
      </c>
      <c r="AA4093" s="10" t="str">
        <f>IFERROR(VLOOKUP(AB4093,'[2]ind_nifty500list 12th Apr20'!$F:$F,1,FALSE),"No")</f>
        <v>No</v>
      </c>
      <c r="AB4093" s="9">
        <v>2008</v>
      </c>
    </row>
    <row r="4094" spans="1:28" ht="15.75" customHeight="1" x14ac:dyDescent="0.3">
      <c r="A4094" s="9">
        <v>2015</v>
      </c>
      <c r="B4094" s="10"/>
      <c r="C4094" s="10"/>
      <c r="D4094" s="10">
        <v>131201284</v>
      </c>
      <c r="E4094" s="10">
        <v>131201284</v>
      </c>
      <c r="F4094" s="10">
        <v>512505</v>
      </c>
      <c r="G4094" s="10" t="s">
        <v>6286</v>
      </c>
      <c r="H4094" s="10" t="str">
        <f t="shared" si="174"/>
        <v>MEENST</v>
      </c>
      <c r="I4094" s="10"/>
      <c r="J4094" s="10" t="s">
        <v>6287</v>
      </c>
      <c r="K4094" s="13"/>
      <c r="L4094" s="13" t="s">
        <v>13176</v>
      </c>
      <c r="M4094" s="11" t="s">
        <v>23</v>
      </c>
      <c r="N4094" s="10" t="s">
        <v>90</v>
      </c>
      <c r="O4094" s="10"/>
      <c r="P4094" s="10"/>
      <c r="Q4094" s="12"/>
      <c r="R4094" s="12"/>
      <c r="S4094" s="18" t="s">
        <v>91</v>
      </c>
      <c r="T4094" s="10" t="s">
        <v>27</v>
      </c>
      <c r="U4094" s="10">
        <v>2542</v>
      </c>
      <c r="V4094" s="10">
        <v>2911</v>
      </c>
      <c r="W4094" s="10">
        <v>1658</v>
      </c>
      <c r="X4094" s="10">
        <v>1457</v>
      </c>
      <c r="Y4094" s="10">
        <f t="shared" si="170"/>
        <v>2015</v>
      </c>
      <c r="Z4094" s="10" t="str">
        <f>IFERROR(VLOOKUP(H4094,'[1]MW-NIFTY-50-12-Apr-2020'!$A:$A,1,FALSE),"No")</f>
        <v>No</v>
      </c>
      <c r="AA4094" s="10" t="str">
        <f>IFERROR(VLOOKUP(AB4094,'[2]ind_nifty500list 12th Apr20'!$F:$F,1,FALSE),"No")</f>
        <v>No</v>
      </c>
      <c r="AB4094" s="9">
        <v>2015</v>
      </c>
    </row>
    <row r="4095" spans="1:28" ht="15.75" customHeight="1" x14ac:dyDescent="0.3">
      <c r="A4095" s="9">
        <v>2121</v>
      </c>
      <c r="B4095" s="10"/>
      <c r="C4095" s="10"/>
      <c r="D4095" s="10">
        <v>134100996</v>
      </c>
      <c r="E4095" s="10">
        <v>523832</v>
      </c>
      <c r="F4095" s="10">
        <v>523832</v>
      </c>
      <c r="G4095" s="10" t="s">
        <v>6608</v>
      </c>
      <c r="H4095" s="10" t="str">
        <f t="shared" si="174"/>
        <v>MUKATPIPE</v>
      </c>
      <c r="I4095" s="10" t="s">
        <v>6609</v>
      </c>
      <c r="J4095" s="10" t="s">
        <v>6610</v>
      </c>
      <c r="K4095" s="13"/>
      <c r="L4095" s="13" t="s">
        <v>13176</v>
      </c>
      <c r="M4095" s="11" t="s">
        <v>23</v>
      </c>
      <c r="N4095" s="10" t="s">
        <v>90</v>
      </c>
      <c r="O4095" s="10"/>
      <c r="P4095" s="10"/>
      <c r="Q4095" s="12"/>
      <c r="R4095" s="12"/>
      <c r="S4095" s="18" t="s">
        <v>91</v>
      </c>
      <c r="T4095" s="10" t="s">
        <v>27</v>
      </c>
      <c r="U4095" s="10">
        <v>2359</v>
      </c>
      <c r="V4095" s="10">
        <v>2547</v>
      </c>
      <c r="W4095" s="10">
        <v>1693</v>
      </c>
      <c r="X4095" s="10">
        <v>1064</v>
      </c>
      <c r="Y4095" s="10">
        <f t="shared" si="170"/>
        <v>2121</v>
      </c>
      <c r="Z4095" s="10" t="str">
        <f>IFERROR(VLOOKUP(H4095,'[1]MW-NIFTY-50-12-Apr-2020'!$A:$A,1,FALSE),"No")</f>
        <v>No</v>
      </c>
      <c r="AA4095" s="10" t="str">
        <f>IFERROR(VLOOKUP(AB4095,'[2]ind_nifty500list 12th Apr20'!$F:$F,1,FALSE),"No")</f>
        <v>No</v>
      </c>
      <c r="AB4095" s="9">
        <v>2121</v>
      </c>
    </row>
    <row r="4096" spans="1:28" ht="15.75" customHeight="1" x14ac:dyDescent="0.3">
      <c r="A4096" s="9">
        <v>2123</v>
      </c>
      <c r="B4096" s="10"/>
      <c r="C4096" s="10"/>
      <c r="D4096" s="10">
        <v>131395844</v>
      </c>
      <c r="E4096" s="10">
        <v>513265</v>
      </c>
      <c r="F4096" s="10">
        <v>513265</v>
      </c>
      <c r="G4096" s="10" t="s">
        <v>6614</v>
      </c>
      <c r="H4096" s="10" t="str">
        <f t="shared" si="174"/>
        <v>MUKESTL</v>
      </c>
      <c r="I4096" s="10" t="s">
        <v>6615</v>
      </c>
      <c r="J4096" s="10" t="s">
        <v>6616</v>
      </c>
      <c r="K4096" s="13"/>
      <c r="L4096" s="13" t="s">
        <v>13176</v>
      </c>
      <c r="M4096" s="11" t="s">
        <v>23</v>
      </c>
      <c r="N4096" s="10" t="s">
        <v>90</v>
      </c>
      <c r="O4096" s="10"/>
      <c r="P4096" s="10"/>
      <c r="Q4096" s="12"/>
      <c r="R4096" s="12"/>
      <c r="S4096" s="18" t="s">
        <v>91</v>
      </c>
      <c r="T4096" s="10" t="s">
        <v>27</v>
      </c>
      <c r="U4096" s="10">
        <v>3385</v>
      </c>
      <c r="V4096" s="10">
        <v>3667</v>
      </c>
      <c r="W4096" s="10">
        <v>3312</v>
      </c>
      <c r="X4096" s="10">
        <v>2761</v>
      </c>
      <c r="Y4096" s="10">
        <f t="shared" si="170"/>
        <v>2123</v>
      </c>
      <c r="Z4096" s="10" t="str">
        <f>IFERROR(VLOOKUP(H4096,'[1]MW-NIFTY-50-12-Apr-2020'!$A:$A,1,FALSE),"No")</f>
        <v>No</v>
      </c>
      <c r="AA4096" s="10" t="str">
        <f>IFERROR(VLOOKUP(AB4096,'[2]ind_nifty500list 12th Apr20'!$F:$F,1,FALSE),"No")</f>
        <v>No</v>
      </c>
      <c r="AB4096" s="9">
        <v>2123</v>
      </c>
    </row>
    <row r="4097" spans="1:28" ht="15.75" customHeight="1" x14ac:dyDescent="0.3">
      <c r="A4097" s="9">
        <v>2124</v>
      </c>
      <c r="B4097" s="10"/>
      <c r="C4097" s="10"/>
      <c r="D4097" s="10">
        <v>132447748</v>
      </c>
      <c r="E4097" s="10">
        <v>517374</v>
      </c>
      <c r="F4097" s="10">
        <v>517374</v>
      </c>
      <c r="G4097" s="10" t="s">
        <v>6617</v>
      </c>
      <c r="H4097" s="10" t="str">
        <f t="shared" si="174"/>
        <v>MUKSTRI</v>
      </c>
      <c r="I4097" s="10" t="s">
        <v>6618</v>
      </c>
      <c r="J4097" s="10" t="s">
        <v>6619</v>
      </c>
      <c r="K4097" s="13"/>
      <c r="L4097" s="13" t="s">
        <v>13176</v>
      </c>
      <c r="M4097" s="10" t="s">
        <v>23</v>
      </c>
      <c r="N4097" s="10" t="s">
        <v>90</v>
      </c>
      <c r="O4097" s="10"/>
      <c r="P4097" s="10"/>
      <c r="Q4097" s="12"/>
      <c r="R4097" s="12"/>
      <c r="S4097" s="18" t="s">
        <v>91</v>
      </c>
      <c r="T4097" s="10" t="s">
        <v>27</v>
      </c>
      <c r="U4097" s="10">
        <v>3585</v>
      </c>
      <c r="V4097" s="10">
        <v>95</v>
      </c>
      <c r="W4097" s="10">
        <v>565</v>
      </c>
      <c r="X4097" s="10">
        <v>3643</v>
      </c>
      <c r="Y4097" s="10">
        <f t="shared" si="170"/>
        <v>2124</v>
      </c>
      <c r="Z4097" s="10" t="str">
        <f>IFERROR(VLOOKUP(H4097,'[1]MW-NIFTY-50-12-Apr-2020'!$A:$A,1,FALSE),"No")</f>
        <v>No</v>
      </c>
      <c r="AA4097" s="10" t="str">
        <f>IFERROR(VLOOKUP(AB4097,'[2]ind_nifty500list 12th Apr20'!$F:$F,1,FALSE),"No")</f>
        <v>No</v>
      </c>
      <c r="AB4097" s="9">
        <v>2124</v>
      </c>
    </row>
    <row r="4098" spans="1:28" ht="15.75" customHeight="1" x14ac:dyDescent="0.3">
      <c r="A4098" s="9">
        <v>2188</v>
      </c>
      <c r="B4098" s="10"/>
      <c r="C4098" s="10"/>
      <c r="D4098" s="10">
        <v>132915204</v>
      </c>
      <c r="E4098" s="10">
        <v>132915204</v>
      </c>
      <c r="F4098" s="10">
        <v>519200</v>
      </c>
      <c r="G4098" s="10" t="s">
        <v>6812</v>
      </c>
      <c r="H4098" s="10" t="str">
        <f t="shared" si="174"/>
        <v>NVCMIND</v>
      </c>
      <c r="I4098" s="10"/>
      <c r="J4098" s="10" t="s">
        <v>6813</v>
      </c>
      <c r="K4098" s="13"/>
      <c r="L4098" s="13" t="s">
        <v>13176</v>
      </c>
      <c r="M4098" s="11" t="s">
        <v>39</v>
      </c>
      <c r="N4098" s="10" t="s">
        <v>145</v>
      </c>
      <c r="O4098" s="10"/>
      <c r="P4098" s="10"/>
      <c r="Q4098" s="12"/>
      <c r="R4098" s="12"/>
      <c r="S4098" s="15" t="s">
        <v>42</v>
      </c>
      <c r="T4098" s="10" t="s">
        <v>27</v>
      </c>
      <c r="U4098" s="10">
        <v>2266</v>
      </c>
      <c r="V4098" s="10">
        <v>2278</v>
      </c>
      <c r="W4098" s="10">
        <v>2036</v>
      </c>
      <c r="X4098" s="10">
        <v>2008</v>
      </c>
      <c r="Y4098" s="10">
        <f t="shared" ref="Y4098:Y4161" si="175">A4098</f>
        <v>2188</v>
      </c>
      <c r="Z4098" s="10" t="str">
        <f>IFERROR(VLOOKUP(H4098,'[1]MW-NIFTY-50-12-Apr-2020'!$A:$A,1,FALSE),"No")</f>
        <v>No</v>
      </c>
      <c r="AA4098" s="10" t="str">
        <f>IFERROR(VLOOKUP(AB4098,'[2]ind_nifty500list 12th Apr20'!$F:$F,1,FALSE),"No")</f>
        <v>No</v>
      </c>
      <c r="AB4098" s="9">
        <v>2188</v>
      </c>
    </row>
    <row r="4099" spans="1:28" ht="15.75" customHeight="1" x14ac:dyDescent="0.3">
      <c r="A4099" s="9">
        <v>2208</v>
      </c>
      <c r="B4099" s="10"/>
      <c r="C4099" s="10"/>
      <c r="D4099" s="10">
        <v>128115716</v>
      </c>
      <c r="E4099" s="10">
        <v>500452</v>
      </c>
      <c r="F4099" s="10">
        <v>500452</v>
      </c>
      <c r="G4099" s="10" t="s">
        <v>6871</v>
      </c>
      <c r="H4099" s="10" t="str">
        <f t="shared" si="174"/>
        <v>NEPCAGRO</v>
      </c>
      <c r="I4099" s="10" t="s">
        <v>6872</v>
      </c>
      <c r="J4099" s="10" t="s">
        <v>6873</v>
      </c>
      <c r="K4099" s="13"/>
      <c r="L4099" s="13" t="s">
        <v>13176</v>
      </c>
      <c r="M4099" s="11" t="s">
        <v>275</v>
      </c>
      <c r="N4099" s="10" t="s">
        <v>276</v>
      </c>
      <c r="O4099" s="10" t="s">
        <v>277</v>
      </c>
      <c r="P4099" s="10"/>
      <c r="Q4099" s="12"/>
      <c r="R4099" s="12"/>
      <c r="S4099" s="18" t="s">
        <v>279</v>
      </c>
      <c r="T4099" s="10" t="s">
        <v>27</v>
      </c>
      <c r="U4099" s="10">
        <v>3294</v>
      </c>
      <c r="V4099" s="10">
        <v>3504</v>
      </c>
      <c r="W4099" s="10">
        <v>774</v>
      </c>
      <c r="X4099" s="10">
        <v>3829</v>
      </c>
      <c r="Y4099" s="10">
        <f t="shared" si="175"/>
        <v>2208</v>
      </c>
      <c r="Z4099" s="10" t="str">
        <f>IFERROR(VLOOKUP(H4099,'[1]MW-NIFTY-50-12-Apr-2020'!$A:$A,1,FALSE),"No")</f>
        <v>No</v>
      </c>
      <c r="AA4099" s="10" t="str">
        <f>IFERROR(VLOOKUP(AB4099,'[2]ind_nifty500list 12th Apr20'!$F:$F,1,FALSE),"No")</f>
        <v>No</v>
      </c>
      <c r="AB4099" s="9">
        <v>2208</v>
      </c>
    </row>
    <row r="4100" spans="1:28" ht="15.75" customHeight="1" x14ac:dyDescent="0.3">
      <c r="A4100" s="9">
        <v>2210</v>
      </c>
      <c r="B4100" s="10"/>
      <c r="C4100" s="10"/>
      <c r="D4100" s="10">
        <v>135955716</v>
      </c>
      <c r="E4100" s="10">
        <v>531077</v>
      </c>
      <c r="F4100" s="10">
        <v>531077</v>
      </c>
      <c r="G4100" s="10" t="s">
        <v>6877</v>
      </c>
      <c r="H4100" s="10" t="str">
        <f t="shared" si="174"/>
        <v>NEPCPAPER</v>
      </c>
      <c r="I4100" s="10" t="s">
        <v>6878</v>
      </c>
      <c r="J4100" s="10" t="s">
        <v>6879</v>
      </c>
      <c r="K4100" s="13"/>
      <c r="L4100" s="13" t="s">
        <v>13176</v>
      </c>
      <c r="M4100" s="11" t="s">
        <v>23</v>
      </c>
      <c r="N4100" s="10" t="s">
        <v>196</v>
      </c>
      <c r="O4100" s="10" t="s">
        <v>388</v>
      </c>
      <c r="P4100" s="10"/>
      <c r="Q4100" s="12"/>
      <c r="R4100" s="12"/>
      <c r="S4100" s="15" t="s">
        <v>26</v>
      </c>
      <c r="T4100" s="10" t="s">
        <v>27</v>
      </c>
      <c r="U4100" s="10">
        <v>3096</v>
      </c>
      <c r="V4100" s="10">
        <v>3134</v>
      </c>
      <c r="W4100" s="10">
        <v>2143</v>
      </c>
      <c r="X4100" s="10">
        <v>842</v>
      </c>
      <c r="Y4100" s="10">
        <f t="shared" si="175"/>
        <v>2210</v>
      </c>
      <c r="Z4100" s="10" t="str">
        <f>IFERROR(VLOOKUP(H4100,'[1]MW-NIFTY-50-12-Apr-2020'!$A:$A,1,FALSE),"No")</f>
        <v>No</v>
      </c>
      <c r="AA4100" s="10" t="str">
        <f>IFERROR(VLOOKUP(AB4100,'[2]ind_nifty500list 12th Apr20'!$F:$F,1,FALSE),"No")</f>
        <v>No</v>
      </c>
      <c r="AB4100" s="9">
        <v>2210</v>
      </c>
    </row>
    <row r="4101" spans="1:28" ht="15.75" customHeight="1" x14ac:dyDescent="0.3">
      <c r="A4101" s="9">
        <v>2248</v>
      </c>
      <c r="B4101" s="10">
        <v>6518273</v>
      </c>
      <c r="C4101" s="10">
        <v>25462</v>
      </c>
      <c r="D4101" s="10">
        <v>136393988</v>
      </c>
      <c r="E4101" s="10">
        <v>532789</v>
      </c>
      <c r="F4101" s="10">
        <v>532789</v>
      </c>
      <c r="G4101" s="10" t="s">
        <v>6991</v>
      </c>
      <c r="H4101" s="10" t="s">
        <v>6991</v>
      </c>
      <c r="I4101" s="10" t="s">
        <v>6992</v>
      </c>
      <c r="J4101" s="10" t="s">
        <v>6993</v>
      </c>
      <c r="K4101" s="13"/>
      <c r="L4101" s="13" t="s">
        <v>13176</v>
      </c>
      <c r="M4101" s="11" t="s">
        <v>23</v>
      </c>
      <c r="N4101" s="10" t="s">
        <v>90</v>
      </c>
      <c r="O4101" s="10" t="s">
        <v>821</v>
      </c>
      <c r="P4101" s="10" t="s">
        <v>2352</v>
      </c>
      <c r="Q4101" s="12"/>
      <c r="R4101" s="12"/>
      <c r="S4101" s="18" t="s">
        <v>91</v>
      </c>
      <c r="T4101" s="10" t="s">
        <v>27</v>
      </c>
      <c r="U4101" s="10">
        <v>1898</v>
      </c>
      <c r="V4101" s="10">
        <v>718</v>
      </c>
      <c r="W4101" s="10">
        <v>2145</v>
      </c>
      <c r="X4101" s="10">
        <v>585</v>
      </c>
      <c r="Y4101" s="10">
        <f t="shared" si="175"/>
        <v>2248</v>
      </c>
      <c r="Z4101" s="10" t="str">
        <f>IFERROR(VLOOKUP(H4101,'[1]MW-NIFTY-50-12-Apr-2020'!$A:$A,1,FALSE),"No")</f>
        <v>No</v>
      </c>
      <c r="AA4101" s="10" t="str">
        <f>IFERROR(VLOOKUP(AB4101,'[2]ind_nifty500list 12th Apr20'!$F:$F,1,FALSE),"No")</f>
        <v>No</v>
      </c>
      <c r="AB4101" s="9">
        <v>2248</v>
      </c>
    </row>
    <row r="4102" spans="1:28" ht="15.75" customHeight="1" x14ac:dyDescent="0.3">
      <c r="A4102" s="9">
        <v>2274</v>
      </c>
      <c r="B4102" s="10">
        <v>1003777</v>
      </c>
      <c r="C4102" s="10">
        <v>3921</v>
      </c>
      <c r="D4102" s="10"/>
      <c r="E4102" s="10"/>
      <c r="F4102" s="10"/>
      <c r="G4102" s="10" t="s">
        <v>7022</v>
      </c>
      <c r="H4102" s="10" t="s">
        <v>7072</v>
      </c>
      <c r="I4102" s="10" t="s">
        <v>7073</v>
      </c>
      <c r="J4102" s="10" t="s">
        <v>7074</v>
      </c>
      <c r="K4102" s="13"/>
      <c r="L4102" s="13" t="s">
        <v>13176</v>
      </c>
      <c r="M4102" s="11" t="s">
        <v>83</v>
      </c>
      <c r="N4102" s="10" t="s">
        <v>181</v>
      </c>
      <c r="O4102" s="10" t="s">
        <v>311</v>
      </c>
      <c r="P4102" s="23" t="s">
        <v>1765</v>
      </c>
      <c r="Q4102" s="12"/>
      <c r="R4102" s="12"/>
      <c r="S4102" s="15" t="s">
        <v>313</v>
      </c>
      <c r="T4102" s="10" t="s">
        <v>27</v>
      </c>
      <c r="U4102" s="10">
        <v>4956</v>
      </c>
      <c r="V4102" s="10">
        <v>3186</v>
      </c>
      <c r="W4102" s="10">
        <v>526</v>
      </c>
      <c r="X4102" s="10">
        <v>1559</v>
      </c>
      <c r="Y4102" s="10">
        <f t="shared" si="175"/>
        <v>2274</v>
      </c>
      <c r="Z4102" s="10" t="str">
        <f>IFERROR(VLOOKUP(H4102,'[1]MW-NIFTY-50-12-Apr-2020'!$A:$A,1,FALSE),"No")</f>
        <v>No</v>
      </c>
      <c r="AA4102" s="10" t="str">
        <f>IFERROR(VLOOKUP(AB4102,'[2]ind_nifty500list 12th Apr20'!$F:$F,1,FALSE),"No")</f>
        <v>No</v>
      </c>
      <c r="AB4102" s="9">
        <v>2274</v>
      </c>
    </row>
    <row r="4103" spans="1:28" ht="15.75" customHeight="1" x14ac:dyDescent="0.3">
      <c r="A4103" s="9">
        <v>2276</v>
      </c>
      <c r="B4103" s="10">
        <v>1068289</v>
      </c>
      <c r="C4103" s="10">
        <v>4173</v>
      </c>
      <c r="D4103" s="10"/>
      <c r="E4103" s="10"/>
      <c r="F4103" s="10"/>
      <c r="G4103" s="10" t="s">
        <v>7022</v>
      </c>
      <c r="H4103" s="10" t="s">
        <v>7078</v>
      </c>
      <c r="I4103" s="10"/>
      <c r="J4103" s="10" t="s">
        <v>7079</v>
      </c>
      <c r="K4103" s="13"/>
      <c r="L4103" s="13" t="s">
        <v>13176</v>
      </c>
      <c r="M4103" s="11" t="s">
        <v>55</v>
      </c>
      <c r="N4103" s="10" t="s">
        <v>56</v>
      </c>
      <c r="O4103" s="11" t="s">
        <v>215</v>
      </c>
      <c r="P4103" s="10" t="s">
        <v>454</v>
      </c>
      <c r="Q4103" s="12"/>
      <c r="R4103" s="12"/>
      <c r="S4103" s="18" t="s">
        <v>58</v>
      </c>
      <c r="T4103" s="10" t="s">
        <v>27</v>
      </c>
      <c r="U4103" s="10">
        <v>3047</v>
      </c>
      <c r="V4103" s="10">
        <v>3438</v>
      </c>
      <c r="W4103" s="10">
        <v>779</v>
      </c>
      <c r="X4103" s="10">
        <v>3521</v>
      </c>
      <c r="Y4103" s="10">
        <f t="shared" si="175"/>
        <v>2276</v>
      </c>
      <c r="Z4103" s="10" t="str">
        <f>IFERROR(VLOOKUP(H4103,'[1]MW-NIFTY-50-12-Apr-2020'!$A:$A,1,FALSE),"No")</f>
        <v>No</v>
      </c>
      <c r="AA4103" s="10" t="str">
        <f>IFERROR(VLOOKUP(AB4103,'[2]ind_nifty500list 12th Apr20'!$F:$F,1,FALSE),"No")</f>
        <v>No</v>
      </c>
      <c r="AB4103" s="9">
        <v>2276</v>
      </c>
    </row>
    <row r="4104" spans="1:28" ht="15.75" customHeight="1" x14ac:dyDescent="0.3">
      <c r="A4104" s="9">
        <v>2370</v>
      </c>
      <c r="B4104" s="10"/>
      <c r="C4104" s="10"/>
      <c r="D4104" s="10">
        <v>129858564</v>
      </c>
      <c r="E4104" s="10">
        <v>507260</v>
      </c>
      <c r="F4104" s="10">
        <v>507260</v>
      </c>
      <c r="G4104" s="10" t="s">
        <v>7360</v>
      </c>
      <c r="H4104" s="10" t="str">
        <f>G4104</f>
        <v>OUDHSUG</v>
      </c>
      <c r="I4104" s="10"/>
      <c r="J4104" s="10" t="s">
        <v>7361</v>
      </c>
      <c r="K4104" s="13"/>
      <c r="L4104" s="13" t="s">
        <v>13176</v>
      </c>
      <c r="M4104" s="11" t="s">
        <v>275</v>
      </c>
      <c r="N4104" s="10" t="s">
        <v>357</v>
      </c>
      <c r="O4104" s="10" t="s">
        <v>358</v>
      </c>
      <c r="P4104" s="10" t="s">
        <v>1254</v>
      </c>
      <c r="Q4104" s="12"/>
      <c r="R4104" s="12"/>
      <c r="S4104" s="18" t="s">
        <v>279</v>
      </c>
      <c r="T4104" s="10" t="s">
        <v>27</v>
      </c>
      <c r="U4104" s="10">
        <v>2414</v>
      </c>
      <c r="V4104" s="10">
        <v>3008</v>
      </c>
      <c r="W4104" s="10">
        <v>2260</v>
      </c>
      <c r="X4104" s="10">
        <v>2366</v>
      </c>
      <c r="Y4104" s="10">
        <f t="shared" si="175"/>
        <v>2370</v>
      </c>
      <c r="Z4104" s="10" t="str">
        <f>IFERROR(VLOOKUP(H4104,'[1]MW-NIFTY-50-12-Apr-2020'!$A:$A,1,FALSE),"No")</f>
        <v>No</v>
      </c>
      <c r="AA4104" s="10" t="str">
        <f>IFERROR(VLOOKUP(AB4104,'[2]ind_nifty500list 12th Apr20'!$F:$F,1,FALSE),"No")</f>
        <v>No</v>
      </c>
      <c r="AB4104" s="9">
        <v>2370</v>
      </c>
    </row>
    <row r="4105" spans="1:28" ht="15.75" customHeight="1" x14ac:dyDescent="0.3">
      <c r="A4105" s="9">
        <v>2414</v>
      </c>
      <c r="B4105" s="10"/>
      <c r="C4105" s="10"/>
      <c r="D4105" s="10">
        <v>128041476</v>
      </c>
      <c r="E4105" s="10">
        <v>500162</v>
      </c>
      <c r="F4105" s="10">
        <v>500162</v>
      </c>
      <c r="G4105" s="10" t="s">
        <v>7492</v>
      </c>
      <c r="H4105" s="10" t="str">
        <f>G4105</f>
        <v>PARRYSUGAR</v>
      </c>
      <c r="I4105" s="10"/>
      <c r="J4105" s="10" t="s">
        <v>7493</v>
      </c>
      <c r="K4105" s="13"/>
      <c r="L4105" s="13" t="s">
        <v>13176</v>
      </c>
      <c r="M4105" s="11" t="s">
        <v>275</v>
      </c>
      <c r="N4105" s="10" t="s">
        <v>357</v>
      </c>
      <c r="O4105" s="10" t="s">
        <v>358</v>
      </c>
      <c r="P4105" s="10" t="s">
        <v>1254</v>
      </c>
      <c r="Q4105" s="12"/>
      <c r="R4105" s="12"/>
      <c r="S4105" s="18" t="s">
        <v>279</v>
      </c>
      <c r="T4105" s="10" t="s">
        <v>27</v>
      </c>
      <c r="U4105" s="10">
        <v>3008</v>
      </c>
      <c r="V4105" s="10">
        <v>3611</v>
      </c>
      <c r="W4105" s="10">
        <v>2370</v>
      </c>
      <c r="X4105" s="10">
        <v>2260</v>
      </c>
      <c r="Y4105" s="10">
        <f t="shared" si="175"/>
        <v>2414</v>
      </c>
      <c r="Z4105" s="10" t="str">
        <f>IFERROR(VLOOKUP(H4105,'[1]MW-NIFTY-50-12-Apr-2020'!$A:$A,1,FALSE),"No")</f>
        <v>No</v>
      </c>
      <c r="AA4105" s="10" t="str">
        <f>IFERROR(VLOOKUP(AB4105,'[2]ind_nifty500list 12th Apr20'!$F:$F,1,FALSE),"No")</f>
        <v>No</v>
      </c>
      <c r="AB4105" s="9">
        <v>2414</v>
      </c>
    </row>
    <row r="4106" spans="1:28" ht="15.75" customHeight="1" x14ac:dyDescent="0.3">
      <c r="A4106" s="9">
        <v>2465</v>
      </c>
      <c r="B4106" s="10"/>
      <c r="C4106" s="10"/>
      <c r="D4106" s="10">
        <v>132427780</v>
      </c>
      <c r="E4106" s="10">
        <v>517296</v>
      </c>
      <c r="F4106" s="10">
        <v>517296</v>
      </c>
      <c r="G4106" s="10" t="s">
        <v>7641</v>
      </c>
      <c r="H4106" s="10" t="str">
        <f>G4106</f>
        <v>PHOENIXLL</v>
      </c>
      <c r="I4106" s="10"/>
      <c r="J4106" s="10" t="s">
        <v>7642</v>
      </c>
      <c r="K4106" s="13"/>
      <c r="L4106" s="13" t="s">
        <v>13176</v>
      </c>
      <c r="M4106" s="11" t="s">
        <v>83</v>
      </c>
      <c r="N4106" s="10" t="s">
        <v>621</v>
      </c>
      <c r="O4106" s="10" t="s">
        <v>622</v>
      </c>
      <c r="P4106" s="10" t="s">
        <v>3170</v>
      </c>
      <c r="Q4106" s="12"/>
      <c r="R4106" s="12"/>
      <c r="S4106" s="18" t="s">
        <v>623</v>
      </c>
      <c r="T4106" s="10" t="s">
        <v>27</v>
      </c>
      <c r="U4106" s="10">
        <v>320</v>
      </c>
      <c r="V4106" s="10">
        <v>919</v>
      </c>
      <c r="W4106" s="10">
        <v>2517</v>
      </c>
      <c r="X4106" s="10">
        <v>172</v>
      </c>
      <c r="Y4106" s="10">
        <f t="shared" si="175"/>
        <v>2465</v>
      </c>
      <c r="Z4106" s="10" t="str">
        <f>IFERROR(VLOOKUP(H4106,'[1]MW-NIFTY-50-12-Apr-2020'!$A:$A,1,FALSE),"No")</f>
        <v>No</v>
      </c>
      <c r="AA4106" s="10" t="str">
        <f>IFERROR(VLOOKUP(AB4106,'[2]ind_nifty500list 12th Apr20'!$F:$F,1,FALSE),"No")</f>
        <v>No</v>
      </c>
      <c r="AB4106" s="9">
        <v>2465</v>
      </c>
    </row>
    <row r="4107" spans="1:28" ht="15.75" customHeight="1" x14ac:dyDescent="0.3">
      <c r="A4107" s="9">
        <v>2488</v>
      </c>
      <c r="B4107" s="10">
        <v>3438337</v>
      </c>
      <c r="C4107" s="10">
        <v>13431</v>
      </c>
      <c r="D4107" s="10">
        <v>136381188</v>
      </c>
      <c r="E4107" s="10">
        <v>532739</v>
      </c>
      <c r="F4107" s="10">
        <v>532739</v>
      </c>
      <c r="G4107" s="10" t="s">
        <v>7709</v>
      </c>
      <c r="H4107" s="10" t="s">
        <v>7709</v>
      </c>
      <c r="I4107" s="10" t="s">
        <v>7710</v>
      </c>
      <c r="J4107" s="10" t="s">
        <v>7711</v>
      </c>
      <c r="K4107" s="13"/>
      <c r="L4107" s="13" t="s">
        <v>13176</v>
      </c>
      <c r="M4107" s="11" t="s">
        <v>95</v>
      </c>
      <c r="N4107" s="10" t="s">
        <v>96</v>
      </c>
      <c r="O4107" s="10" t="s">
        <v>97</v>
      </c>
      <c r="P4107" s="10"/>
      <c r="Q4107" s="12"/>
      <c r="R4107" s="12"/>
      <c r="S4107" s="10" t="s">
        <v>98</v>
      </c>
      <c r="T4107" s="10" t="s">
        <v>27</v>
      </c>
      <c r="U4107" s="10">
        <v>3319</v>
      </c>
      <c r="V4107" s="10">
        <v>3498</v>
      </c>
      <c r="W4107" s="10">
        <v>888</v>
      </c>
      <c r="X4107" s="10">
        <v>887</v>
      </c>
      <c r="Y4107" s="10">
        <f t="shared" si="175"/>
        <v>2488</v>
      </c>
      <c r="Z4107" s="10" t="str">
        <f>IFERROR(VLOOKUP(H4107,'[1]MW-NIFTY-50-12-Apr-2020'!$A:$A,1,FALSE),"No")</f>
        <v>No</v>
      </c>
      <c r="AA4107" s="10" t="str">
        <f>IFERROR(VLOOKUP(AB4107,'[2]ind_nifty500list 12th Apr20'!$F:$F,1,FALSE),"No")</f>
        <v>No</v>
      </c>
      <c r="AB4107" s="9">
        <v>2488</v>
      </c>
    </row>
    <row r="4108" spans="1:28" ht="15.75" customHeight="1" x14ac:dyDescent="0.3">
      <c r="A4108" s="9">
        <v>2591</v>
      </c>
      <c r="B4108" s="10"/>
      <c r="C4108" s="10"/>
      <c r="D4108" s="10">
        <v>130518788</v>
      </c>
      <c r="E4108" s="10">
        <v>509839</v>
      </c>
      <c r="F4108" s="10">
        <v>509839</v>
      </c>
      <c r="G4108" s="10" t="s">
        <v>8014</v>
      </c>
      <c r="H4108" s="10" t="str">
        <f t="shared" ref="H4108:H4114" si="176">G4108</f>
        <v>PUNJABWOOL</v>
      </c>
      <c r="I4108" s="10" t="s">
        <v>8015</v>
      </c>
      <c r="J4108" s="10" t="s">
        <v>8016</v>
      </c>
      <c r="K4108" s="13"/>
      <c r="L4108" s="13" t="s">
        <v>13176</v>
      </c>
      <c r="M4108" s="11" t="s">
        <v>83</v>
      </c>
      <c r="N4108" s="10" t="s">
        <v>84</v>
      </c>
      <c r="O4108" s="10" t="s">
        <v>85</v>
      </c>
      <c r="P4108" s="10"/>
      <c r="Q4108" s="12"/>
      <c r="R4108" s="12"/>
      <c r="S4108" s="15" t="s">
        <v>86</v>
      </c>
      <c r="T4108" s="10" t="s">
        <v>27</v>
      </c>
      <c r="U4108" s="10">
        <v>2596</v>
      </c>
      <c r="V4108" s="10">
        <v>2760</v>
      </c>
      <c r="W4108" s="10">
        <v>2420</v>
      </c>
      <c r="X4108" s="10">
        <v>2367</v>
      </c>
      <c r="Y4108" s="10">
        <f t="shared" si="175"/>
        <v>2591</v>
      </c>
      <c r="Z4108" s="10" t="str">
        <f>IFERROR(VLOOKUP(H4108,'[1]MW-NIFTY-50-12-Apr-2020'!$A:$A,1,FALSE),"No")</f>
        <v>No</v>
      </c>
      <c r="AA4108" s="10" t="str">
        <f>IFERROR(VLOOKUP(AB4108,'[2]ind_nifty500list 12th Apr20'!$F:$F,1,FALSE),"No")</f>
        <v>No</v>
      </c>
      <c r="AB4108" s="9">
        <v>2591</v>
      </c>
    </row>
    <row r="4109" spans="1:28" ht="15.75" customHeight="1" x14ac:dyDescent="0.3">
      <c r="A4109" s="9">
        <v>2645</v>
      </c>
      <c r="B4109" s="10"/>
      <c r="C4109" s="10"/>
      <c r="D4109" s="10">
        <v>133895684</v>
      </c>
      <c r="E4109" s="10">
        <v>523030</v>
      </c>
      <c r="F4109" s="10">
        <v>523030</v>
      </c>
      <c r="G4109" s="10" t="s">
        <v>8175</v>
      </c>
      <c r="H4109" s="10" t="str">
        <f t="shared" si="176"/>
        <v>RAJDHNIL</v>
      </c>
      <c r="I4109" s="10" t="s">
        <v>8176</v>
      </c>
      <c r="J4109" s="10" t="s">
        <v>8177</v>
      </c>
      <c r="K4109" s="13"/>
      <c r="L4109" s="13" t="s">
        <v>13176</v>
      </c>
      <c r="M4109" s="12"/>
      <c r="N4109" s="10"/>
      <c r="O4109" s="10"/>
      <c r="P4109" s="10"/>
      <c r="Q4109" s="12"/>
      <c r="R4109" s="12"/>
      <c r="S4109" s="10"/>
      <c r="T4109" s="10" t="s">
        <v>27</v>
      </c>
      <c r="U4109" s="10"/>
      <c r="V4109" s="10"/>
      <c r="W4109" s="10"/>
      <c r="X4109" s="10"/>
      <c r="Y4109" s="10">
        <f t="shared" si="175"/>
        <v>2645</v>
      </c>
      <c r="Z4109" s="10" t="str">
        <f>IFERROR(VLOOKUP(H4109,'[1]MW-NIFTY-50-12-Apr-2020'!$A:$A,1,FALSE),"No")</f>
        <v>No</v>
      </c>
      <c r="AA4109" s="10" t="str">
        <f>IFERROR(VLOOKUP(AB4109,'[2]ind_nifty500list 12th Apr20'!$F:$F,1,FALSE),"No")</f>
        <v>No</v>
      </c>
      <c r="AB4109" s="9">
        <v>2645</v>
      </c>
    </row>
    <row r="4110" spans="1:28" ht="15.75" customHeight="1" x14ac:dyDescent="0.3">
      <c r="A4110" s="9">
        <v>2762</v>
      </c>
      <c r="B4110" s="10"/>
      <c r="C4110" s="10"/>
      <c r="D4110" s="10">
        <v>136469252</v>
      </c>
      <c r="E4110" s="10">
        <v>533083</v>
      </c>
      <c r="F4110" s="10">
        <v>533083</v>
      </c>
      <c r="G4110" s="10" t="s">
        <v>8527</v>
      </c>
      <c r="H4110" s="10" t="str">
        <f t="shared" si="176"/>
        <v>RDEVCAB</v>
      </c>
      <c r="I4110" s="10" t="s">
        <v>8528</v>
      </c>
      <c r="J4110" s="10" t="s">
        <v>8529</v>
      </c>
      <c r="K4110" s="13"/>
      <c r="L4110" s="13" t="s">
        <v>13176</v>
      </c>
      <c r="M4110" s="11" t="s">
        <v>39</v>
      </c>
      <c r="N4110" s="10" t="s">
        <v>40</v>
      </c>
      <c r="O4110" s="10" t="s">
        <v>128</v>
      </c>
      <c r="P4110" s="10" t="s">
        <v>2150</v>
      </c>
      <c r="Q4110" s="11" t="s">
        <v>2150</v>
      </c>
      <c r="R4110" s="12"/>
      <c r="S4110" s="15" t="s">
        <v>42</v>
      </c>
      <c r="T4110" s="10" t="s">
        <v>27</v>
      </c>
      <c r="U4110" s="10">
        <v>3316</v>
      </c>
      <c r="V4110" s="10">
        <v>2405</v>
      </c>
      <c r="W4110" s="10">
        <v>3144</v>
      </c>
      <c r="X4110" s="10">
        <v>2953</v>
      </c>
      <c r="Y4110" s="10">
        <f t="shared" si="175"/>
        <v>2762</v>
      </c>
      <c r="Z4110" s="10" t="str">
        <f>IFERROR(VLOOKUP(H4110,'[1]MW-NIFTY-50-12-Apr-2020'!$A:$A,1,FALSE),"No")</f>
        <v>No</v>
      </c>
      <c r="AA4110" s="10" t="str">
        <f>IFERROR(VLOOKUP(AB4110,'[2]ind_nifty500list 12th Apr20'!$F:$F,1,FALSE),"No")</f>
        <v>No</v>
      </c>
      <c r="AB4110" s="9">
        <v>2762</v>
      </c>
    </row>
    <row r="4111" spans="1:28" ht="15.75" customHeight="1" x14ac:dyDescent="0.3">
      <c r="A4111" s="9">
        <v>2769</v>
      </c>
      <c r="B4111" s="10"/>
      <c r="C4111" s="10"/>
      <c r="D4111" s="10">
        <v>136000004</v>
      </c>
      <c r="E4111" s="10">
        <v>531250</v>
      </c>
      <c r="F4111" s="10">
        <v>531250</v>
      </c>
      <c r="G4111" s="10" t="s">
        <v>8548</v>
      </c>
      <c r="H4111" s="10" t="str">
        <f t="shared" si="176"/>
        <v>RNBIND</v>
      </c>
      <c r="I4111" s="10" t="s">
        <v>8549</v>
      </c>
      <c r="J4111" s="10" t="s">
        <v>8550</v>
      </c>
      <c r="K4111" s="13"/>
      <c r="L4111" s="13" t="s">
        <v>13176</v>
      </c>
      <c r="M4111" s="11" t="s">
        <v>55</v>
      </c>
      <c r="N4111" s="10" t="s">
        <v>56</v>
      </c>
      <c r="O4111" s="10" t="s">
        <v>57</v>
      </c>
      <c r="P4111" s="10"/>
      <c r="Q4111" s="12"/>
      <c r="R4111" s="12"/>
      <c r="S4111" s="18" t="s">
        <v>58</v>
      </c>
      <c r="T4111" s="10" t="s">
        <v>27</v>
      </c>
      <c r="U4111" s="10">
        <v>2776</v>
      </c>
      <c r="V4111" s="10">
        <v>2913</v>
      </c>
      <c r="W4111" s="10">
        <v>2545</v>
      </c>
      <c r="X4111" s="10">
        <v>2273</v>
      </c>
      <c r="Y4111" s="10">
        <f t="shared" si="175"/>
        <v>2769</v>
      </c>
      <c r="Z4111" s="10" t="str">
        <f>IFERROR(VLOOKUP(H4111,'[1]MW-NIFTY-50-12-Apr-2020'!$A:$A,1,FALSE),"No")</f>
        <v>No</v>
      </c>
      <c r="AA4111" s="10" t="str">
        <f>IFERROR(VLOOKUP(AB4111,'[2]ind_nifty500list 12th Apr20'!$F:$F,1,FALSE),"No")</f>
        <v>No</v>
      </c>
      <c r="AB4111" s="9">
        <v>2769</v>
      </c>
    </row>
    <row r="4112" spans="1:28" ht="15.75" customHeight="1" x14ac:dyDescent="0.3">
      <c r="A4112" s="9">
        <v>2777</v>
      </c>
      <c r="B4112" s="10"/>
      <c r="C4112" s="10"/>
      <c r="D4112" s="10">
        <v>131151108</v>
      </c>
      <c r="E4112" s="10">
        <v>512309</v>
      </c>
      <c r="F4112" s="10">
        <v>512309</v>
      </c>
      <c r="G4112" s="10" t="s">
        <v>8572</v>
      </c>
      <c r="H4112" s="10" t="str">
        <f t="shared" si="176"/>
        <v>ROSETEX</v>
      </c>
      <c r="I4112" s="10" t="s">
        <v>8573</v>
      </c>
      <c r="J4112" s="10" t="s">
        <v>8574</v>
      </c>
      <c r="K4112" s="13"/>
      <c r="L4112" s="13" t="s">
        <v>13176</v>
      </c>
      <c r="M4112" s="11" t="s">
        <v>39</v>
      </c>
      <c r="N4112" s="10" t="s">
        <v>40</v>
      </c>
      <c r="O4112" s="10" t="s">
        <v>76</v>
      </c>
      <c r="P4112" s="10"/>
      <c r="Q4112" s="12"/>
      <c r="R4112" s="12"/>
      <c r="S4112" s="17" t="s">
        <v>42</v>
      </c>
      <c r="T4112" s="10" t="s">
        <v>27</v>
      </c>
      <c r="U4112" s="10">
        <v>3043</v>
      </c>
      <c r="V4112" s="10">
        <v>3123</v>
      </c>
      <c r="W4112" s="10">
        <v>2664</v>
      </c>
      <c r="X4112" s="10">
        <v>2568</v>
      </c>
      <c r="Y4112" s="10">
        <f t="shared" si="175"/>
        <v>2777</v>
      </c>
      <c r="Z4112" s="10" t="str">
        <f>IFERROR(VLOOKUP(H4112,'[1]MW-NIFTY-50-12-Apr-2020'!$A:$A,1,FALSE),"No")</f>
        <v>No</v>
      </c>
      <c r="AA4112" s="10" t="str">
        <f>IFERROR(VLOOKUP(AB4112,'[2]ind_nifty500list 12th Apr20'!$F:$F,1,FALSE),"No")</f>
        <v>No</v>
      </c>
      <c r="AB4112" s="9">
        <v>2777</v>
      </c>
    </row>
    <row r="4113" spans="1:28" ht="15.75" customHeight="1" x14ac:dyDescent="0.3">
      <c r="A4113" s="9">
        <v>2930</v>
      </c>
      <c r="B4113" s="10"/>
      <c r="C4113" s="10"/>
      <c r="D4113" s="10">
        <v>136162820</v>
      </c>
      <c r="E4113" s="10">
        <v>531886</v>
      </c>
      <c r="F4113" s="10">
        <v>531886</v>
      </c>
      <c r="G4113" s="10" t="s">
        <v>9032</v>
      </c>
      <c r="H4113" s="10" t="str">
        <f t="shared" si="176"/>
        <v>SCOPEIND</v>
      </c>
      <c r="I4113" s="10" t="s">
        <v>9033</v>
      </c>
      <c r="J4113" s="10" t="s">
        <v>9034</v>
      </c>
      <c r="K4113" s="13"/>
      <c r="L4113" s="13" t="s">
        <v>13176</v>
      </c>
      <c r="M4113" s="11" t="s">
        <v>39</v>
      </c>
      <c r="N4113" s="10" t="s">
        <v>67</v>
      </c>
      <c r="O4113" s="10"/>
      <c r="P4113" s="10"/>
      <c r="Q4113" s="12"/>
      <c r="R4113" s="12"/>
      <c r="S4113" s="15" t="s">
        <v>69</v>
      </c>
      <c r="T4113" s="10" t="s">
        <v>27</v>
      </c>
      <c r="U4113" s="10">
        <v>3076</v>
      </c>
      <c r="V4113" s="10">
        <v>3394</v>
      </c>
      <c r="W4113" s="10">
        <v>2402</v>
      </c>
      <c r="X4113" s="10">
        <v>2224</v>
      </c>
      <c r="Y4113" s="10">
        <f t="shared" si="175"/>
        <v>2930</v>
      </c>
      <c r="Z4113" s="10" t="str">
        <f>IFERROR(VLOOKUP(H4113,'[1]MW-NIFTY-50-12-Apr-2020'!$A:$A,1,FALSE),"No")</f>
        <v>No</v>
      </c>
      <c r="AA4113" s="10" t="str">
        <f>IFERROR(VLOOKUP(AB4113,'[2]ind_nifty500list 12th Apr20'!$F:$F,1,FALSE),"No")</f>
        <v>No</v>
      </c>
      <c r="AB4113" s="9">
        <v>2930</v>
      </c>
    </row>
    <row r="4114" spans="1:28" ht="15.75" customHeight="1" x14ac:dyDescent="0.3">
      <c r="A4114" s="9">
        <v>2939</v>
      </c>
      <c r="B4114" s="10"/>
      <c r="C4114" s="10"/>
      <c r="D4114" s="10">
        <v>136459268</v>
      </c>
      <c r="E4114" s="10">
        <v>533044</v>
      </c>
      <c r="F4114" s="10">
        <v>533044</v>
      </c>
      <c r="G4114" s="10" t="s">
        <v>9059</v>
      </c>
      <c r="H4114" s="10" t="str">
        <f t="shared" si="176"/>
        <v>SELANBBPH</v>
      </c>
      <c r="I4114" s="10"/>
      <c r="J4114" s="10" t="s">
        <v>9059</v>
      </c>
      <c r="K4114" s="13"/>
      <c r="L4114" s="13" t="s">
        <v>13176</v>
      </c>
      <c r="M4114" s="11" t="s">
        <v>121</v>
      </c>
      <c r="N4114" s="10" t="s">
        <v>122</v>
      </c>
      <c r="O4114" s="10"/>
      <c r="P4114" s="10"/>
      <c r="Q4114" s="12"/>
      <c r="R4114" s="12"/>
      <c r="S4114" s="15" t="s">
        <v>124</v>
      </c>
      <c r="T4114" s="10" t="s">
        <v>27</v>
      </c>
      <c r="U4114" s="10">
        <v>861</v>
      </c>
      <c r="V4114" s="10">
        <v>1730</v>
      </c>
      <c r="W4114" s="10">
        <v>4931</v>
      </c>
      <c r="X4114" s="10">
        <v>2640</v>
      </c>
      <c r="Y4114" s="10">
        <f t="shared" si="175"/>
        <v>2939</v>
      </c>
      <c r="Z4114" s="10" t="str">
        <f>IFERROR(VLOOKUP(H4114,'[1]MW-NIFTY-50-12-Apr-2020'!$A:$A,1,FALSE),"No")</f>
        <v>No</v>
      </c>
      <c r="AA4114" s="10" t="str">
        <f>IFERROR(VLOOKUP(AB4114,'[2]ind_nifty500list 12th Apr20'!$F:$F,1,FALSE),"No")</f>
        <v>No</v>
      </c>
      <c r="AB4114" s="9">
        <v>2939</v>
      </c>
    </row>
    <row r="4115" spans="1:28" ht="15.75" customHeight="1" x14ac:dyDescent="0.3">
      <c r="A4115" s="9">
        <v>4892</v>
      </c>
      <c r="B4115" s="10">
        <v>5399297</v>
      </c>
      <c r="C4115" s="10">
        <v>21091</v>
      </c>
      <c r="D4115" s="10">
        <v>138387204</v>
      </c>
      <c r="E4115" s="10">
        <v>540575</v>
      </c>
      <c r="F4115" s="10">
        <v>540575</v>
      </c>
      <c r="G4115" s="10" t="s">
        <v>12656</v>
      </c>
      <c r="H4115" s="10" t="s">
        <v>12656</v>
      </c>
      <c r="I4115" s="10" t="s">
        <v>12657</v>
      </c>
      <c r="J4115" s="10" t="s">
        <v>12658</v>
      </c>
      <c r="K4115" s="13">
        <v>5343.0990499999998</v>
      </c>
      <c r="L4115" s="19" t="s">
        <v>13179</v>
      </c>
      <c r="M4115" s="11" t="s">
        <v>249</v>
      </c>
      <c r="N4115" s="10" t="s">
        <v>250</v>
      </c>
      <c r="O4115" s="10" t="s">
        <v>251</v>
      </c>
      <c r="P4115" s="10"/>
      <c r="Q4115" s="10"/>
      <c r="R4115" s="12"/>
      <c r="S4115" s="15" t="s">
        <v>26</v>
      </c>
      <c r="T4115" s="10" t="s">
        <v>27</v>
      </c>
      <c r="U4115" s="10">
        <v>3654</v>
      </c>
      <c r="V4115" s="10">
        <v>2701</v>
      </c>
      <c r="W4115" s="10">
        <v>2136</v>
      </c>
      <c r="X4115" s="10">
        <v>3638</v>
      </c>
      <c r="Y4115" s="10">
        <f t="shared" si="175"/>
        <v>4892</v>
      </c>
      <c r="Z4115" s="10" t="str">
        <f>IFERROR(VLOOKUP(H4115,'[1]MW-NIFTY-50-12-Apr-2020'!$A:$A,1,FALSE),"No")</f>
        <v>No</v>
      </c>
      <c r="AA4115" s="10" t="s">
        <v>44</v>
      </c>
      <c r="AB4115" s="9">
        <v>4892</v>
      </c>
    </row>
    <row r="4116" spans="1:28" ht="15.75" customHeight="1" x14ac:dyDescent="0.3">
      <c r="A4116" s="9">
        <v>2944</v>
      </c>
      <c r="B4116" s="10"/>
      <c r="C4116" s="10"/>
      <c r="D4116" s="10">
        <v>130043908</v>
      </c>
      <c r="E4116" s="10">
        <v>507984</v>
      </c>
      <c r="F4116" s="10">
        <v>507984</v>
      </c>
      <c r="G4116" s="10" t="s">
        <v>9072</v>
      </c>
      <c r="H4116" s="10" t="str">
        <f>G4116</f>
        <v>SERIND</v>
      </c>
      <c r="I4116" s="10" t="s">
        <v>9073</v>
      </c>
      <c r="J4116" s="10" t="s">
        <v>9074</v>
      </c>
      <c r="K4116" s="13"/>
      <c r="L4116" s="13" t="s">
        <v>13176</v>
      </c>
      <c r="M4116" s="11" t="s">
        <v>39</v>
      </c>
      <c r="N4116" s="10" t="s">
        <v>145</v>
      </c>
      <c r="O4116" s="10"/>
      <c r="P4116" s="10"/>
      <c r="Q4116" s="12"/>
      <c r="R4116" s="12"/>
      <c r="S4116" s="17" t="s">
        <v>42</v>
      </c>
      <c r="T4116" s="10" t="s">
        <v>27</v>
      </c>
      <c r="U4116" s="10">
        <v>3649</v>
      </c>
      <c r="V4116" s="10">
        <v>3738</v>
      </c>
      <c r="W4116" s="10">
        <v>2866</v>
      </c>
      <c r="X4116" s="10">
        <v>2865</v>
      </c>
      <c r="Y4116" s="10">
        <f t="shared" si="175"/>
        <v>2944</v>
      </c>
      <c r="Z4116" s="10" t="str">
        <f>IFERROR(VLOOKUP(H4116,'[1]MW-NIFTY-50-12-Apr-2020'!$A:$A,1,FALSE),"No")</f>
        <v>No</v>
      </c>
      <c r="AA4116" s="10" t="str">
        <f>IFERROR(VLOOKUP(AB4116,'[2]ind_nifty500list 12th Apr20'!$F:$F,1,FALSE),"No")</f>
        <v>No</v>
      </c>
      <c r="AB4116" s="9">
        <v>2944</v>
      </c>
    </row>
    <row r="4117" spans="1:28" ht="15.75" customHeight="1" x14ac:dyDescent="0.3">
      <c r="A4117" s="9">
        <v>3022</v>
      </c>
      <c r="B4117" s="10"/>
      <c r="C4117" s="10"/>
      <c r="D4117" s="10">
        <v>135974148</v>
      </c>
      <c r="E4117" s="10">
        <v>531149</v>
      </c>
      <c r="F4117" s="10">
        <v>531149</v>
      </c>
      <c r="G4117" s="10" t="s">
        <v>9306</v>
      </c>
      <c r="H4117" s="10" t="str">
        <f>G4117</f>
        <v>SRANGMARK</v>
      </c>
      <c r="I4117" s="10" t="s">
        <v>9307</v>
      </c>
      <c r="J4117" s="10" t="s">
        <v>9308</v>
      </c>
      <c r="K4117" s="13"/>
      <c r="L4117" s="13" t="s">
        <v>13176</v>
      </c>
      <c r="M4117" s="11" t="s">
        <v>83</v>
      </c>
      <c r="N4117" s="10" t="s">
        <v>181</v>
      </c>
      <c r="O4117" s="10" t="s">
        <v>210</v>
      </c>
      <c r="P4117" s="23" t="s">
        <v>211</v>
      </c>
      <c r="Q4117" s="12"/>
      <c r="R4117" s="12"/>
      <c r="S4117" s="15" t="s">
        <v>86</v>
      </c>
      <c r="T4117" s="10" t="s">
        <v>27</v>
      </c>
      <c r="U4117" s="10">
        <v>1931</v>
      </c>
      <c r="V4117" s="10">
        <v>795</v>
      </c>
      <c r="W4117" s="10">
        <v>3496</v>
      </c>
      <c r="X4117" s="10">
        <v>1505</v>
      </c>
      <c r="Y4117" s="10">
        <f t="shared" si="175"/>
        <v>3022</v>
      </c>
      <c r="Z4117" s="10" t="str">
        <f>IFERROR(VLOOKUP(H4117,'[1]MW-NIFTY-50-12-Apr-2020'!$A:$A,1,FALSE),"No")</f>
        <v>No</v>
      </c>
      <c r="AA4117" s="10" t="str">
        <f>IFERROR(VLOOKUP(AB4117,'[2]ind_nifty500list 12th Apr20'!$F:$F,1,FALSE),"No")</f>
        <v>No</v>
      </c>
      <c r="AB4117" s="9">
        <v>3022</v>
      </c>
    </row>
    <row r="4118" spans="1:28" ht="15.75" customHeight="1" x14ac:dyDescent="0.3">
      <c r="A4118" s="9">
        <v>3454</v>
      </c>
      <c r="B4118" s="10">
        <v>889601</v>
      </c>
      <c r="C4118" s="10">
        <v>3475</v>
      </c>
      <c r="D4118" s="10">
        <v>128105220</v>
      </c>
      <c r="E4118" s="10">
        <v>500411</v>
      </c>
      <c r="F4118" s="10">
        <v>500411</v>
      </c>
      <c r="G4118" s="10" t="s">
        <v>12665</v>
      </c>
      <c r="H4118" s="10" t="s">
        <v>12665</v>
      </c>
      <c r="I4118" s="10" t="s">
        <v>12666</v>
      </c>
      <c r="J4118" s="10" t="s">
        <v>12667</v>
      </c>
      <c r="K4118" s="13">
        <v>13876.11465</v>
      </c>
      <c r="L4118" s="16" t="s">
        <v>13177</v>
      </c>
      <c r="M4118" s="11" t="s">
        <v>39</v>
      </c>
      <c r="N4118" s="10" t="s">
        <v>40</v>
      </c>
      <c r="O4118" s="10" t="s">
        <v>137</v>
      </c>
      <c r="P4118" s="10" t="s">
        <v>138</v>
      </c>
      <c r="Q4118" s="11" t="e">
        <v>#REF!</v>
      </c>
      <c r="R4118" s="12"/>
      <c r="S4118" s="15" t="s">
        <v>42</v>
      </c>
      <c r="T4118" s="10" t="s">
        <v>43</v>
      </c>
      <c r="U4118" s="10">
        <v>3102</v>
      </c>
      <c r="V4118" s="10">
        <v>563</v>
      </c>
      <c r="W4118" s="10">
        <v>97</v>
      </c>
      <c r="X4118" s="10">
        <v>720</v>
      </c>
      <c r="Y4118" s="10">
        <f t="shared" si="175"/>
        <v>3454</v>
      </c>
      <c r="Z4118" s="10" t="str">
        <f>IFERROR(VLOOKUP(H4118,'[1]MW-NIFTY-50-12-Apr-2020'!$A:$A,1,FALSE),"No")</f>
        <v>No</v>
      </c>
      <c r="AA4118" s="10" t="s">
        <v>44</v>
      </c>
      <c r="AB4118" s="9">
        <v>3454</v>
      </c>
    </row>
    <row r="4119" spans="1:28" ht="15.75" customHeight="1" x14ac:dyDescent="0.3">
      <c r="A4119" s="9">
        <v>3026</v>
      </c>
      <c r="B4119" s="10"/>
      <c r="C4119" s="10"/>
      <c r="D4119" s="10">
        <v>137977604</v>
      </c>
      <c r="E4119" s="10">
        <v>538975</v>
      </c>
      <c r="F4119" s="10">
        <v>538975</v>
      </c>
      <c r="G4119" s="10" t="s">
        <v>9317</v>
      </c>
      <c r="H4119" s="10" t="str">
        <f>G4119</f>
        <v>SHREESEC</v>
      </c>
      <c r="I4119" s="10" t="s">
        <v>9318</v>
      </c>
      <c r="J4119" s="10" t="s">
        <v>9319</v>
      </c>
      <c r="K4119" s="13"/>
      <c r="L4119" s="13" t="s">
        <v>13176</v>
      </c>
      <c r="M4119" s="11" t="s">
        <v>55</v>
      </c>
      <c r="N4119" s="10" t="s">
        <v>56</v>
      </c>
      <c r="O4119" s="10" t="s">
        <v>62</v>
      </c>
      <c r="P4119" s="10" t="s">
        <v>293</v>
      </c>
      <c r="Q4119" s="12"/>
      <c r="R4119" s="12"/>
      <c r="S4119" s="18" t="s">
        <v>58</v>
      </c>
      <c r="T4119" s="10" t="s">
        <v>27</v>
      </c>
      <c r="U4119" s="10">
        <v>137</v>
      </c>
      <c r="V4119" s="10">
        <v>330</v>
      </c>
      <c r="W4119" s="10">
        <v>618</v>
      </c>
      <c r="X4119" s="10">
        <v>1393</v>
      </c>
      <c r="Y4119" s="10">
        <f t="shared" si="175"/>
        <v>3026</v>
      </c>
      <c r="Z4119" s="10" t="str">
        <f>IFERROR(VLOOKUP(H4119,'[1]MW-NIFTY-50-12-Apr-2020'!$A:$A,1,FALSE),"No")</f>
        <v>No</v>
      </c>
      <c r="AA4119" s="10" t="str">
        <f>IFERROR(VLOOKUP(AB4119,'[2]ind_nifty500list 12th Apr20'!$F:$F,1,FALSE),"No")</f>
        <v>No</v>
      </c>
      <c r="AB4119" s="9">
        <v>3026</v>
      </c>
    </row>
    <row r="4120" spans="1:28" ht="15.75" customHeight="1" x14ac:dyDescent="0.3">
      <c r="A4120" s="9">
        <v>4900</v>
      </c>
      <c r="B4120" s="10">
        <v>5533185</v>
      </c>
      <c r="C4120" s="10">
        <v>21614</v>
      </c>
      <c r="D4120" s="10">
        <v>138416900</v>
      </c>
      <c r="E4120" s="10">
        <v>540691</v>
      </c>
      <c r="F4120" s="10">
        <v>540691</v>
      </c>
      <c r="G4120" s="10" t="s">
        <v>12671</v>
      </c>
      <c r="H4120" s="10" t="s">
        <v>12671</v>
      </c>
      <c r="I4120" s="10" t="s">
        <v>12672</v>
      </c>
      <c r="J4120" s="10" t="s">
        <v>12673</v>
      </c>
      <c r="K4120" s="13">
        <v>34582.7739</v>
      </c>
      <c r="L4120" s="16" t="s">
        <v>13177</v>
      </c>
      <c r="M4120" s="11" t="s">
        <v>55</v>
      </c>
      <c r="N4120" s="10" t="s">
        <v>56</v>
      </c>
      <c r="O4120" s="10" t="s">
        <v>57</v>
      </c>
      <c r="P4120" s="10"/>
      <c r="Q4120" s="12"/>
      <c r="R4120" s="12"/>
      <c r="S4120" s="18" t="s">
        <v>58</v>
      </c>
      <c r="T4120" s="10" t="s">
        <v>27</v>
      </c>
      <c r="U4120" s="10">
        <v>3121</v>
      </c>
      <c r="V4120" s="10">
        <v>3057</v>
      </c>
      <c r="W4120" s="10">
        <v>4828</v>
      </c>
      <c r="X4120" s="10">
        <v>3290</v>
      </c>
      <c r="Y4120" s="10">
        <f t="shared" si="175"/>
        <v>4900</v>
      </c>
      <c r="Z4120" s="10" t="str">
        <f>IFERROR(VLOOKUP(H4120,'[1]MW-NIFTY-50-12-Apr-2020'!$A:$A,1,FALSE),"No")</f>
        <v>No</v>
      </c>
      <c r="AA4120" s="10" t="s">
        <v>44</v>
      </c>
      <c r="AB4120" s="9">
        <v>4900</v>
      </c>
    </row>
    <row r="4121" spans="1:28" ht="15.75" customHeight="1" x14ac:dyDescent="0.3">
      <c r="A4121" s="9">
        <v>4901</v>
      </c>
      <c r="B4121" s="10">
        <v>5556225</v>
      </c>
      <c r="C4121" s="10">
        <v>21704</v>
      </c>
      <c r="D4121" s="10">
        <v>138419460</v>
      </c>
      <c r="E4121" s="10">
        <v>540701</v>
      </c>
      <c r="F4121" s="10">
        <v>540701</v>
      </c>
      <c r="G4121" s="10" t="s">
        <v>12674</v>
      </c>
      <c r="H4121" s="10" t="s">
        <v>12674</v>
      </c>
      <c r="I4121" s="10" t="s">
        <v>12675</v>
      </c>
      <c r="J4121" s="10" t="s">
        <v>12676</v>
      </c>
      <c r="K4121" s="13">
        <v>5311.8197999999993</v>
      </c>
      <c r="L4121" s="19" t="s">
        <v>13179</v>
      </c>
      <c r="M4121" s="11" t="s">
        <v>4773</v>
      </c>
      <c r="N4121" s="10" t="s">
        <v>96</v>
      </c>
      <c r="O4121" s="10" t="s">
        <v>1772</v>
      </c>
      <c r="P4121" s="10"/>
      <c r="Q4121" s="12"/>
      <c r="R4121" s="12"/>
      <c r="S4121" s="10" t="s">
        <v>98</v>
      </c>
      <c r="T4121" s="10" t="s">
        <v>27</v>
      </c>
      <c r="U4121" s="10">
        <v>1726</v>
      </c>
      <c r="V4121" s="10">
        <v>528</v>
      </c>
      <c r="W4121" s="10">
        <v>773</v>
      </c>
      <c r="X4121" s="10">
        <v>575</v>
      </c>
      <c r="Y4121" s="10">
        <f t="shared" si="175"/>
        <v>4901</v>
      </c>
      <c r="Z4121" s="10" t="str">
        <f>IFERROR(VLOOKUP(H4121,'[1]MW-NIFTY-50-12-Apr-2020'!$A:$A,1,FALSE),"No")</f>
        <v>No</v>
      </c>
      <c r="AA4121" s="10" t="s">
        <v>44</v>
      </c>
      <c r="AB4121" s="9">
        <v>4901</v>
      </c>
    </row>
    <row r="4122" spans="1:28" ht="15.75" customHeight="1" x14ac:dyDescent="0.3">
      <c r="A4122" s="9">
        <v>3037</v>
      </c>
      <c r="B4122" s="10">
        <v>4898817</v>
      </c>
      <c r="C4122" s="10">
        <v>19136</v>
      </c>
      <c r="D4122" s="10">
        <v>136504068</v>
      </c>
      <c r="E4122" s="10">
        <v>533219</v>
      </c>
      <c r="F4122" s="10">
        <v>533219</v>
      </c>
      <c r="G4122" s="10" t="s">
        <v>9350</v>
      </c>
      <c r="H4122" s="10" t="s">
        <v>9350</v>
      </c>
      <c r="I4122" s="10" t="s">
        <v>9351</v>
      </c>
      <c r="J4122" s="10" t="s">
        <v>9352</v>
      </c>
      <c r="K4122" s="13"/>
      <c r="L4122" s="13" t="s">
        <v>13176</v>
      </c>
      <c r="M4122" s="11" t="s">
        <v>23</v>
      </c>
      <c r="N4122" s="10" t="s">
        <v>24</v>
      </c>
      <c r="O4122" s="10" t="s">
        <v>376</v>
      </c>
      <c r="P4122" s="10"/>
      <c r="Q4122" s="12"/>
      <c r="R4122" s="12"/>
      <c r="S4122" s="15" t="s">
        <v>26</v>
      </c>
      <c r="T4122" s="10" t="s">
        <v>27</v>
      </c>
      <c r="U4122" s="10">
        <v>4775</v>
      </c>
      <c r="V4122" s="10">
        <v>129</v>
      </c>
      <c r="W4122" s="10">
        <v>3203</v>
      </c>
      <c r="X4122" s="10">
        <v>1078</v>
      </c>
      <c r="Y4122" s="10">
        <f t="shared" si="175"/>
        <v>3037</v>
      </c>
      <c r="Z4122" s="10" t="str">
        <f>IFERROR(VLOOKUP(H4122,'[1]MW-NIFTY-50-12-Apr-2020'!$A:$A,1,FALSE),"No")</f>
        <v>No</v>
      </c>
      <c r="AA4122" s="10" t="str">
        <f>IFERROR(VLOOKUP(AB4122,'[2]ind_nifty500list 12th Apr20'!$F:$F,1,FALSE),"No")</f>
        <v>No</v>
      </c>
      <c r="AB4122" s="9">
        <v>3037</v>
      </c>
    </row>
    <row r="4123" spans="1:28" ht="15.75" customHeight="1" x14ac:dyDescent="0.3">
      <c r="A4123" s="9">
        <v>3064</v>
      </c>
      <c r="B4123" s="10"/>
      <c r="C4123" s="10"/>
      <c r="D4123" s="10">
        <v>134074372</v>
      </c>
      <c r="E4123" s="10">
        <v>523728</v>
      </c>
      <c r="F4123" s="10">
        <v>523728</v>
      </c>
      <c r="G4123" s="10" t="s">
        <v>9431</v>
      </c>
      <c r="H4123" s="10" t="str">
        <f t="shared" ref="H4123:H4128" si="177">G4123</f>
        <v>SIDDHATUBE</v>
      </c>
      <c r="I4123" s="10" t="s">
        <v>9432</v>
      </c>
      <c r="J4123" s="10" t="s">
        <v>9433</v>
      </c>
      <c r="K4123" s="13"/>
      <c r="L4123" s="13" t="s">
        <v>13176</v>
      </c>
      <c r="M4123" s="11" t="s">
        <v>23</v>
      </c>
      <c r="N4123" s="10" t="s">
        <v>24</v>
      </c>
      <c r="O4123" s="10"/>
      <c r="P4123" s="10"/>
      <c r="Q4123" s="12"/>
      <c r="R4123" s="12"/>
      <c r="S4123" s="15" t="s">
        <v>26</v>
      </c>
      <c r="T4123" s="10" t="s">
        <v>27</v>
      </c>
      <c r="U4123" s="10">
        <v>1004</v>
      </c>
      <c r="V4123" s="10">
        <v>1989</v>
      </c>
      <c r="W4123" s="10">
        <v>2889</v>
      </c>
      <c r="X4123" s="10">
        <v>2531</v>
      </c>
      <c r="Y4123" s="10">
        <f t="shared" si="175"/>
        <v>3064</v>
      </c>
      <c r="Z4123" s="10" t="str">
        <f>IFERROR(VLOOKUP(H4123,'[1]MW-NIFTY-50-12-Apr-2020'!$A:$A,1,FALSE),"No")</f>
        <v>No</v>
      </c>
      <c r="AA4123" s="10" t="str">
        <f>IFERROR(VLOOKUP(AB4123,'[2]ind_nifty500list 12th Apr20'!$F:$F,1,FALSE),"No")</f>
        <v>No</v>
      </c>
      <c r="AB4123" s="9">
        <v>3064</v>
      </c>
    </row>
    <row r="4124" spans="1:28" ht="15.75" customHeight="1" x14ac:dyDescent="0.3">
      <c r="A4124" s="9">
        <v>3113</v>
      </c>
      <c r="B4124" s="10"/>
      <c r="C4124" s="10"/>
      <c r="D4124" s="10">
        <v>133014020</v>
      </c>
      <c r="E4124" s="10">
        <v>519586</v>
      </c>
      <c r="F4124" s="10">
        <v>519586</v>
      </c>
      <c r="G4124" s="10" t="s">
        <v>9574</v>
      </c>
      <c r="H4124" s="10" t="str">
        <f t="shared" si="177"/>
        <v>SMILAX</v>
      </c>
      <c r="I4124" s="10" t="s">
        <v>9575</v>
      </c>
      <c r="J4124" s="10" t="s">
        <v>9576</v>
      </c>
      <c r="K4124" s="13"/>
      <c r="L4124" s="13" t="s">
        <v>13176</v>
      </c>
      <c r="M4124" s="11" t="s">
        <v>275</v>
      </c>
      <c r="N4124" s="10" t="s">
        <v>357</v>
      </c>
      <c r="O4124" s="10" t="s">
        <v>1415</v>
      </c>
      <c r="P4124" s="10" t="s">
        <v>9577</v>
      </c>
      <c r="Q4124" s="12"/>
      <c r="R4124" s="12"/>
      <c r="S4124" s="18" t="s">
        <v>279</v>
      </c>
      <c r="T4124" s="10" t="s">
        <v>27</v>
      </c>
      <c r="U4124" s="10">
        <v>4755</v>
      </c>
      <c r="V4124" s="10">
        <v>3942</v>
      </c>
      <c r="W4124" s="10">
        <v>4930</v>
      </c>
      <c r="X4124" s="10">
        <v>655</v>
      </c>
      <c r="Y4124" s="10">
        <f t="shared" si="175"/>
        <v>3113</v>
      </c>
      <c r="Z4124" s="10" t="str">
        <f>IFERROR(VLOOKUP(H4124,'[1]MW-NIFTY-50-12-Apr-2020'!$A:$A,1,FALSE),"No")</f>
        <v>No</v>
      </c>
      <c r="AA4124" s="10" t="str">
        <f>IFERROR(VLOOKUP(AB4124,'[2]ind_nifty500list 12th Apr20'!$F:$F,1,FALSE),"No")</f>
        <v>No</v>
      </c>
      <c r="AB4124" s="9">
        <v>3113</v>
      </c>
    </row>
    <row r="4125" spans="1:28" ht="15.75" customHeight="1" x14ac:dyDescent="0.3">
      <c r="A4125" s="9">
        <v>3124</v>
      </c>
      <c r="B4125" s="10"/>
      <c r="C4125" s="10"/>
      <c r="D4125" s="10">
        <v>135846660</v>
      </c>
      <c r="E4125" s="10">
        <v>530651</v>
      </c>
      <c r="F4125" s="10">
        <v>530651</v>
      </c>
      <c r="G4125" s="10" t="s">
        <v>9607</v>
      </c>
      <c r="H4125" s="10" t="str">
        <f t="shared" si="177"/>
        <v>SOFTECH</v>
      </c>
      <c r="I4125" s="10" t="s">
        <v>9608</v>
      </c>
      <c r="J4125" s="10" t="s">
        <v>9609</v>
      </c>
      <c r="K4125" s="13"/>
      <c r="L4125" s="13" t="s">
        <v>13176</v>
      </c>
      <c r="M4125" s="11" t="s">
        <v>32</v>
      </c>
      <c r="N4125" s="10" t="s">
        <v>33</v>
      </c>
      <c r="O4125" s="10" t="s">
        <v>48</v>
      </c>
      <c r="P4125" s="10"/>
      <c r="Q4125" s="12"/>
      <c r="R4125" s="12"/>
      <c r="S4125" s="18" t="s">
        <v>35</v>
      </c>
      <c r="T4125" s="10" t="s">
        <v>27</v>
      </c>
      <c r="U4125" s="10">
        <v>3237</v>
      </c>
      <c r="V4125" s="10">
        <v>3517</v>
      </c>
      <c r="W4125" s="10">
        <v>3073</v>
      </c>
      <c r="X4125" s="10">
        <v>2948</v>
      </c>
      <c r="Y4125" s="10">
        <f t="shared" si="175"/>
        <v>3124</v>
      </c>
      <c r="Z4125" s="10" t="str">
        <f>IFERROR(VLOOKUP(H4125,'[1]MW-NIFTY-50-12-Apr-2020'!$A:$A,1,FALSE),"No")</f>
        <v>No</v>
      </c>
      <c r="AA4125" s="10" t="str">
        <f>IFERROR(VLOOKUP(AB4125,'[2]ind_nifty500list 12th Apr20'!$F:$F,1,FALSE),"No")</f>
        <v>No</v>
      </c>
      <c r="AB4125" s="9">
        <v>3124</v>
      </c>
    </row>
    <row r="4126" spans="1:28" ht="15.75" customHeight="1" x14ac:dyDescent="0.3">
      <c r="A4126" s="9">
        <v>3156</v>
      </c>
      <c r="B4126" s="10"/>
      <c r="C4126" s="10"/>
      <c r="D4126" s="10">
        <v>137963524</v>
      </c>
      <c r="E4126" s="10">
        <v>538920</v>
      </c>
      <c r="F4126" s="10">
        <v>538920</v>
      </c>
      <c r="G4126" s="10" t="s">
        <v>9705</v>
      </c>
      <c r="H4126" s="10" t="str">
        <f t="shared" si="177"/>
        <v>SPACEAGE</v>
      </c>
      <c r="I4126" s="10" t="s">
        <v>9706</v>
      </c>
      <c r="J4126" s="10" t="s">
        <v>9707</v>
      </c>
      <c r="K4126" s="13"/>
      <c r="L4126" s="13" t="s">
        <v>13176</v>
      </c>
      <c r="M4126" s="11" t="s">
        <v>39</v>
      </c>
      <c r="N4126" s="10" t="s">
        <v>40</v>
      </c>
      <c r="O4126" s="10" t="s">
        <v>76</v>
      </c>
      <c r="P4126" s="10"/>
      <c r="Q4126" s="12"/>
      <c r="R4126" s="12"/>
      <c r="S4126" s="15" t="s">
        <v>42</v>
      </c>
      <c r="T4126" s="10" t="s">
        <v>27</v>
      </c>
      <c r="U4126" s="10">
        <v>3335</v>
      </c>
      <c r="V4126" s="10">
        <v>55</v>
      </c>
      <c r="W4126" s="10">
        <v>2243</v>
      </c>
      <c r="X4126" s="10">
        <v>2148</v>
      </c>
      <c r="Y4126" s="10">
        <f t="shared" si="175"/>
        <v>3156</v>
      </c>
      <c r="Z4126" s="10" t="str">
        <f>IFERROR(VLOOKUP(H4126,'[1]MW-NIFTY-50-12-Apr-2020'!$A:$A,1,FALSE),"No")</f>
        <v>No</v>
      </c>
      <c r="AA4126" s="10" t="str">
        <f>IFERROR(VLOOKUP(AB4126,'[2]ind_nifty500list 12th Apr20'!$F:$F,1,FALSE),"No")</f>
        <v>No</v>
      </c>
      <c r="AB4126" s="9">
        <v>3156</v>
      </c>
    </row>
    <row r="4127" spans="1:28" ht="15.75" customHeight="1" x14ac:dyDescent="0.3">
      <c r="A4127" s="9">
        <v>3205</v>
      </c>
      <c r="B4127" s="10"/>
      <c r="C4127" s="10"/>
      <c r="D4127" s="10">
        <v>148480260</v>
      </c>
      <c r="E4127" s="10">
        <v>580001</v>
      </c>
      <c r="F4127" s="10">
        <v>580001</v>
      </c>
      <c r="G4127" s="10" t="s">
        <v>9851</v>
      </c>
      <c r="H4127" s="10" t="str">
        <f t="shared" si="177"/>
        <v>STAN</v>
      </c>
      <c r="I4127" s="10" t="s">
        <v>9852</v>
      </c>
      <c r="J4127" s="10" t="s">
        <v>9853</v>
      </c>
      <c r="K4127" s="13"/>
      <c r="L4127" s="13" t="s">
        <v>13176</v>
      </c>
      <c r="M4127" s="11" t="s">
        <v>55</v>
      </c>
      <c r="N4127" s="10" t="s">
        <v>524</v>
      </c>
      <c r="O4127" s="10" t="s">
        <v>678</v>
      </c>
      <c r="P4127" s="10"/>
      <c r="Q4127" s="12"/>
      <c r="R4127" s="12"/>
      <c r="S4127" s="10" t="s">
        <v>526</v>
      </c>
      <c r="T4127" s="10" t="s">
        <v>27</v>
      </c>
      <c r="U4127" s="10">
        <v>178</v>
      </c>
      <c r="V4127" s="10">
        <v>746</v>
      </c>
      <c r="W4127" s="10">
        <v>1839</v>
      </c>
      <c r="X4127" s="10">
        <v>1694</v>
      </c>
      <c r="Y4127" s="10">
        <f t="shared" si="175"/>
        <v>3205</v>
      </c>
      <c r="Z4127" s="10" t="str">
        <f>IFERROR(VLOOKUP(H4127,'[1]MW-NIFTY-50-12-Apr-2020'!$A:$A,1,FALSE),"No")</f>
        <v>No</v>
      </c>
      <c r="AA4127" s="10" t="str">
        <f>IFERROR(VLOOKUP(AB4127,'[2]ind_nifty500list 12th Apr20'!$F:$F,1,FALSE),"No")</f>
        <v>No</v>
      </c>
      <c r="AB4127" s="9">
        <v>3205</v>
      </c>
    </row>
    <row r="4128" spans="1:28" ht="15.75" customHeight="1" x14ac:dyDescent="0.3">
      <c r="A4128" s="9">
        <v>3211</v>
      </c>
      <c r="B4128" s="10"/>
      <c r="C4128" s="10"/>
      <c r="D4128" s="10">
        <v>137386500</v>
      </c>
      <c r="E4128" s="10">
        <v>536666</v>
      </c>
      <c r="F4128" s="10">
        <v>536666</v>
      </c>
      <c r="G4128" s="10" t="s">
        <v>9869</v>
      </c>
      <c r="H4128" s="10" t="str">
        <f t="shared" si="177"/>
        <v>SFCL</v>
      </c>
      <c r="I4128" s="10"/>
      <c r="J4128" s="10" t="s">
        <v>9870</v>
      </c>
      <c r="K4128" s="13"/>
      <c r="L4128" s="13" t="s">
        <v>13176</v>
      </c>
      <c r="M4128" s="11" t="s">
        <v>249</v>
      </c>
      <c r="N4128" s="10" t="s">
        <v>250</v>
      </c>
      <c r="O4128" s="10"/>
      <c r="P4128" s="10"/>
      <c r="Q4128" s="12"/>
      <c r="R4128" s="12"/>
      <c r="S4128" s="15" t="s">
        <v>26</v>
      </c>
      <c r="T4128" s="10" t="s">
        <v>27</v>
      </c>
      <c r="U4128" s="10">
        <v>3524</v>
      </c>
      <c r="V4128" s="10">
        <v>1972</v>
      </c>
      <c r="W4128" s="10">
        <v>930</v>
      </c>
      <c r="X4128" s="10">
        <v>3962</v>
      </c>
      <c r="Y4128" s="10">
        <f t="shared" si="175"/>
        <v>3211</v>
      </c>
      <c r="Z4128" s="10" t="str">
        <f>IFERROR(VLOOKUP(H4128,'[1]MW-NIFTY-50-12-Apr-2020'!$A:$A,1,FALSE),"No")</f>
        <v>No</v>
      </c>
      <c r="AA4128" s="10" t="str">
        <f>IFERROR(VLOOKUP(AB4128,'[2]ind_nifty500list 12th Apr20'!$F:$F,1,FALSE),"No")</f>
        <v>No</v>
      </c>
      <c r="AB4128" s="9">
        <v>3211</v>
      </c>
    </row>
    <row r="4129" spans="1:28" ht="15.75" customHeight="1" x14ac:dyDescent="0.3">
      <c r="A4129" s="9">
        <v>3216</v>
      </c>
      <c r="B4129" s="10">
        <v>1351681</v>
      </c>
      <c r="C4129" s="10">
        <v>5280</v>
      </c>
      <c r="D4129" s="10"/>
      <c r="E4129" s="10"/>
      <c r="F4129" s="10">
        <v>501061</v>
      </c>
      <c r="G4129" s="10" t="s">
        <v>9884</v>
      </c>
      <c r="H4129" s="10" t="s">
        <v>9884</v>
      </c>
      <c r="I4129" s="10"/>
      <c r="J4129" s="10" t="s">
        <v>9885</v>
      </c>
      <c r="K4129" s="13"/>
      <c r="L4129" s="13" t="s">
        <v>13176</v>
      </c>
      <c r="M4129" s="11" t="s">
        <v>55</v>
      </c>
      <c r="N4129" s="10" t="s">
        <v>524</v>
      </c>
      <c r="O4129" s="10" t="s">
        <v>525</v>
      </c>
      <c r="P4129" s="10"/>
      <c r="Q4129" s="12"/>
      <c r="R4129" s="12"/>
      <c r="S4129" s="10" t="s">
        <v>526</v>
      </c>
      <c r="T4129" s="10" t="s">
        <v>27</v>
      </c>
      <c r="U4129" s="10">
        <v>3218</v>
      </c>
      <c r="V4129" s="10">
        <v>3219</v>
      </c>
      <c r="W4129" s="10">
        <v>771</v>
      </c>
      <c r="X4129" s="10">
        <v>2586</v>
      </c>
      <c r="Y4129" s="10">
        <f t="shared" si="175"/>
        <v>3216</v>
      </c>
      <c r="Z4129" s="10" t="str">
        <f>IFERROR(VLOOKUP(H4129,'[1]MW-NIFTY-50-12-Apr-2020'!$A:$A,1,FALSE),"No")</f>
        <v>No</v>
      </c>
      <c r="AA4129" s="10" t="str">
        <f>IFERROR(VLOOKUP(AB4129,'[2]ind_nifty500list 12th Apr20'!$F:$F,1,FALSE),"No")</f>
        <v>No</v>
      </c>
      <c r="AB4129" s="9">
        <v>3216</v>
      </c>
    </row>
    <row r="4130" spans="1:28" ht="15.75" customHeight="1" x14ac:dyDescent="0.3">
      <c r="A4130" s="9">
        <v>3218</v>
      </c>
      <c r="B4130" s="10">
        <v>4446721</v>
      </c>
      <c r="C4130" s="10">
        <v>17370</v>
      </c>
      <c r="D4130" s="10"/>
      <c r="E4130" s="10"/>
      <c r="F4130" s="10">
        <v>532200</v>
      </c>
      <c r="G4130" s="10" t="s">
        <v>9889</v>
      </c>
      <c r="H4130" s="10" t="s">
        <v>9889</v>
      </c>
      <c r="I4130" s="10"/>
      <c r="J4130" s="10" t="s">
        <v>9890</v>
      </c>
      <c r="K4130" s="13"/>
      <c r="L4130" s="27" t="s">
        <v>13176</v>
      </c>
      <c r="M4130" s="11" t="s">
        <v>55</v>
      </c>
      <c r="N4130" s="10" t="s">
        <v>524</v>
      </c>
      <c r="O4130" s="10" t="s">
        <v>525</v>
      </c>
      <c r="P4130" s="10"/>
      <c r="Q4130" s="12"/>
      <c r="R4130" s="12"/>
      <c r="S4130" s="10" t="s">
        <v>526</v>
      </c>
      <c r="T4130" s="10" t="s">
        <v>27</v>
      </c>
      <c r="U4130" s="10">
        <v>3219</v>
      </c>
      <c r="V4130" s="10">
        <v>2586</v>
      </c>
      <c r="W4130" s="10">
        <v>3216</v>
      </c>
      <c r="X4130" s="10">
        <v>771</v>
      </c>
      <c r="Y4130" s="10">
        <f t="shared" si="175"/>
        <v>3218</v>
      </c>
      <c r="Z4130" s="10" t="str">
        <f>IFERROR(VLOOKUP(H4130,'[1]MW-NIFTY-50-12-Apr-2020'!$A:$A,1,FALSE),"No")</f>
        <v>No</v>
      </c>
      <c r="AA4130" s="10" t="str">
        <f>IFERROR(VLOOKUP(AB4130,'[2]ind_nifty500list 12th Apr20'!$F:$F,1,FALSE),"No")</f>
        <v>No</v>
      </c>
      <c r="AB4130" s="9">
        <v>3218</v>
      </c>
    </row>
    <row r="4131" spans="1:28" ht="15.75" customHeight="1" x14ac:dyDescent="0.3">
      <c r="A4131" s="9">
        <v>3219</v>
      </c>
      <c r="B4131" s="10">
        <v>1360897</v>
      </c>
      <c r="C4131" s="10">
        <v>5316</v>
      </c>
      <c r="D4131" s="10"/>
      <c r="E4131" s="10"/>
      <c r="F4131" s="10">
        <v>532191</v>
      </c>
      <c r="G4131" s="10" t="s">
        <v>9891</v>
      </c>
      <c r="H4131" s="10" t="s">
        <v>9891</v>
      </c>
      <c r="I4131" s="10"/>
      <c r="J4131" s="10" t="s">
        <v>9892</v>
      </c>
      <c r="K4131" s="13"/>
      <c r="L4131" s="13" t="s">
        <v>13176</v>
      </c>
      <c r="M4131" s="11" t="s">
        <v>55</v>
      </c>
      <c r="N4131" s="10" t="s">
        <v>524</v>
      </c>
      <c r="O4131" s="10" t="s">
        <v>525</v>
      </c>
      <c r="P4131" s="10"/>
      <c r="Q4131" s="12"/>
      <c r="R4131" s="12"/>
      <c r="S4131" s="10" t="s">
        <v>526</v>
      </c>
      <c r="T4131" s="10" t="s">
        <v>27</v>
      </c>
      <c r="U4131" s="10">
        <v>771</v>
      </c>
      <c r="V4131" s="10">
        <v>2586</v>
      </c>
      <c r="W4131" s="10">
        <v>3218</v>
      </c>
      <c r="X4131" s="10">
        <v>3216</v>
      </c>
      <c r="Y4131" s="10">
        <f t="shared" si="175"/>
        <v>3219</v>
      </c>
      <c r="Z4131" s="10" t="str">
        <f>IFERROR(VLOOKUP(H4131,'[1]MW-NIFTY-50-12-Apr-2020'!$A:$A,1,FALSE),"No")</f>
        <v>No</v>
      </c>
      <c r="AA4131" s="10" t="str">
        <f>IFERROR(VLOOKUP(AB4131,'[2]ind_nifty500list 12th Apr20'!$F:$F,1,FALSE),"No")</f>
        <v>No</v>
      </c>
      <c r="AB4131" s="9">
        <v>3219</v>
      </c>
    </row>
    <row r="4132" spans="1:28" ht="15.75" customHeight="1" x14ac:dyDescent="0.3">
      <c r="A4132" s="9">
        <v>3279</v>
      </c>
      <c r="B4132" s="10"/>
      <c r="C4132" s="10"/>
      <c r="D4132" s="10">
        <v>135788804</v>
      </c>
      <c r="E4132" s="10">
        <v>530425</v>
      </c>
      <c r="F4132" s="10">
        <v>530425</v>
      </c>
      <c r="G4132" s="10" t="s">
        <v>10073</v>
      </c>
      <c r="H4132" s="10" t="str">
        <f>G4132</f>
        <v>SUNDYEX</v>
      </c>
      <c r="I4132" s="10" t="s">
        <v>10074</v>
      </c>
      <c r="J4132" s="10" t="s">
        <v>10075</v>
      </c>
      <c r="K4132" s="13"/>
      <c r="L4132" s="13" t="s">
        <v>13176</v>
      </c>
      <c r="M4132" s="12"/>
      <c r="N4132" s="10"/>
      <c r="O4132" s="10"/>
      <c r="P4132" s="10"/>
      <c r="Q4132" s="12"/>
      <c r="R4132" s="12"/>
      <c r="S4132" s="10"/>
      <c r="T4132" s="10" t="s">
        <v>27</v>
      </c>
      <c r="U4132" s="10"/>
      <c r="V4132" s="10"/>
      <c r="W4132" s="10"/>
      <c r="X4132" s="10"/>
      <c r="Y4132" s="10">
        <f t="shared" si="175"/>
        <v>3279</v>
      </c>
      <c r="Z4132" s="10" t="str">
        <f>IFERROR(VLOOKUP(H4132,'[1]MW-NIFTY-50-12-Apr-2020'!$A:$A,1,FALSE),"No")</f>
        <v>No</v>
      </c>
      <c r="AA4132" s="10" t="str">
        <f>IFERROR(VLOOKUP(AB4132,'[2]ind_nifty500list 12th Apr20'!$F:$F,1,FALSE),"No")</f>
        <v>No</v>
      </c>
      <c r="AB4132" s="9">
        <v>3279</v>
      </c>
    </row>
    <row r="4133" spans="1:28" ht="15.75" customHeight="1" x14ac:dyDescent="0.3">
      <c r="A4133" s="9">
        <v>3490</v>
      </c>
      <c r="B4133" s="10">
        <v>900609</v>
      </c>
      <c r="C4133" s="10">
        <v>3518</v>
      </c>
      <c r="D4133" s="10">
        <v>128107524</v>
      </c>
      <c r="E4133" s="10">
        <v>500420</v>
      </c>
      <c r="F4133" s="10">
        <v>500420</v>
      </c>
      <c r="G4133" s="10" t="s">
        <v>12708</v>
      </c>
      <c r="H4133" s="10" t="s">
        <v>12708</v>
      </c>
      <c r="I4133" s="10" t="s">
        <v>12709</v>
      </c>
      <c r="J4133" s="10" t="s">
        <v>12710</v>
      </c>
      <c r="K4133" s="13">
        <v>23181.261050000001</v>
      </c>
      <c r="L4133" s="16" t="s">
        <v>13177</v>
      </c>
      <c r="M4133" s="11" t="s">
        <v>95</v>
      </c>
      <c r="N4133" s="10" t="s">
        <v>96</v>
      </c>
      <c r="O4133" s="10" t="s">
        <v>97</v>
      </c>
      <c r="P4133" s="10"/>
      <c r="Q4133" s="12"/>
      <c r="R4133" s="12"/>
      <c r="S4133" s="10" t="s">
        <v>98</v>
      </c>
      <c r="T4133" s="10" t="s">
        <v>130</v>
      </c>
      <c r="U4133" s="10">
        <v>1116</v>
      </c>
      <c r="V4133" s="10">
        <v>1117</v>
      </c>
      <c r="W4133" s="10">
        <v>3876</v>
      </c>
      <c r="X4133" s="10">
        <v>1886</v>
      </c>
      <c r="Y4133" s="10">
        <f t="shared" si="175"/>
        <v>3490</v>
      </c>
      <c r="Z4133" s="10" t="str">
        <f>IFERROR(VLOOKUP(H4133,'[1]MW-NIFTY-50-12-Apr-2020'!$A:$A,1,FALSE),"No")</f>
        <v>No</v>
      </c>
      <c r="AA4133" s="10" t="s">
        <v>44</v>
      </c>
      <c r="AB4133" s="9">
        <v>3490</v>
      </c>
    </row>
    <row r="4134" spans="1:28" ht="15.75" customHeight="1" x14ac:dyDescent="0.3">
      <c r="A4134" s="9">
        <v>3287</v>
      </c>
      <c r="B4134" s="10"/>
      <c r="C4134" s="10"/>
      <c r="D4134" s="10">
        <v>136011524</v>
      </c>
      <c r="E4134" s="10">
        <v>136011524</v>
      </c>
      <c r="F4134" s="10">
        <v>531295</v>
      </c>
      <c r="G4134" s="10" t="s">
        <v>10097</v>
      </c>
      <c r="H4134" s="10" t="str">
        <f>G4134</f>
        <v>SUNLAKE</v>
      </c>
      <c r="I4134" s="10" t="s">
        <v>10098</v>
      </c>
      <c r="J4134" s="10" t="s">
        <v>10099</v>
      </c>
      <c r="K4134" s="13"/>
      <c r="L4134" s="13" t="s">
        <v>13176</v>
      </c>
      <c r="M4134" s="10" t="s">
        <v>83</v>
      </c>
      <c r="N4134" s="10" t="s">
        <v>181</v>
      </c>
      <c r="O4134" s="10" t="s">
        <v>210</v>
      </c>
      <c r="P4134" s="23" t="s">
        <v>354</v>
      </c>
      <c r="Q4134" s="12"/>
      <c r="R4134" s="12"/>
      <c r="S4134" s="15" t="s">
        <v>86</v>
      </c>
      <c r="T4134" s="10" t="s">
        <v>27</v>
      </c>
      <c r="U4134" s="10">
        <v>3559</v>
      </c>
      <c r="V4134" s="10">
        <v>4021</v>
      </c>
      <c r="W4134" s="10">
        <v>2836</v>
      </c>
      <c r="X4134" s="10">
        <v>1848</v>
      </c>
      <c r="Y4134" s="10">
        <f t="shared" si="175"/>
        <v>3287</v>
      </c>
      <c r="Z4134" s="10" t="str">
        <f>IFERROR(VLOOKUP(H4134,'[1]MW-NIFTY-50-12-Apr-2020'!$A:$A,1,FALSE),"No")</f>
        <v>No</v>
      </c>
      <c r="AA4134" s="10" t="str">
        <f>IFERROR(VLOOKUP(AB4134,'[2]ind_nifty500list 12th Apr20'!$F:$F,1,FALSE),"No")</f>
        <v>No</v>
      </c>
      <c r="AB4134" s="9">
        <v>3287</v>
      </c>
    </row>
    <row r="4135" spans="1:28" ht="15.75" customHeight="1" x14ac:dyDescent="0.3">
      <c r="A4135" s="9">
        <v>4960</v>
      </c>
      <c r="B4135" s="10">
        <v>3149825</v>
      </c>
      <c r="C4135" s="10">
        <v>12304</v>
      </c>
      <c r="D4135" s="10">
        <v>138136836</v>
      </c>
      <c r="E4135" s="10">
        <v>539597</v>
      </c>
      <c r="F4135" s="10">
        <v>539597</v>
      </c>
      <c r="G4135" s="10" t="s">
        <v>12714</v>
      </c>
      <c r="H4135" s="10" t="s">
        <v>12714</v>
      </c>
      <c r="I4135" s="10" t="s">
        <v>12715</v>
      </c>
      <c r="J4135" s="10" t="s">
        <v>12716</v>
      </c>
      <c r="K4135" s="13">
        <v>4301.9186499999996</v>
      </c>
      <c r="L4135" s="19" t="s">
        <v>13179</v>
      </c>
      <c r="M4135" s="11" t="s">
        <v>23</v>
      </c>
      <c r="N4135" s="10" t="s">
        <v>90</v>
      </c>
      <c r="O4135" s="10" t="s">
        <v>283</v>
      </c>
      <c r="P4135" s="10" t="e">
        <v>#REF!</v>
      </c>
      <c r="Q4135" s="12"/>
      <c r="R4135" s="12"/>
      <c r="S4135" s="18" t="s">
        <v>91</v>
      </c>
      <c r="T4135" s="10" t="s">
        <v>27</v>
      </c>
      <c r="U4135" s="10">
        <v>4369</v>
      </c>
      <c r="V4135" s="10">
        <v>2746</v>
      </c>
      <c r="W4135" s="10">
        <v>1054</v>
      </c>
      <c r="X4135" s="10">
        <v>2374</v>
      </c>
      <c r="Y4135" s="10">
        <f t="shared" si="175"/>
        <v>4960</v>
      </c>
      <c r="Z4135" s="10" t="str">
        <f>IFERROR(VLOOKUP(H4135,'[1]MW-NIFTY-50-12-Apr-2020'!$A:$A,1,FALSE),"No")</f>
        <v>No</v>
      </c>
      <c r="AA4135" s="10" t="s">
        <v>44</v>
      </c>
      <c r="AB4135" s="9">
        <v>4960</v>
      </c>
    </row>
    <row r="4136" spans="1:28" ht="15.75" customHeight="1" x14ac:dyDescent="0.3">
      <c r="A4136" s="9">
        <v>3289</v>
      </c>
      <c r="B4136" s="10"/>
      <c r="C4136" s="10"/>
      <c r="D4136" s="10">
        <v>129693444</v>
      </c>
      <c r="E4136" s="10">
        <v>506615</v>
      </c>
      <c r="F4136" s="10">
        <v>506615</v>
      </c>
      <c r="G4136" s="10" t="s">
        <v>10103</v>
      </c>
      <c r="H4136" s="10" t="str">
        <f>G4136</f>
        <v>SUNASIAN</v>
      </c>
      <c r="I4136" s="10" t="s">
        <v>10104</v>
      </c>
      <c r="J4136" s="10" t="s">
        <v>10105</v>
      </c>
      <c r="K4136" s="13"/>
      <c r="L4136" s="13" t="s">
        <v>13176</v>
      </c>
      <c r="M4136" s="11" t="s">
        <v>39</v>
      </c>
      <c r="N4136" s="10" t="s">
        <v>145</v>
      </c>
      <c r="O4136" s="10"/>
      <c r="P4136" s="10"/>
      <c r="Q4136" s="12"/>
      <c r="R4136" s="12"/>
      <c r="S4136" s="15" t="s">
        <v>42</v>
      </c>
      <c r="T4136" s="10" t="s">
        <v>27</v>
      </c>
      <c r="U4136" s="10">
        <v>3318</v>
      </c>
      <c r="V4136" s="10">
        <v>3364</v>
      </c>
      <c r="W4136" s="10">
        <v>3160</v>
      </c>
      <c r="X4136" s="10">
        <v>2907</v>
      </c>
      <c r="Y4136" s="10">
        <f t="shared" si="175"/>
        <v>3289</v>
      </c>
      <c r="Z4136" s="10" t="str">
        <f>IFERROR(VLOOKUP(H4136,'[1]MW-NIFTY-50-12-Apr-2020'!$A:$A,1,FALSE),"No")</f>
        <v>No</v>
      </c>
      <c r="AA4136" s="10" t="str">
        <f>IFERROR(VLOOKUP(AB4136,'[2]ind_nifty500list 12th Apr20'!$F:$F,1,FALSE),"No")</f>
        <v>No</v>
      </c>
      <c r="AB4136" s="9">
        <v>3289</v>
      </c>
    </row>
    <row r="4137" spans="1:28" ht="15.75" customHeight="1" x14ac:dyDescent="0.3">
      <c r="A4137" s="9">
        <v>3319</v>
      </c>
      <c r="B4137" s="10">
        <v>2888449</v>
      </c>
      <c r="C4137" s="10">
        <v>11283</v>
      </c>
      <c r="D4137" s="10">
        <v>136324100</v>
      </c>
      <c r="E4137" s="10">
        <v>532516</v>
      </c>
      <c r="F4137" s="10">
        <v>532516</v>
      </c>
      <c r="G4137" s="10" t="s">
        <v>10192</v>
      </c>
      <c r="H4137" s="10" t="s">
        <v>10192</v>
      </c>
      <c r="I4137" s="10" t="s">
        <v>10193</v>
      </c>
      <c r="J4137" s="10" t="s">
        <v>10194</v>
      </c>
      <c r="K4137" s="13"/>
      <c r="L4137" s="13" t="s">
        <v>13176</v>
      </c>
      <c r="M4137" s="11" t="s">
        <v>95</v>
      </c>
      <c r="N4137" s="10" t="s">
        <v>96</v>
      </c>
      <c r="O4137" s="10" t="s">
        <v>97</v>
      </c>
      <c r="P4137" s="10"/>
      <c r="Q4137" s="12"/>
      <c r="R4137" s="12"/>
      <c r="S4137" s="10" t="s">
        <v>98</v>
      </c>
      <c r="T4137" s="10" t="s">
        <v>27</v>
      </c>
      <c r="U4137" s="10">
        <v>3498</v>
      </c>
      <c r="V4137" s="10">
        <v>3528</v>
      </c>
      <c r="W4137" s="10">
        <v>2488</v>
      </c>
      <c r="X4137" s="10">
        <v>888</v>
      </c>
      <c r="Y4137" s="10">
        <f t="shared" si="175"/>
        <v>3319</v>
      </c>
      <c r="Z4137" s="10" t="str">
        <f>IFERROR(VLOOKUP(H4137,'[1]MW-NIFTY-50-12-Apr-2020'!$A:$A,1,FALSE),"No")</f>
        <v>No</v>
      </c>
      <c r="AA4137" s="10" t="str">
        <f>IFERROR(VLOOKUP(AB4137,'[2]ind_nifty500list 12th Apr20'!$F:$F,1,FALSE),"No")</f>
        <v>No</v>
      </c>
      <c r="AB4137" s="9">
        <v>3319</v>
      </c>
    </row>
    <row r="4138" spans="1:28" ht="15.75" customHeight="1" x14ac:dyDescent="0.3">
      <c r="A4138" s="9">
        <v>3427</v>
      </c>
      <c r="B4138" s="10"/>
      <c r="C4138" s="10"/>
      <c r="D4138" s="10">
        <v>133668356</v>
      </c>
      <c r="E4138" s="10">
        <v>522142</v>
      </c>
      <c r="F4138" s="10">
        <v>522142</v>
      </c>
      <c r="G4138" s="10" t="s">
        <v>10517</v>
      </c>
      <c r="H4138" s="10" t="str">
        <f t="shared" ref="H4138:H4143" si="178">G4138</f>
        <v>TECHFOR</v>
      </c>
      <c r="I4138" s="10" t="s">
        <v>10518</v>
      </c>
      <c r="J4138" s="10" t="s">
        <v>10519</v>
      </c>
      <c r="K4138" s="13"/>
      <c r="L4138" s="13" t="s">
        <v>13176</v>
      </c>
      <c r="M4138" s="11" t="s">
        <v>39</v>
      </c>
      <c r="N4138" s="10" t="s">
        <v>40</v>
      </c>
      <c r="O4138" s="10" t="s">
        <v>137</v>
      </c>
      <c r="P4138" s="10" t="s">
        <v>1499</v>
      </c>
      <c r="Q4138" s="12"/>
      <c r="R4138" s="12"/>
      <c r="S4138" s="15" t="s">
        <v>42</v>
      </c>
      <c r="T4138" s="10" t="s">
        <v>27</v>
      </c>
      <c r="U4138" s="10">
        <v>4739</v>
      </c>
      <c r="V4138" s="10">
        <v>5014</v>
      </c>
      <c r="W4138" s="10">
        <v>882</v>
      </c>
      <c r="X4138" s="10">
        <v>3005</v>
      </c>
      <c r="Y4138" s="10">
        <f t="shared" si="175"/>
        <v>3427</v>
      </c>
      <c r="Z4138" s="10" t="str">
        <f>IFERROR(VLOOKUP(H4138,'[1]MW-NIFTY-50-12-Apr-2020'!$A:$A,1,FALSE),"No")</f>
        <v>No</v>
      </c>
      <c r="AA4138" s="10" t="str">
        <f>IFERROR(VLOOKUP(AB4138,'[2]ind_nifty500list 12th Apr20'!$F:$F,1,FALSE),"No")</f>
        <v>No</v>
      </c>
      <c r="AB4138" s="9">
        <v>3427</v>
      </c>
    </row>
    <row r="4139" spans="1:28" ht="15.75" customHeight="1" x14ac:dyDescent="0.3">
      <c r="A4139" s="9">
        <v>3431</v>
      </c>
      <c r="B4139" s="10"/>
      <c r="C4139" s="10"/>
      <c r="D4139" s="10">
        <v>134004484</v>
      </c>
      <c r="E4139" s="10">
        <v>523455</v>
      </c>
      <c r="F4139" s="10">
        <v>523455</v>
      </c>
      <c r="G4139" s="10" t="s">
        <v>10529</v>
      </c>
      <c r="H4139" s="10" t="str">
        <f t="shared" si="178"/>
        <v>TECPO</v>
      </c>
      <c r="I4139" s="10" t="s">
        <v>10530</v>
      </c>
      <c r="J4139" s="10" t="s">
        <v>10531</v>
      </c>
      <c r="K4139" s="13"/>
      <c r="L4139" s="13" t="s">
        <v>13176</v>
      </c>
      <c r="M4139" s="11" t="s">
        <v>83</v>
      </c>
      <c r="N4139" s="10" t="s">
        <v>84</v>
      </c>
      <c r="O4139" s="10"/>
      <c r="P4139" s="10"/>
      <c r="Q4139" s="12"/>
      <c r="R4139" s="12"/>
      <c r="S4139" s="15" t="s">
        <v>86</v>
      </c>
      <c r="T4139" s="10" t="s">
        <v>27</v>
      </c>
      <c r="U4139" s="10">
        <v>1691</v>
      </c>
      <c r="V4139" s="10">
        <v>1679</v>
      </c>
      <c r="W4139" s="10">
        <v>1846</v>
      </c>
      <c r="X4139" s="10">
        <v>2528</v>
      </c>
      <c r="Y4139" s="10">
        <f t="shared" si="175"/>
        <v>3431</v>
      </c>
      <c r="Z4139" s="10" t="str">
        <f>IFERROR(VLOOKUP(H4139,'[1]MW-NIFTY-50-12-Apr-2020'!$A:$A,1,FALSE),"No")</f>
        <v>No</v>
      </c>
      <c r="AA4139" s="10" t="str">
        <f>IFERROR(VLOOKUP(AB4139,'[2]ind_nifty500list 12th Apr20'!$F:$F,1,FALSE),"No")</f>
        <v>No</v>
      </c>
      <c r="AB4139" s="9">
        <v>3431</v>
      </c>
    </row>
    <row r="4140" spans="1:28" ht="15.75" customHeight="1" x14ac:dyDescent="0.3">
      <c r="A4140" s="9">
        <v>3434</v>
      </c>
      <c r="B4140" s="10"/>
      <c r="C4140" s="10"/>
      <c r="D4140" s="10">
        <v>137931012</v>
      </c>
      <c r="E4140" s="10">
        <v>538793</v>
      </c>
      <c r="F4140" s="10">
        <v>538793</v>
      </c>
      <c r="G4140" s="10" t="s">
        <v>10538</v>
      </c>
      <c r="H4140" s="10" t="str">
        <f t="shared" si="178"/>
        <v>TEJINFOWAY</v>
      </c>
      <c r="I4140" s="10" t="s">
        <v>10539</v>
      </c>
      <c r="J4140" s="10" t="s">
        <v>10540</v>
      </c>
      <c r="K4140" s="13"/>
      <c r="L4140" s="13" t="s">
        <v>13176</v>
      </c>
      <c r="M4140" s="11" t="s">
        <v>39</v>
      </c>
      <c r="N4140" s="10" t="s">
        <v>10541</v>
      </c>
      <c r="O4140" s="10"/>
      <c r="P4140" s="10"/>
      <c r="Q4140" s="12"/>
      <c r="R4140" s="12"/>
      <c r="S4140" s="15" t="s">
        <v>69</v>
      </c>
      <c r="T4140" s="10" t="s">
        <v>27</v>
      </c>
      <c r="U4140" s="10">
        <v>3640</v>
      </c>
      <c r="V4140" s="10">
        <v>4117</v>
      </c>
      <c r="W4140" s="10">
        <v>3394</v>
      </c>
      <c r="X4140" s="10">
        <v>3076</v>
      </c>
      <c r="Y4140" s="10">
        <f t="shared" si="175"/>
        <v>3434</v>
      </c>
      <c r="Z4140" s="10" t="str">
        <f>IFERROR(VLOOKUP(H4140,'[1]MW-NIFTY-50-12-Apr-2020'!$A:$A,1,FALSE),"No")</f>
        <v>No</v>
      </c>
      <c r="AA4140" s="10" t="str">
        <f>IFERROR(VLOOKUP(AB4140,'[2]ind_nifty500list 12th Apr20'!$F:$F,1,FALSE),"No")</f>
        <v>No</v>
      </c>
      <c r="AB4140" s="9">
        <v>3434</v>
      </c>
    </row>
    <row r="4141" spans="1:28" ht="15.75" customHeight="1" x14ac:dyDescent="0.3">
      <c r="A4141" s="9">
        <v>3439</v>
      </c>
      <c r="B4141" s="10"/>
      <c r="C4141" s="10"/>
      <c r="D4141" s="10">
        <v>133652484</v>
      </c>
      <c r="E4141" s="10">
        <v>522080</v>
      </c>
      <c r="F4141" s="10">
        <v>522080</v>
      </c>
      <c r="G4141" s="10" t="s">
        <v>10552</v>
      </c>
      <c r="H4141" s="10" t="str">
        <f t="shared" si="178"/>
        <v>VULCANENG</v>
      </c>
      <c r="I4141" s="10" t="s">
        <v>10553</v>
      </c>
      <c r="J4141" s="10" t="s">
        <v>10554</v>
      </c>
      <c r="K4141" s="13"/>
      <c r="L4141" s="13" t="s">
        <v>13176</v>
      </c>
      <c r="M4141" s="11" t="s">
        <v>39</v>
      </c>
      <c r="N4141" s="10" t="s">
        <v>145</v>
      </c>
      <c r="O4141" s="10"/>
      <c r="P4141" s="10"/>
      <c r="Q4141" s="12"/>
      <c r="R4141" s="12"/>
      <c r="S4141" s="17" t="s">
        <v>42</v>
      </c>
      <c r="T4141" s="10" t="s">
        <v>27</v>
      </c>
      <c r="U4141" s="10">
        <v>3448</v>
      </c>
      <c r="V4141" s="10">
        <v>3505</v>
      </c>
      <c r="W4141" s="10">
        <v>3364</v>
      </c>
      <c r="X4141" s="10">
        <v>3318</v>
      </c>
      <c r="Y4141" s="10">
        <f t="shared" si="175"/>
        <v>3439</v>
      </c>
      <c r="Z4141" s="10" t="str">
        <f>IFERROR(VLOOKUP(H4141,'[1]MW-NIFTY-50-12-Apr-2020'!$A:$A,1,FALSE),"No")</f>
        <v>No</v>
      </c>
      <c r="AA4141" s="10" t="str">
        <f>IFERROR(VLOOKUP(AB4141,'[2]ind_nifty500list 12th Apr20'!$F:$F,1,FALSE),"No")</f>
        <v>No</v>
      </c>
      <c r="AB4141" s="9">
        <v>3439</v>
      </c>
    </row>
    <row r="4142" spans="1:28" ht="15.75" customHeight="1" x14ac:dyDescent="0.3">
      <c r="A4142" s="9">
        <v>3448</v>
      </c>
      <c r="B4142" s="10"/>
      <c r="C4142" s="10"/>
      <c r="D4142" s="10">
        <v>128449540</v>
      </c>
      <c r="E4142" s="10">
        <v>128449540</v>
      </c>
      <c r="F4142" s="10">
        <v>501756</v>
      </c>
      <c r="G4142" s="10" t="s">
        <v>10579</v>
      </c>
      <c r="H4142" s="10" t="str">
        <f t="shared" si="178"/>
        <v>THAES</v>
      </c>
      <c r="I4142" s="10" t="s">
        <v>10580</v>
      </c>
      <c r="J4142" s="10" t="s">
        <v>10581</v>
      </c>
      <c r="K4142" s="13"/>
      <c r="L4142" s="13" t="s">
        <v>13176</v>
      </c>
      <c r="M4142" s="11" t="s">
        <v>39</v>
      </c>
      <c r="N4142" s="10" t="s">
        <v>145</v>
      </c>
      <c r="O4142" s="10"/>
      <c r="P4142" s="10"/>
      <c r="Q4142" s="12"/>
      <c r="R4142" s="12"/>
      <c r="S4142" s="17" t="s">
        <v>42</v>
      </c>
      <c r="T4142" s="10" t="s">
        <v>27</v>
      </c>
      <c r="U4142" s="10">
        <v>3505</v>
      </c>
      <c r="V4142" s="10">
        <v>3554</v>
      </c>
      <c r="W4142" s="10">
        <v>3439</v>
      </c>
      <c r="X4142" s="10">
        <v>3364</v>
      </c>
      <c r="Y4142" s="10">
        <f t="shared" si="175"/>
        <v>3448</v>
      </c>
      <c r="Z4142" s="10" t="str">
        <f>IFERROR(VLOOKUP(H4142,'[1]MW-NIFTY-50-12-Apr-2020'!$A:$A,1,FALSE),"No")</f>
        <v>No</v>
      </c>
      <c r="AA4142" s="10" t="str">
        <f>IFERROR(VLOOKUP(AB4142,'[2]ind_nifty500list 12th Apr20'!$F:$F,1,FALSE),"No")</f>
        <v>No</v>
      </c>
      <c r="AB4142" s="9">
        <v>3448</v>
      </c>
    </row>
    <row r="4143" spans="1:28" ht="15.75" customHeight="1" x14ac:dyDescent="0.3">
      <c r="A4143" s="9">
        <v>3476</v>
      </c>
      <c r="B4143" s="10"/>
      <c r="C4143" s="10"/>
      <c r="D4143" s="10">
        <v>136514052</v>
      </c>
      <c r="E4143" s="10">
        <v>533258</v>
      </c>
      <c r="F4143" s="10">
        <v>533258</v>
      </c>
      <c r="G4143" s="10" t="s">
        <v>10663</v>
      </c>
      <c r="H4143" s="10" t="str">
        <f t="shared" si="178"/>
        <v>TIRUPATIINK</v>
      </c>
      <c r="I4143" s="10" t="s">
        <v>10664</v>
      </c>
      <c r="J4143" s="10" t="s">
        <v>10665</v>
      </c>
      <c r="K4143" s="13"/>
      <c r="L4143" s="13" t="s">
        <v>13176</v>
      </c>
      <c r="M4143" s="11" t="s">
        <v>23</v>
      </c>
      <c r="N4143" s="10" t="s">
        <v>24</v>
      </c>
      <c r="O4143" s="10"/>
      <c r="P4143" s="10"/>
      <c r="Q4143" s="12"/>
      <c r="R4143" s="12"/>
      <c r="S4143" s="15" t="s">
        <v>26</v>
      </c>
      <c r="T4143" s="10" t="s">
        <v>27</v>
      </c>
      <c r="U4143" s="10">
        <v>3691</v>
      </c>
      <c r="V4143" s="10">
        <v>4068</v>
      </c>
      <c r="W4143" s="10">
        <v>3466</v>
      </c>
      <c r="X4143" s="10">
        <v>3286</v>
      </c>
      <c r="Y4143" s="10">
        <f t="shared" si="175"/>
        <v>3476</v>
      </c>
      <c r="Z4143" s="10" t="str">
        <f>IFERROR(VLOOKUP(H4143,'[1]MW-NIFTY-50-12-Apr-2020'!$A:$A,1,FALSE),"No")</f>
        <v>No</v>
      </c>
      <c r="AA4143" s="10" t="str">
        <f>IFERROR(VLOOKUP(AB4143,'[2]ind_nifty500list 12th Apr20'!$F:$F,1,FALSE),"No")</f>
        <v>No</v>
      </c>
      <c r="AB4143" s="9">
        <v>3476</v>
      </c>
    </row>
    <row r="4144" spans="1:28" ht="15.75" customHeight="1" x14ac:dyDescent="0.3">
      <c r="A4144" s="9">
        <v>3489</v>
      </c>
      <c r="B4144" s="10">
        <v>901377</v>
      </c>
      <c r="C4144" s="10">
        <v>3521</v>
      </c>
      <c r="D4144" s="10"/>
      <c r="E4144" s="10"/>
      <c r="F4144" s="10">
        <v>523856</v>
      </c>
      <c r="G4144" s="10" t="s">
        <v>10704</v>
      </c>
      <c r="H4144" s="10" t="s">
        <v>10704</v>
      </c>
      <c r="I4144" s="10"/>
      <c r="J4144" s="10" t="s">
        <v>10705</v>
      </c>
      <c r="K4144" s="13"/>
      <c r="L4144" s="13" t="s">
        <v>13176</v>
      </c>
      <c r="M4144" s="12"/>
      <c r="N4144" s="10"/>
      <c r="O4144" s="10"/>
      <c r="P4144" s="10"/>
      <c r="Q4144" s="12"/>
      <c r="R4144" s="12"/>
      <c r="S4144" s="10"/>
      <c r="T4144" s="10" t="s">
        <v>27</v>
      </c>
      <c r="U4144" s="10"/>
      <c r="V4144" s="10"/>
      <c r="W4144" s="10"/>
      <c r="X4144" s="10"/>
      <c r="Y4144" s="10">
        <f t="shared" si="175"/>
        <v>3489</v>
      </c>
      <c r="Z4144" s="10" t="str">
        <f>IFERROR(VLOOKUP(H4144,'[1]MW-NIFTY-50-12-Apr-2020'!$A:$A,1,FALSE),"No")</f>
        <v>No</v>
      </c>
      <c r="AA4144" s="10" t="str">
        <f>IFERROR(VLOOKUP(AB4144,'[2]ind_nifty500list 12th Apr20'!$F:$F,1,FALSE),"No")</f>
        <v>No</v>
      </c>
      <c r="AB4144" s="9">
        <v>3489</v>
      </c>
    </row>
    <row r="4145" spans="1:28" ht="15.75" customHeight="1" x14ac:dyDescent="0.3">
      <c r="A4145" s="9">
        <v>3524</v>
      </c>
      <c r="B4145" s="10"/>
      <c r="C4145" s="10"/>
      <c r="D4145" s="10">
        <v>131437572</v>
      </c>
      <c r="E4145" s="10">
        <v>513428</v>
      </c>
      <c r="F4145" s="10">
        <v>513428</v>
      </c>
      <c r="G4145" s="10" t="s">
        <v>10808</v>
      </c>
      <c r="H4145" s="10" t="str">
        <f>G4145</f>
        <v>INDOZINC</v>
      </c>
      <c r="I4145" s="10"/>
      <c r="J4145" s="10" t="s">
        <v>10809</v>
      </c>
      <c r="K4145" s="13"/>
      <c r="L4145" s="13" t="s">
        <v>13176</v>
      </c>
      <c r="M4145" s="11" t="s">
        <v>249</v>
      </c>
      <c r="N4145" s="10" t="s">
        <v>250</v>
      </c>
      <c r="O4145" s="10"/>
      <c r="P4145" s="10"/>
      <c r="Q4145" s="12"/>
      <c r="R4145" s="12"/>
      <c r="S4145" s="15" t="s">
        <v>26</v>
      </c>
      <c r="T4145" s="10" t="s">
        <v>27</v>
      </c>
      <c r="U4145" s="10">
        <v>1972</v>
      </c>
      <c r="V4145" s="10">
        <v>3962</v>
      </c>
      <c r="W4145" s="10">
        <v>3211</v>
      </c>
      <c r="X4145" s="10">
        <v>930</v>
      </c>
      <c r="Y4145" s="10">
        <f t="shared" si="175"/>
        <v>3524</v>
      </c>
      <c r="Z4145" s="10" t="str">
        <f>IFERROR(VLOOKUP(H4145,'[1]MW-NIFTY-50-12-Apr-2020'!$A:$A,1,FALSE),"No")</f>
        <v>No</v>
      </c>
      <c r="AA4145" s="10" t="str">
        <f>IFERROR(VLOOKUP(AB4145,'[2]ind_nifty500list 12th Apr20'!$F:$F,1,FALSE),"No")</f>
        <v>No</v>
      </c>
      <c r="AB4145" s="9">
        <v>3524</v>
      </c>
    </row>
    <row r="4146" spans="1:28" ht="15.75" customHeight="1" x14ac:dyDescent="0.3">
      <c r="A4146" s="9">
        <v>3611</v>
      </c>
      <c r="B4146" s="10"/>
      <c r="C4146" s="10"/>
      <c r="D4146" s="10">
        <v>135809284</v>
      </c>
      <c r="E4146" s="10">
        <v>530505</v>
      </c>
      <c r="F4146" s="10">
        <v>530505</v>
      </c>
      <c r="G4146" s="10" t="s">
        <v>11066</v>
      </c>
      <c r="H4146" s="10" t="str">
        <f>G4146</f>
        <v>UPERGANGES</v>
      </c>
      <c r="I4146" s="10"/>
      <c r="J4146" s="10" t="s">
        <v>11067</v>
      </c>
      <c r="K4146" s="13"/>
      <c r="L4146" s="13" t="s">
        <v>13176</v>
      </c>
      <c r="M4146" s="11" t="s">
        <v>275</v>
      </c>
      <c r="N4146" s="10" t="s">
        <v>357</v>
      </c>
      <c r="O4146" s="10" t="s">
        <v>358</v>
      </c>
      <c r="P4146" s="10" t="s">
        <v>1254</v>
      </c>
      <c r="Q4146" s="12"/>
      <c r="R4146" s="12"/>
      <c r="S4146" s="18" t="s">
        <v>279</v>
      </c>
      <c r="T4146" s="10" t="s">
        <v>27</v>
      </c>
      <c r="U4146" s="10">
        <v>4050</v>
      </c>
      <c r="V4146" s="10">
        <v>4570</v>
      </c>
      <c r="W4146" s="10">
        <v>3008</v>
      </c>
      <c r="X4146" s="10">
        <v>2414</v>
      </c>
      <c r="Y4146" s="10">
        <f t="shared" si="175"/>
        <v>3611</v>
      </c>
      <c r="Z4146" s="10" t="str">
        <f>IFERROR(VLOOKUP(H4146,'[1]MW-NIFTY-50-12-Apr-2020'!$A:$A,1,FALSE),"No")</f>
        <v>No</v>
      </c>
      <c r="AA4146" s="10" t="str">
        <f>IFERROR(VLOOKUP(AB4146,'[2]ind_nifty500list 12th Apr20'!$F:$F,1,FALSE),"No")</f>
        <v>No</v>
      </c>
      <c r="AB4146" s="9">
        <v>3611</v>
      </c>
    </row>
    <row r="4147" spans="1:28" ht="15.75" customHeight="1" x14ac:dyDescent="0.3">
      <c r="A4147" s="9">
        <v>5015</v>
      </c>
      <c r="B4147" s="10">
        <v>2012673</v>
      </c>
      <c r="C4147" s="10">
        <v>7862</v>
      </c>
      <c r="D4147" s="10">
        <v>136271108</v>
      </c>
      <c r="E4147" s="10">
        <v>532309</v>
      </c>
      <c r="F4147" s="10">
        <v>532309</v>
      </c>
      <c r="G4147" s="10" t="s">
        <v>12750</v>
      </c>
      <c r="H4147" s="10" t="s">
        <v>12750</v>
      </c>
      <c r="I4147" s="10" t="s">
        <v>12751</v>
      </c>
      <c r="J4147" s="10" t="s">
        <v>12752</v>
      </c>
      <c r="K4147" s="13">
        <v>5781.2819500000005</v>
      </c>
      <c r="L4147" s="19" t="s">
        <v>13179</v>
      </c>
      <c r="M4147" s="11" t="s">
        <v>335</v>
      </c>
      <c r="N4147" s="10" t="s">
        <v>336</v>
      </c>
      <c r="O4147" s="10" t="s">
        <v>337</v>
      </c>
      <c r="P4147" s="10"/>
      <c r="Q4147" s="12"/>
      <c r="R4147" s="12"/>
      <c r="S4147" s="15" t="s">
        <v>339</v>
      </c>
      <c r="T4147" s="10" t="s">
        <v>27</v>
      </c>
      <c r="U4147" s="10">
        <v>2984</v>
      </c>
      <c r="V4147" s="10">
        <v>76</v>
      </c>
      <c r="W4147" s="10">
        <v>5016</v>
      </c>
      <c r="X4147" s="10">
        <v>865</v>
      </c>
      <c r="Y4147" s="10">
        <f t="shared" si="175"/>
        <v>5015</v>
      </c>
      <c r="Z4147" s="10" t="str">
        <f>IFERROR(VLOOKUP(H4147,'[1]MW-NIFTY-50-12-Apr-2020'!$A:$A,1,FALSE),"No")</f>
        <v>No</v>
      </c>
      <c r="AA4147" s="10" t="s">
        <v>44</v>
      </c>
      <c r="AB4147" s="9">
        <v>5015</v>
      </c>
    </row>
    <row r="4148" spans="1:28" ht="15.75" customHeight="1" x14ac:dyDescent="0.3">
      <c r="A4148" s="9">
        <v>5016</v>
      </c>
      <c r="B4148" s="10">
        <v>4296449</v>
      </c>
      <c r="C4148" s="10">
        <v>16783</v>
      </c>
      <c r="D4148" s="10">
        <v>133702404</v>
      </c>
      <c r="E4148" s="10">
        <v>522275</v>
      </c>
      <c r="F4148" s="10">
        <v>522275</v>
      </c>
      <c r="G4148" s="10" t="s">
        <v>12753</v>
      </c>
      <c r="H4148" s="10" t="s">
        <v>12753</v>
      </c>
      <c r="I4148" s="10" t="s">
        <v>12754</v>
      </c>
      <c r="J4148" s="10" t="s">
        <v>12755</v>
      </c>
      <c r="K4148" s="13">
        <v>9704.10455</v>
      </c>
      <c r="L4148" s="19" t="s">
        <v>13179</v>
      </c>
      <c r="M4148" s="11" t="s">
        <v>335</v>
      </c>
      <c r="N4148" s="10" t="s">
        <v>336</v>
      </c>
      <c r="O4148" s="10" t="s">
        <v>337</v>
      </c>
      <c r="P4148" s="10"/>
      <c r="Q4148" s="12"/>
      <c r="R4148" s="12"/>
      <c r="S4148" s="15" t="s">
        <v>339</v>
      </c>
      <c r="T4148" s="10" t="s">
        <v>43</v>
      </c>
      <c r="U4148" s="10">
        <v>5015</v>
      </c>
      <c r="V4148" s="10">
        <v>2984</v>
      </c>
      <c r="W4148" s="10">
        <v>76</v>
      </c>
      <c r="X4148" s="10">
        <v>865</v>
      </c>
      <c r="Y4148" s="10">
        <f t="shared" si="175"/>
        <v>5016</v>
      </c>
      <c r="Z4148" s="10" t="str">
        <f>IFERROR(VLOOKUP(H4148,'[1]MW-NIFTY-50-12-Apr-2020'!$A:$A,1,FALSE),"No")</f>
        <v>No</v>
      </c>
      <c r="AA4148" s="10" t="s">
        <v>44</v>
      </c>
      <c r="AB4148" s="9">
        <v>5016</v>
      </c>
    </row>
    <row r="4149" spans="1:28" ht="15.75" customHeight="1" x14ac:dyDescent="0.3">
      <c r="A4149" s="9">
        <v>3682</v>
      </c>
      <c r="B4149" s="10"/>
      <c r="C4149" s="10"/>
      <c r="D4149" s="10">
        <v>136159748</v>
      </c>
      <c r="E4149" s="10">
        <v>531874</v>
      </c>
      <c r="F4149" s="10">
        <v>531874</v>
      </c>
      <c r="G4149" s="10" t="s">
        <v>11278</v>
      </c>
      <c r="H4149" s="10" t="str">
        <f t="shared" ref="H4149:H4155" si="179">G4149</f>
        <v>VENUSPOWR</v>
      </c>
      <c r="I4149" s="10" t="s">
        <v>11279</v>
      </c>
      <c r="J4149" s="10" t="s">
        <v>11280</v>
      </c>
      <c r="K4149" s="13"/>
      <c r="L4149" s="13" t="s">
        <v>13176</v>
      </c>
      <c r="M4149" s="10" t="s">
        <v>32</v>
      </c>
      <c r="N4149" s="10" t="s">
        <v>33</v>
      </c>
      <c r="O4149" s="10" t="s">
        <v>48</v>
      </c>
      <c r="P4149" s="10"/>
      <c r="Q4149" s="12"/>
      <c r="R4149" s="12"/>
      <c r="S4149" s="10" t="s">
        <v>35</v>
      </c>
      <c r="T4149" s="10" t="s">
        <v>27</v>
      </c>
      <c r="U4149" s="10">
        <v>3684</v>
      </c>
      <c r="V4149" s="10">
        <v>4143</v>
      </c>
      <c r="W4149" s="10">
        <v>3646</v>
      </c>
      <c r="X4149" s="10">
        <v>3517</v>
      </c>
      <c r="Y4149" s="10">
        <f t="shared" si="175"/>
        <v>3682</v>
      </c>
      <c r="Z4149" s="10" t="str">
        <f>IFERROR(VLOOKUP(H4149,'[1]MW-NIFTY-50-12-Apr-2020'!$A:$A,1,FALSE),"No")</f>
        <v>No</v>
      </c>
      <c r="AA4149" s="10" t="str">
        <f>IFERROR(VLOOKUP(AB4149,'[2]ind_nifty500list 12th Apr20'!$F:$F,1,FALSE),"No")</f>
        <v>No</v>
      </c>
      <c r="AB4149" s="9">
        <v>3682</v>
      </c>
    </row>
    <row r="4150" spans="1:28" ht="15.75" customHeight="1" x14ac:dyDescent="0.3">
      <c r="A4150" s="9">
        <v>3687</v>
      </c>
      <c r="B4150" s="10"/>
      <c r="C4150" s="10"/>
      <c r="D4150" s="10">
        <v>136075268</v>
      </c>
      <c r="E4150" s="10">
        <v>531544</v>
      </c>
      <c r="F4150" s="10">
        <v>531544</v>
      </c>
      <c r="G4150" s="10" t="s">
        <v>11293</v>
      </c>
      <c r="H4150" s="10" t="str">
        <f t="shared" si="179"/>
        <v>VERTEXSPG</v>
      </c>
      <c r="I4150" s="10" t="s">
        <v>11294</v>
      </c>
      <c r="J4150" s="10" t="s">
        <v>11295</v>
      </c>
      <c r="K4150" s="13"/>
      <c r="L4150" s="13" t="s">
        <v>13176</v>
      </c>
      <c r="M4150" s="11" t="s">
        <v>39</v>
      </c>
      <c r="N4150" s="10" t="s">
        <v>145</v>
      </c>
      <c r="O4150" s="10"/>
      <c r="P4150" s="10"/>
      <c r="Q4150" s="12"/>
      <c r="R4150" s="12"/>
      <c r="S4150" s="17" t="s">
        <v>42</v>
      </c>
      <c r="T4150" s="10" t="s">
        <v>27</v>
      </c>
      <c r="U4150" s="10">
        <v>3791</v>
      </c>
      <c r="V4150" s="10">
        <v>3971</v>
      </c>
      <c r="W4150" s="10">
        <v>3557</v>
      </c>
      <c r="X4150" s="10">
        <v>3554</v>
      </c>
      <c r="Y4150" s="10">
        <f t="shared" si="175"/>
        <v>3687</v>
      </c>
      <c r="Z4150" s="10" t="str">
        <f>IFERROR(VLOOKUP(H4150,'[1]MW-NIFTY-50-12-Apr-2020'!$A:$A,1,FALSE),"No")</f>
        <v>No</v>
      </c>
      <c r="AA4150" s="10" t="str">
        <f>IFERROR(VLOOKUP(AB4150,'[2]ind_nifty500list 12th Apr20'!$F:$F,1,FALSE),"No")</f>
        <v>No</v>
      </c>
      <c r="AB4150" s="9">
        <v>3687</v>
      </c>
    </row>
    <row r="4151" spans="1:28" ht="15.75" customHeight="1" x14ac:dyDescent="0.3">
      <c r="A4151" s="9">
        <v>3693</v>
      </c>
      <c r="B4151" s="10"/>
      <c r="C4151" s="10"/>
      <c r="D4151" s="10">
        <v>135804676</v>
      </c>
      <c r="E4151" s="10">
        <v>135804676</v>
      </c>
      <c r="F4151" s="10">
        <v>530487</v>
      </c>
      <c r="G4151" s="10" t="s">
        <v>11311</v>
      </c>
      <c r="H4151" s="10" t="str">
        <f t="shared" si="179"/>
        <v>VIBROSO</v>
      </c>
      <c r="I4151" s="10" t="s">
        <v>11312</v>
      </c>
      <c r="J4151" s="10" t="s">
        <v>11313</v>
      </c>
      <c r="K4151" s="13"/>
      <c r="L4151" s="13" t="s">
        <v>13176</v>
      </c>
      <c r="M4151" s="11" t="s">
        <v>23</v>
      </c>
      <c r="N4151" s="10" t="s">
        <v>24</v>
      </c>
      <c r="O4151" s="10" t="s">
        <v>25</v>
      </c>
      <c r="P4151" s="10"/>
      <c r="Q4151" s="12"/>
      <c r="R4151" s="12"/>
      <c r="S4151" s="17" t="s">
        <v>26</v>
      </c>
      <c r="T4151" s="10" t="s">
        <v>27</v>
      </c>
      <c r="U4151" s="10">
        <v>625</v>
      </c>
      <c r="V4151" s="10">
        <v>2330</v>
      </c>
      <c r="W4151" s="10">
        <v>3575</v>
      </c>
      <c r="X4151" s="10">
        <v>2048</v>
      </c>
      <c r="Y4151" s="10">
        <f t="shared" si="175"/>
        <v>3693</v>
      </c>
      <c r="Z4151" s="10" t="str">
        <f>IFERROR(VLOOKUP(H4151,'[1]MW-NIFTY-50-12-Apr-2020'!$A:$A,1,FALSE),"No")</f>
        <v>No</v>
      </c>
      <c r="AA4151" s="10" t="str">
        <f>IFERROR(VLOOKUP(AB4151,'[2]ind_nifty500list 12th Apr20'!$F:$F,1,FALSE),"No")</f>
        <v>No</v>
      </c>
      <c r="AB4151" s="9">
        <v>3693</v>
      </c>
    </row>
    <row r="4152" spans="1:28" ht="15.75" customHeight="1" x14ac:dyDescent="0.3">
      <c r="A4152" s="9">
        <v>3704</v>
      </c>
      <c r="B4152" s="10"/>
      <c r="C4152" s="10"/>
      <c r="D4152" s="10">
        <v>136068612</v>
      </c>
      <c r="E4152" s="10">
        <v>531518</v>
      </c>
      <c r="F4152" s="10">
        <v>531518</v>
      </c>
      <c r="G4152" s="10" t="s">
        <v>11343</v>
      </c>
      <c r="H4152" s="10" t="str">
        <f t="shared" si="179"/>
        <v>VIKASGRAN</v>
      </c>
      <c r="I4152" s="10" t="s">
        <v>11344</v>
      </c>
      <c r="J4152" s="10" t="s">
        <v>11345</v>
      </c>
      <c r="K4152" s="13"/>
      <c r="L4152" s="13" t="s">
        <v>13176</v>
      </c>
      <c r="M4152" s="11" t="s">
        <v>275</v>
      </c>
      <c r="N4152" s="10" t="s">
        <v>357</v>
      </c>
      <c r="O4152" s="10" t="s">
        <v>358</v>
      </c>
      <c r="P4152" s="10" t="s">
        <v>11346</v>
      </c>
      <c r="Q4152" s="12"/>
      <c r="R4152" s="12"/>
      <c r="S4152" s="18" t="s">
        <v>279</v>
      </c>
      <c r="T4152" s="10" t="s">
        <v>27</v>
      </c>
      <c r="U4152" s="10">
        <v>3475</v>
      </c>
      <c r="V4152" s="10">
        <v>2492</v>
      </c>
      <c r="W4152" s="10">
        <v>3393</v>
      </c>
      <c r="X4152" s="10">
        <v>3478</v>
      </c>
      <c r="Y4152" s="10">
        <f t="shared" si="175"/>
        <v>3704</v>
      </c>
      <c r="Z4152" s="10" t="str">
        <f>IFERROR(VLOOKUP(H4152,'[1]MW-NIFTY-50-12-Apr-2020'!$A:$A,1,FALSE),"No")</f>
        <v>No</v>
      </c>
      <c r="AA4152" s="10" t="str">
        <f>IFERROR(VLOOKUP(AB4152,'[2]ind_nifty500list 12th Apr20'!$F:$F,1,FALSE),"No")</f>
        <v>No</v>
      </c>
      <c r="AB4152" s="9">
        <v>3704</v>
      </c>
    </row>
    <row r="4153" spans="1:28" ht="15.75" customHeight="1" x14ac:dyDescent="0.3">
      <c r="A4153" s="9">
        <v>3731</v>
      </c>
      <c r="B4153" s="10"/>
      <c r="C4153" s="10"/>
      <c r="D4153" s="10">
        <v>129518084</v>
      </c>
      <c r="E4153" s="10">
        <v>505930</v>
      </c>
      <c r="F4153" s="10">
        <v>505930</v>
      </c>
      <c r="G4153" s="10" t="s">
        <v>11423</v>
      </c>
      <c r="H4153" s="10" t="str">
        <f t="shared" si="179"/>
        <v>VISHMEL</v>
      </c>
      <c r="I4153" s="10" t="s">
        <v>11424</v>
      </c>
      <c r="J4153" s="10" t="s">
        <v>11425</v>
      </c>
      <c r="K4153" s="13"/>
      <c r="L4153" s="13" t="s">
        <v>13176</v>
      </c>
      <c r="M4153" s="11" t="s">
        <v>23</v>
      </c>
      <c r="N4153" s="10" t="s">
        <v>90</v>
      </c>
      <c r="O4153" s="10"/>
      <c r="P4153" s="10"/>
      <c r="Q4153" s="12"/>
      <c r="R4153" s="12"/>
      <c r="S4153" s="18" t="s">
        <v>91</v>
      </c>
      <c r="T4153" s="10" t="s">
        <v>27</v>
      </c>
      <c r="U4153" s="10">
        <v>3823</v>
      </c>
      <c r="V4153" s="10">
        <v>4535</v>
      </c>
      <c r="W4153" s="10">
        <v>3544</v>
      </c>
      <c r="X4153" s="10">
        <v>2547</v>
      </c>
      <c r="Y4153" s="10">
        <f t="shared" si="175"/>
        <v>3731</v>
      </c>
      <c r="Z4153" s="10" t="str">
        <f>IFERROR(VLOOKUP(H4153,'[1]MW-NIFTY-50-12-Apr-2020'!$A:$A,1,FALSE),"No")</f>
        <v>No</v>
      </c>
      <c r="AA4153" s="10" t="str">
        <f>IFERROR(VLOOKUP(AB4153,'[2]ind_nifty500list 12th Apr20'!$F:$F,1,FALSE),"No")</f>
        <v>No</v>
      </c>
      <c r="AB4153" s="9">
        <v>3731</v>
      </c>
    </row>
    <row r="4154" spans="1:28" ht="15.75" customHeight="1" x14ac:dyDescent="0.3">
      <c r="A4154" s="9">
        <v>3734</v>
      </c>
      <c r="B4154" s="10"/>
      <c r="C4154" s="10"/>
      <c r="D4154" s="10">
        <v>130908420</v>
      </c>
      <c r="E4154" s="10">
        <v>130908420</v>
      </c>
      <c r="F4154" s="10">
        <v>511361</v>
      </c>
      <c r="G4154" s="10" t="s">
        <v>11432</v>
      </c>
      <c r="H4154" s="10" t="str">
        <f t="shared" si="179"/>
        <v>VISHWAFIN</v>
      </c>
      <c r="I4154" s="10" t="s">
        <v>11433</v>
      </c>
      <c r="J4154" s="10" t="s">
        <v>11434</v>
      </c>
      <c r="K4154" s="13"/>
      <c r="L4154" s="13" t="s">
        <v>13176</v>
      </c>
      <c r="M4154" s="11" t="s">
        <v>55</v>
      </c>
      <c r="N4154" s="10" t="s">
        <v>56</v>
      </c>
      <c r="O4154" s="10" t="s">
        <v>62</v>
      </c>
      <c r="P4154" s="10" t="s">
        <v>63</v>
      </c>
      <c r="Q4154" s="12"/>
      <c r="R4154" s="12"/>
      <c r="S4154" s="18" t="s">
        <v>58</v>
      </c>
      <c r="T4154" s="10" t="s">
        <v>27</v>
      </c>
      <c r="U4154" s="10">
        <v>3795</v>
      </c>
      <c r="V4154" s="10">
        <v>4008</v>
      </c>
      <c r="W4154" s="10">
        <v>3697</v>
      </c>
      <c r="X4154" s="10">
        <v>3573</v>
      </c>
      <c r="Y4154" s="10">
        <f t="shared" si="175"/>
        <v>3734</v>
      </c>
      <c r="Z4154" s="10" t="str">
        <f>IFERROR(VLOOKUP(H4154,'[1]MW-NIFTY-50-12-Apr-2020'!$A:$A,1,FALSE),"No")</f>
        <v>No</v>
      </c>
      <c r="AA4154" s="10" t="str">
        <f>IFERROR(VLOOKUP(AB4154,'[2]ind_nifty500list 12th Apr20'!$F:$F,1,FALSE),"No")</f>
        <v>No</v>
      </c>
      <c r="AB4154" s="9">
        <v>3734</v>
      </c>
    </row>
    <row r="4155" spans="1:28" ht="15.75" customHeight="1" x14ac:dyDescent="0.3">
      <c r="A4155" s="9">
        <v>3759</v>
      </c>
      <c r="B4155" s="10"/>
      <c r="C4155" s="10"/>
      <c r="D4155" s="10">
        <v>136402948</v>
      </c>
      <c r="E4155" s="10">
        <v>532824</v>
      </c>
      <c r="F4155" s="10">
        <v>532824</v>
      </c>
      <c r="G4155" s="10" t="s">
        <v>11506</v>
      </c>
      <c r="H4155" s="10" t="str">
        <f t="shared" si="179"/>
        <v>VTXIND</v>
      </c>
      <c r="I4155" s="10" t="s">
        <v>11507</v>
      </c>
      <c r="J4155" s="10" t="s">
        <v>11508</v>
      </c>
      <c r="K4155" s="13"/>
      <c r="L4155" s="13" t="s">
        <v>13176</v>
      </c>
      <c r="M4155" s="11" t="s">
        <v>83</v>
      </c>
      <c r="N4155" s="10" t="s">
        <v>84</v>
      </c>
      <c r="O4155" s="10" t="s">
        <v>85</v>
      </c>
      <c r="P4155" s="10"/>
      <c r="Q4155" s="12"/>
      <c r="R4155" s="12"/>
      <c r="S4155" s="17" t="s">
        <v>86</v>
      </c>
      <c r="T4155" s="10" t="s">
        <v>27</v>
      </c>
      <c r="U4155" s="10">
        <v>3986</v>
      </c>
      <c r="V4155" s="10">
        <v>4062</v>
      </c>
      <c r="W4155" s="10">
        <v>3323</v>
      </c>
      <c r="X4155" s="10">
        <v>3235</v>
      </c>
      <c r="Y4155" s="10">
        <f t="shared" si="175"/>
        <v>3759</v>
      </c>
      <c r="Z4155" s="10" t="str">
        <f>IFERROR(VLOOKUP(H4155,'[1]MW-NIFTY-50-12-Apr-2020'!$A:$A,1,FALSE),"No")</f>
        <v>No</v>
      </c>
      <c r="AA4155" s="10" t="str">
        <f>IFERROR(VLOOKUP(AB4155,'[2]ind_nifty500list 12th Apr20'!$F:$F,1,FALSE),"No")</f>
        <v>No</v>
      </c>
      <c r="AB4155" s="9">
        <v>3759</v>
      </c>
    </row>
    <row r="4156" spans="1:28" ht="15.75" customHeight="1" x14ac:dyDescent="0.3">
      <c r="A4156" s="9">
        <v>5024</v>
      </c>
      <c r="B4156" s="10">
        <v>258817</v>
      </c>
      <c r="C4156" s="10">
        <v>1011</v>
      </c>
      <c r="D4156" s="10">
        <v>129482244</v>
      </c>
      <c r="E4156" s="10">
        <v>505790</v>
      </c>
      <c r="F4156" s="10">
        <v>505790</v>
      </c>
      <c r="G4156" s="10" t="s">
        <v>12777</v>
      </c>
      <c r="H4156" s="10" t="s">
        <v>12777</v>
      </c>
      <c r="I4156" s="10" t="s">
        <v>12778</v>
      </c>
      <c r="J4156" s="10" t="s">
        <v>12779</v>
      </c>
      <c r="K4156" s="13">
        <v>8999.9689499999986</v>
      </c>
      <c r="L4156" s="19" t="s">
        <v>13177</v>
      </c>
      <c r="M4156" s="11" t="s">
        <v>83</v>
      </c>
      <c r="N4156" s="10" t="s">
        <v>621</v>
      </c>
      <c r="O4156" s="11" t="s">
        <v>622</v>
      </c>
      <c r="P4156" s="10" t="s">
        <v>11903</v>
      </c>
      <c r="Q4156" s="12"/>
      <c r="R4156" s="12"/>
      <c r="S4156" s="10" t="s">
        <v>623</v>
      </c>
      <c r="T4156" s="10" t="s">
        <v>43</v>
      </c>
      <c r="U4156" s="10">
        <v>2055</v>
      </c>
      <c r="V4156" s="10">
        <v>3305</v>
      </c>
      <c r="W4156" s="10">
        <v>252</v>
      </c>
      <c r="X4156" s="10">
        <v>1938</v>
      </c>
      <c r="Y4156" s="10">
        <f t="shared" si="175"/>
        <v>5024</v>
      </c>
      <c r="Z4156" s="10" t="str">
        <f>IFERROR(VLOOKUP(H4156,'[1]MW-NIFTY-50-12-Apr-2020'!$A:$A,1,FALSE),"No")</f>
        <v>No</v>
      </c>
      <c r="AA4156" s="10" t="s">
        <v>44</v>
      </c>
      <c r="AB4156" s="9">
        <v>5024</v>
      </c>
    </row>
    <row r="4157" spans="1:28" ht="15.75" customHeight="1" x14ac:dyDescent="0.3">
      <c r="A4157" s="9">
        <v>3837</v>
      </c>
      <c r="B4157" s="10">
        <v>975105</v>
      </c>
      <c r="C4157" s="10">
        <v>3809</v>
      </c>
      <c r="D4157" s="10">
        <v>129720324</v>
      </c>
      <c r="E4157" s="10">
        <v>506720</v>
      </c>
      <c r="F4157" s="10">
        <v>506720</v>
      </c>
      <c r="G4157" s="10" t="s">
        <v>11779</v>
      </c>
      <c r="H4157" s="10" t="s">
        <v>11779</v>
      </c>
      <c r="I4157" s="10" t="s">
        <v>11780</v>
      </c>
      <c r="J4157" s="10" t="s">
        <v>11781</v>
      </c>
      <c r="K4157" s="13"/>
      <c r="L4157" s="13" t="s">
        <v>13176</v>
      </c>
      <c r="M4157" s="11" t="s">
        <v>249</v>
      </c>
      <c r="N4157" s="10" t="s">
        <v>383</v>
      </c>
      <c r="O4157" s="10"/>
      <c r="P4157" s="10"/>
      <c r="Q4157" s="12"/>
      <c r="R4157" s="12"/>
      <c r="S4157" s="18" t="s">
        <v>384</v>
      </c>
      <c r="T4157" s="10" t="s">
        <v>27</v>
      </c>
      <c r="U4157" s="10">
        <v>3200</v>
      </c>
      <c r="V4157" s="10">
        <v>606</v>
      </c>
      <c r="W4157" s="10">
        <v>3952</v>
      </c>
      <c r="X4157" s="10">
        <v>2822</v>
      </c>
      <c r="Y4157" s="10">
        <f t="shared" si="175"/>
        <v>3837</v>
      </c>
      <c r="Z4157" s="10" t="str">
        <f>IFERROR(VLOOKUP(H4157,'[1]MW-NIFTY-50-12-Apr-2020'!$A:$A,1,FALSE),"No")</f>
        <v>No</v>
      </c>
      <c r="AA4157" s="10" t="str">
        <f>IFERROR(VLOOKUP(AB4157,'[2]ind_nifty500list 12th Apr20'!$F:$F,1,FALSE),"No")</f>
        <v>No</v>
      </c>
      <c r="AB4157" s="9">
        <v>3837</v>
      </c>
    </row>
    <row r="4158" spans="1:28" ht="15.75" customHeight="1" x14ac:dyDescent="0.3">
      <c r="A4158" s="9">
        <v>3911</v>
      </c>
      <c r="B4158" s="10"/>
      <c r="C4158" s="10"/>
      <c r="D4158" s="10">
        <v>138384644</v>
      </c>
      <c r="E4158" s="10">
        <v>138384644</v>
      </c>
      <c r="F4158" s="10">
        <v>540565</v>
      </c>
      <c r="G4158" s="10" t="s">
        <v>12032</v>
      </c>
      <c r="H4158" s="10" t="str">
        <f>G4158</f>
        <v>INDIGRID</v>
      </c>
      <c r="I4158" s="10" t="s">
        <v>12033</v>
      </c>
      <c r="J4158" s="10" t="s">
        <v>12034</v>
      </c>
      <c r="K4158" s="13"/>
      <c r="L4158" s="13" t="s">
        <v>13176</v>
      </c>
      <c r="M4158" s="11" t="s">
        <v>55</v>
      </c>
      <c r="N4158" s="10" t="s">
        <v>56</v>
      </c>
      <c r="O4158" s="10" t="s">
        <v>158</v>
      </c>
      <c r="P4158" s="10" t="s">
        <v>159</v>
      </c>
      <c r="Q4158" s="12"/>
      <c r="R4158" s="12"/>
      <c r="S4158" s="10" t="s">
        <v>58</v>
      </c>
      <c r="T4158" s="10" t="s">
        <v>27</v>
      </c>
      <c r="U4158" s="10">
        <v>4017</v>
      </c>
      <c r="V4158" s="10">
        <v>4187</v>
      </c>
      <c r="W4158" s="10">
        <v>3879</v>
      </c>
      <c r="X4158" s="10">
        <v>3474</v>
      </c>
      <c r="Y4158" s="10">
        <f t="shared" si="175"/>
        <v>3911</v>
      </c>
      <c r="Z4158" s="10" t="str">
        <f>IFERROR(VLOOKUP(H4158,'[1]MW-NIFTY-50-12-Apr-2020'!$A:$A,1,FALSE),"No")</f>
        <v>No</v>
      </c>
      <c r="AA4158" s="10" t="str">
        <f>IFERROR(VLOOKUP(AB4158,'[2]ind_nifty500list 12th Apr20'!$F:$F,1,FALSE),"No")</f>
        <v>No</v>
      </c>
      <c r="AB4158" s="9">
        <v>3911</v>
      </c>
    </row>
    <row r="4159" spans="1:28" ht="15.75" customHeight="1" x14ac:dyDescent="0.3">
      <c r="A4159" s="9">
        <v>3491</v>
      </c>
      <c r="B4159" s="10">
        <v>3529217</v>
      </c>
      <c r="C4159" s="10">
        <v>13786</v>
      </c>
      <c r="D4159" s="10">
        <v>136391428</v>
      </c>
      <c r="E4159" s="10">
        <v>532779</v>
      </c>
      <c r="F4159" s="10">
        <v>532779</v>
      </c>
      <c r="G4159" s="10" t="s">
        <v>12786</v>
      </c>
      <c r="H4159" s="10" t="s">
        <v>12786</v>
      </c>
      <c r="I4159" s="10" t="s">
        <v>12787</v>
      </c>
      <c r="J4159" s="10" t="s">
        <v>12788</v>
      </c>
      <c r="K4159" s="13">
        <v>12179.02555</v>
      </c>
      <c r="L4159" s="16" t="s">
        <v>13177</v>
      </c>
      <c r="M4159" s="11" t="s">
        <v>335</v>
      </c>
      <c r="N4159" s="10" t="s">
        <v>336</v>
      </c>
      <c r="O4159" s="10" t="s">
        <v>415</v>
      </c>
      <c r="P4159" s="10" t="s">
        <v>416</v>
      </c>
      <c r="Q4159" s="10" t="s">
        <v>3865</v>
      </c>
      <c r="R4159" s="12"/>
      <c r="S4159" s="17" t="s">
        <v>339</v>
      </c>
      <c r="T4159" s="10" t="s">
        <v>43</v>
      </c>
      <c r="U4159" s="10">
        <v>2695</v>
      </c>
      <c r="V4159" s="10">
        <v>1812</v>
      </c>
      <c r="W4159" s="10">
        <v>2696</v>
      </c>
      <c r="X4159" s="10">
        <v>2729</v>
      </c>
      <c r="Y4159" s="10">
        <f t="shared" si="175"/>
        <v>3491</v>
      </c>
      <c r="Z4159" s="10" t="str">
        <f>IFERROR(VLOOKUP(H4159,'[1]MW-NIFTY-50-12-Apr-2020'!$A:$A,1,FALSE),"No")</f>
        <v>No</v>
      </c>
      <c r="AA4159" s="10" t="s">
        <v>44</v>
      </c>
      <c r="AB4159" s="9">
        <v>3491</v>
      </c>
    </row>
    <row r="4160" spans="1:28" ht="15.75" customHeight="1" x14ac:dyDescent="0.3">
      <c r="A4160" s="9">
        <v>3991</v>
      </c>
      <c r="B4160" s="10">
        <v>15617</v>
      </c>
      <c r="C4160" s="10">
        <v>61</v>
      </c>
      <c r="D4160" s="10"/>
      <c r="E4160" s="10"/>
      <c r="F4160" s="10">
        <v>500005</v>
      </c>
      <c r="G4160" s="10" t="s">
        <v>12219</v>
      </c>
      <c r="H4160" s="10" t="s">
        <v>12219</v>
      </c>
      <c r="I4160" s="10" t="s">
        <v>12220</v>
      </c>
      <c r="J4160" s="10" t="s">
        <v>12221</v>
      </c>
      <c r="K4160" s="13"/>
      <c r="L4160" s="13" t="s">
        <v>13176</v>
      </c>
      <c r="M4160" s="11" t="s">
        <v>39</v>
      </c>
      <c r="N4160" s="10" t="s">
        <v>145</v>
      </c>
      <c r="O4160" s="10"/>
      <c r="P4160" s="10"/>
      <c r="Q4160" s="12"/>
      <c r="R4160" s="12"/>
      <c r="S4160" s="15" t="s">
        <v>42</v>
      </c>
      <c r="T4160" s="10" t="s">
        <v>27</v>
      </c>
      <c r="U4160" s="10">
        <v>4018</v>
      </c>
      <c r="V4160" s="10">
        <v>4058</v>
      </c>
      <c r="W4160" s="10">
        <v>3971</v>
      </c>
      <c r="X4160" s="10">
        <v>3791</v>
      </c>
      <c r="Y4160" s="10">
        <f t="shared" si="175"/>
        <v>3991</v>
      </c>
      <c r="Z4160" s="10" t="str">
        <f>IFERROR(VLOOKUP(H4160,'[1]MW-NIFTY-50-12-Apr-2020'!$A:$A,1,FALSE),"No")</f>
        <v>No</v>
      </c>
      <c r="AA4160" s="10" t="str">
        <f>IFERROR(VLOOKUP(AB4160,'[2]ind_nifty500list 12th Apr20'!$F:$F,1,FALSE),"No")</f>
        <v>No</v>
      </c>
      <c r="AB4160" s="9">
        <v>3991</v>
      </c>
    </row>
    <row r="4161" spans="1:28" ht="15.75" customHeight="1" x14ac:dyDescent="0.3">
      <c r="A4161" s="9">
        <v>4027</v>
      </c>
      <c r="B4161" s="10"/>
      <c r="C4161" s="10"/>
      <c r="D4161" s="10">
        <v>134892292</v>
      </c>
      <c r="E4161" s="10">
        <v>134892292</v>
      </c>
      <c r="F4161" s="10">
        <v>526923</v>
      </c>
      <c r="G4161" s="10" t="s">
        <v>12237</v>
      </c>
      <c r="H4161" s="10" t="str">
        <f>G4161</f>
        <v>ASHOKORG</v>
      </c>
      <c r="I4161" s="10" t="s">
        <v>12238</v>
      </c>
      <c r="J4161" s="10" t="s">
        <v>12239</v>
      </c>
      <c r="K4161" s="13"/>
      <c r="L4161" s="13" t="s">
        <v>13176</v>
      </c>
      <c r="M4161" s="10" t="s">
        <v>95</v>
      </c>
      <c r="N4161" s="10" t="s">
        <v>96</v>
      </c>
      <c r="O4161" s="10" t="s">
        <v>97</v>
      </c>
      <c r="P4161" s="10"/>
      <c r="Q4161" s="12"/>
      <c r="R4161" s="12"/>
      <c r="S4161" s="10" t="s">
        <v>98</v>
      </c>
      <c r="T4161" s="10" t="s">
        <v>27</v>
      </c>
      <c r="U4161" s="10">
        <v>4311</v>
      </c>
      <c r="V4161" s="10">
        <v>4326</v>
      </c>
      <c r="W4161" s="10">
        <v>3856</v>
      </c>
      <c r="X4161" s="10">
        <v>3847</v>
      </c>
      <c r="Y4161" s="10">
        <f t="shared" si="175"/>
        <v>4027</v>
      </c>
      <c r="Z4161" s="10" t="str">
        <f>IFERROR(VLOOKUP(H4161,'[1]MW-NIFTY-50-12-Apr-2020'!$A:$A,1,FALSE),"No")</f>
        <v>No</v>
      </c>
      <c r="AA4161" s="10" t="str">
        <f>IFERROR(VLOOKUP(AB4161,'[2]ind_nifty500list 12th Apr20'!$F:$F,1,FALSE),"No")</f>
        <v>No</v>
      </c>
      <c r="AB4161" s="9">
        <v>4027</v>
      </c>
    </row>
    <row r="4162" spans="1:28" ht="15.75" customHeight="1" x14ac:dyDescent="0.3">
      <c r="A4162" s="9">
        <v>4050</v>
      </c>
      <c r="B4162" s="10"/>
      <c r="C4162" s="10"/>
      <c r="D4162" s="10">
        <v>129809924</v>
      </c>
      <c r="E4162" s="10">
        <v>129809924</v>
      </c>
      <c r="F4162" s="10">
        <v>507070</v>
      </c>
      <c r="G4162" s="10" t="s">
        <v>12252</v>
      </c>
      <c r="H4162" s="10" t="str">
        <f>G4162</f>
        <v>BSI</v>
      </c>
      <c r="I4162" s="10" t="s">
        <v>12253</v>
      </c>
      <c r="J4162" s="10" t="s">
        <v>12254</v>
      </c>
      <c r="K4162" s="13"/>
      <c r="L4162" s="13" t="s">
        <v>13176</v>
      </c>
      <c r="M4162" s="11" t="s">
        <v>275</v>
      </c>
      <c r="N4162" s="10" t="s">
        <v>357</v>
      </c>
      <c r="O4162" s="10" t="s">
        <v>358</v>
      </c>
      <c r="P4162" s="10" t="s">
        <v>1254</v>
      </c>
      <c r="Q4162" s="12"/>
      <c r="R4162" s="12"/>
      <c r="S4162" s="18" t="s">
        <v>279</v>
      </c>
      <c r="T4162" s="10" t="s">
        <v>27</v>
      </c>
      <c r="U4162" s="10">
        <v>4570</v>
      </c>
      <c r="V4162" s="10">
        <v>4836</v>
      </c>
      <c r="W4162" s="10">
        <v>3611</v>
      </c>
      <c r="X4162" s="10">
        <v>3008</v>
      </c>
      <c r="Y4162" s="10">
        <f t="shared" ref="Y4162:Y4225" si="180">A4162</f>
        <v>4050</v>
      </c>
      <c r="Z4162" s="10" t="str">
        <f>IFERROR(VLOOKUP(H4162,'[1]MW-NIFTY-50-12-Apr-2020'!$A:$A,1,FALSE),"No")</f>
        <v>No</v>
      </c>
      <c r="AA4162" s="10" t="str">
        <f>IFERROR(VLOOKUP(AB4162,'[2]ind_nifty500list 12th Apr20'!$F:$F,1,FALSE),"No")</f>
        <v>No</v>
      </c>
      <c r="AB4162" s="9">
        <v>4050</v>
      </c>
    </row>
    <row r="4163" spans="1:28" ht="15.75" customHeight="1" x14ac:dyDescent="0.3">
      <c r="A4163" s="9">
        <v>5031</v>
      </c>
      <c r="B4163" s="10">
        <v>3669505</v>
      </c>
      <c r="C4163" s="10">
        <v>14334</v>
      </c>
      <c r="D4163" s="10">
        <v>128047108</v>
      </c>
      <c r="E4163" s="10">
        <v>500184</v>
      </c>
      <c r="F4163" s="10">
        <v>500184</v>
      </c>
      <c r="G4163" s="10" t="s">
        <v>12798</v>
      </c>
      <c r="H4163" s="10" t="s">
        <v>12798</v>
      </c>
      <c r="I4163" s="10" t="s">
        <v>12799</v>
      </c>
      <c r="J4163" s="10" t="s">
        <v>12800</v>
      </c>
      <c r="K4163" s="13">
        <v>6327.1686499999996</v>
      </c>
      <c r="L4163" s="19" t="s">
        <v>13179</v>
      </c>
      <c r="M4163" s="11" t="s">
        <v>23</v>
      </c>
      <c r="N4163" s="10" t="s">
        <v>24</v>
      </c>
      <c r="O4163" s="10" t="s">
        <v>376</v>
      </c>
      <c r="P4163" s="10"/>
      <c r="Q4163" s="12"/>
      <c r="R4163" s="12"/>
      <c r="S4163" s="17" t="s">
        <v>26</v>
      </c>
      <c r="T4163" s="10" t="s">
        <v>43</v>
      </c>
      <c r="U4163" s="10">
        <v>1202</v>
      </c>
      <c r="V4163" s="10">
        <v>1864</v>
      </c>
      <c r="W4163" s="10">
        <v>3127</v>
      </c>
      <c r="X4163" s="10">
        <v>566</v>
      </c>
      <c r="Y4163" s="10">
        <f t="shared" si="180"/>
        <v>5031</v>
      </c>
      <c r="Z4163" s="10" t="str">
        <f>IFERROR(VLOOKUP(H4163,'[1]MW-NIFTY-50-12-Apr-2020'!$A:$A,1,FALSE),"No")</f>
        <v>No</v>
      </c>
      <c r="AA4163" s="10" t="s">
        <v>44</v>
      </c>
      <c r="AB4163" s="9">
        <v>5031</v>
      </c>
    </row>
    <row r="4164" spans="1:28" ht="15.75" customHeight="1" x14ac:dyDescent="0.3">
      <c r="A4164" s="9">
        <v>5032</v>
      </c>
      <c r="B4164" s="10">
        <v>1149697</v>
      </c>
      <c r="C4164" s="10">
        <v>4491</v>
      </c>
      <c r="D4164" s="10">
        <v>133989892</v>
      </c>
      <c r="E4164" s="10">
        <v>523398</v>
      </c>
      <c r="F4164" s="10">
        <v>523398</v>
      </c>
      <c r="G4164" s="10" t="s">
        <v>12801</v>
      </c>
      <c r="H4164" s="10" t="s">
        <v>12801</v>
      </c>
      <c r="I4164" s="10" t="s">
        <v>12802</v>
      </c>
      <c r="J4164" s="10" t="s">
        <v>12803</v>
      </c>
      <c r="K4164" s="13">
        <v>6849.16525</v>
      </c>
      <c r="L4164" s="19" t="s">
        <v>13179</v>
      </c>
      <c r="M4164" s="11" t="s">
        <v>83</v>
      </c>
      <c r="N4164" s="10" t="s">
        <v>1069</v>
      </c>
      <c r="O4164" s="10" t="s">
        <v>1241</v>
      </c>
      <c r="P4164" s="10"/>
      <c r="Q4164" s="12"/>
      <c r="R4164" s="12"/>
      <c r="S4164" s="17" t="s">
        <v>1071</v>
      </c>
      <c r="T4164" s="10" t="s">
        <v>43</v>
      </c>
      <c r="U4164" s="10">
        <v>494</v>
      </c>
      <c r="V4164" s="10">
        <v>1369</v>
      </c>
      <c r="W4164" s="10">
        <v>3539</v>
      </c>
      <c r="X4164" s="10">
        <v>3919</v>
      </c>
      <c r="Y4164" s="10">
        <f t="shared" si="180"/>
        <v>5032</v>
      </c>
      <c r="Z4164" s="10" t="str">
        <f>IFERROR(VLOOKUP(H4164,'[1]MW-NIFTY-50-12-Apr-2020'!$A:$A,1,FALSE),"No")</f>
        <v>No</v>
      </c>
      <c r="AA4164" s="10" t="s">
        <v>44</v>
      </c>
      <c r="AB4164" s="9">
        <v>5032</v>
      </c>
    </row>
    <row r="4165" spans="1:28" ht="15.75" customHeight="1" x14ac:dyDescent="0.3">
      <c r="A4165" s="9">
        <v>4054</v>
      </c>
      <c r="B4165" s="10"/>
      <c r="C4165" s="10"/>
      <c r="D4165" s="10">
        <v>130412292</v>
      </c>
      <c r="E4165" s="10">
        <v>130412292</v>
      </c>
      <c r="F4165" s="10">
        <v>509423</v>
      </c>
      <c r="G4165" s="10" t="s">
        <v>12255</v>
      </c>
      <c r="H4165" s="10" t="str">
        <f>G4165</f>
        <v>BAKELHYLAM</v>
      </c>
      <c r="I4165" s="10" t="s">
        <v>12256</v>
      </c>
      <c r="J4165" s="10" t="s">
        <v>12257</v>
      </c>
      <c r="K4165" s="13"/>
      <c r="L4165" s="13" t="s">
        <v>13176</v>
      </c>
      <c r="M4165" s="10" t="s">
        <v>249</v>
      </c>
      <c r="N4165" s="10" t="s">
        <v>383</v>
      </c>
      <c r="O4165" s="10"/>
      <c r="P4165" s="10"/>
      <c r="Q4165" s="12"/>
      <c r="R4165" s="12"/>
      <c r="S4165" s="18" t="s">
        <v>384</v>
      </c>
      <c r="T4165" s="10" t="s">
        <v>27</v>
      </c>
      <c r="U4165" s="10">
        <v>4217</v>
      </c>
      <c r="V4165" s="10">
        <v>4320</v>
      </c>
      <c r="W4165" s="10">
        <v>3400</v>
      </c>
      <c r="X4165" s="10">
        <v>2518</v>
      </c>
      <c r="Y4165" s="10">
        <f t="shared" si="180"/>
        <v>4054</v>
      </c>
      <c r="Z4165" s="10" t="str">
        <f>IFERROR(VLOOKUP(H4165,'[1]MW-NIFTY-50-12-Apr-2020'!$A:$A,1,FALSE),"No")</f>
        <v>No</v>
      </c>
      <c r="AA4165" s="10" t="str">
        <f>IFERROR(VLOOKUP(AB4165,'[2]ind_nifty500list 12th Apr20'!$F:$F,1,FALSE),"No")</f>
        <v>No</v>
      </c>
      <c r="AB4165" s="9">
        <v>4054</v>
      </c>
    </row>
    <row r="4166" spans="1:28" ht="15.75" customHeight="1" x14ac:dyDescent="0.3">
      <c r="A4166" s="9">
        <v>4062</v>
      </c>
      <c r="B4166" s="10"/>
      <c r="C4166" s="10"/>
      <c r="D4166" s="10">
        <v>128069124</v>
      </c>
      <c r="E4166" s="10">
        <v>500270</v>
      </c>
      <c r="F4166" s="10">
        <v>500270</v>
      </c>
      <c r="G4166" s="10" t="s">
        <v>12264</v>
      </c>
      <c r="H4166" s="10" t="str">
        <f>G4166</f>
        <v>BARODARAYN</v>
      </c>
      <c r="I4166" s="10" t="s">
        <v>12265</v>
      </c>
      <c r="J4166" s="10" t="s">
        <v>12266</v>
      </c>
      <c r="K4166" s="13"/>
      <c r="L4166" s="13" t="s">
        <v>13176</v>
      </c>
      <c r="M4166" s="11" t="s">
        <v>83</v>
      </c>
      <c r="N4166" s="10" t="s">
        <v>84</v>
      </c>
      <c r="O4166" s="10" t="s">
        <v>85</v>
      </c>
      <c r="P4166" s="10"/>
      <c r="Q4166" s="12"/>
      <c r="R4166" s="12"/>
      <c r="S4166" s="15" t="s">
        <v>86</v>
      </c>
      <c r="T4166" s="10" t="s">
        <v>27</v>
      </c>
      <c r="U4166" s="10">
        <v>4152</v>
      </c>
      <c r="V4166" s="10">
        <v>4197</v>
      </c>
      <c r="W4166" s="10">
        <v>3986</v>
      </c>
      <c r="X4166" s="10">
        <v>3759</v>
      </c>
      <c r="Y4166" s="10">
        <f t="shared" si="180"/>
        <v>4062</v>
      </c>
      <c r="Z4166" s="10" t="str">
        <f>IFERROR(VLOOKUP(H4166,'[1]MW-NIFTY-50-12-Apr-2020'!$A:$A,1,FALSE),"No")</f>
        <v>No</v>
      </c>
      <c r="AA4166" s="10" t="str">
        <f>IFERROR(VLOOKUP(AB4166,'[2]ind_nifty500list 12th Apr20'!$F:$F,1,FALSE),"No")</f>
        <v>No</v>
      </c>
      <c r="AB4166" s="9">
        <v>4062</v>
      </c>
    </row>
    <row r="4167" spans="1:28" ht="15.75" customHeight="1" x14ac:dyDescent="0.3">
      <c r="A4167" s="9">
        <v>3512</v>
      </c>
      <c r="B4167" s="10">
        <v>502785</v>
      </c>
      <c r="C4167" s="10">
        <v>1964</v>
      </c>
      <c r="D4167" s="10">
        <v>128064260</v>
      </c>
      <c r="E4167" s="10">
        <v>500251</v>
      </c>
      <c r="F4167" s="10">
        <v>500251</v>
      </c>
      <c r="G4167" s="10" t="s">
        <v>12810</v>
      </c>
      <c r="H4167" s="10" t="s">
        <v>12810</v>
      </c>
      <c r="I4167" s="10" t="s">
        <v>12811</v>
      </c>
      <c r="J4167" s="10" t="s">
        <v>12812</v>
      </c>
      <c r="K4167" s="13">
        <v>11031.2076</v>
      </c>
      <c r="L4167" s="16" t="s">
        <v>13177</v>
      </c>
      <c r="M4167" s="11" t="s">
        <v>83</v>
      </c>
      <c r="N4167" s="10" t="s">
        <v>181</v>
      </c>
      <c r="O4167" s="10" t="s">
        <v>182</v>
      </c>
      <c r="P4167" s="10" t="s">
        <v>183</v>
      </c>
      <c r="Q4167" s="12"/>
      <c r="R4167" s="12"/>
      <c r="S4167" s="15" t="s">
        <v>86</v>
      </c>
      <c r="T4167" s="10" t="s">
        <v>43</v>
      </c>
      <c r="U4167" s="10">
        <v>1031</v>
      </c>
      <c r="V4167" s="10">
        <v>3630</v>
      </c>
      <c r="W4167" s="10">
        <v>5046</v>
      </c>
      <c r="X4167" s="10">
        <v>2704</v>
      </c>
      <c r="Y4167" s="10">
        <f t="shared" si="180"/>
        <v>3512</v>
      </c>
      <c r="Z4167" s="10" t="str">
        <f>IFERROR(VLOOKUP(H4167,'[1]MW-NIFTY-50-12-Apr-2020'!$A:$A,1,FALSE),"No")</f>
        <v>No</v>
      </c>
      <c r="AA4167" s="10" t="s">
        <v>44</v>
      </c>
      <c r="AB4167" s="9">
        <v>3512</v>
      </c>
    </row>
    <row r="4168" spans="1:28" ht="15.75" customHeight="1" x14ac:dyDescent="0.3">
      <c r="A4168" s="9">
        <v>4068</v>
      </c>
      <c r="B4168" s="10"/>
      <c r="C4168" s="10"/>
      <c r="D4168" s="10">
        <v>128011524</v>
      </c>
      <c r="E4168" s="10">
        <v>500045</v>
      </c>
      <c r="F4168" s="10">
        <v>500045</v>
      </c>
      <c r="G4168" s="10" t="s">
        <v>12267</v>
      </c>
      <c r="H4168" s="10" t="str">
        <f>G4168</f>
        <v>BELLARYSTL</v>
      </c>
      <c r="I4168" s="10" t="s">
        <v>12268</v>
      </c>
      <c r="J4168" s="10" t="s">
        <v>12269</v>
      </c>
      <c r="K4168" s="13"/>
      <c r="L4168" s="13" t="s">
        <v>13176</v>
      </c>
      <c r="M4168" s="11" t="s">
        <v>23</v>
      </c>
      <c r="N4168" s="10" t="s">
        <v>24</v>
      </c>
      <c r="O4168" s="10"/>
      <c r="P4168" s="10"/>
      <c r="Q4168" s="12"/>
      <c r="R4168" s="12"/>
      <c r="S4168" s="15" t="s">
        <v>26</v>
      </c>
      <c r="T4168" s="10" t="s">
        <v>27</v>
      </c>
      <c r="U4168" s="10">
        <v>4111</v>
      </c>
      <c r="V4168" s="10">
        <v>4204</v>
      </c>
      <c r="W4168" s="10">
        <v>3691</v>
      </c>
      <c r="X4168" s="10">
        <v>3476</v>
      </c>
      <c r="Y4168" s="10">
        <f t="shared" si="180"/>
        <v>4068</v>
      </c>
      <c r="Z4168" s="10" t="str">
        <f>IFERROR(VLOOKUP(H4168,'[1]MW-NIFTY-50-12-Apr-2020'!$A:$A,1,FALSE),"No")</f>
        <v>No</v>
      </c>
      <c r="AA4168" s="10" t="str">
        <f>IFERROR(VLOOKUP(AB4168,'[2]ind_nifty500list 12th Apr20'!$F:$F,1,FALSE),"No")</f>
        <v>No</v>
      </c>
      <c r="AB4168" s="9">
        <v>4068</v>
      </c>
    </row>
    <row r="4169" spans="1:28" ht="15.75" customHeight="1" x14ac:dyDescent="0.3">
      <c r="A4169" s="9">
        <v>4072</v>
      </c>
      <c r="B4169" s="10">
        <v>4962305</v>
      </c>
      <c r="C4169" s="10">
        <v>19384</v>
      </c>
      <c r="D4169" s="10">
        <v>128011780</v>
      </c>
      <c r="E4169" s="10">
        <v>500046</v>
      </c>
      <c r="F4169" s="10">
        <v>500046</v>
      </c>
      <c r="G4169" s="10" t="s">
        <v>12270</v>
      </c>
      <c r="H4169" s="10" t="s">
        <v>12270</v>
      </c>
      <c r="I4169" s="10" t="s">
        <v>12271</v>
      </c>
      <c r="J4169" s="10" t="s">
        <v>12272</v>
      </c>
      <c r="K4169" s="13"/>
      <c r="L4169" s="13" t="s">
        <v>13176</v>
      </c>
      <c r="M4169" s="11" t="s">
        <v>39</v>
      </c>
      <c r="N4169" s="10" t="s">
        <v>40</v>
      </c>
      <c r="O4169" s="10"/>
      <c r="P4169" s="10"/>
      <c r="Q4169" s="12"/>
      <c r="R4169" s="12"/>
      <c r="S4169" s="17" t="s">
        <v>42</v>
      </c>
      <c r="T4169" s="10" t="s">
        <v>27</v>
      </c>
      <c r="U4169" s="10">
        <v>4144</v>
      </c>
      <c r="V4169" s="10">
        <v>4165</v>
      </c>
      <c r="W4169" s="10">
        <v>4029</v>
      </c>
      <c r="X4169" s="10">
        <v>3661</v>
      </c>
      <c r="Y4169" s="10">
        <f t="shared" si="180"/>
        <v>4072</v>
      </c>
      <c r="Z4169" s="10" t="str">
        <f>IFERROR(VLOOKUP(H4169,'[1]MW-NIFTY-50-12-Apr-2020'!$A:$A,1,FALSE),"No")</f>
        <v>No</v>
      </c>
      <c r="AA4169" s="10" t="str">
        <f>IFERROR(VLOOKUP(AB4169,'[2]ind_nifty500list 12th Apr20'!$F:$F,1,FALSE),"No")</f>
        <v>No</v>
      </c>
      <c r="AB4169" s="9">
        <v>4072</v>
      </c>
    </row>
    <row r="4170" spans="1:28" ht="15.75" customHeight="1" x14ac:dyDescent="0.3">
      <c r="A4170" s="9">
        <v>4111</v>
      </c>
      <c r="B4170" s="10">
        <v>179201</v>
      </c>
      <c r="C4170" s="10">
        <v>700</v>
      </c>
      <c r="D4170" s="10">
        <v>129631492</v>
      </c>
      <c r="E4170" s="10">
        <v>506373</v>
      </c>
      <c r="F4170" s="10">
        <v>506373</v>
      </c>
      <c r="G4170" s="10" t="s">
        <v>12279</v>
      </c>
      <c r="H4170" s="10" t="s">
        <v>12279</v>
      </c>
      <c r="I4170" s="10" t="s">
        <v>12280</v>
      </c>
      <c r="J4170" s="10" t="s">
        <v>12281</v>
      </c>
      <c r="K4170" s="13"/>
      <c r="L4170" s="13" t="s">
        <v>13176</v>
      </c>
      <c r="M4170" s="11" t="s">
        <v>23</v>
      </c>
      <c r="N4170" s="10" t="s">
        <v>24</v>
      </c>
      <c r="O4170" s="10"/>
      <c r="P4170" s="10"/>
      <c r="Q4170" s="12"/>
      <c r="R4170" s="12"/>
      <c r="S4170" s="15" t="s">
        <v>26</v>
      </c>
      <c r="T4170" s="10" t="s">
        <v>27</v>
      </c>
      <c r="U4170" s="10">
        <v>4204</v>
      </c>
      <c r="V4170" s="10">
        <v>4222</v>
      </c>
      <c r="W4170" s="10">
        <v>4068</v>
      </c>
      <c r="X4170" s="10">
        <v>3691</v>
      </c>
      <c r="Y4170" s="10">
        <f t="shared" si="180"/>
        <v>4111</v>
      </c>
      <c r="Z4170" s="10" t="str">
        <f>IFERROR(VLOOKUP(H4170,'[1]MW-NIFTY-50-12-Apr-2020'!$A:$A,1,FALSE),"No")</f>
        <v>No</v>
      </c>
      <c r="AA4170" s="10" t="str">
        <f>IFERROR(VLOOKUP(AB4170,'[2]ind_nifty500list 12th Apr20'!$F:$F,1,FALSE),"No")</f>
        <v>No</v>
      </c>
      <c r="AB4170" s="9">
        <v>4111</v>
      </c>
    </row>
    <row r="4171" spans="1:28" ht="15.75" customHeight="1" x14ac:dyDescent="0.3">
      <c r="A4171" s="9">
        <v>4117</v>
      </c>
      <c r="B4171" s="10"/>
      <c r="C4171" s="10"/>
      <c r="D4171" s="10">
        <v>130982404</v>
      </c>
      <c r="E4171" s="10">
        <v>130982404</v>
      </c>
      <c r="F4171" s="10">
        <v>511650</v>
      </c>
      <c r="G4171" s="10" t="s">
        <v>12285</v>
      </c>
      <c r="H4171" s="10" t="str">
        <f>G4171</f>
        <v>BHUPENCAP</v>
      </c>
      <c r="I4171" s="10" t="s">
        <v>12286</v>
      </c>
      <c r="J4171" s="10" t="s">
        <v>12287</v>
      </c>
      <c r="K4171" s="13"/>
      <c r="L4171" s="13" t="s">
        <v>13176</v>
      </c>
      <c r="M4171" s="10" t="s">
        <v>39</v>
      </c>
      <c r="N4171" s="10" t="s">
        <v>67</v>
      </c>
      <c r="O4171" s="10"/>
      <c r="P4171" s="10"/>
      <c r="Q4171" s="12"/>
      <c r="R4171" s="12"/>
      <c r="S4171" s="17" t="s">
        <v>69</v>
      </c>
      <c r="T4171" s="10" t="s">
        <v>27</v>
      </c>
      <c r="U4171" s="10">
        <v>4123</v>
      </c>
      <c r="V4171" s="10">
        <v>4330</v>
      </c>
      <c r="W4171" s="10">
        <v>3640</v>
      </c>
      <c r="X4171" s="10">
        <v>3434</v>
      </c>
      <c r="Y4171" s="10">
        <f t="shared" si="180"/>
        <v>4117</v>
      </c>
      <c r="Z4171" s="10" t="str">
        <f>IFERROR(VLOOKUP(H4171,'[1]MW-NIFTY-50-12-Apr-2020'!$A:$A,1,FALSE),"No")</f>
        <v>No</v>
      </c>
      <c r="AA4171" s="10" t="str">
        <f>IFERROR(VLOOKUP(AB4171,'[2]ind_nifty500list 12th Apr20'!$F:$F,1,FALSE),"No")</f>
        <v>No</v>
      </c>
      <c r="AB4171" s="9">
        <v>4117</v>
      </c>
    </row>
    <row r="4172" spans="1:28" ht="15.75" customHeight="1" x14ac:dyDescent="0.3">
      <c r="A4172" s="9">
        <v>3549</v>
      </c>
      <c r="B4172" s="10">
        <v>3637249</v>
      </c>
      <c r="C4172" s="10">
        <v>14208</v>
      </c>
      <c r="D4172" s="10">
        <v>136396804</v>
      </c>
      <c r="E4172" s="10">
        <v>532800</v>
      </c>
      <c r="F4172" s="10">
        <v>532800</v>
      </c>
      <c r="G4172" s="10" t="s">
        <v>12825</v>
      </c>
      <c r="H4172" s="10" t="s">
        <v>12825</v>
      </c>
      <c r="I4172" s="10" t="s">
        <v>12826</v>
      </c>
      <c r="J4172" s="10" t="s">
        <v>12827</v>
      </c>
      <c r="K4172" s="13">
        <v>10350.61995</v>
      </c>
      <c r="L4172" s="16" t="s">
        <v>13179</v>
      </c>
      <c r="M4172" s="11" t="s">
        <v>83</v>
      </c>
      <c r="N4172" s="10" t="s">
        <v>181</v>
      </c>
      <c r="O4172" s="10" t="s">
        <v>311</v>
      </c>
      <c r="P4172" s="11" t="s">
        <v>1765</v>
      </c>
      <c r="Q4172" s="12"/>
      <c r="R4172" s="12"/>
      <c r="S4172" s="15" t="s">
        <v>313</v>
      </c>
      <c r="T4172" s="10" t="s">
        <v>43</v>
      </c>
      <c r="U4172" s="10">
        <v>2218</v>
      </c>
      <c r="V4172" s="10">
        <v>3548</v>
      </c>
      <c r="W4172" s="10">
        <v>3272</v>
      </c>
      <c r="X4172" s="10">
        <v>3838</v>
      </c>
      <c r="Y4172" s="10">
        <f t="shared" si="180"/>
        <v>3549</v>
      </c>
      <c r="Z4172" s="10" t="str">
        <f>IFERROR(VLOOKUP(H4172,'[1]MW-NIFTY-50-12-Apr-2020'!$A:$A,1,FALSE),"No")</f>
        <v>No</v>
      </c>
      <c r="AA4172" s="10" t="s">
        <v>44</v>
      </c>
      <c r="AB4172" s="9">
        <v>3549</v>
      </c>
    </row>
    <row r="4173" spans="1:28" ht="15.75" customHeight="1" x14ac:dyDescent="0.3">
      <c r="A4173" s="9">
        <v>4123</v>
      </c>
      <c r="B4173" s="10">
        <v>186113</v>
      </c>
      <c r="C4173" s="10">
        <v>727</v>
      </c>
      <c r="D4173" s="10">
        <v>130036740</v>
      </c>
      <c r="E4173" s="10">
        <v>507956</v>
      </c>
      <c r="F4173" s="10">
        <v>507956</v>
      </c>
      <c r="G4173" s="10" t="s">
        <v>12291</v>
      </c>
      <c r="H4173" s="10" t="s">
        <v>12291</v>
      </c>
      <c r="I4173" s="10" t="s">
        <v>12292</v>
      </c>
      <c r="J4173" s="10" t="s">
        <v>12293</v>
      </c>
      <c r="K4173" s="13"/>
      <c r="L4173" s="13" t="s">
        <v>13176</v>
      </c>
      <c r="M4173" s="11" t="s">
        <v>39</v>
      </c>
      <c r="N4173" s="10" t="s">
        <v>67</v>
      </c>
      <c r="O4173" s="10"/>
      <c r="P4173" s="10"/>
      <c r="Q4173" s="12"/>
      <c r="R4173" s="12"/>
      <c r="S4173" s="15" t="s">
        <v>69</v>
      </c>
      <c r="T4173" s="10" t="s">
        <v>27</v>
      </c>
      <c r="U4173" s="10">
        <v>4330</v>
      </c>
      <c r="V4173" s="10">
        <v>4768</v>
      </c>
      <c r="W4173" s="10">
        <v>4117</v>
      </c>
      <c r="X4173" s="10">
        <v>3640</v>
      </c>
      <c r="Y4173" s="10">
        <f t="shared" si="180"/>
        <v>4123</v>
      </c>
      <c r="Z4173" s="10" t="str">
        <f>IFERROR(VLOOKUP(H4173,'[1]MW-NIFTY-50-12-Apr-2020'!$A:$A,1,FALSE),"No")</f>
        <v>No</v>
      </c>
      <c r="AA4173" s="10" t="str">
        <f>IFERROR(VLOOKUP(AB4173,'[2]ind_nifty500list 12th Apr20'!$F:$F,1,FALSE),"No")</f>
        <v>No</v>
      </c>
      <c r="AB4173" s="9">
        <v>4123</v>
      </c>
    </row>
    <row r="4174" spans="1:28" ht="15.75" customHeight="1" x14ac:dyDescent="0.3">
      <c r="A4174" s="9">
        <v>4132</v>
      </c>
      <c r="B4174" s="10">
        <v>193025</v>
      </c>
      <c r="C4174" s="10">
        <v>754</v>
      </c>
      <c r="D4174" s="10">
        <v>134856964</v>
      </c>
      <c r="E4174" s="10">
        <v>526785</v>
      </c>
      <c r="F4174" s="10">
        <v>526785</v>
      </c>
      <c r="G4174" s="10" t="s">
        <v>12294</v>
      </c>
      <c r="H4174" s="10" t="s">
        <v>12294</v>
      </c>
      <c r="I4174" s="10" t="s">
        <v>12295</v>
      </c>
      <c r="J4174" s="10" t="s">
        <v>12296</v>
      </c>
      <c r="K4174" s="13"/>
      <c r="L4174" s="13" t="s">
        <v>13176</v>
      </c>
      <c r="M4174" s="11" t="s">
        <v>83</v>
      </c>
      <c r="N4174" s="10" t="s">
        <v>181</v>
      </c>
      <c r="O4174" s="10" t="s">
        <v>311</v>
      </c>
      <c r="P4174" s="23" t="s">
        <v>1199</v>
      </c>
      <c r="Q4174" s="12"/>
      <c r="R4174" s="12"/>
      <c r="S4174" s="15" t="s">
        <v>313</v>
      </c>
      <c r="T4174" s="10" t="s">
        <v>27</v>
      </c>
      <c r="U4174" s="10">
        <v>4894</v>
      </c>
      <c r="V4174" s="10">
        <v>3154</v>
      </c>
      <c r="W4174" s="10">
        <v>496</v>
      </c>
      <c r="X4174" s="10">
        <v>3522</v>
      </c>
      <c r="Y4174" s="10">
        <f t="shared" si="180"/>
        <v>4132</v>
      </c>
      <c r="Z4174" s="10" t="str">
        <f>IFERROR(VLOOKUP(H4174,'[1]MW-NIFTY-50-12-Apr-2020'!$A:$A,1,FALSE),"No")</f>
        <v>No</v>
      </c>
      <c r="AA4174" s="10" t="str">
        <f>IFERROR(VLOOKUP(AB4174,'[2]ind_nifty500list 12th Apr20'!$F:$F,1,FALSE),"No")</f>
        <v>No</v>
      </c>
      <c r="AB4174" s="9">
        <v>4132</v>
      </c>
    </row>
    <row r="4175" spans="1:28" ht="15.75" customHeight="1" x14ac:dyDescent="0.3">
      <c r="A4175" s="9">
        <v>3592</v>
      </c>
      <c r="B4175" s="10">
        <v>4278529</v>
      </c>
      <c r="C4175" s="10">
        <v>16713</v>
      </c>
      <c r="D4175" s="10">
        <v>136314372</v>
      </c>
      <c r="E4175" s="10">
        <v>532478</v>
      </c>
      <c r="F4175" s="10">
        <v>532478</v>
      </c>
      <c r="G4175" s="10" t="s">
        <v>12834</v>
      </c>
      <c r="H4175" s="10" t="s">
        <v>12834</v>
      </c>
      <c r="I4175" s="10" t="s">
        <v>12835</v>
      </c>
      <c r="J4175" s="10" t="s">
        <v>12836</v>
      </c>
      <c r="K4175" s="13">
        <v>29337.617399999999</v>
      </c>
      <c r="L4175" s="16" t="s">
        <v>13178</v>
      </c>
      <c r="M4175" s="10" t="s">
        <v>275</v>
      </c>
      <c r="N4175" s="10" t="s">
        <v>276</v>
      </c>
      <c r="O4175" s="10" t="s">
        <v>277</v>
      </c>
      <c r="P4175" s="10" t="s">
        <v>1030</v>
      </c>
      <c r="Q4175" s="12"/>
      <c r="R4175" s="12"/>
      <c r="S4175" s="18" t="s">
        <v>279</v>
      </c>
      <c r="T4175" s="10" t="s">
        <v>130</v>
      </c>
      <c r="U4175" s="10">
        <v>2619</v>
      </c>
      <c r="V4175" s="10">
        <v>1038</v>
      </c>
      <c r="W4175" s="10">
        <v>3596</v>
      </c>
      <c r="X4175" s="10">
        <v>1368</v>
      </c>
      <c r="Y4175" s="10">
        <f t="shared" si="180"/>
        <v>3592</v>
      </c>
      <c r="Z4175" s="10" t="str">
        <f>IFERROR(VLOOKUP(H4175,'[1]MW-NIFTY-50-12-Apr-2020'!$A:$A,1,FALSE),"No")</f>
        <v>No</v>
      </c>
      <c r="AA4175" s="10" t="s">
        <v>44</v>
      </c>
      <c r="AB4175" s="9">
        <v>3592</v>
      </c>
    </row>
    <row r="4176" spans="1:28" ht="15.75" customHeight="1" x14ac:dyDescent="0.3">
      <c r="A4176" s="9">
        <v>4144</v>
      </c>
      <c r="B4176" s="10"/>
      <c r="C4176" s="10"/>
      <c r="D4176" s="10">
        <v>132484100</v>
      </c>
      <c r="E4176" s="10">
        <v>132484100</v>
      </c>
      <c r="F4176" s="10">
        <v>517516</v>
      </c>
      <c r="G4176" s="10" t="s">
        <v>12300</v>
      </c>
      <c r="H4176" s="10" t="str">
        <f>G4176</f>
        <v>DATARSWICH</v>
      </c>
      <c r="I4176" s="10" t="s">
        <v>12301</v>
      </c>
      <c r="J4176" s="10" t="s">
        <v>12302</v>
      </c>
      <c r="K4176" s="13"/>
      <c r="L4176" s="13" t="s">
        <v>13176</v>
      </c>
      <c r="M4176" s="11" t="s">
        <v>39</v>
      </c>
      <c r="N4176" s="10" t="s">
        <v>40</v>
      </c>
      <c r="O4176" s="10"/>
      <c r="P4176" s="10"/>
      <c r="Q4176" s="12"/>
      <c r="R4176" s="12"/>
      <c r="S4176" s="15" t="s">
        <v>42</v>
      </c>
      <c r="T4176" s="10" t="s">
        <v>27</v>
      </c>
      <c r="U4176" s="10">
        <v>4165</v>
      </c>
      <c r="V4176" s="10">
        <v>4250</v>
      </c>
      <c r="W4176" s="10">
        <v>4072</v>
      </c>
      <c r="X4176" s="10">
        <v>4029</v>
      </c>
      <c r="Y4176" s="10">
        <f t="shared" si="180"/>
        <v>4144</v>
      </c>
      <c r="Z4176" s="10" t="str">
        <f>IFERROR(VLOOKUP(H4176,'[1]MW-NIFTY-50-12-Apr-2020'!$A:$A,1,FALSE),"No")</f>
        <v>No</v>
      </c>
      <c r="AA4176" s="10" t="str">
        <f>IFERROR(VLOOKUP(AB4176,'[2]ind_nifty500list 12th Apr20'!$F:$F,1,FALSE),"No")</f>
        <v>No</v>
      </c>
      <c r="AB4176" s="9">
        <v>4144</v>
      </c>
    </row>
    <row r="4177" spans="1:28" ht="15.75" customHeight="1" x14ac:dyDescent="0.3">
      <c r="A4177" s="9">
        <v>4146</v>
      </c>
      <c r="B4177" s="10">
        <v>3451137</v>
      </c>
      <c r="C4177" s="10">
        <v>13481</v>
      </c>
      <c r="D4177" s="10">
        <v>136383236</v>
      </c>
      <c r="E4177" s="10">
        <v>532747</v>
      </c>
      <c r="F4177" s="28">
        <v>532747</v>
      </c>
      <c r="G4177" s="10" t="s">
        <v>12303</v>
      </c>
      <c r="H4177" s="10" t="s">
        <v>12303</v>
      </c>
      <c r="I4177" s="28" t="s">
        <v>12304</v>
      </c>
      <c r="J4177" s="10" t="s">
        <v>12305</v>
      </c>
      <c r="K4177" s="13"/>
      <c r="L4177" s="13" t="s">
        <v>13176</v>
      </c>
      <c r="M4177" s="28" t="s">
        <v>83</v>
      </c>
      <c r="N4177" s="10" t="s">
        <v>181</v>
      </c>
      <c r="O4177" s="28"/>
      <c r="P4177" s="28"/>
      <c r="Q4177" s="28"/>
      <c r="R4177" s="28"/>
      <c r="S4177" s="17" t="s">
        <v>86</v>
      </c>
      <c r="T4177" s="10" t="s">
        <v>27</v>
      </c>
      <c r="U4177" s="10">
        <v>4613</v>
      </c>
      <c r="V4177" s="10">
        <v>2812</v>
      </c>
      <c r="W4177" s="10">
        <v>3576</v>
      </c>
      <c r="X4177" s="10">
        <v>2959</v>
      </c>
      <c r="Y4177" s="10">
        <f t="shared" si="180"/>
        <v>4146</v>
      </c>
      <c r="Z4177" s="10" t="str">
        <f>IFERROR(VLOOKUP(H4177,'[1]MW-NIFTY-50-12-Apr-2020'!$A:$A,1,FALSE),"No")</f>
        <v>No</v>
      </c>
      <c r="AA4177" s="10" t="str">
        <f>IFERROR(VLOOKUP(AB4177,'[2]ind_nifty500list 12th Apr20'!$F:$F,1,FALSE),"No")</f>
        <v>No</v>
      </c>
      <c r="AB4177" s="9">
        <v>4146</v>
      </c>
    </row>
    <row r="4178" spans="1:28" ht="15.75" customHeight="1" x14ac:dyDescent="0.3">
      <c r="A4178" s="9">
        <v>3577</v>
      </c>
      <c r="B4178" s="10">
        <v>2752769</v>
      </c>
      <c r="C4178" s="10">
        <v>10753</v>
      </c>
      <c r="D4178" s="10">
        <v>136314116</v>
      </c>
      <c r="E4178" s="10">
        <v>532477</v>
      </c>
      <c r="F4178" s="10">
        <v>532477</v>
      </c>
      <c r="G4178" s="10" t="s">
        <v>12844</v>
      </c>
      <c r="H4178" s="10" t="s">
        <v>12844</v>
      </c>
      <c r="I4178" s="10" t="s">
        <v>12845</v>
      </c>
      <c r="J4178" s="10" t="s">
        <v>12846</v>
      </c>
      <c r="K4178" s="13">
        <v>10221.226650000001</v>
      </c>
      <c r="L4178" s="16" t="s">
        <v>13177</v>
      </c>
      <c r="M4178" s="11" t="s">
        <v>55</v>
      </c>
      <c r="N4178" s="11" t="s">
        <v>524</v>
      </c>
      <c r="O4178" s="10" t="s">
        <v>525</v>
      </c>
      <c r="P4178" s="12"/>
      <c r="Q4178" s="12"/>
      <c r="R4178" s="12"/>
      <c r="S4178" s="10" t="s">
        <v>526</v>
      </c>
      <c r="T4178" s="10" t="s">
        <v>43</v>
      </c>
      <c r="U4178" s="10">
        <v>3362</v>
      </c>
      <c r="V4178" s="10">
        <v>3702</v>
      </c>
      <c r="W4178" s="10">
        <v>1364</v>
      </c>
      <c r="X4178" s="10">
        <v>579</v>
      </c>
      <c r="Y4178" s="10">
        <f t="shared" si="180"/>
        <v>3577</v>
      </c>
      <c r="Z4178" s="10" t="str">
        <f>IFERROR(VLOOKUP(H4178,'[1]MW-NIFTY-50-12-Apr-2020'!$A:$A,1,FALSE),"No")</f>
        <v>No</v>
      </c>
      <c r="AA4178" s="10" t="s">
        <v>44</v>
      </c>
      <c r="AB4178" s="9">
        <v>3577</v>
      </c>
    </row>
    <row r="4179" spans="1:28" ht="15.75" customHeight="1" x14ac:dyDescent="0.3">
      <c r="A4179" s="9">
        <v>4152</v>
      </c>
      <c r="B4179" s="10"/>
      <c r="C4179" s="10"/>
      <c r="D4179" s="10">
        <v>133901060</v>
      </c>
      <c r="E4179" s="10">
        <v>133901060</v>
      </c>
      <c r="F4179" s="10">
        <v>523051</v>
      </c>
      <c r="G4179" s="10" t="s">
        <v>12306</v>
      </c>
      <c r="H4179" s="10" t="str">
        <f>G4179</f>
        <v>DEWANRUB</v>
      </c>
      <c r="I4179" s="10" t="s">
        <v>12307</v>
      </c>
      <c r="J4179" s="10" t="s">
        <v>12308</v>
      </c>
      <c r="K4179" s="13"/>
      <c r="L4179" s="13" t="s">
        <v>13176</v>
      </c>
      <c r="M4179" s="11" t="s">
        <v>83</v>
      </c>
      <c r="N4179" s="10" t="s">
        <v>84</v>
      </c>
      <c r="O4179" s="10" t="s">
        <v>85</v>
      </c>
      <c r="P4179" s="10"/>
      <c r="Q4179" s="12"/>
      <c r="R4179" s="12"/>
      <c r="S4179" s="17" t="s">
        <v>86</v>
      </c>
      <c r="T4179" s="10" t="s">
        <v>27</v>
      </c>
      <c r="U4179" s="10">
        <v>4197</v>
      </c>
      <c r="V4179" s="10">
        <v>4353</v>
      </c>
      <c r="W4179" s="10">
        <v>4062</v>
      </c>
      <c r="X4179" s="10">
        <v>3986</v>
      </c>
      <c r="Y4179" s="10">
        <f t="shared" si="180"/>
        <v>4152</v>
      </c>
      <c r="Z4179" s="10" t="str">
        <f>IFERROR(VLOOKUP(H4179,'[1]MW-NIFTY-50-12-Apr-2020'!$A:$A,1,FALSE),"No")</f>
        <v>No</v>
      </c>
      <c r="AA4179" s="10" t="str">
        <f>IFERROR(VLOOKUP(AB4179,'[2]ind_nifty500list 12th Apr20'!$F:$F,1,FALSE),"No")</f>
        <v>No</v>
      </c>
      <c r="AB4179" s="9">
        <v>4152</v>
      </c>
    </row>
    <row r="4180" spans="1:28" ht="15.75" customHeight="1" x14ac:dyDescent="0.3">
      <c r="A4180" s="9">
        <v>4153</v>
      </c>
      <c r="B4180" s="10"/>
      <c r="C4180" s="10"/>
      <c r="D4180" s="10">
        <v>133952516</v>
      </c>
      <c r="E4180" s="10">
        <v>133952516</v>
      </c>
      <c r="F4180" s="10">
        <v>523252</v>
      </c>
      <c r="G4180" s="10" t="s">
        <v>12309</v>
      </c>
      <c r="H4180" s="10" t="str">
        <f>G4180</f>
        <v>DEWANTYRE</v>
      </c>
      <c r="I4180" s="10" t="s">
        <v>12310</v>
      </c>
      <c r="J4180" s="10" t="s">
        <v>12311</v>
      </c>
      <c r="K4180" s="13"/>
      <c r="L4180" s="13" t="s">
        <v>13176</v>
      </c>
      <c r="M4180" s="12"/>
      <c r="N4180" s="10"/>
      <c r="O4180" s="10"/>
      <c r="P4180" s="10"/>
      <c r="Q4180" s="12"/>
      <c r="R4180" s="12"/>
      <c r="S4180" s="10"/>
      <c r="T4180" s="10" t="s">
        <v>27</v>
      </c>
      <c r="U4180" s="10"/>
      <c r="V4180" s="10"/>
      <c r="W4180" s="10"/>
      <c r="X4180" s="10"/>
      <c r="Y4180" s="10">
        <f t="shared" si="180"/>
        <v>4153</v>
      </c>
      <c r="Z4180" s="10" t="str">
        <f>IFERROR(VLOOKUP(H4180,'[1]MW-NIFTY-50-12-Apr-2020'!$A:$A,1,FALSE),"No")</f>
        <v>No</v>
      </c>
      <c r="AA4180" s="10" t="str">
        <f>IFERROR(VLOOKUP(AB4180,'[2]ind_nifty500list 12th Apr20'!$F:$F,1,FALSE),"No")</f>
        <v>No</v>
      </c>
      <c r="AB4180" s="9">
        <v>4153</v>
      </c>
    </row>
    <row r="4181" spans="1:28" ht="15.75" customHeight="1" x14ac:dyDescent="0.3">
      <c r="A4181" s="9">
        <v>4159</v>
      </c>
      <c r="B4181" s="10"/>
      <c r="C4181" s="10"/>
      <c r="D4181" s="10">
        <v>135993860</v>
      </c>
      <c r="E4181" s="10">
        <v>135993860</v>
      </c>
      <c r="F4181" s="10">
        <v>531226</v>
      </c>
      <c r="G4181" s="10" t="s">
        <v>12315</v>
      </c>
      <c r="H4181" s="10" t="str">
        <f>G4181</f>
        <v>DOONVALLEY</v>
      </c>
      <c r="I4181" s="10"/>
      <c r="J4181" s="10" t="s">
        <v>12316</v>
      </c>
      <c r="K4181" s="13"/>
      <c r="L4181" s="13" t="s">
        <v>13176</v>
      </c>
      <c r="M4181" s="11" t="s">
        <v>275</v>
      </c>
      <c r="N4181" s="10" t="s">
        <v>357</v>
      </c>
      <c r="O4181" s="10" t="s">
        <v>358</v>
      </c>
      <c r="P4181" s="10" t="s">
        <v>1975</v>
      </c>
      <c r="Q4181" s="12"/>
      <c r="R4181" s="12"/>
      <c r="S4181" s="18" t="s">
        <v>279</v>
      </c>
      <c r="T4181" s="10" t="s">
        <v>27</v>
      </c>
      <c r="U4181" s="10">
        <v>1190</v>
      </c>
      <c r="V4181" s="10">
        <v>2077</v>
      </c>
      <c r="W4181" s="10">
        <v>2717</v>
      </c>
      <c r="X4181" s="10">
        <v>3098</v>
      </c>
      <c r="Y4181" s="10">
        <f t="shared" si="180"/>
        <v>4159</v>
      </c>
      <c r="Z4181" s="10" t="str">
        <f>IFERROR(VLOOKUP(H4181,'[1]MW-NIFTY-50-12-Apr-2020'!$A:$A,1,FALSE),"No")</f>
        <v>No</v>
      </c>
      <c r="AA4181" s="10" t="str">
        <f>IFERROR(VLOOKUP(AB4181,'[2]ind_nifty500list 12th Apr20'!$F:$F,1,FALSE),"No")</f>
        <v>No</v>
      </c>
      <c r="AB4181" s="9">
        <v>4159</v>
      </c>
    </row>
    <row r="4182" spans="1:28" ht="15.75" customHeight="1" x14ac:dyDescent="0.3">
      <c r="A4182" s="9">
        <v>4171</v>
      </c>
      <c r="B4182" s="10">
        <v>242177</v>
      </c>
      <c r="C4182" s="10">
        <v>946</v>
      </c>
      <c r="D4182" s="10">
        <v>133401348</v>
      </c>
      <c r="E4182" s="10">
        <v>521099</v>
      </c>
      <c r="F4182" s="10">
        <v>521099</v>
      </c>
      <c r="G4182" s="10" t="s">
        <v>12320</v>
      </c>
      <c r="H4182" s="10" t="s">
        <v>12320</v>
      </c>
      <c r="I4182" s="10" t="s">
        <v>12321</v>
      </c>
      <c r="J4182" s="10" t="s">
        <v>12322</v>
      </c>
      <c r="K4182" s="13"/>
      <c r="L4182" s="13" t="s">
        <v>13176</v>
      </c>
      <c r="M4182" s="11" t="s">
        <v>83</v>
      </c>
      <c r="N4182" s="10" t="s">
        <v>84</v>
      </c>
      <c r="O4182" s="10" t="s">
        <v>108</v>
      </c>
      <c r="P4182" s="10"/>
      <c r="Q4182" s="12"/>
      <c r="R4182" s="12"/>
      <c r="S4182" s="15" t="s">
        <v>86</v>
      </c>
      <c r="T4182" s="10" t="s">
        <v>27</v>
      </c>
      <c r="U4182" s="10">
        <v>4234</v>
      </c>
      <c r="V4182" s="10">
        <v>4445</v>
      </c>
      <c r="W4182" s="10">
        <v>3254</v>
      </c>
      <c r="X4182" s="10">
        <v>2118</v>
      </c>
      <c r="Y4182" s="10">
        <f t="shared" si="180"/>
        <v>4171</v>
      </c>
      <c r="Z4182" s="10" t="str">
        <f>IFERROR(VLOOKUP(H4182,'[1]MW-NIFTY-50-12-Apr-2020'!$A:$A,1,FALSE),"No")</f>
        <v>No</v>
      </c>
      <c r="AA4182" s="10" t="str">
        <f>IFERROR(VLOOKUP(AB4182,'[2]ind_nifty500list 12th Apr20'!$F:$F,1,FALSE),"No")</f>
        <v>No</v>
      </c>
      <c r="AB4182" s="9">
        <v>4171</v>
      </c>
    </row>
    <row r="4183" spans="1:28" ht="15.75" customHeight="1" x14ac:dyDescent="0.3">
      <c r="A4183" s="9">
        <v>4187</v>
      </c>
      <c r="B4183" s="10">
        <v>267265</v>
      </c>
      <c r="C4183" s="10">
        <v>1044</v>
      </c>
      <c r="D4183" s="10">
        <v>128037124</v>
      </c>
      <c r="E4183" s="10">
        <v>500145</v>
      </c>
      <c r="F4183" s="10">
        <v>500145</v>
      </c>
      <c r="G4183" s="10" t="s">
        <v>12323</v>
      </c>
      <c r="H4183" s="10" t="s">
        <v>12323</v>
      </c>
      <c r="I4183" s="10" t="s">
        <v>12324</v>
      </c>
      <c r="J4183" s="10" t="s">
        <v>12325</v>
      </c>
      <c r="K4183" s="13"/>
      <c r="L4183" s="13" t="s">
        <v>13176</v>
      </c>
      <c r="M4183" s="11" t="s">
        <v>55</v>
      </c>
      <c r="N4183" s="10" t="s">
        <v>56</v>
      </c>
      <c r="O4183" s="10" t="s">
        <v>158</v>
      </c>
      <c r="P4183" s="10" t="s">
        <v>159</v>
      </c>
      <c r="Q4183" s="12"/>
      <c r="R4183" s="12"/>
      <c r="S4183" s="18" t="s">
        <v>58</v>
      </c>
      <c r="T4183" s="10" t="s">
        <v>27</v>
      </c>
      <c r="U4183" s="10">
        <v>4302</v>
      </c>
      <c r="V4183" s="10">
        <v>3879</v>
      </c>
      <c r="W4183" s="10">
        <v>4017</v>
      </c>
      <c r="X4183" s="10">
        <v>3911</v>
      </c>
      <c r="Y4183" s="10">
        <f t="shared" si="180"/>
        <v>4187</v>
      </c>
      <c r="Z4183" s="10" t="str">
        <f>IFERROR(VLOOKUP(H4183,'[1]MW-NIFTY-50-12-Apr-2020'!$A:$A,1,FALSE),"No")</f>
        <v>No</v>
      </c>
      <c r="AA4183" s="10" t="str">
        <f>IFERROR(VLOOKUP(AB4183,'[2]ind_nifty500list 12th Apr20'!$F:$F,1,FALSE),"No")</f>
        <v>No</v>
      </c>
      <c r="AB4183" s="9">
        <v>4187</v>
      </c>
    </row>
    <row r="4184" spans="1:28" ht="15.75" customHeight="1" x14ac:dyDescent="0.3">
      <c r="A4184" s="9">
        <v>4197</v>
      </c>
      <c r="B4184" s="10"/>
      <c r="C4184" s="10"/>
      <c r="D4184" s="10">
        <v>128956932</v>
      </c>
      <c r="E4184" s="10">
        <v>128956932</v>
      </c>
      <c r="F4184" s="10">
        <v>503738</v>
      </c>
      <c r="G4184" s="10" t="s">
        <v>12326</v>
      </c>
      <c r="H4184" s="10" t="str">
        <f>G4184</f>
        <v>GSL</v>
      </c>
      <c r="I4184" s="10" t="s">
        <v>12327</v>
      </c>
      <c r="J4184" s="10" t="s">
        <v>12328</v>
      </c>
      <c r="K4184" s="13"/>
      <c r="L4184" s="13" t="s">
        <v>13176</v>
      </c>
      <c r="M4184" s="11" t="s">
        <v>83</v>
      </c>
      <c r="N4184" s="10" t="s">
        <v>84</v>
      </c>
      <c r="O4184" s="10" t="s">
        <v>85</v>
      </c>
      <c r="P4184" s="10"/>
      <c r="Q4184" s="12"/>
      <c r="R4184" s="12"/>
      <c r="S4184" s="15" t="s">
        <v>86</v>
      </c>
      <c r="T4184" s="10" t="s">
        <v>27</v>
      </c>
      <c r="U4184" s="10">
        <v>4353</v>
      </c>
      <c r="V4184" s="10">
        <v>4408</v>
      </c>
      <c r="W4184" s="10">
        <v>4152</v>
      </c>
      <c r="X4184" s="10">
        <v>4062</v>
      </c>
      <c r="Y4184" s="10">
        <f t="shared" si="180"/>
        <v>4197</v>
      </c>
      <c r="Z4184" s="10" t="str">
        <f>IFERROR(VLOOKUP(H4184,'[1]MW-NIFTY-50-12-Apr-2020'!$A:$A,1,FALSE),"No")</f>
        <v>No</v>
      </c>
      <c r="AA4184" s="10" t="str">
        <f>IFERROR(VLOOKUP(AB4184,'[2]ind_nifty500list 12th Apr20'!$F:$F,1,FALSE),"No")</f>
        <v>No</v>
      </c>
      <c r="AB4184" s="9">
        <v>4197</v>
      </c>
    </row>
    <row r="4185" spans="1:28" ht="15.75" customHeight="1" x14ac:dyDescent="0.3">
      <c r="A4185" s="9">
        <v>4217</v>
      </c>
      <c r="B4185" s="10"/>
      <c r="C4185" s="10"/>
      <c r="D4185" s="10">
        <v>134091268</v>
      </c>
      <c r="E4185" s="10">
        <v>523794</v>
      </c>
      <c r="F4185" s="10">
        <v>523794</v>
      </c>
      <c r="G4185" s="10" t="s">
        <v>12335</v>
      </c>
      <c r="H4185" s="10" t="str">
        <f>G4185</f>
        <v>MANTRIHSG</v>
      </c>
      <c r="I4185" s="10" t="s">
        <v>12336</v>
      </c>
      <c r="J4185" s="10" t="s">
        <v>12337</v>
      </c>
      <c r="K4185" s="13"/>
      <c r="L4185" s="13" t="s">
        <v>13176</v>
      </c>
      <c r="M4185" s="11" t="s">
        <v>249</v>
      </c>
      <c r="N4185" s="10" t="s">
        <v>383</v>
      </c>
      <c r="O4185" s="12"/>
      <c r="P4185" s="10"/>
      <c r="Q4185" s="12"/>
      <c r="R4185" s="12"/>
      <c r="S4185" s="18" t="s">
        <v>384</v>
      </c>
      <c r="T4185" s="10" t="s">
        <v>27</v>
      </c>
      <c r="U4185" s="10">
        <v>4320</v>
      </c>
      <c r="V4185" s="10">
        <v>4374</v>
      </c>
      <c r="W4185" s="10">
        <v>4054</v>
      </c>
      <c r="X4185" s="10">
        <v>3400</v>
      </c>
      <c r="Y4185" s="10">
        <f t="shared" si="180"/>
        <v>4217</v>
      </c>
      <c r="Z4185" s="10" t="str">
        <f>IFERROR(VLOOKUP(H4185,'[1]MW-NIFTY-50-12-Apr-2020'!$A:$A,1,FALSE),"No")</f>
        <v>No</v>
      </c>
      <c r="AA4185" s="10" t="str">
        <f>IFERROR(VLOOKUP(AB4185,'[2]ind_nifty500list 12th Apr20'!$F:$F,1,FALSE),"No")</f>
        <v>No</v>
      </c>
      <c r="AB4185" s="9">
        <v>4217</v>
      </c>
    </row>
    <row r="4186" spans="1:28" ht="15.75" customHeight="1" x14ac:dyDescent="0.3">
      <c r="A4186" s="9">
        <v>4266</v>
      </c>
      <c r="B4186" s="10"/>
      <c r="C4186" s="10"/>
      <c r="D4186" s="10">
        <v>134224900</v>
      </c>
      <c r="E4186" s="10">
        <v>134224900</v>
      </c>
      <c r="F4186" s="10">
        <v>524316</v>
      </c>
      <c r="G4186" s="10" t="s">
        <v>12359</v>
      </c>
      <c r="H4186" s="10" t="str">
        <f>G4186</f>
        <v>HINDPHOTO</v>
      </c>
      <c r="I4186" s="10" t="s">
        <v>12360</v>
      </c>
      <c r="J4186" s="10" t="s">
        <v>12361</v>
      </c>
      <c r="K4186" s="13"/>
      <c r="L4186" s="13" t="s">
        <v>13176</v>
      </c>
      <c r="M4186" s="11" t="s">
        <v>83</v>
      </c>
      <c r="N4186" s="10" t="s">
        <v>181</v>
      </c>
      <c r="O4186" s="10" t="s">
        <v>311</v>
      </c>
      <c r="P4186" s="10" t="s">
        <v>2370</v>
      </c>
      <c r="Q4186" s="12"/>
      <c r="R4186" s="12"/>
      <c r="S4186" s="15" t="s">
        <v>313</v>
      </c>
      <c r="T4186" s="10" t="s">
        <v>27</v>
      </c>
      <c r="U4186" s="10">
        <v>724</v>
      </c>
      <c r="V4186" s="10">
        <v>2856</v>
      </c>
      <c r="W4186" s="10">
        <v>2831</v>
      </c>
      <c r="X4186" s="10">
        <v>1461</v>
      </c>
      <c r="Y4186" s="10">
        <f t="shared" si="180"/>
        <v>4266</v>
      </c>
      <c r="Z4186" s="10" t="str">
        <f>IFERROR(VLOOKUP(H4186,'[1]MW-NIFTY-50-12-Apr-2020'!$A:$A,1,FALSE),"No")</f>
        <v>No</v>
      </c>
      <c r="AA4186" s="10" t="str">
        <f>IFERROR(VLOOKUP(AB4186,'[2]ind_nifty500list 12th Apr20'!$F:$F,1,FALSE),"No")</f>
        <v>No</v>
      </c>
      <c r="AB4186" s="9">
        <v>4266</v>
      </c>
    </row>
    <row r="4187" spans="1:28" ht="15.75" customHeight="1" x14ac:dyDescent="0.3">
      <c r="A4187" s="9">
        <v>4271</v>
      </c>
      <c r="B4187" s="10">
        <v>371713</v>
      </c>
      <c r="C4187" s="10">
        <v>1452</v>
      </c>
      <c r="D4187" s="10">
        <v>128049924</v>
      </c>
      <c r="E4187" s="10">
        <v>500195</v>
      </c>
      <c r="F4187" s="10">
        <v>500195</v>
      </c>
      <c r="G4187" s="10" t="s">
        <v>12362</v>
      </c>
      <c r="H4187" s="10" t="s">
        <v>12362</v>
      </c>
      <c r="I4187" s="10" t="s">
        <v>12363</v>
      </c>
      <c r="J4187" s="10" t="s">
        <v>12364</v>
      </c>
      <c r="K4187" s="13"/>
      <c r="L4187" s="13" t="s">
        <v>13176</v>
      </c>
      <c r="M4187" s="12"/>
      <c r="N4187" s="10"/>
      <c r="O4187" s="12"/>
      <c r="P4187" s="10"/>
      <c r="Q4187" s="12"/>
      <c r="R4187" s="12"/>
      <c r="S4187" s="10"/>
      <c r="T4187" s="10" t="s">
        <v>27</v>
      </c>
      <c r="U4187" s="10"/>
      <c r="V4187" s="10"/>
      <c r="W4187" s="10"/>
      <c r="X4187" s="10"/>
      <c r="Y4187" s="10">
        <f t="shared" si="180"/>
        <v>4271</v>
      </c>
      <c r="Z4187" s="10" t="str">
        <f>IFERROR(VLOOKUP(H4187,'[1]MW-NIFTY-50-12-Apr-2020'!$A:$A,1,FALSE),"No")</f>
        <v>No</v>
      </c>
      <c r="AA4187" s="10" t="str">
        <f>IFERROR(VLOOKUP(AB4187,'[2]ind_nifty500list 12th Apr20'!$F:$F,1,FALSE),"No")</f>
        <v>No</v>
      </c>
      <c r="AB4187" s="9">
        <v>4271</v>
      </c>
    </row>
    <row r="4188" spans="1:28" ht="15.75" customHeight="1" x14ac:dyDescent="0.3">
      <c r="A4188" s="9">
        <v>4294</v>
      </c>
      <c r="B4188" s="10"/>
      <c r="C4188" s="10"/>
      <c r="D4188" s="10">
        <v>133001732</v>
      </c>
      <c r="E4188" s="10">
        <v>133001732</v>
      </c>
      <c r="F4188" s="10">
        <v>519538</v>
      </c>
      <c r="G4188" s="10" t="s">
        <v>12377</v>
      </c>
      <c r="H4188" s="10" t="str">
        <f>G4188</f>
        <v>INDOFREBIO</v>
      </c>
      <c r="I4188" s="10" t="s">
        <v>12378</v>
      </c>
      <c r="J4188" s="10" t="s">
        <v>12379</v>
      </c>
      <c r="K4188" s="13"/>
      <c r="L4188" s="13" t="s">
        <v>13176</v>
      </c>
      <c r="M4188" s="12"/>
      <c r="N4188" s="10"/>
      <c r="O4188" s="10"/>
      <c r="P4188" s="10"/>
      <c r="Q4188" s="12"/>
      <c r="R4188" s="12"/>
      <c r="S4188" s="10"/>
      <c r="T4188" s="10" t="s">
        <v>27</v>
      </c>
      <c r="U4188" s="10"/>
      <c r="V4188" s="10"/>
      <c r="W4188" s="10"/>
      <c r="X4188" s="10"/>
      <c r="Y4188" s="10">
        <f t="shared" si="180"/>
        <v>4294</v>
      </c>
      <c r="Z4188" s="10" t="str">
        <f>IFERROR(VLOOKUP(H4188,'[1]MW-NIFTY-50-12-Apr-2020'!$A:$A,1,FALSE),"No")</f>
        <v>No</v>
      </c>
      <c r="AA4188" s="10" t="str">
        <f>IFERROR(VLOOKUP(AB4188,'[2]ind_nifty500list 12th Apr20'!$F:$F,1,FALSE),"No")</f>
        <v>No</v>
      </c>
      <c r="AB4188" s="9">
        <v>4294</v>
      </c>
    </row>
    <row r="4189" spans="1:28" ht="15.75" customHeight="1" x14ac:dyDescent="0.3">
      <c r="A4189" s="9">
        <v>4309</v>
      </c>
      <c r="B4189" s="10">
        <v>422657</v>
      </c>
      <c r="C4189" s="10">
        <v>1651</v>
      </c>
      <c r="D4189" s="10">
        <v>136054788</v>
      </c>
      <c r="E4189" s="10">
        <v>531464</v>
      </c>
      <c r="F4189" s="10">
        <v>531464</v>
      </c>
      <c r="G4189" s="10" t="s">
        <v>12386</v>
      </c>
      <c r="H4189" s="10" t="s">
        <v>12386</v>
      </c>
      <c r="I4189" s="10" t="s">
        <v>12387</v>
      </c>
      <c r="J4189" s="10" t="s">
        <v>12388</v>
      </c>
      <c r="K4189" s="13"/>
      <c r="L4189" s="13" t="s">
        <v>13176</v>
      </c>
      <c r="M4189" s="11" t="s">
        <v>39</v>
      </c>
      <c r="N4189" s="10" t="s">
        <v>145</v>
      </c>
      <c r="O4189" s="10"/>
      <c r="P4189" s="10"/>
      <c r="Q4189" s="12"/>
      <c r="R4189" s="12"/>
      <c r="S4189" s="15" t="s">
        <v>42</v>
      </c>
      <c r="T4189" s="10" t="s">
        <v>27</v>
      </c>
      <c r="U4189" s="10">
        <v>4338</v>
      </c>
      <c r="V4189" s="10">
        <v>4359</v>
      </c>
      <c r="W4189" s="10">
        <v>4297</v>
      </c>
      <c r="X4189" s="10">
        <v>4241</v>
      </c>
      <c r="Y4189" s="10">
        <f t="shared" si="180"/>
        <v>4309</v>
      </c>
      <c r="Z4189" s="10" t="str">
        <f>IFERROR(VLOOKUP(H4189,'[1]MW-NIFTY-50-12-Apr-2020'!$A:$A,1,FALSE),"No")</f>
        <v>No</v>
      </c>
      <c r="AA4189" s="10" t="str">
        <f>IFERROR(VLOOKUP(AB4189,'[2]ind_nifty500list 12th Apr20'!$F:$F,1,FALSE),"No")</f>
        <v>No</v>
      </c>
      <c r="AB4189" s="9">
        <v>4309</v>
      </c>
    </row>
    <row r="4190" spans="1:28" ht="15.75" customHeight="1" x14ac:dyDescent="0.3">
      <c r="A4190" s="9">
        <v>3639</v>
      </c>
      <c r="B4190" s="10">
        <v>3415553</v>
      </c>
      <c r="C4190" s="10">
        <v>13342</v>
      </c>
      <c r="D4190" s="10">
        <v>130926340</v>
      </c>
      <c r="E4190" s="10">
        <v>511431</v>
      </c>
      <c r="F4190" s="10">
        <v>511431</v>
      </c>
      <c r="G4190" s="10" t="s">
        <v>12880</v>
      </c>
      <c r="H4190" s="10" t="s">
        <v>12880</v>
      </c>
      <c r="I4190" s="10" t="s">
        <v>12881</v>
      </c>
      <c r="J4190" s="10" t="s">
        <v>12882</v>
      </c>
      <c r="K4190" s="13">
        <v>19910.323049999999</v>
      </c>
      <c r="L4190" s="16" t="s">
        <v>13179</v>
      </c>
      <c r="M4190" s="10" t="s">
        <v>39</v>
      </c>
      <c r="N4190" s="11" t="s">
        <v>145</v>
      </c>
      <c r="O4190" s="11" t="s">
        <v>543</v>
      </c>
      <c r="P4190" s="12"/>
      <c r="Q4190" s="12"/>
      <c r="R4190" s="12"/>
      <c r="S4190" s="15" t="s">
        <v>42</v>
      </c>
      <c r="T4190" s="10" t="s">
        <v>130</v>
      </c>
      <c r="U4190" s="10">
        <v>867</v>
      </c>
      <c r="V4190" s="10">
        <v>1003</v>
      </c>
      <c r="W4190" s="10">
        <v>3924</v>
      </c>
      <c r="X4190" s="10">
        <v>1311</v>
      </c>
      <c r="Y4190" s="10">
        <f t="shared" si="180"/>
        <v>3639</v>
      </c>
      <c r="Z4190" s="10" t="str">
        <f>IFERROR(VLOOKUP(H4190,'[1]MW-NIFTY-50-12-Apr-2020'!$A:$A,1,FALSE),"No")</f>
        <v>No</v>
      </c>
      <c r="AA4190" s="10" t="s">
        <v>44</v>
      </c>
      <c r="AB4190" s="9">
        <v>3639</v>
      </c>
    </row>
    <row r="4191" spans="1:28" ht="15.75" customHeight="1" x14ac:dyDescent="0.3">
      <c r="A4191" s="9">
        <v>4320</v>
      </c>
      <c r="B4191" s="10"/>
      <c r="C4191" s="10"/>
      <c r="D4191" s="10">
        <v>130033156</v>
      </c>
      <c r="E4191" s="10">
        <v>507942</v>
      </c>
      <c r="F4191" s="10">
        <v>507942</v>
      </c>
      <c r="G4191" s="10" t="s">
        <v>12392</v>
      </c>
      <c r="H4191" s="10" t="str">
        <f>G4191</f>
        <v>VMJOGENGG</v>
      </c>
      <c r="I4191" s="10" t="s">
        <v>12393</v>
      </c>
      <c r="J4191" s="10" t="s">
        <v>12394</v>
      </c>
      <c r="K4191" s="13"/>
      <c r="L4191" s="13" t="s">
        <v>13176</v>
      </c>
      <c r="M4191" s="10" t="s">
        <v>249</v>
      </c>
      <c r="N4191" s="10" t="s">
        <v>383</v>
      </c>
      <c r="O4191" s="10"/>
      <c r="P4191" s="10"/>
      <c r="Q4191" s="12"/>
      <c r="R4191" s="12"/>
      <c r="S4191" s="18" t="s">
        <v>384</v>
      </c>
      <c r="T4191" s="10" t="s">
        <v>27</v>
      </c>
      <c r="U4191" s="10">
        <v>4374</v>
      </c>
      <c r="V4191" s="10">
        <v>4895</v>
      </c>
      <c r="W4191" s="10">
        <v>4217</v>
      </c>
      <c r="X4191" s="10">
        <v>4054</v>
      </c>
      <c r="Y4191" s="10">
        <f t="shared" si="180"/>
        <v>4320</v>
      </c>
      <c r="Z4191" s="10" t="str">
        <f>IFERROR(VLOOKUP(H4191,'[1]MW-NIFTY-50-12-Apr-2020'!$A:$A,1,FALSE),"No")</f>
        <v>No</v>
      </c>
      <c r="AA4191" s="10" t="str">
        <f>IFERROR(VLOOKUP(AB4191,'[2]ind_nifty500list 12th Apr20'!$F:$F,1,FALSE),"No")</f>
        <v>No</v>
      </c>
      <c r="AB4191" s="9">
        <v>4320</v>
      </c>
    </row>
    <row r="4192" spans="1:28" ht="15.75" customHeight="1" x14ac:dyDescent="0.3">
      <c r="A4192" s="9">
        <v>4323</v>
      </c>
      <c r="B4192" s="10">
        <v>4595457</v>
      </c>
      <c r="C4192" s="10">
        <v>17951</v>
      </c>
      <c r="D4192" s="10">
        <v>134355460</v>
      </c>
      <c r="E4192" s="10">
        <v>524826</v>
      </c>
      <c r="F4192" s="10">
        <v>524826</v>
      </c>
      <c r="G4192" s="10" t="s">
        <v>12395</v>
      </c>
      <c r="H4192" s="10" t="s">
        <v>12395</v>
      </c>
      <c r="I4192" s="10" t="s">
        <v>12396</v>
      </c>
      <c r="J4192" s="10" t="s">
        <v>12397</v>
      </c>
      <c r="K4192" s="13"/>
      <c r="L4192" s="13" t="s">
        <v>13176</v>
      </c>
      <c r="M4192" s="11" t="s">
        <v>23</v>
      </c>
      <c r="N4192" s="10" t="s">
        <v>24</v>
      </c>
      <c r="O4192" s="10"/>
      <c r="P4192" s="10"/>
      <c r="Q4192" s="12"/>
      <c r="R4192" s="12"/>
      <c r="S4192" s="15" t="s">
        <v>26</v>
      </c>
      <c r="T4192" s="10" t="s">
        <v>27</v>
      </c>
      <c r="U4192" s="10">
        <v>4398</v>
      </c>
      <c r="V4192" s="10">
        <v>4428</v>
      </c>
      <c r="W4192" s="10">
        <v>4292</v>
      </c>
      <c r="X4192" s="10">
        <v>4286</v>
      </c>
      <c r="Y4192" s="10">
        <f t="shared" si="180"/>
        <v>4323</v>
      </c>
      <c r="Z4192" s="10" t="str">
        <f>IFERROR(VLOOKUP(H4192,'[1]MW-NIFTY-50-12-Apr-2020'!$A:$A,1,FALSE),"No")</f>
        <v>No</v>
      </c>
      <c r="AA4192" s="10" t="str">
        <f>IFERROR(VLOOKUP(AB4192,'[2]ind_nifty500list 12th Apr20'!$F:$F,1,FALSE),"No")</f>
        <v>No</v>
      </c>
      <c r="AB4192" s="9">
        <v>4323</v>
      </c>
    </row>
    <row r="4193" spans="1:28" ht="15.75" customHeight="1" x14ac:dyDescent="0.3">
      <c r="A4193" s="9">
        <v>4326</v>
      </c>
      <c r="B4193" s="10">
        <v>2011137</v>
      </c>
      <c r="C4193" s="10">
        <v>7856</v>
      </c>
      <c r="D4193" s="10">
        <v>136266500</v>
      </c>
      <c r="E4193" s="10">
        <v>532291</v>
      </c>
      <c r="F4193" s="10">
        <v>532291</v>
      </c>
      <c r="G4193" s="10" t="s">
        <v>12398</v>
      </c>
      <c r="H4193" s="10" t="s">
        <v>12398</v>
      </c>
      <c r="I4193" s="10" t="s">
        <v>12399</v>
      </c>
      <c r="J4193" s="10" t="s">
        <v>12400</v>
      </c>
      <c r="K4193" s="13"/>
      <c r="L4193" s="13" t="s">
        <v>13176</v>
      </c>
      <c r="M4193" s="11" t="s">
        <v>4773</v>
      </c>
      <c r="N4193" s="10" t="s">
        <v>96</v>
      </c>
      <c r="O4193" s="10" t="s">
        <v>97</v>
      </c>
      <c r="P4193" s="10"/>
      <c r="Q4193" s="12"/>
      <c r="R4193" s="12"/>
      <c r="S4193" s="10" t="s">
        <v>98</v>
      </c>
      <c r="T4193" s="10" t="s">
        <v>27</v>
      </c>
      <c r="U4193" s="10">
        <v>4380</v>
      </c>
      <c r="V4193" s="10">
        <v>4427</v>
      </c>
      <c r="W4193" s="10">
        <v>4311</v>
      </c>
      <c r="X4193" s="10">
        <v>4027</v>
      </c>
      <c r="Y4193" s="10">
        <f t="shared" si="180"/>
        <v>4326</v>
      </c>
      <c r="Z4193" s="10" t="str">
        <f>IFERROR(VLOOKUP(H4193,'[1]MW-NIFTY-50-12-Apr-2020'!$A:$A,1,FALSE),"No")</f>
        <v>No</v>
      </c>
      <c r="AA4193" s="10" t="str">
        <f>IFERROR(VLOOKUP(AB4193,'[2]ind_nifty500list 12th Apr20'!$F:$F,1,FALSE),"No")</f>
        <v>No</v>
      </c>
      <c r="AB4193" s="9">
        <v>4326</v>
      </c>
    </row>
    <row r="4194" spans="1:28" ht="15.75" customHeight="1" x14ac:dyDescent="0.3">
      <c r="A4194" s="24">
        <v>4327</v>
      </c>
      <c r="B4194" s="10">
        <v>1716225</v>
      </c>
      <c r="C4194" s="10">
        <v>6704</v>
      </c>
      <c r="D4194" s="10">
        <v>136004868</v>
      </c>
      <c r="E4194" s="10">
        <v>531269</v>
      </c>
      <c r="F4194" s="10">
        <v>531269</v>
      </c>
      <c r="G4194" s="10" t="s">
        <v>12401</v>
      </c>
      <c r="H4194" s="10" t="s">
        <v>12401</v>
      </c>
      <c r="I4194" s="10" t="s">
        <v>12402</v>
      </c>
      <c r="J4194" s="10" t="s">
        <v>12403</v>
      </c>
      <c r="K4194" s="13"/>
      <c r="L4194" s="13" t="s">
        <v>13176</v>
      </c>
      <c r="M4194" s="10" t="s">
        <v>32</v>
      </c>
      <c r="N4194" s="10" t="s">
        <v>33</v>
      </c>
      <c r="O4194" s="10" t="s">
        <v>34</v>
      </c>
      <c r="P4194" s="10"/>
      <c r="Q4194" s="10"/>
      <c r="R4194" s="10"/>
      <c r="S4194" s="18" t="s">
        <v>35</v>
      </c>
      <c r="T4194" s="10" t="s">
        <v>27</v>
      </c>
      <c r="U4194" s="10">
        <v>4433</v>
      </c>
      <c r="V4194" s="10">
        <v>4646</v>
      </c>
      <c r="W4194" s="10">
        <v>3729</v>
      </c>
      <c r="X4194" s="10">
        <v>3722</v>
      </c>
      <c r="Y4194" s="10">
        <f t="shared" si="180"/>
        <v>4327</v>
      </c>
      <c r="Z4194" s="10" t="str">
        <f>IFERROR(VLOOKUP(H4194,'[1]MW-NIFTY-50-12-Apr-2020'!$A:$A,1,FALSE),"No")</f>
        <v>No</v>
      </c>
      <c r="AA4194" s="10" t="str">
        <f>IFERROR(VLOOKUP(AB4194,'[2]ind_nifty500list 12th Apr20'!$F:$F,1,FALSE),"No")</f>
        <v>No</v>
      </c>
      <c r="AB4194" s="24">
        <v>4327</v>
      </c>
    </row>
    <row r="4195" spans="1:28" ht="15.75" customHeight="1" x14ac:dyDescent="0.3">
      <c r="A4195" s="24">
        <v>4330</v>
      </c>
      <c r="B4195" s="10"/>
      <c r="C4195" s="10"/>
      <c r="D4195" s="10">
        <v>133680388</v>
      </c>
      <c r="E4195" s="10">
        <v>133680388</v>
      </c>
      <c r="F4195" s="10">
        <v>522189</v>
      </c>
      <c r="G4195" s="10" t="s">
        <v>12404</v>
      </c>
      <c r="H4195" s="10" t="str">
        <f>G4195</f>
        <v>KNDENGTECH</v>
      </c>
      <c r="I4195" s="10" t="s">
        <v>12405</v>
      </c>
      <c r="J4195" s="10" t="s">
        <v>12406</v>
      </c>
      <c r="K4195" s="13"/>
      <c r="L4195" s="13" t="s">
        <v>13176</v>
      </c>
      <c r="M4195" s="11" t="s">
        <v>39</v>
      </c>
      <c r="N4195" s="10" t="s">
        <v>67</v>
      </c>
      <c r="O4195" s="10"/>
      <c r="P4195" s="10"/>
      <c r="Q4195" s="12"/>
      <c r="R4195" s="12"/>
      <c r="S4195" s="15" t="s">
        <v>69</v>
      </c>
      <c r="T4195" s="10" t="s">
        <v>27</v>
      </c>
      <c r="U4195" s="10">
        <v>4768</v>
      </c>
      <c r="V4195" s="10">
        <v>4802</v>
      </c>
      <c r="W4195" s="10">
        <v>4123</v>
      </c>
      <c r="X4195" s="10">
        <v>4117</v>
      </c>
      <c r="Y4195" s="10">
        <f t="shared" si="180"/>
        <v>4330</v>
      </c>
      <c r="Z4195" s="10" t="str">
        <f>IFERROR(VLOOKUP(H4195,'[1]MW-NIFTY-50-12-Apr-2020'!$A:$A,1,FALSE),"No")</f>
        <v>No</v>
      </c>
      <c r="AA4195" s="10" t="str">
        <f>IFERROR(VLOOKUP(AB4195,'[2]ind_nifty500list 12th Apr20'!$F:$F,1,FALSE),"No")</f>
        <v>No</v>
      </c>
      <c r="AB4195" s="24">
        <v>4330</v>
      </c>
    </row>
    <row r="4196" spans="1:28" ht="15.75" customHeight="1" x14ac:dyDescent="0.3">
      <c r="A4196" s="24">
        <v>4338</v>
      </c>
      <c r="B4196" s="10">
        <v>5030145</v>
      </c>
      <c r="C4196" s="10">
        <v>19649</v>
      </c>
      <c r="D4196" s="10"/>
      <c r="E4196" s="10"/>
      <c r="F4196" s="10"/>
      <c r="G4196" s="10" t="s">
        <v>7022</v>
      </c>
      <c r="H4196" s="10" t="s">
        <v>12407</v>
      </c>
      <c r="I4196" s="10" t="s">
        <v>12408</v>
      </c>
      <c r="J4196" s="10" t="s">
        <v>12409</v>
      </c>
      <c r="K4196" s="13"/>
      <c r="L4196" s="13" t="s">
        <v>13176</v>
      </c>
      <c r="M4196" s="11" t="s">
        <v>39</v>
      </c>
      <c r="N4196" s="10" t="s">
        <v>145</v>
      </c>
      <c r="O4196" s="10"/>
      <c r="P4196" s="10"/>
      <c r="Q4196" s="12"/>
      <c r="R4196" s="12"/>
      <c r="S4196" s="15" t="s">
        <v>42</v>
      </c>
      <c r="T4196" s="10" t="s">
        <v>27</v>
      </c>
      <c r="U4196" s="10">
        <v>4359</v>
      </c>
      <c r="V4196" s="10">
        <v>4363</v>
      </c>
      <c r="W4196" s="10">
        <v>4309</v>
      </c>
      <c r="X4196" s="10">
        <v>4297</v>
      </c>
      <c r="Y4196" s="10">
        <f t="shared" si="180"/>
        <v>4338</v>
      </c>
      <c r="Z4196" s="10" t="str">
        <f>IFERROR(VLOOKUP(H4196,'[1]MW-NIFTY-50-12-Apr-2020'!$A:$A,1,FALSE),"No")</f>
        <v>No</v>
      </c>
      <c r="AA4196" s="10" t="str">
        <f>IFERROR(VLOOKUP(AB4196,'[2]ind_nifty500list 12th Apr20'!$F:$F,1,FALSE),"No")</f>
        <v>No</v>
      </c>
      <c r="AB4196" s="24">
        <v>4338</v>
      </c>
    </row>
    <row r="4197" spans="1:28" ht="15.75" customHeight="1" x14ac:dyDescent="0.3">
      <c r="A4197" s="24">
        <v>4353</v>
      </c>
      <c r="B4197" s="10"/>
      <c r="C4197" s="10"/>
      <c r="D4197" s="10">
        <v>131632388</v>
      </c>
      <c r="E4197" s="10">
        <v>514189</v>
      </c>
      <c r="F4197" s="10">
        <v>514189</v>
      </c>
      <c r="G4197" s="10" t="s">
        <v>12410</v>
      </c>
      <c r="H4197" s="10" t="str">
        <f>G4197</f>
        <v>KESWANISYN</v>
      </c>
      <c r="I4197" s="10" t="s">
        <v>12411</v>
      </c>
      <c r="J4197" s="10" t="s">
        <v>12412</v>
      </c>
      <c r="K4197" s="13"/>
      <c r="L4197" s="13" t="s">
        <v>13176</v>
      </c>
      <c r="M4197" s="11" t="s">
        <v>83</v>
      </c>
      <c r="N4197" s="10" t="s">
        <v>84</v>
      </c>
      <c r="O4197" s="10" t="s">
        <v>85</v>
      </c>
      <c r="P4197" s="10"/>
      <c r="Q4197" s="12"/>
      <c r="R4197" s="12"/>
      <c r="S4197" s="15" t="s">
        <v>86</v>
      </c>
      <c r="T4197" s="10" t="s">
        <v>27</v>
      </c>
      <c r="U4197" s="10">
        <v>4408</v>
      </c>
      <c r="V4197" s="10">
        <v>4448</v>
      </c>
      <c r="W4197" s="10">
        <v>4197</v>
      </c>
      <c r="X4197" s="10">
        <v>4152</v>
      </c>
      <c r="Y4197" s="10">
        <f t="shared" si="180"/>
        <v>4353</v>
      </c>
      <c r="Z4197" s="10" t="str">
        <f>IFERROR(VLOOKUP(H4197,'[1]MW-NIFTY-50-12-Apr-2020'!$A:$A,1,FALSE),"No")</f>
        <v>No</v>
      </c>
      <c r="AA4197" s="10" t="str">
        <f>IFERROR(VLOOKUP(AB4197,'[2]ind_nifty500list 12th Apr20'!$F:$F,1,FALSE),"No")</f>
        <v>No</v>
      </c>
      <c r="AB4197" s="24">
        <v>4353</v>
      </c>
    </row>
    <row r="4198" spans="1:28" ht="15.75" customHeight="1" x14ac:dyDescent="0.3">
      <c r="A4198" s="24">
        <v>4359</v>
      </c>
      <c r="B4198" s="10">
        <v>488961</v>
      </c>
      <c r="C4198" s="10">
        <v>1910</v>
      </c>
      <c r="D4198" s="10"/>
      <c r="E4198" s="10"/>
      <c r="F4198" s="10">
        <v>502595</v>
      </c>
      <c r="G4198" s="10" t="s">
        <v>12413</v>
      </c>
      <c r="H4198" s="10" t="s">
        <v>12413</v>
      </c>
      <c r="I4198" s="10" t="s">
        <v>12414</v>
      </c>
      <c r="J4198" s="10" t="s">
        <v>12415</v>
      </c>
      <c r="K4198" s="13"/>
      <c r="L4198" s="13" t="s">
        <v>13176</v>
      </c>
      <c r="M4198" s="10" t="s">
        <v>39</v>
      </c>
      <c r="N4198" s="10" t="s">
        <v>145</v>
      </c>
      <c r="O4198" s="10"/>
      <c r="P4198" s="10"/>
      <c r="Q4198" s="12"/>
      <c r="R4198" s="12"/>
      <c r="S4198" s="17" t="s">
        <v>42</v>
      </c>
      <c r="T4198" s="10" t="s">
        <v>27</v>
      </c>
      <c r="U4198" s="10">
        <v>4363</v>
      </c>
      <c r="V4198" s="10">
        <v>4453</v>
      </c>
      <c r="W4198" s="10">
        <v>4338</v>
      </c>
      <c r="X4198" s="10">
        <v>4309</v>
      </c>
      <c r="Y4198" s="10">
        <f t="shared" si="180"/>
        <v>4359</v>
      </c>
      <c r="Z4198" s="10" t="str">
        <f>IFERROR(VLOOKUP(H4198,'[1]MW-NIFTY-50-12-Apr-2020'!$A:$A,1,FALSE),"No")</f>
        <v>No</v>
      </c>
      <c r="AA4198" s="10" t="str">
        <f>IFERROR(VLOOKUP(AB4198,'[2]ind_nifty500list 12th Apr20'!$F:$F,1,FALSE),"No")</f>
        <v>No</v>
      </c>
      <c r="AB4198" s="24">
        <v>4359</v>
      </c>
    </row>
    <row r="4199" spans="1:28" ht="15.75" customHeight="1" x14ac:dyDescent="0.3">
      <c r="A4199" s="24">
        <v>4374</v>
      </c>
      <c r="B4199" s="10"/>
      <c r="C4199" s="10"/>
      <c r="D4199" s="10">
        <v>135766788</v>
      </c>
      <c r="E4199" s="10">
        <v>530339</v>
      </c>
      <c r="F4199" s="10">
        <v>530339</v>
      </c>
      <c r="G4199" s="10" t="s">
        <v>12422</v>
      </c>
      <c r="H4199" s="10" t="str">
        <f>G4199</f>
        <v>LABHCONST</v>
      </c>
      <c r="I4199" s="10" t="s">
        <v>12423</v>
      </c>
      <c r="J4199" s="10" t="s">
        <v>12424</v>
      </c>
      <c r="K4199" s="13"/>
      <c r="L4199" s="13" t="s">
        <v>13176</v>
      </c>
      <c r="M4199" s="11" t="s">
        <v>249</v>
      </c>
      <c r="N4199" s="10" t="s">
        <v>383</v>
      </c>
      <c r="O4199" s="10"/>
      <c r="P4199" s="10"/>
      <c r="Q4199" s="12"/>
      <c r="R4199" s="12"/>
      <c r="S4199" s="18" t="s">
        <v>384</v>
      </c>
      <c r="T4199" s="10" t="s">
        <v>27</v>
      </c>
      <c r="U4199" s="10">
        <v>4895</v>
      </c>
      <c r="V4199" s="10">
        <v>4908</v>
      </c>
      <c r="W4199" s="10">
        <v>4320</v>
      </c>
      <c r="X4199" s="10">
        <v>4217</v>
      </c>
      <c r="Y4199" s="10">
        <f t="shared" si="180"/>
        <v>4374</v>
      </c>
      <c r="Z4199" s="10" t="str">
        <f>IFERROR(VLOOKUP(H4199,'[1]MW-NIFTY-50-12-Apr-2020'!$A:$A,1,FALSE),"No")</f>
        <v>No</v>
      </c>
      <c r="AA4199" s="10" t="str">
        <f>IFERROR(VLOOKUP(AB4199,'[2]ind_nifty500list 12th Apr20'!$F:$F,1,FALSE),"No")</f>
        <v>No</v>
      </c>
      <c r="AB4199" s="24">
        <v>4374</v>
      </c>
    </row>
    <row r="4200" spans="1:28" ht="15.75" customHeight="1" x14ac:dyDescent="0.3">
      <c r="A4200" s="24">
        <v>4398</v>
      </c>
      <c r="B4200" s="10">
        <v>556801</v>
      </c>
      <c r="C4200" s="10">
        <v>2175</v>
      </c>
      <c r="D4200" s="10">
        <v>128070404</v>
      </c>
      <c r="E4200" s="10">
        <v>500275</v>
      </c>
      <c r="F4200" s="10">
        <v>500275</v>
      </c>
      <c r="G4200" s="10" t="s">
        <v>12434</v>
      </c>
      <c r="H4200" s="10" t="s">
        <v>12434</v>
      </c>
      <c r="I4200" s="10" t="s">
        <v>12435</v>
      </c>
      <c r="J4200" s="10" t="s">
        <v>12436</v>
      </c>
      <c r="K4200" s="13"/>
      <c r="L4200" s="13" t="s">
        <v>13176</v>
      </c>
      <c r="M4200" s="11" t="s">
        <v>23</v>
      </c>
      <c r="N4200" s="10" t="s">
        <v>24</v>
      </c>
      <c r="O4200" s="12"/>
      <c r="P4200" s="10"/>
      <c r="Q4200" s="12"/>
      <c r="R4200" s="12"/>
      <c r="S4200" s="17" t="s">
        <v>26</v>
      </c>
      <c r="T4200" s="10" t="s">
        <v>27</v>
      </c>
      <c r="U4200" s="10">
        <v>4428</v>
      </c>
      <c r="V4200" s="10">
        <v>4526</v>
      </c>
      <c r="W4200" s="10">
        <v>4323</v>
      </c>
      <c r="X4200" s="10">
        <v>4292</v>
      </c>
      <c r="Y4200" s="10">
        <f t="shared" si="180"/>
        <v>4398</v>
      </c>
      <c r="Z4200" s="10" t="str">
        <f>IFERROR(VLOOKUP(H4200,'[1]MW-NIFTY-50-12-Apr-2020'!$A:$A,1,FALSE),"No")</f>
        <v>No</v>
      </c>
      <c r="AA4200" s="10" t="str">
        <f>IFERROR(VLOOKUP(AB4200,'[2]ind_nifty500list 12th Apr20'!$F:$F,1,FALSE),"No")</f>
        <v>No</v>
      </c>
      <c r="AB4200" s="24">
        <v>4398</v>
      </c>
    </row>
    <row r="4201" spans="1:28" ht="15.75" customHeight="1" x14ac:dyDescent="0.3">
      <c r="A4201" s="9">
        <v>3897</v>
      </c>
      <c r="B4201" s="10">
        <v>4843777</v>
      </c>
      <c r="C4201" s="10">
        <v>18921</v>
      </c>
      <c r="D4201" s="10">
        <v>138286084</v>
      </c>
      <c r="E4201" s="10">
        <v>540180</v>
      </c>
      <c r="F4201" s="10">
        <v>540180</v>
      </c>
      <c r="G4201" s="10" t="s">
        <v>12912</v>
      </c>
      <c r="H4201" s="10" t="s">
        <v>12912</v>
      </c>
      <c r="I4201" s="10" t="s">
        <v>12913</v>
      </c>
      <c r="J4201" s="10" t="s">
        <v>12914</v>
      </c>
      <c r="K4201" s="13">
        <v>12424.15035</v>
      </c>
      <c r="L4201" s="16" t="s">
        <v>13177</v>
      </c>
      <c r="M4201" s="10" t="s">
        <v>275</v>
      </c>
      <c r="N4201" s="10" t="s">
        <v>276</v>
      </c>
      <c r="O4201" s="10" t="s">
        <v>277</v>
      </c>
      <c r="P4201" s="10" t="s">
        <v>7294</v>
      </c>
      <c r="Q4201" s="10"/>
      <c r="R4201" s="10"/>
      <c r="S4201" s="18" t="s">
        <v>279</v>
      </c>
      <c r="T4201" s="10" t="s">
        <v>43</v>
      </c>
      <c r="U4201" s="10">
        <v>3920</v>
      </c>
      <c r="V4201" s="10">
        <v>1160</v>
      </c>
      <c r="W4201" s="10">
        <v>1322</v>
      </c>
      <c r="X4201" s="10">
        <v>169</v>
      </c>
      <c r="Y4201" s="10">
        <f t="shared" si="180"/>
        <v>3897</v>
      </c>
      <c r="Z4201" s="10" t="str">
        <f>IFERROR(VLOOKUP(H4201,'[1]MW-NIFTY-50-12-Apr-2020'!$A:$A,1,FALSE),"No")</f>
        <v>No</v>
      </c>
      <c r="AA4201" s="10" t="s">
        <v>44</v>
      </c>
      <c r="AB4201" s="9">
        <v>3897</v>
      </c>
    </row>
    <row r="4202" spans="1:28" ht="15.75" customHeight="1" x14ac:dyDescent="0.3">
      <c r="A4202" s="24">
        <v>4401</v>
      </c>
      <c r="B4202" s="10"/>
      <c r="C4202" s="10"/>
      <c r="D4202" s="10">
        <v>136071172</v>
      </c>
      <c r="E4202" s="10">
        <v>531528</v>
      </c>
      <c r="F4202" s="10">
        <v>531528</v>
      </c>
      <c r="G4202" s="10" t="s">
        <v>12437</v>
      </c>
      <c r="H4202" s="10" t="str">
        <f>G4202</f>
        <v>MAARSOFTW</v>
      </c>
      <c r="I4202" s="10" t="s">
        <v>12438</v>
      </c>
      <c r="J4202" s="10" t="s">
        <v>12439</v>
      </c>
      <c r="K4202" s="13"/>
      <c r="L4202" s="13" t="s">
        <v>13176</v>
      </c>
      <c r="M4202" s="11" t="s">
        <v>32</v>
      </c>
      <c r="N4202" s="10" t="s">
        <v>33</v>
      </c>
      <c r="O4202" s="10" t="s">
        <v>48</v>
      </c>
      <c r="P4202" s="10"/>
      <c r="Q4202" s="12"/>
      <c r="R4202" s="12"/>
      <c r="S4202" s="18" t="s">
        <v>35</v>
      </c>
      <c r="T4202" s="10" t="s">
        <v>27</v>
      </c>
      <c r="U4202" s="10">
        <v>4697</v>
      </c>
      <c r="V4202" s="10">
        <v>3684</v>
      </c>
      <c r="W4202" s="10">
        <v>4213</v>
      </c>
      <c r="X4202" s="10">
        <v>4143</v>
      </c>
      <c r="Y4202" s="10">
        <f t="shared" si="180"/>
        <v>4401</v>
      </c>
      <c r="Z4202" s="10" t="str">
        <f>IFERROR(VLOOKUP(H4202,'[1]MW-NIFTY-50-12-Apr-2020'!$A:$A,1,FALSE),"No")</f>
        <v>No</v>
      </c>
      <c r="AA4202" s="10" t="str">
        <f>IFERROR(VLOOKUP(AB4202,'[2]ind_nifty500list 12th Apr20'!$F:$F,1,FALSE),"No")</f>
        <v>No</v>
      </c>
      <c r="AB4202" s="24">
        <v>4401</v>
      </c>
    </row>
    <row r="4203" spans="1:28" ht="15.75" customHeight="1" x14ac:dyDescent="0.3">
      <c r="A4203" s="24">
        <v>4408</v>
      </c>
      <c r="B4203" s="10"/>
      <c r="C4203" s="10"/>
      <c r="D4203" s="10">
        <v>131624964</v>
      </c>
      <c r="E4203" s="10">
        <v>131624964</v>
      </c>
      <c r="F4203" s="10">
        <v>514160</v>
      </c>
      <c r="G4203" s="10" t="s">
        <v>12443</v>
      </c>
      <c r="H4203" s="10" t="str">
        <f>G4203</f>
        <v>MAHENDSUIT</v>
      </c>
      <c r="I4203" s="10" t="s">
        <v>12444</v>
      </c>
      <c r="J4203" s="10" t="s">
        <v>12445</v>
      </c>
      <c r="K4203" s="13"/>
      <c r="L4203" s="13" t="s">
        <v>13176</v>
      </c>
      <c r="M4203" s="11" t="s">
        <v>83</v>
      </c>
      <c r="N4203" s="10" t="s">
        <v>84</v>
      </c>
      <c r="O4203" s="10" t="s">
        <v>85</v>
      </c>
      <c r="P4203" s="10"/>
      <c r="Q4203" s="12"/>
      <c r="R4203" s="12"/>
      <c r="S4203" s="15" t="s">
        <v>86</v>
      </c>
      <c r="T4203" s="10" t="s">
        <v>27</v>
      </c>
      <c r="U4203" s="10">
        <v>4448</v>
      </c>
      <c r="V4203" s="10">
        <v>4449</v>
      </c>
      <c r="W4203" s="10">
        <v>4353</v>
      </c>
      <c r="X4203" s="10">
        <v>4197</v>
      </c>
      <c r="Y4203" s="10">
        <f t="shared" si="180"/>
        <v>4408</v>
      </c>
      <c r="Z4203" s="10" t="str">
        <f>IFERROR(VLOOKUP(H4203,'[1]MW-NIFTY-50-12-Apr-2020'!$A:$A,1,FALSE),"No")</f>
        <v>No</v>
      </c>
      <c r="AA4203" s="10" t="str">
        <f>IFERROR(VLOOKUP(AB4203,'[2]ind_nifty500list 12th Apr20'!$F:$F,1,FALSE),"No")</f>
        <v>No</v>
      </c>
      <c r="AB4203" s="24">
        <v>4408</v>
      </c>
    </row>
    <row r="4204" spans="1:28" ht="15.75" customHeight="1" x14ac:dyDescent="0.3">
      <c r="A4204" s="10">
        <v>5076</v>
      </c>
      <c r="B4204" s="10">
        <v>138438916</v>
      </c>
      <c r="C4204" s="10">
        <v>540777</v>
      </c>
      <c r="D4204" s="10">
        <v>138438916</v>
      </c>
      <c r="E4204" s="10">
        <v>540777</v>
      </c>
      <c r="F4204" s="10">
        <v>540777</v>
      </c>
      <c r="G4204" s="10" t="s">
        <v>12921</v>
      </c>
      <c r="H4204" s="10" t="s">
        <v>12921</v>
      </c>
      <c r="I4204" s="10" t="s">
        <v>12922</v>
      </c>
      <c r="J4204" s="10" t="s">
        <v>12923</v>
      </c>
      <c r="K4204" s="13">
        <v>93943.972600000008</v>
      </c>
      <c r="L4204" s="16" t="s">
        <v>13178</v>
      </c>
      <c r="M4204" s="10" t="s">
        <v>55</v>
      </c>
      <c r="N4204" s="10" t="s">
        <v>8122</v>
      </c>
      <c r="O4204" s="10" t="s">
        <v>8123</v>
      </c>
      <c r="P4204" s="10"/>
      <c r="Q4204" s="10"/>
      <c r="R4204" s="10"/>
      <c r="S4204" s="18" t="s">
        <v>58</v>
      </c>
      <c r="T4204" s="10" t="s">
        <v>130</v>
      </c>
      <c r="U4204" s="10">
        <v>5106</v>
      </c>
      <c r="V4204" s="10">
        <v>3893</v>
      </c>
      <c r="W4204" s="10"/>
      <c r="X4204" s="10"/>
      <c r="Y4204" s="10">
        <f t="shared" si="180"/>
        <v>5076</v>
      </c>
      <c r="Z4204" s="10" t="str">
        <f>IFERROR(VLOOKUP(H4204,'[1]MW-NIFTY-50-12-Apr-2020'!$A:$A,1,FALSE),"No")</f>
        <v>No</v>
      </c>
      <c r="AA4204" s="10" t="s">
        <v>44</v>
      </c>
      <c r="AB4204" s="10">
        <v>5076</v>
      </c>
    </row>
    <row r="4205" spans="1:28" ht="15.75" customHeight="1" x14ac:dyDescent="0.3">
      <c r="A4205" s="24">
        <v>4427</v>
      </c>
      <c r="B4205" s="10"/>
      <c r="C4205" s="10"/>
      <c r="D4205" s="10">
        <v>128070148</v>
      </c>
      <c r="E4205" s="10">
        <v>128070148</v>
      </c>
      <c r="F4205" s="10">
        <v>500274</v>
      </c>
      <c r="G4205" s="10" t="s">
        <v>12449</v>
      </c>
      <c r="H4205" s="10" t="str">
        <f>G4205</f>
        <v>MESCOPHARM</v>
      </c>
      <c r="I4205" s="10" t="s">
        <v>12450</v>
      </c>
      <c r="J4205" s="10" t="s">
        <v>12451</v>
      </c>
      <c r="K4205" s="13"/>
      <c r="L4205" s="13" t="s">
        <v>13176</v>
      </c>
      <c r="M4205" s="11" t="s">
        <v>95</v>
      </c>
      <c r="N4205" s="10" t="s">
        <v>96</v>
      </c>
      <c r="O4205" s="10" t="s">
        <v>97</v>
      </c>
      <c r="P4205" s="10"/>
      <c r="Q4205" s="12"/>
      <c r="R4205" s="12"/>
      <c r="S4205" s="10" t="s">
        <v>98</v>
      </c>
      <c r="T4205" s="10" t="s">
        <v>27</v>
      </c>
      <c r="U4205" s="10">
        <v>4520</v>
      </c>
      <c r="V4205" s="10">
        <v>4921</v>
      </c>
      <c r="W4205" s="10">
        <v>4380</v>
      </c>
      <c r="X4205" s="10">
        <v>4326</v>
      </c>
      <c r="Y4205" s="10">
        <f t="shared" si="180"/>
        <v>4427</v>
      </c>
      <c r="Z4205" s="10" t="str">
        <f>IFERROR(VLOOKUP(H4205,'[1]MW-NIFTY-50-12-Apr-2020'!$A:$A,1,FALSE),"No")</f>
        <v>No</v>
      </c>
      <c r="AA4205" s="10" t="str">
        <f>IFERROR(VLOOKUP(AB4205,'[2]ind_nifty500list 12th Apr20'!$F:$F,1,FALSE),"No")</f>
        <v>No</v>
      </c>
      <c r="AB4205" s="24">
        <v>4427</v>
      </c>
    </row>
    <row r="4206" spans="1:28" ht="15.75" customHeight="1" x14ac:dyDescent="0.3">
      <c r="A4206" s="9">
        <v>3753</v>
      </c>
      <c r="B4206" s="10">
        <v>951809</v>
      </c>
      <c r="C4206" s="10">
        <v>3718</v>
      </c>
      <c r="D4206" s="10">
        <v>128147204</v>
      </c>
      <c r="E4206" s="10">
        <v>500575</v>
      </c>
      <c r="F4206" s="10">
        <v>500575</v>
      </c>
      <c r="G4206" s="10" t="s">
        <v>12928</v>
      </c>
      <c r="H4206" s="10" t="s">
        <v>12928</v>
      </c>
      <c r="I4206" s="10" t="s">
        <v>12929</v>
      </c>
      <c r="J4206" s="10" t="s">
        <v>12930</v>
      </c>
      <c r="K4206" s="13">
        <v>19762.740249999999</v>
      </c>
      <c r="L4206" s="16" t="s">
        <v>13177</v>
      </c>
      <c r="M4206" s="10" t="s">
        <v>39</v>
      </c>
      <c r="N4206" s="10" t="s">
        <v>40</v>
      </c>
      <c r="O4206" s="10" t="s">
        <v>137</v>
      </c>
      <c r="P4206" s="10" t="s">
        <v>129</v>
      </c>
      <c r="Q4206" s="10" t="e">
        <v>#REF!</v>
      </c>
      <c r="R4206" s="10"/>
      <c r="S4206" s="15" t="s">
        <v>42</v>
      </c>
      <c r="T4206" s="10" t="s">
        <v>130</v>
      </c>
      <c r="U4206" s="10">
        <v>5021</v>
      </c>
      <c r="V4206" s="10">
        <v>3535</v>
      </c>
      <c r="W4206" s="10">
        <v>441</v>
      </c>
      <c r="X4206" s="10">
        <v>21</v>
      </c>
      <c r="Y4206" s="10">
        <f t="shared" si="180"/>
        <v>3753</v>
      </c>
      <c r="Z4206" s="10" t="str">
        <f>IFERROR(VLOOKUP(H4206,'[1]MW-NIFTY-50-12-Apr-2020'!$A:$A,1,FALSE),"No")</f>
        <v>No</v>
      </c>
      <c r="AA4206" s="10" t="s">
        <v>44</v>
      </c>
      <c r="AB4206" s="9">
        <v>3753</v>
      </c>
    </row>
    <row r="4207" spans="1:28" ht="15.75" customHeight="1" x14ac:dyDescent="0.3">
      <c r="A4207" s="10">
        <v>5079</v>
      </c>
      <c r="B4207" s="10">
        <v>5582849</v>
      </c>
      <c r="C4207" s="10">
        <v>21808</v>
      </c>
      <c r="D4207" s="10">
        <v>138424068</v>
      </c>
      <c r="E4207" s="10">
        <v>540719</v>
      </c>
      <c r="F4207" s="10">
        <v>540719</v>
      </c>
      <c r="G4207" s="10" t="s">
        <v>12931</v>
      </c>
      <c r="H4207" s="10" t="s">
        <v>12931</v>
      </c>
      <c r="I4207" s="10" t="s">
        <v>12932</v>
      </c>
      <c r="J4207" s="10" t="s">
        <v>12933</v>
      </c>
      <c r="K4207" s="13">
        <v>69152.538849999997</v>
      </c>
      <c r="L4207" s="16" t="s">
        <v>13178</v>
      </c>
      <c r="M4207" s="10" t="s">
        <v>55</v>
      </c>
      <c r="N4207" s="10" t="s">
        <v>8122</v>
      </c>
      <c r="O4207" s="10" t="s">
        <v>8123</v>
      </c>
      <c r="P4207" s="10"/>
      <c r="Q4207" s="10"/>
      <c r="R4207" s="10"/>
      <c r="S4207" s="18" t="s">
        <v>58</v>
      </c>
      <c r="T4207" s="10" t="s">
        <v>130</v>
      </c>
      <c r="U4207" s="10">
        <v>5103</v>
      </c>
      <c r="V4207" s="10">
        <v>3893</v>
      </c>
      <c r="W4207" s="10"/>
      <c r="X4207" s="10"/>
      <c r="Y4207" s="10">
        <f t="shared" si="180"/>
        <v>5079</v>
      </c>
      <c r="Z4207" s="10" t="str">
        <f>IFERROR(VLOOKUP(H4207,'[1]MW-NIFTY-50-12-Apr-2020'!$A:$A,1,FALSE),"No")</f>
        <v>No</v>
      </c>
      <c r="AA4207" s="10" t="s">
        <v>44</v>
      </c>
      <c r="AB4207" s="10">
        <v>5079</v>
      </c>
    </row>
    <row r="4208" spans="1:28" ht="15.75" customHeight="1" x14ac:dyDescent="0.3">
      <c r="A4208" s="24">
        <v>4428</v>
      </c>
      <c r="B4208" s="10"/>
      <c r="C4208" s="10"/>
      <c r="D4208" s="10">
        <v>131361540</v>
      </c>
      <c r="E4208" s="10">
        <v>513131</v>
      </c>
      <c r="F4208" s="10">
        <v>513131</v>
      </c>
      <c r="G4208" s="10" t="s">
        <v>12452</v>
      </c>
      <c r="H4208" s="10" t="str">
        <f>G4208</f>
        <v>METALPIPE</v>
      </c>
      <c r="I4208" s="10" t="s">
        <v>12453</v>
      </c>
      <c r="J4208" s="10" t="s">
        <v>12454</v>
      </c>
      <c r="K4208" s="13"/>
      <c r="L4208" s="13" t="s">
        <v>13176</v>
      </c>
      <c r="M4208" s="11" t="s">
        <v>23</v>
      </c>
      <c r="N4208" s="10" t="s">
        <v>24</v>
      </c>
      <c r="O4208" s="10"/>
      <c r="P4208" s="10"/>
      <c r="Q4208" s="12"/>
      <c r="R4208" s="12"/>
      <c r="S4208" s="15" t="s">
        <v>26</v>
      </c>
      <c r="T4208" s="10" t="s">
        <v>27</v>
      </c>
      <c r="U4208" s="10">
        <v>4526</v>
      </c>
      <c r="V4208" s="10">
        <v>4622</v>
      </c>
      <c r="W4208" s="10">
        <v>4398</v>
      </c>
      <c r="X4208" s="10">
        <v>4323</v>
      </c>
      <c r="Y4208" s="10">
        <f t="shared" si="180"/>
        <v>4428</v>
      </c>
      <c r="Z4208" s="10" t="str">
        <f>IFERROR(VLOOKUP(H4208,'[1]MW-NIFTY-50-12-Apr-2020'!$A:$A,1,FALSE),"No")</f>
        <v>No</v>
      </c>
      <c r="AA4208" s="10" t="str">
        <f>IFERROR(VLOOKUP(AB4208,'[2]ind_nifty500list 12th Apr20'!$F:$F,1,FALSE),"No")</f>
        <v>No</v>
      </c>
      <c r="AB4208" s="24">
        <v>4428</v>
      </c>
    </row>
    <row r="4209" spans="1:28" ht="15.75" customHeight="1" x14ac:dyDescent="0.3">
      <c r="A4209" s="24">
        <v>4445</v>
      </c>
      <c r="B4209" s="10"/>
      <c r="C4209" s="10"/>
      <c r="D4209" s="10">
        <v>128115460</v>
      </c>
      <c r="E4209" s="10">
        <v>128115460</v>
      </c>
      <c r="F4209" s="10">
        <v>500451</v>
      </c>
      <c r="G4209" s="10" t="s">
        <v>12461</v>
      </c>
      <c r="H4209" s="10" t="str">
        <f>G4209</f>
        <v>MODERNDENM</v>
      </c>
      <c r="I4209" s="10" t="s">
        <v>12462</v>
      </c>
      <c r="J4209" s="10" t="s">
        <v>12463</v>
      </c>
      <c r="K4209" s="13"/>
      <c r="L4209" s="13" t="s">
        <v>13176</v>
      </c>
      <c r="M4209" s="11" t="s">
        <v>83</v>
      </c>
      <c r="N4209" s="10" t="s">
        <v>84</v>
      </c>
      <c r="O4209" s="10" t="s">
        <v>108</v>
      </c>
      <c r="P4209" s="10"/>
      <c r="Q4209" s="12"/>
      <c r="R4209" s="12"/>
      <c r="S4209" s="15" t="s">
        <v>86</v>
      </c>
      <c r="T4209" s="10" t="s">
        <v>27</v>
      </c>
      <c r="U4209" s="10">
        <v>4663</v>
      </c>
      <c r="V4209" s="10">
        <v>3254</v>
      </c>
      <c r="W4209" s="10">
        <v>4234</v>
      </c>
      <c r="X4209" s="10">
        <v>4171</v>
      </c>
      <c r="Y4209" s="10">
        <f t="shared" si="180"/>
        <v>4445</v>
      </c>
      <c r="Z4209" s="10" t="str">
        <f>IFERROR(VLOOKUP(H4209,'[1]MW-NIFTY-50-12-Apr-2020'!$A:$A,1,FALSE),"No")</f>
        <v>No</v>
      </c>
      <c r="AA4209" s="10" t="str">
        <f>IFERROR(VLOOKUP(AB4209,'[2]ind_nifty500list 12th Apr20'!$F:$F,1,FALSE),"No")</f>
        <v>No</v>
      </c>
      <c r="AB4209" s="24">
        <v>4445</v>
      </c>
    </row>
    <row r="4210" spans="1:28" ht="15.75" customHeight="1" x14ac:dyDescent="0.3">
      <c r="A4210" s="11">
        <v>5082</v>
      </c>
      <c r="B4210" s="10">
        <v>138433284</v>
      </c>
      <c r="C4210" s="10">
        <v>540755</v>
      </c>
      <c r="D4210" s="10">
        <v>138433284</v>
      </c>
      <c r="E4210" s="10">
        <v>540755</v>
      </c>
      <c r="F4210" s="10">
        <v>540755</v>
      </c>
      <c r="G4210" s="10" t="s">
        <v>12940</v>
      </c>
      <c r="H4210" s="10" t="s">
        <v>12940</v>
      </c>
      <c r="I4210" s="10" t="s">
        <v>12941</v>
      </c>
      <c r="J4210" s="10" t="s">
        <v>12942</v>
      </c>
      <c r="K4210" s="13">
        <v>64103.70635</v>
      </c>
      <c r="L4210" s="16" t="s">
        <v>13178</v>
      </c>
      <c r="M4210" s="10" t="s">
        <v>55</v>
      </c>
      <c r="N4210" s="10" t="s">
        <v>8122</v>
      </c>
      <c r="O4210" s="10" t="s">
        <v>11669</v>
      </c>
      <c r="P4210" s="10"/>
      <c r="Q4210" s="10"/>
      <c r="R4210" s="10"/>
      <c r="S4210" s="18" t="s">
        <v>58</v>
      </c>
      <c r="T4210" s="10" t="s">
        <v>130</v>
      </c>
      <c r="U4210" s="10">
        <v>813</v>
      </c>
      <c r="V4210" s="10">
        <v>4275</v>
      </c>
      <c r="W4210" s="10"/>
      <c r="X4210" s="10"/>
      <c r="Y4210" s="10">
        <f t="shared" si="180"/>
        <v>5082</v>
      </c>
      <c r="Z4210" s="10" t="str">
        <f>IFERROR(VLOOKUP(H4210,'[1]MW-NIFTY-50-12-Apr-2020'!$A:$A,1,FALSE),"No")</f>
        <v>No</v>
      </c>
      <c r="AA4210" s="10" t="s">
        <v>44</v>
      </c>
      <c r="AB4210" s="10">
        <v>5082</v>
      </c>
    </row>
    <row r="4211" spans="1:28" ht="15.75" customHeight="1" x14ac:dyDescent="0.3">
      <c r="A4211" s="9">
        <v>3765</v>
      </c>
      <c r="B4211" s="10">
        <v>4330241</v>
      </c>
      <c r="C4211" s="10">
        <v>16915</v>
      </c>
      <c r="D4211" s="10">
        <v>136453892</v>
      </c>
      <c r="E4211" s="10">
        <v>533023</v>
      </c>
      <c r="F4211" s="10">
        <v>533023</v>
      </c>
      <c r="G4211" s="10" t="s">
        <v>12943</v>
      </c>
      <c r="H4211" s="10" t="s">
        <v>12943</v>
      </c>
      <c r="I4211" s="10" t="s">
        <v>12944</v>
      </c>
      <c r="J4211" s="10" t="s">
        <v>12945</v>
      </c>
      <c r="K4211" s="13">
        <v>14340.9498</v>
      </c>
      <c r="L4211" s="16" t="s">
        <v>13177</v>
      </c>
      <c r="M4211" s="10" t="s">
        <v>83</v>
      </c>
      <c r="N4211" s="10" t="s">
        <v>621</v>
      </c>
      <c r="O4211" s="10" t="s">
        <v>622</v>
      </c>
      <c r="P4211" s="10" t="s">
        <v>660</v>
      </c>
      <c r="Q4211" s="10"/>
      <c r="R4211" s="10"/>
      <c r="S4211" s="18" t="s">
        <v>623</v>
      </c>
      <c r="T4211" s="10" t="s">
        <v>43</v>
      </c>
      <c r="U4211" s="10">
        <v>3278</v>
      </c>
      <c r="V4211" s="10">
        <v>3280</v>
      </c>
      <c r="W4211" s="10">
        <v>3895</v>
      </c>
      <c r="X4211" s="10">
        <v>2103</v>
      </c>
      <c r="Y4211" s="10">
        <f t="shared" si="180"/>
        <v>3765</v>
      </c>
      <c r="Z4211" s="10" t="str">
        <f>IFERROR(VLOOKUP(H4211,'[1]MW-NIFTY-50-12-Apr-2020'!$A:$A,1,FALSE),"No")</f>
        <v>No</v>
      </c>
      <c r="AA4211" s="10" t="s">
        <v>44</v>
      </c>
      <c r="AB4211" s="9">
        <v>3765</v>
      </c>
    </row>
    <row r="4212" spans="1:28" ht="15.75" customHeight="1" x14ac:dyDescent="0.3">
      <c r="A4212" s="10">
        <v>5084</v>
      </c>
      <c r="B4212" s="10">
        <v>138432004</v>
      </c>
      <c r="C4212" s="10">
        <v>540750</v>
      </c>
      <c r="D4212" s="10">
        <v>138432004</v>
      </c>
      <c r="E4212" s="10">
        <v>540750</v>
      </c>
      <c r="F4212" s="10">
        <v>540750</v>
      </c>
      <c r="G4212" s="10" t="s">
        <v>12946</v>
      </c>
      <c r="H4212" s="10" t="s">
        <v>12946</v>
      </c>
      <c r="I4212" s="21" t="s">
        <v>13193</v>
      </c>
      <c r="J4212" s="10" t="s">
        <v>12947</v>
      </c>
      <c r="K4212" s="13">
        <v>4777.9315999999999</v>
      </c>
      <c r="L4212" s="19" t="s">
        <v>13179</v>
      </c>
      <c r="M4212" s="10" t="s">
        <v>335</v>
      </c>
      <c r="N4212" s="10" t="s">
        <v>336</v>
      </c>
      <c r="O4212" s="10" t="s">
        <v>1776</v>
      </c>
      <c r="P4212" s="10" t="s">
        <v>7053</v>
      </c>
      <c r="Q4212" s="10"/>
      <c r="R4212" s="10"/>
      <c r="S4212" s="10" t="s">
        <v>339</v>
      </c>
      <c r="T4212" s="10" t="s">
        <v>43</v>
      </c>
      <c r="U4212" s="10">
        <v>2578</v>
      </c>
      <c r="V4212" s="10"/>
      <c r="W4212" s="10"/>
      <c r="X4212" s="10"/>
      <c r="Y4212" s="10">
        <f t="shared" si="180"/>
        <v>5084</v>
      </c>
      <c r="Z4212" s="10" t="str">
        <f>IFERROR(VLOOKUP(H4212,'[1]MW-NIFTY-50-12-Apr-2020'!$A:$A,1,FALSE),"No")</f>
        <v>No</v>
      </c>
      <c r="AA4212" s="10" t="s">
        <v>44</v>
      </c>
      <c r="AB4212" s="10">
        <v>5084</v>
      </c>
    </row>
    <row r="4213" spans="1:28" ht="15.75" customHeight="1" x14ac:dyDescent="0.3">
      <c r="A4213" s="10">
        <v>5085</v>
      </c>
      <c r="B4213" s="10">
        <v>138431748</v>
      </c>
      <c r="C4213" s="10">
        <v>540749</v>
      </c>
      <c r="D4213" s="10">
        <v>138431748</v>
      </c>
      <c r="E4213" s="10">
        <v>540749</v>
      </c>
      <c r="F4213" s="10">
        <v>540749</v>
      </c>
      <c r="G4213" s="10" t="s">
        <v>12948</v>
      </c>
      <c r="H4213" s="10" t="s">
        <v>12948</v>
      </c>
      <c r="I4213" s="10" t="s">
        <v>12949</v>
      </c>
      <c r="J4213" s="10" t="s">
        <v>12950</v>
      </c>
      <c r="K4213" s="13">
        <v>3296.3604999999998</v>
      </c>
      <c r="L4213" s="19" t="s">
        <v>13179</v>
      </c>
      <c r="M4213" s="10" t="s">
        <v>55</v>
      </c>
      <c r="N4213" s="10" t="s">
        <v>56</v>
      </c>
      <c r="O4213" s="10" t="s">
        <v>215</v>
      </c>
      <c r="P4213" s="10"/>
      <c r="Q4213" s="10"/>
      <c r="R4213" s="10"/>
      <c r="S4213" s="18" t="s">
        <v>58</v>
      </c>
      <c r="T4213" s="10" t="s">
        <v>27</v>
      </c>
      <c r="U4213" s="10">
        <v>5116</v>
      </c>
      <c r="V4213" s="10">
        <v>2740</v>
      </c>
      <c r="W4213" s="10">
        <v>1912</v>
      </c>
      <c r="X4213" s="10">
        <v>557</v>
      </c>
      <c r="Y4213" s="10">
        <f t="shared" si="180"/>
        <v>5085</v>
      </c>
      <c r="Z4213" s="10" t="str">
        <f>IFERROR(VLOOKUP(H4213,'[1]MW-NIFTY-50-12-Apr-2020'!$A:$A,1,FALSE),"No")</f>
        <v>No</v>
      </c>
      <c r="AA4213" s="10" t="s">
        <v>44</v>
      </c>
      <c r="AB4213" s="10">
        <v>5085</v>
      </c>
    </row>
    <row r="4214" spans="1:28" ht="15.75" customHeight="1" x14ac:dyDescent="0.3">
      <c r="A4214" s="10">
        <v>5086</v>
      </c>
      <c r="B4214" s="10">
        <v>701185</v>
      </c>
      <c r="C4214" s="10">
        <v>2739</v>
      </c>
      <c r="D4214" s="10">
        <v>128086532</v>
      </c>
      <c r="E4214" s="10">
        <v>500338</v>
      </c>
      <c r="F4214" s="10">
        <v>500338</v>
      </c>
      <c r="G4214" s="10" t="s">
        <v>12951</v>
      </c>
      <c r="H4214" s="10" t="s">
        <v>12951</v>
      </c>
      <c r="I4214" s="10" t="s">
        <v>7925</v>
      </c>
      <c r="J4214" s="10" t="s">
        <v>12952</v>
      </c>
      <c r="K4214" s="13">
        <v>5976.2816999999995</v>
      </c>
      <c r="L4214" s="19" t="s">
        <v>13179</v>
      </c>
      <c r="M4214" s="10" t="s">
        <v>249</v>
      </c>
      <c r="N4214" s="10" t="s">
        <v>250</v>
      </c>
      <c r="O4214" s="10" t="s">
        <v>251</v>
      </c>
      <c r="P4214" s="10"/>
      <c r="Q4214" s="10"/>
      <c r="R4214" s="10"/>
      <c r="S4214" s="10" t="s">
        <v>384</v>
      </c>
      <c r="T4214" s="10" t="s">
        <v>43</v>
      </c>
      <c r="U4214" s="10">
        <v>1616</v>
      </c>
      <c r="V4214" s="10">
        <v>1396</v>
      </c>
      <c r="W4214" s="10">
        <v>2560</v>
      </c>
      <c r="X4214" s="10">
        <v>1539</v>
      </c>
      <c r="Y4214" s="10">
        <f t="shared" si="180"/>
        <v>5086</v>
      </c>
      <c r="Z4214" s="10" t="str">
        <f>IFERROR(VLOOKUP(H4214,'[1]MW-NIFTY-50-12-Apr-2020'!$A:$A,1,FALSE),"No")</f>
        <v>No</v>
      </c>
      <c r="AA4214" s="10" t="s">
        <v>44</v>
      </c>
      <c r="AB4214" s="10">
        <v>5086</v>
      </c>
    </row>
    <row r="4215" spans="1:28" ht="15.75" customHeight="1" x14ac:dyDescent="0.3">
      <c r="A4215" s="11">
        <v>5087</v>
      </c>
      <c r="B4215" s="10">
        <v>760833</v>
      </c>
      <c r="C4215" s="10">
        <v>2972</v>
      </c>
      <c r="D4215" s="10">
        <v>138573060</v>
      </c>
      <c r="E4215" s="10">
        <v>541301</v>
      </c>
      <c r="F4215" s="10">
        <v>541301</v>
      </c>
      <c r="G4215" s="10" t="s">
        <v>12953</v>
      </c>
      <c r="H4215" s="10" t="s">
        <v>12953</v>
      </c>
      <c r="I4215" s="10" t="s">
        <v>12954</v>
      </c>
      <c r="J4215" s="10" t="s">
        <v>12955</v>
      </c>
      <c r="K4215" s="13">
        <v>2742.7995999999998</v>
      </c>
      <c r="L4215" s="19" t="s">
        <v>13179</v>
      </c>
      <c r="M4215" s="10" t="s">
        <v>83</v>
      </c>
      <c r="N4215" s="10" t="s">
        <v>1069</v>
      </c>
      <c r="O4215" s="10" t="s">
        <v>1241</v>
      </c>
      <c r="P4215" s="10"/>
      <c r="Q4215" s="10"/>
      <c r="R4215" s="10"/>
      <c r="S4215" s="10" t="s">
        <v>86</v>
      </c>
      <c r="T4215" s="10" t="s">
        <v>27</v>
      </c>
      <c r="U4215" s="10">
        <v>355</v>
      </c>
      <c r="V4215" s="10">
        <v>5038</v>
      </c>
      <c r="W4215" s="10">
        <v>3919</v>
      </c>
      <c r="X4215" s="10"/>
      <c r="Y4215" s="10">
        <f t="shared" si="180"/>
        <v>5087</v>
      </c>
      <c r="Z4215" s="10" t="str">
        <f>IFERROR(VLOOKUP(H4215,'[1]MW-NIFTY-50-12-Apr-2020'!$A:$A,1,FALSE),"No")</f>
        <v>No</v>
      </c>
      <c r="AA4215" s="10" t="s">
        <v>44</v>
      </c>
      <c r="AB4215" s="10">
        <v>5087</v>
      </c>
    </row>
    <row r="4216" spans="1:28" ht="15.75" customHeight="1" x14ac:dyDescent="0.3">
      <c r="A4216" s="10">
        <v>5088</v>
      </c>
      <c r="B4216" s="10">
        <v>386049</v>
      </c>
      <c r="C4216" s="10">
        <v>1508</v>
      </c>
      <c r="D4216" s="10">
        <v>138489604</v>
      </c>
      <c r="E4216" s="10">
        <v>540975</v>
      </c>
      <c r="F4216" s="10">
        <v>540975</v>
      </c>
      <c r="G4216" s="10" t="s">
        <v>12956</v>
      </c>
      <c r="H4216" s="10" t="s">
        <v>12956</v>
      </c>
      <c r="I4216" s="10" t="s">
        <v>12957</v>
      </c>
      <c r="J4216" s="10" t="s">
        <v>12958</v>
      </c>
      <c r="K4216" s="13">
        <v>8715.172849999999</v>
      </c>
      <c r="L4216" s="19" t="s">
        <v>13179</v>
      </c>
      <c r="M4216" s="10" t="s">
        <v>95</v>
      </c>
      <c r="N4216" s="10" t="s">
        <v>172</v>
      </c>
      <c r="O4216" s="10" t="s">
        <v>1044</v>
      </c>
      <c r="P4216" s="10"/>
      <c r="Q4216" s="10"/>
      <c r="R4216" s="10"/>
      <c r="S4216" s="10" t="s">
        <v>98</v>
      </c>
      <c r="T4216" s="10" t="s">
        <v>43</v>
      </c>
      <c r="U4216" s="10">
        <v>209</v>
      </c>
      <c r="V4216" s="10">
        <v>1015</v>
      </c>
      <c r="W4216" s="10">
        <v>3859</v>
      </c>
      <c r="X4216" s="10">
        <v>3877</v>
      </c>
      <c r="Y4216" s="10">
        <f t="shared" si="180"/>
        <v>5088</v>
      </c>
      <c r="Z4216" s="10" t="str">
        <f>IFERROR(VLOOKUP(H4216,'[1]MW-NIFTY-50-12-Apr-2020'!$A:$A,1,FALSE),"No")</f>
        <v>No</v>
      </c>
      <c r="AA4216" s="10" t="s">
        <v>44</v>
      </c>
      <c r="AB4216" s="10">
        <v>5088</v>
      </c>
    </row>
    <row r="4217" spans="1:28" ht="15.75" customHeight="1" x14ac:dyDescent="0.3">
      <c r="A4217" s="10">
        <v>5089</v>
      </c>
      <c r="B4217" s="10">
        <v>790529</v>
      </c>
      <c r="C4217" s="10">
        <v>3088</v>
      </c>
      <c r="D4217" s="10">
        <v>138582020</v>
      </c>
      <c r="E4217" s="10">
        <v>541336</v>
      </c>
      <c r="F4217" s="10">
        <v>541336</v>
      </c>
      <c r="G4217" s="10" t="s">
        <v>12959</v>
      </c>
      <c r="H4217" s="10" t="s">
        <v>12959</v>
      </c>
      <c r="I4217" s="10" t="s">
        <v>12960</v>
      </c>
      <c r="J4217" s="10" t="s">
        <v>12961</v>
      </c>
      <c r="K4217" s="13">
        <v>5140.2381000000005</v>
      </c>
      <c r="L4217" s="19" t="s">
        <v>13179</v>
      </c>
      <c r="M4217" s="10" t="s">
        <v>55</v>
      </c>
      <c r="N4217" s="10" t="s">
        <v>56</v>
      </c>
      <c r="O4217" s="10" t="s">
        <v>215</v>
      </c>
      <c r="P4217" s="10"/>
      <c r="Q4217" s="10"/>
      <c r="R4217" s="10"/>
      <c r="S4217" s="18" t="s">
        <v>58</v>
      </c>
      <c r="T4217" s="10" t="s">
        <v>27</v>
      </c>
      <c r="U4217" s="10">
        <v>5112</v>
      </c>
      <c r="V4217" s="10">
        <v>2740</v>
      </c>
      <c r="W4217" s="10">
        <v>1912</v>
      </c>
      <c r="X4217" s="10">
        <v>557</v>
      </c>
      <c r="Y4217" s="10">
        <f t="shared" si="180"/>
        <v>5089</v>
      </c>
      <c r="Z4217" s="10" t="str">
        <f>IFERROR(VLOOKUP(H4217,'[1]MW-NIFTY-50-12-Apr-2020'!$A:$A,1,FALSE),"No")</f>
        <v>No</v>
      </c>
      <c r="AA4217" s="10" t="s">
        <v>44</v>
      </c>
      <c r="AB4217" s="10">
        <v>5089</v>
      </c>
    </row>
    <row r="4218" spans="1:28" ht="15.75" customHeight="1" x14ac:dyDescent="0.3">
      <c r="A4218" s="24">
        <v>4446</v>
      </c>
      <c r="B4218" s="10"/>
      <c r="C4218" s="10"/>
      <c r="D4218" s="10">
        <v>131842052</v>
      </c>
      <c r="E4218" s="10">
        <v>131842052</v>
      </c>
      <c r="F4218" s="10">
        <v>515008</v>
      </c>
      <c r="G4218" s="10" t="s">
        <v>12464</v>
      </c>
      <c r="H4218" s="10" t="str">
        <f>G4218</f>
        <v>MODINSULAT</v>
      </c>
      <c r="I4218" s="10" t="s">
        <v>12465</v>
      </c>
      <c r="J4218" s="10" t="s">
        <v>12466</v>
      </c>
      <c r="K4218" s="13"/>
      <c r="L4218" s="13" t="s">
        <v>13176</v>
      </c>
      <c r="M4218" s="11" t="s">
        <v>39</v>
      </c>
      <c r="N4218" s="10" t="s">
        <v>40</v>
      </c>
      <c r="O4218" s="10"/>
      <c r="P4218" s="10"/>
      <c r="Q4218" s="12"/>
      <c r="R4218" s="12"/>
      <c r="S4218" s="15" t="s">
        <v>42</v>
      </c>
      <c r="T4218" s="10" t="s">
        <v>27</v>
      </c>
      <c r="U4218" s="10">
        <v>4462</v>
      </c>
      <c r="V4218" s="10">
        <v>4545</v>
      </c>
      <c r="W4218" s="10">
        <v>4288</v>
      </c>
      <c r="X4218" s="10">
        <v>4250</v>
      </c>
      <c r="Y4218" s="10">
        <f t="shared" si="180"/>
        <v>4446</v>
      </c>
      <c r="Z4218" s="10" t="str">
        <f>IFERROR(VLOOKUP(H4218,'[1]MW-NIFTY-50-12-Apr-2020'!$A:$A,1,FALSE),"No")</f>
        <v>No</v>
      </c>
      <c r="AA4218" s="10" t="str">
        <f>IFERROR(VLOOKUP(AB4218,'[2]ind_nifty500list 12th Apr20'!$F:$F,1,FALSE),"No")</f>
        <v>No</v>
      </c>
      <c r="AB4218" s="24">
        <v>4446</v>
      </c>
    </row>
    <row r="4219" spans="1:28" ht="15.75" customHeight="1" x14ac:dyDescent="0.3">
      <c r="A4219" s="24">
        <v>4448</v>
      </c>
      <c r="B4219" s="10"/>
      <c r="C4219" s="10"/>
      <c r="D4219" s="10">
        <v>128071940</v>
      </c>
      <c r="E4219" s="10">
        <v>128071940</v>
      </c>
      <c r="F4219" s="10">
        <v>500281</v>
      </c>
      <c r="G4219" s="10" t="s">
        <v>12470</v>
      </c>
      <c r="H4219" s="10" t="str">
        <f>G4219</f>
        <v>MODRNSYNTX</v>
      </c>
      <c r="I4219" s="10" t="s">
        <v>12471</v>
      </c>
      <c r="J4219" s="10" t="s">
        <v>12472</v>
      </c>
      <c r="K4219" s="13"/>
      <c r="L4219" s="13" t="s">
        <v>13176</v>
      </c>
      <c r="M4219" s="11" t="s">
        <v>83</v>
      </c>
      <c r="N4219" s="10" t="s">
        <v>84</v>
      </c>
      <c r="O4219" s="10" t="s">
        <v>85</v>
      </c>
      <c r="P4219" s="10"/>
      <c r="Q4219" s="12"/>
      <c r="R4219" s="12"/>
      <c r="S4219" s="17" t="s">
        <v>86</v>
      </c>
      <c r="T4219" s="10" t="s">
        <v>27</v>
      </c>
      <c r="U4219" s="10">
        <v>4449</v>
      </c>
      <c r="V4219" s="10">
        <v>4470</v>
      </c>
      <c r="W4219" s="10">
        <v>4408</v>
      </c>
      <c r="X4219" s="10">
        <v>4353</v>
      </c>
      <c r="Y4219" s="10">
        <f t="shared" si="180"/>
        <v>4448</v>
      </c>
      <c r="Z4219" s="10" t="str">
        <f>IFERROR(VLOOKUP(H4219,'[1]MW-NIFTY-50-12-Apr-2020'!$A:$A,1,FALSE),"No")</f>
        <v>No</v>
      </c>
      <c r="AA4219" s="10" t="str">
        <f>IFERROR(VLOOKUP(AB4219,'[2]ind_nifty500list 12th Apr20'!$F:$F,1,FALSE),"No")</f>
        <v>No</v>
      </c>
      <c r="AB4219" s="24">
        <v>4448</v>
      </c>
    </row>
    <row r="4220" spans="1:28" ht="15.75" customHeight="1" x14ac:dyDescent="0.3">
      <c r="A4220" s="24">
        <v>4449</v>
      </c>
      <c r="B4220" s="10"/>
      <c r="C4220" s="10"/>
      <c r="D4220" s="10">
        <v>128072196</v>
      </c>
      <c r="E4220" s="10">
        <v>128072196</v>
      </c>
      <c r="F4220" s="10">
        <v>500282</v>
      </c>
      <c r="G4220" s="10" t="s">
        <v>12473</v>
      </c>
      <c r="H4220" s="10" t="str">
        <f>G4220</f>
        <v>MODTHREAD</v>
      </c>
      <c r="I4220" s="10" t="s">
        <v>12474</v>
      </c>
      <c r="J4220" s="10" t="s">
        <v>12475</v>
      </c>
      <c r="K4220" s="13"/>
      <c r="L4220" s="13" t="s">
        <v>13176</v>
      </c>
      <c r="M4220" s="11" t="s">
        <v>83</v>
      </c>
      <c r="N4220" s="10" t="s">
        <v>84</v>
      </c>
      <c r="O4220" s="10" t="s">
        <v>85</v>
      </c>
      <c r="P4220" s="10"/>
      <c r="Q4220" s="12"/>
      <c r="R4220" s="12"/>
      <c r="S4220" s="17" t="s">
        <v>86</v>
      </c>
      <c r="T4220" s="10" t="s">
        <v>27</v>
      </c>
      <c r="U4220" s="10">
        <v>4470</v>
      </c>
      <c r="V4220" s="10">
        <v>4534</v>
      </c>
      <c r="W4220" s="10">
        <v>4448</v>
      </c>
      <c r="X4220" s="10">
        <v>4408</v>
      </c>
      <c r="Y4220" s="10">
        <f t="shared" si="180"/>
        <v>4449</v>
      </c>
      <c r="Z4220" s="10" t="str">
        <f>IFERROR(VLOOKUP(H4220,'[1]MW-NIFTY-50-12-Apr-2020'!$A:$A,1,FALSE),"No")</f>
        <v>No</v>
      </c>
      <c r="AA4220" s="10" t="str">
        <f>IFERROR(VLOOKUP(AB4220,'[2]ind_nifty500list 12th Apr20'!$F:$F,1,FALSE),"No")</f>
        <v>No</v>
      </c>
      <c r="AB4220" s="24">
        <v>4449</v>
      </c>
    </row>
    <row r="4221" spans="1:28" ht="15.75" customHeight="1" x14ac:dyDescent="0.3">
      <c r="A4221" s="24">
        <v>4462</v>
      </c>
      <c r="B4221" s="10"/>
      <c r="C4221" s="10"/>
      <c r="D4221" s="10">
        <v>131503364</v>
      </c>
      <c r="E4221" s="10">
        <v>131503364</v>
      </c>
      <c r="F4221" s="10">
        <v>513685</v>
      </c>
      <c r="G4221" s="10" t="s">
        <v>12479</v>
      </c>
      <c r="H4221" s="10" t="str">
        <f>G4221</f>
        <v>MULTIARC</v>
      </c>
      <c r="I4221" s="10" t="s">
        <v>12480</v>
      </c>
      <c r="J4221" s="10" t="s">
        <v>12481</v>
      </c>
      <c r="K4221" s="13"/>
      <c r="L4221" s="13" t="s">
        <v>13176</v>
      </c>
      <c r="M4221" s="11" t="s">
        <v>39</v>
      </c>
      <c r="N4221" s="10" t="s">
        <v>40</v>
      </c>
      <c r="O4221" s="10"/>
      <c r="P4221" s="10"/>
      <c r="Q4221" s="12"/>
      <c r="R4221" s="12"/>
      <c r="S4221" s="17" t="s">
        <v>42</v>
      </c>
      <c r="T4221" s="10" t="s">
        <v>27</v>
      </c>
      <c r="U4221" s="10">
        <v>4545</v>
      </c>
      <c r="V4221" s="10">
        <v>4667</v>
      </c>
      <c r="W4221" s="10">
        <v>4446</v>
      </c>
      <c r="X4221" s="10">
        <v>4288</v>
      </c>
      <c r="Y4221" s="10">
        <f t="shared" si="180"/>
        <v>4462</v>
      </c>
      <c r="Z4221" s="10" t="str">
        <f>IFERROR(VLOOKUP(H4221,'[1]MW-NIFTY-50-12-Apr-2020'!$A:$A,1,FALSE),"No")</f>
        <v>No</v>
      </c>
      <c r="AA4221" s="10" t="str">
        <f>IFERROR(VLOOKUP(AB4221,'[2]ind_nifty500list 12th Apr20'!$F:$F,1,FALSE),"No")</f>
        <v>No</v>
      </c>
      <c r="AB4221" s="24">
        <v>4462</v>
      </c>
    </row>
    <row r="4222" spans="1:28" ht="15.75" customHeight="1" x14ac:dyDescent="0.3">
      <c r="A4222" s="24">
        <v>4470</v>
      </c>
      <c r="B4222" s="10"/>
      <c r="C4222" s="10"/>
      <c r="D4222" s="10">
        <v>133425156</v>
      </c>
      <c r="E4222" s="10">
        <v>521192</v>
      </c>
      <c r="F4222" s="10">
        <v>521192</v>
      </c>
      <c r="G4222" s="10" t="s">
        <v>12485</v>
      </c>
      <c r="H4222" s="10" t="str">
        <f>G4222</f>
        <v>NEPCTEX</v>
      </c>
      <c r="I4222" s="10" t="s">
        <v>12486</v>
      </c>
      <c r="J4222" s="10" t="s">
        <v>12487</v>
      </c>
      <c r="K4222" s="13"/>
      <c r="L4222" s="13" t="s">
        <v>13176</v>
      </c>
      <c r="M4222" s="11" t="s">
        <v>83</v>
      </c>
      <c r="N4222" s="10" t="s">
        <v>84</v>
      </c>
      <c r="O4222" s="10" t="s">
        <v>85</v>
      </c>
      <c r="P4222" s="10"/>
      <c r="Q4222" s="12"/>
      <c r="R4222" s="12"/>
      <c r="S4222" s="15" t="s">
        <v>86</v>
      </c>
      <c r="T4222" s="10" t="s">
        <v>27</v>
      </c>
      <c r="U4222" s="10">
        <v>4534</v>
      </c>
      <c r="V4222" s="10">
        <v>4567</v>
      </c>
      <c r="W4222" s="10">
        <v>4449</v>
      </c>
      <c r="X4222" s="10">
        <v>4448</v>
      </c>
      <c r="Y4222" s="10">
        <f t="shared" si="180"/>
        <v>4470</v>
      </c>
      <c r="Z4222" s="10" t="str">
        <f>IFERROR(VLOOKUP(H4222,'[1]MW-NIFTY-50-12-Apr-2020'!$A:$A,1,FALSE),"No")</f>
        <v>No</v>
      </c>
      <c r="AA4222" s="10" t="str">
        <f>IFERROR(VLOOKUP(AB4222,'[2]ind_nifty500list 12th Apr20'!$F:$F,1,FALSE),"No")</f>
        <v>No</v>
      </c>
      <c r="AB4222" s="24">
        <v>4470</v>
      </c>
    </row>
    <row r="4223" spans="1:28" ht="15.75" customHeight="1" x14ac:dyDescent="0.3">
      <c r="A4223" s="10">
        <v>5095</v>
      </c>
      <c r="B4223" s="10">
        <v>589569</v>
      </c>
      <c r="C4223" s="10">
        <v>2303</v>
      </c>
      <c r="D4223" s="10">
        <v>138535428</v>
      </c>
      <c r="E4223" s="10">
        <v>541154</v>
      </c>
      <c r="F4223" s="10">
        <v>541154</v>
      </c>
      <c r="G4223" s="10" t="s">
        <v>12977</v>
      </c>
      <c r="H4223" s="10" t="s">
        <v>12977</v>
      </c>
      <c r="I4223" s="10" t="s">
        <v>12978</v>
      </c>
      <c r="J4223" s="10" t="s">
        <v>12979</v>
      </c>
      <c r="K4223" s="13">
        <v>34934.400750000001</v>
      </c>
      <c r="L4223" s="16" t="s">
        <v>13177</v>
      </c>
      <c r="M4223" s="10" t="s">
        <v>39</v>
      </c>
      <c r="N4223" s="10" t="s">
        <v>67</v>
      </c>
      <c r="O4223" s="10" t="s">
        <v>149</v>
      </c>
      <c r="P4223" s="10" t="s">
        <v>10400</v>
      </c>
      <c r="Q4223" s="10"/>
      <c r="R4223" s="10"/>
      <c r="S4223" s="10" t="s">
        <v>42</v>
      </c>
      <c r="T4223" s="10" t="s">
        <v>130</v>
      </c>
      <c r="U4223" s="10"/>
      <c r="V4223" s="10"/>
      <c r="W4223" s="10"/>
      <c r="X4223" s="10"/>
      <c r="Y4223" s="10">
        <f t="shared" si="180"/>
        <v>5095</v>
      </c>
      <c r="Z4223" s="10" t="str">
        <f>IFERROR(VLOOKUP(H4223,'[1]MW-NIFTY-50-12-Apr-2020'!$A:$A,1,FALSE),"No")</f>
        <v>No</v>
      </c>
      <c r="AA4223" s="10" t="s">
        <v>44</v>
      </c>
      <c r="AB4223" s="10">
        <v>5095</v>
      </c>
    </row>
    <row r="4224" spans="1:28" ht="15.75" customHeight="1" x14ac:dyDescent="0.3">
      <c r="A4224" s="24">
        <v>4476</v>
      </c>
      <c r="B4224" s="10"/>
      <c r="C4224" s="10"/>
      <c r="D4224" s="10">
        <v>134671108</v>
      </c>
      <c r="E4224" s="10">
        <v>526059</v>
      </c>
      <c r="F4224" s="10">
        <v>526059</v>
      </c>
      <c r="G4224" s="10" t="s">
        <v>12497</v>
      </c>
      <c r="H4224" s="10" t="str">
        <f>G4224</f>
        <v>NAMASTEXP</v>
      </c>
      <c r="I4224" s="10" t="s">
        <v>12498</v>
      </c>
      <c r="J4224" s="10" t="s">
        <v>12499</v>
      </c>
      <c r="K4224" s="13"/>
      <c r="L4224" s="13" t="s">
        <v>13176</v>
      </c>
      <c r="M4224" s="11" t="s">
        <v>83</v>
      </c>
      <c r="N4224" s="10" t="s">
        <v>84</v>
      </c>
      <c r="O4224" s="10" t="s">
        <v>716</v>
      </c>
      <c r="P4224" s="10"/>
      <c r="Q4224" s="12"/>
      <c r="R4224" s="12"/>
      <c r="S4224" s="15" t="s">
        <v>86</v>
      </c>
      <c r="T4224" s="10" t="s">
        <v>27</v>
      </c>
      <c r="U4224" s="10">
        <v>2362</v>
      </c>
      <c r="V4224" s="10">
        <v>190</v>
      </c>
      <c r="W4224" s="10">
        <v>3815</v>
      </c>
      <c r="X4224" s="10">
        <v>3786</v>
      </c>
      <c r="Y4224" s="10">
        <f t="shared" si="180"/>
        <v>4476</v>
      </c>
      <c r="Z4224" s="10" t="str">
        <f>IFERROR(VLOOKUP(H4224,'[1]MW-NIFTY-50-12-Apr-2020'!$A:$A,1,FALSE),"No")</f>
        <v>No</v>
      </c>
      <c r="AA4224" s="10" t="str">
        <f>IFERROR(VLOOKUP(AB4224,'[2]ind_nifty500list 12th Apr20'!$F:$F,1,FALSE),"No")</f>
        <v>No</v>
      </c>
      <c r="AB4224" s="24">
        <v>4476</v>
      </c>
    </row>
    <row r="4225" spans="1:28" ht="15.75" customHeight="1" x14ac:dyDescent="0.3">
      <c r="A4225" s="10">
        <v>5097</v>
      </c>
      <c r="B4225" s="10">
        <v>579329</v>
      </c>
      <c r="C4225" s="10">
        <v>2263</v>
      </c>
      <c r="D4225" s="10">
        <v>138535172</v>
      </c>
      <c r="E4225" s="10">
        <v>541153</v>
      </c>
      <c r="F4225" s="10">
        <v>541153</v>
      </c>
      <c r="G4225" s="10" t="s">
        <v>12983</v>
      </c>
      <c r="H4225" s="10" t="s">
        <v>12983</v>
      </c>
      <c r="I4225" s="10" t="s">
        <v>12984</v>
      </c>
      <c r="J4225" s="10" t="s">
        <v>12985</v>
      </c>
      <c r="K4225" s="13">
        <v>59878.311700000006</v>
      </c>
      <c r="L4225" s="16" t="s">
        <v>13178</v>
      </c>
      <c r="M4225" s="10" t="s">
        <v>55</v>
      </c>
      <c r="N4225" s="10" t="s">
        <v>524</v>
      </c>
      <c r="O4225" s="10" t="s">
        <v>678</v>
      </c>
      <c r="P4225" s="10"/>
      <c r="Q4225" s="10"/>
      <c r="R4225" s="10"/>
      <c r="S4225" s="10" t="s">
        <v>526</v>
      </c>
      <c r="T4225" s="10" t="s">
        <v>130</v>
      </c>
      <c r="U4225" s="10">
        <v>980</v>
      </c>
      <c r="V4225" s="10">
        <v>1454</v>
      </c>
      <c r="W4225" s="10">
        <v>333</v>
      </c>
      <c r="X4225" s="10">
        <v>1792</v>
      </c>
      <c r="Y4225" s="10">
        <f t="shared" si="180"/>
        <v>5097</v>
      </c>
      <c r="Z4225" s="10" t="str">
        <f>IFERROR(VLOOKUP(H4225,'[1]MW-NIFTY-50-12-Apr-2020'!$A:$A,1,FALSE),"No")</f>
        <v>No</v>
      </c>
      <c r="AA4225" s="10" t="s">
        <v>44</v>
      </c>
      <c r="AB4225" s="10">
        <v>5097</v>
      </c>
    </row>
    <row r="4226" spans="1:28" ht="15.75" customHeight="1" x14ac:dyDescent="0.3">
      <c r="A4226" s="24">
        <v>4498</v>
      </c>
      <c r="B4226" s="10">
        <v>4823041</v>
      </c>
      <c r="C4226" s="10">
        <v>18840</v>
      </c>
      <c r="D4226" s="10"/>
      <c r="E4226" s="10"/>
      <c r="F4226" s="10"/>
      <c r="G4226" s="10" t="s">
        <v>7022</v>
      </c>
      <c r="H4226" s="10" t="s">
        <v>12500</v>
      </c>
      <c r="I4226" s="10" t="s">
        <v>12501</v>
      </c>
      <c r="J4226" s="10" t="s">
        <v>12502</v>
      </c>
      <c r="K4226" s="13"/>
      <c r="L4226" s="13" t="s">
        <v>13176</v>
      </c>
      <c r="M4226" s="11" t="s">
        <v>23</v>
      </c>
      <c r="N4226" s="10" t="s">
        <v>196</v>
      </c>
      <c r="O4226" s="10" t="s">
        <v>617</v>
      </c>
      <c r="P4226" s="10"/>
      <c r="Q4226" s="12"/>
      <c r="R4226" s="12"/>
      <c r="S4226" s="15" t="s">
        <v>26</v>
      </c>
      <c r="T4226" s="10" t="s">
        <v>27</v>
      </c>
      <c r="U4226" s="10">
        <v>941</v>
      </c>
      <c r="V4226" s="10">
        <v>2773</v>
      </c>
      <c r="W4226" s="10">
        <v>159</v>
      </c>
      <c r="X4226" s="10">
        <v>2351</v>
      </c>
      <c r="Y4226" s="10">
        <f t="shared" ref="Y4226:Y4257" si="181">A4226</f>
        <v>4498</v>
      </c>
      <c r="Z4226" s="10" t="str">
        <f>IFERROR(VLOOKUP(H4226,'[1]MW-NIFTY-50-12-Apr-2020'!$A:$A,1,FALSE),"No")</f>
        <v>No</v>
      </c>
      <c r="AA4226" s="10" t="str">
        <f>IFERROR(VLOOKUP(AB4226,'[2]ind_nifty500list 12th Apr20'!$F:$F,1,FALSE),"No")</f>
        <v>No</v>
      </c>
      <c r="AB4226" s="24">
        <v>4498</v>
      </c>
    </row>
    <row r="4227" spans="1:28" ht="15.75" customHeight="1" x14ac:dyDescent="0.3">
      <c r="A4227" s="10">
        <v>5099</v>
      </c>
      <c r="B4227" s="10">
        <v>336641</v>
      </c>
      <c r="C4227" s="10">
        <v>1315</v>
      </c>
      <c r="D4227" s="10">
        <v>138479364</v>
      </c>
      <c r="E4227" s="10">
        <v>540935</v>
      </c>
      <c r="F4227" s="10">
        <v>540935</v>
      </c>
      <c r="G4227" s="10" t="s">
        <v>12989</v>
      </c>
      <c r="H4227" s="10" t="s">
        <v>12989</v>
      </c>
      <c r="I4227" s="10" t="s">
        <v>12990</v>
      </c>
      <c r="J4227" s="10" t="s">
        <v>12991</v>
      </c>
      <c r="K4227" s="13">
        <v>5133.7401499999996</v>
      </c>
      <c r="L4227" s="19" t="s">
        <v>13179</v>
      </c>
      <c r="M4227" s="10" t="s">
        <v>23</v>
      </c>
      <c r="N4227" s="10" t="s">
        <v>24</v>
      </c>
      <c r="O4227" s="10" t="s">
        <v>25</v>
      </c>
      <c r="P4227" s="10"/>
      <c r="Q4227" s="10"/>
      <c r="R4227" s="10"/>
      <c r="S4227" s="10" t="s">
        <v>26</v>
      </c>
      <c r="T4227" s="10" t="s">
        <v>27</v>
      </c>
      <c r="U4227" s="10"/>
      <c r="V4227" s="10"/>
      <c r="W4227" s="10"/>
      <c r="X4227" s="10"/>
      <c r="Y4227" s="10">
        <f t="shared" si="181"/>
        <v>5099</v>
      </c>
      <c r="Z4227" s="10" t="str">
        <f>IFERROR(VLOOKUP(H4227,'[1]MW-NIFTY-50-12-Apr-2020'!$A:$A,1,FALSE),"No")</f>
        <v>No</v>
      </c>
      <c r="AA4227" s="10" t="s">
        <v>44</v>
      </c>
      <c r="AB4227" s="10">
        <v>5099</v>
      </c>
    </row>
    <row r="4228" spans="1:28" ht="15.75" customHeight="1" x14ac:dyDescent="0.3">
      <c r="A4228" s="24">
        <v>4534</v>
      </c>
      <c r="B4228" s="10"/>
      <c r="C4228" s="10"/>
      <c r="D4228" s="10">
        <v>131588356</v>
      </c>
      <c r="E4228" s="10">
        <v>131588356</v>
      </c>
      <c r="F4228" s="10">
        <v>514017</v>
      </c>
      <c r="G4228" s="10" t="s">
        <v>12509</v>
      </c>
      <c r="H4228" s="10" t="str">
        <f>G4228</f>
        <v>PARSSYNTH</v>
      </c>
      <c r="I4228" s="10" t="s">
        <v>12510</v>
      </c>
      <c r="J4228" s="10" t="s">
        <v>12511</v>
      </c>
      <c r="K4228" s="13"/>
      <c r="L4228" s="13" t="s">
        <v>13176</v>
      </c>
      <c r="M4228" s="11" t="s">
        <v>83</v>
      </c>
      <c r="N4228" s="10" t="s">
        <v>84</v>
      </c>
      <c r="O4228" s="10" t="s">
        <v>85</v>
      </c>
      <c r="P4228" s="10"/>
      <c r="Q4228" s="12"/>
      <c r="R4228" s="12"/>
      <c r="S4228" s="15" t="s">
        <v>86</v>
      </c>
      <c r="T4228" s="10" t="s">
        <v>27</v>
      </c>
      <c r="U4228" s="10">
        <v>4567</v>
      </c>
      <c r="V4228" s="10">
        <v>4664</v>
      </c>
      <c r="W4228" s="10">
        <v>4470</v>
      </c>
      <c r="X4228" s="10">
        <v>4449</v>
      </c>
      <c r="Y4228" s="10">
        <f t="shared" si="181"/>
        <v>4534</v>
      </c>
      <c r="Z4228" s="10" t="str">
        <f>IFERROR(VLOOKUP(H4228,'[1]MW-NIFTY-50-12-Apr-2020'!$A:$A,1,FALSE),"No")</f>
        <v>No</v>
      </c>
      <c r="AA4228" s="10" t="str">
        <f>IFERROR(VLOOKUP(AB4228,'[2]ind_nifty500list 12th Apr20'!$F:$F,1,FALSE),"No")</f>
        <v>No</v>
      </c>
      <c r="AB4228" s="24">
        <v>4534</v>
      </c>
    </row>
    <row r="4229" spans="1:28" ht="15.75" customHeight="1" x14ac:dyDescent="0.3">
      <c r="A4229" s="24">
        <v>4545</v>
      </c>
      <c r="B4229" s="10"/>
      <c r="C4229" s="10"/>
      <c r="D4229" s="10">
        <v>134799876</v>
      </c>
      <c r="E4229" s="10">
        <v>526562</v>
      </c>
      <c r="F4229" s="10">
        <v>526562</v>
      </c>
      <c r="G4229" s="10" t="s">
        <v>12515</v>
      </c>
      <c r="H4229" s="10" t="str">
        <f>G4229</f>
        <v>PEPL</v>
      </c>
      <c r="I4229" s="10" t="s">
        <v>12516</v>
      </c>
      <c r="J4229" s="10" t="s">
        <v>12517</v>
      </c>
      <c r="K4229" s="13"/>
      <c r="L4229" s="13" t="s">
        <v>13176</v>
      </c>
      <c r="M4229" s="11" t="s">
        <v>39</v>
      </c>
      <c r="N4229" s="10" t="s">
        <v>40</v>
      </c>
      <c r="O4229" s="10"/>
      <c r="P4229" s="10"/>
      <c r="Q4229" s="12"/>
      <c r="R4229" s="12"/>
      <c r="S4229" s="15" t="s">
        <v>42</v>
      </c>
      <c r="T4229" s="10" t="s">
        <v>27</v>
      </c>
      <c r="U4229" s="10">
        <v>4667</v>
      </c>
      <c r="V4229" s="10">
        <v>4763</v>
      </c>
      <c r="W4229" s="10">
        <v>4462</v>
      </c>
      <c r="X4229" s="10">
        <v>4446</v>
      </c>
      <c r="Y4229" s="10">
        <f t="shared" si="181"/>
        <v>4545</v>
      </c>
      <c r="Z4229" s="10" t="str">
        <f>IFERROR(VLOOKUP(H4229,'[1]MW-NIFTY-50-12-Apr-2020'!$A:$A,1,FALSE),"No")</f>
        <v>No</v>
      </c>
      <c r="AA4229" s="10" t="str">
        <f>IFERROR(VLOOKUP(AB4229,'[2]ind_nifty500list 12th Apr20'!$F:$F,1,FALSE),"No")</f>
        <v>No</v>
      </c>
      <c r="AB4229" s="24">
        <v>4545</v>
      </c>
    </row>
    <row r="4230" spans="1:28" ht="15.75" customHeight="1" x14ac:dyDescent="0.3">
      <c r="A4230" s="24">
        <v>4567</v>
      </c>
      <c r="B4230" s="10"/>
      <c r="C4230" s="10"/>
      <c r="D4230" s="10">
        <v>128991492</v>
      </c>
      <c r="E4230" s="10">
        <v>503873</v>
      </c>
      <c r="F4230" s="10">
        <v>503873</v>
      </c>
      <c r="G4230" s="10" t="s">
        <v>12524</v>
      </c>
      <c r="H4230" s="10" t="str">
        <f>G4230</f>
        <v>PSMSPGMILL</v>
      </c>
      <c r="I4230" s="10" t="s">
        <v>12525</v>
      </c>
      <c r="J4230" s="10" t="s">
        <v>12526</v>
      </c>
      <c r="K4230" s="13"/>
      <c r="L4230" s="13" t="s">
        <v>13176</v>
      </c>
      <c r="M4230" s="11" t="s">
        <v>83</v>
      </c>
      <c r="N4230" s="10" t="s">
        <v>84</v>
      </c>
      <c r="O4230" s="10" t="s">
        <v>85</v>
      </c>
      <c r="P4230" s="10"/>
      <c r="Q4230" s="12"/>
      <c r="R4230" s="12"/>
      <c r="S4230" s="15" t="s">
        <v>86</v>
      </c>
      <c r="T4230" s="10" t="s">
        <v>27</v>
      </c>
      <c r="U4230" s="10">
        <v>4664</v>
      </c>
      <c r="V4230" s="10">
        <v>4816</v>
      </c>
      <c r="W4230" s="10">
        <v>4534</v>
      </c>
      <c r="X4230" s="10">
        <v>4470</v>
      </c>
      <c r="Y4230" s="10">
        <f t="shared" si="181"/>
        <v>4567</v>
      </c>
      <c r="Z4230" s="10" t="str">
        <f>IFERROR(VLOOKUP(H4230,'[1]MW-NIFTY-50-12-Apr-2020'!$A:$A,1,FALSE),"No")</f>
        <v>No</v>
      </c>
      <c r="AA4230" s="10" t="str">
        <f>IFERROR(VLOOKUP(AB4230,'[2]ind_nifty500list 12th Apr20'!$F:$F,1,FALSE),"No")</f>
        <v>No</v>
      </c>
      <c r="AB4230" s="24">
        <v>4567</v>
      </c>
    </row>
    <row r="4231" spans="1:28" ht="15.75" customHeight="1" x14ac:dyDescent="0.3">
      <c r="A4231" s="24">
        <v>4570</v>
      </c>
      <c r="B4231" s="10"/>
      <c r="C4231" s="10"/>
      <c r="D4231" s="10">
        <v>128087556</v>
      </c>
      <c r="E4231" s="10">
        <v>500342</v>
      </c>
      <c r="F4231" s="10">
        <v>500342</v>
      </c>
      <c r="G4231" s="10" t="s">
        <v>12527</v>
      </c>
      <c r="H4231" s="10" t="str">
        <f>G4231</f>
        <v>PRUDMOULI</v>
      </c>
      <c r="I4231" s="10" t="s">
        <v>12528</v>
      </c>
      <c r="J4231" s="10" t="s">
        <v>12529</v>
      </c>
      <c r="K4231" s="13"/>
      <c r="L4231" s="13" t="s">
        <v>13176</v>
      </c>
      <c r="M4231" s="11" t="s">
        <v>275</v>
      </c>
      <c r="N4231" s="10" t="s">
        <v>357</v>
      </c>
      <c r="O4231" s="10" t="s">
        <v>358</v>
      </c>
      <c r="P4231" s="10" t="s">
        <v>1254</v>
      </c>
      <c r="Q4231" s="12"/>
      <c r="R4231" s="12"/>
      <c r="S4231" s="18" t="s">
        <v>279</v>
      </c>
      <c r="T4231" s="10" t="s">
        <v>27</v>
      </c>
      <c r="U4231" s="10">
        <v>4836</v>
      </c>
      <c r="V4231" s="10">
        <v>4914</v>
      </c>
      <c r="W4231" s="10">
        <v>4050</v>
      </c>
      <c r="X4231" s="10">
        <v>3611</v>
      </c>
      <c r="Y4231" s="10">
        <f t="shared" si="181"/>
        <v>4570</v>
      </c>
      <c r="Z4231" s="10" t="str">
        <f>IFERROR(VLOOKUP(H4231,'[1]MW-NIFTY-50-12-Apr-2020'!$A:$A,1,FALSE),"No")</f>
        <v>No</v>
      </c>
      <c r="AA4231" s="10" t="str">
        <f>IFERROR(VLOOKUP(AB4231,'[2]ind_nifty500list 12th Apr20'!$F:$F,1,FALSE),"No")</f>
        <v>No</v>
      </c>
      <c r="AB4231" s="24">
        <v>4570</v>
      </c>
    </row>
    <row r="4232" spans="1:28" ht="15.75" customHeight="1" x14ac:dyDescent="0.3">
      <c r="A4232" s="10">
        <v>5104</v>
      </c>
      <c r="B4232" s="10">
        <v>102145</v>
      </c>
      <c r="C4232" s="10">
        <v>399</v>
      </c>
      <c r="D4232" s="10">
        <v>138436868</v>
      </c>
      <c r="E4232" s="10">
        <v>540769</v>
      </c>
      <c r="F4232" s="10">
        <v>540769</v>
      </c>
      <c r="G4232" s="10" t="s">
        <v>13001</v>
      </c>
      <c r="H4232" s="10" t="s">
        <v>13001</v>
      </c>
      <c r="I4232" s="10" t="s">
        <v>13002</v>
      </c>
      <c r="J4232" s="10" t="s">
        <v>13003</v>
      </c>
      <c r="K4232" s="13">
        <v>54969.355299999996</v>
      </c>
      <c r="L4232" s="16" t="s">
        <v>13178</v>
      </c>
      <c r="M4232" s="10" t="s">
        <v>55</v>
      </c>
      <c r="N4232" s="10" t="s">
        <v>8122</v>
      </c>
      <c r="O4232" s="10" t="s">
        <v>13004</v>
      </c>
      <c r="P4232" s="10"/>
      <c r="Q4232" s="10"/>
      <c r="R4232" s="10"/>
      <c r="S4232" s="18" t="s">
        <v>58</v>
      </c>
      <c r="T4232" s="10" t="s">
        <v>130</v>
      </c>
      <c r="U4232" s="10">
        <v>3983</v>
      </c>
      <c r="V4232" s="10">
        <v>5040</v>
      </c>
      <c r="W4232" s="10">
        <v>3921</v>
      </c>
      <c r="X4232" s="10">
        <v>4275</v>
      </c>
      <c r="Y4232" s="10">
        <f t="shared" si="181"/>
        <v>5104</v>
      </c>
      <c r="Z4232" s="10" t="str">
        <f>IFERROR(VLOOKUP(H4232,'[1]MW-NIFTY-50-12-Apr-2020'!$A:$A,1,FALSE),"No")</f>
        <v>No</v>
      </c>
      <c r="AA4232" s="10" t="s">
        <v>44</v>
      </c>
      <c r="AB4232" s="10">
        <v>5104</v>
      </c>
    </row>
    <row r="4233" spans="1:28" ht="15.75" customHeight="1" x14ac:dyDescent="0.3">
      <c r="A4233" s="24">
        <v>4613</v>
      </c>
      <c r="B4233" s="10"/>
      <c r="C4233" s="10"/>
      <c r="D4233" s="10">
        <v>134029828</v>
      </c>
      <c r="E4233" s="10">
        <v>134029828</v>
      </c>
      <c r="F4233" s="10">
        <v>523554</v>
      </c>
      <c r="G4233" s="10" t="s">
        <v>12533</v>
      </c>
      <c r="H4233" s="10" t="str">
        <f>G4233</f>
        <v>S&amp;SIND</v>
      </c>
      <c r="I4233" s="10" t="s">
        <v>12534</v>
      </c>
      <c r="J4233" s="10" t="s">
        <v>12535</v>
      </c>
      <c r="K4233" s="13"/>
      <c r="L4233" s="13" t="s">
        <v>13176</v>
      </c>
      <c r="M4233" s="11" t="s">
        <v>83</v>
      </c>
      <c r="N4233" s="10" t="s">
        <v>181</v>
      </c>
      <c r="O4233" s="10"/>
      <c r="P4233" s="10"/>
      <c r="Q4233" s="12"/>
      <c r="R4233" s="12"/>
      <c r="S4233" s="17" t="s">
        <v>86</v>
      </c>
      <c r="T4233" s="10" t="s">
        <v>27</v>
      </c>
      <c r="U4233" s="10">
        <v>2959</v>
      </c>
      <c r="V4233" s="10">
        <v>2812</v>
      </c>
      <c r="W4233" s="10">
        <v>4146</v>
      </c>
      <c r="X4233" s="10">
        <v>3576</v>
      </c>
      <c r="Y4233" s="10">
        <f t="shared" si="181"/>
        <v>4613</v>
      </c>
      <c r="Z4233" s="10" t="str">
        <f>IFERROR(VLOOKUP(H4233,'[1]MW-NIFTY-50-12-Apr-2020'!$A:$A,1,FALSE),"No")</f>
        <v>No</v>
      </c>
      <c r="AA4233" s="10" t="str">
        <f>IFERROR(VLOOKUP(AB4233,'[2]ind_nifty500list 12th Apr20'!$F:$F,1,FALSE),"No")</f>
        <v>No</v>
      </c>
      <c r="AB4233" s="24">
        <v>4613</v>
      </c>
    </row>
    <row r="4234" spans="1:28" ht="15.75" customHeight="1" x14ac:dyDescent="0.3">
      <c r="A4234" s="24">
        <v>4615</v>
      </c>
      <c r="B4234" s="10"/>
      <c r="C4234" s="10"/>
      <c r="D4234" s="10">
        <v>131477252</v>
      </c>
      <c r="E4234" s="10">
        <v>513583</v>
      </c>
      <c r="F4234" s="10">
        <v>513583</v>
      </c>
      <c r="G4234" s="10" t="s">
        <v>12536</v>
      </c>
      <c r="H4234" s="10" t="str">
        <f>G4234</f>
        <v>SB&amp;TINTL</v>
      </c>
      <c r="I4234" s="10" t="s">
        <v>12537</v>
      </c>
      <c r="J4234" s="10" t="s">
        <v>12538</v>
      </c>
      <c r="K4234" s="13"/>
      <c r="L4234" s="13" t="s">
        <v>13176</v>
      </c>
      <c r="M4234" s="11" t="s">
        <v>83</v>
      </c>
      <c r="N4234" s="10" t="s">
        <v>84</v>
      </c>
      <c r="O4234" s="10" t="s">
        <v>508</v>
      </c>
      <c r="P4234" s="10"/>
      <c r="Q4234" s="12"/>
      <c r="R4234" s="12"/>
      <c r="S4234" s="17" t="s">
        <v>86</v>
      </c>
      <c r="T4234" s="10" t="s">
        <v>27</v>
      </c>
      <c r="U4234" s="10">
        <v>3637</v>
      </c>
      <c r="V4234" s="10">
        <v>3033</v>
      </c>
      <c r="W4234" s="10">
        <v>3853</v>
      </c>
      <c r="X4234" s="10">
        <v>3754</v>
      </c>
      <c r="Y4234" s="10">
        <f t="shared" si="181"/>
        <v>4615</v>
      </c>
      <c r="Z4234" s="10" t="str">
        <f>IFERROR(VLOOKUP(H4234,'[1]MW-NIFTY-50-12-Apr-2020'!$A:$A,1,FALSE),"No")</f>
        <v>No</v>
      </c>
      <c r="AA4234" s="10" t="str">
        <f>IFERROR(VLOOKUP(AB4234,'[2]ind_nifty500list 12th Apr20'!$F:$F,1,FALSE),"No")</f>
        <v>No</v>
      </c>
      <c r="AB4234" s="24">
        <v>4615</v>
      </c>
    </row>
    <row r="4235" spans="1:28" ht="15.75" customHeight="1" x14ac:dyDescent="0.3">
      <c r="A4235" s="24">
        <v>4646</v>
      </c>
      <c r="B4235" s="10"/>
      <c r="C4235" s="10"/>
      <c r="D4235" s="10">
        <v>132401924</v>
      </c>
      <c r="E4235" s="10">
        <v>517195</v>
      </c>
      <c r="F4235" s="10">
        <v>517195</v>
      </c>
      <c r="G4235" s="10" t="s">
        <v>12551</v>
      </c>
      <c r="H4235" s="10" t="str">
        <f>G4235</f>
        <v>ORGINFO</v>
      </c>
      <c r="I4235" s="10" t="s">
        <v>12552</v>
      </c>
      <c r="J4235" s="10" t="s">
        <v>12553</v>
      </c>
      <c r="K4235" s="13"/>
      <c r="L4235" s="13" t="s">
        <v>13176</v>
      </c>
      <c r="M4235" s="11" t="s">
        <v>32</v>
      </c>
      <c r="N4235" s="10" t="s">
        <v>33</v>
      </c>
      <c r="O4235" s="10" t="s">
        <v>34</v>
      </c>
      <c r="P4235" s="10"/>
      <c r="Q4235" s="12"/>
      <c r="R4235" s="12"/>
      <c r="S4235" s="18" t="s">
        <v>35</v>
      </c>
      <c r="T4235" s="10" t="s">
        <v>27</v>
      </c>
      <c r="U4235" s="10">
        <v>4798</v>
      </c>
      <c r="V4235" s="10">
        <v>3729</v>
      </c>
      <c r="W4235" s="10">
        <v>4433</v>
      </c>
      <c r="X4235" s="10">
        <v>4327</v>
      </c>
      <c r="Y4235" s="10">
        <f t="shared" si="181"/>
        <v>4646</v>
      </c>
      <c r="Z4235" s="10" t="str">
        <f>IFERROR(VLOOKUP(H4235,'[1]MW-NIFTY-50-12-Apr-2020'!$A:$A,1,FALSE),"No")</f>
        <v>No</v>
      </c>
      <c r="AA4235" s="10" t="str">
        <f>IFERROR(VLOOKUP(AB4235,'[2]ind_nifty500list 12th Apr20'!$F:$F,1,FALSE),"No")</f>
        <v>No</v>
      </c>
      <c r="AB4235" s="24">
        <v>4646</v>
      </c>
    </row>
    <row r="4236" spans="1:28" ht="15.75" customHeight="1" x14ac:dyDescent="0.3">
      <c r="A4236" s="24">
        <v>4654</v>
      </c>
      <c r="B4236" s="10"/>
      <c r="C4236" s="10"/>
      <c r="D4236" s="10">
        <v>132118532</v>
      </c>
      <c r="E4236" s="10">
        <v>132118532</v>
      </c>
      <c r="F4236" s="10">
        <v>516088</v>
      </c>
      <c r="G4236" s="10" t="s">
        <v>12557</v>
      </c>
      <c r="H4236" s="10" t="str">
        <f>G4236</f>
        <v>SAURASTPPR</v>
      </c>
      <c r="I4236" s="10" t="s">
        <v>12558</v>
      </c>
      <c r="J4236" s="10" t="s">
        <v>12559</v>
      </c>
      <c r="K4236" s="13"/>
      <c r="L4236" s="13" t="s">
        <v>13176</v>
      </c>
      <c r="M4236" s="11" t="s">
        <v>83</v>
      </c>
      <c r="N4236" s="10" t="s">
        <v>1069</v>
      </c>
      <c r="O4236" s="10"/>
      <c r="P4236" s="10"/>
      <c r="Q4236" s="12"/>
      <c r="R4236" s="12"/>
      <c r="S4236" s="15" t="s">
        <v>1071</v>
      </c>
      <c r="T4236" s="10" t="s">
        <v>27</v>
      </c>
      <c r="U4236" s="10">
        <v>2261</v>
      </c>
      <c r="V4236" s="10">
        <v>1591</v>
      </c>
      <c r="W4236" s="10">
        <v>4447</v>
      </c>
      <c r="X4236" s="10">
        <v>4042</v>
      </c>
      <c r="Y4236" s="10">
        <f t="shared" si="181"/>
        <v>4654</v>
      </c>
      <c r="Z4236" s="10" t="str">
        <f>IFERROR(VLOOKUP(H4236,'[1]MW-NIFTY-50-12-Apr-2020'!$A:$A,1,FALSE),"No")</f>
        <v>No</v>
      </c>
      <c r="AA4236" s="10" t="str">
        <f>IFERROR(VLOOKUP(AB4236,'[2]ind_nifty500list 12th Apr20'!$F:$F,1,FALSE),"No")</f>
        <v>No</v>
      </c>
      <c r="AB4236" s="24">
        <v>4654</v>
      </c>
    </row>
    <row r="4237" spans="1:28" ht="15.75" customHeight="1" x14ac:dyDescent="0.3">
      <c r="A4237" s="10">
        <v>5109</v>
      </c>
      <c r="B4237" s="10">
        <v>303361</v>
      </c>
      <c r="C4237" s="10">
        <v>1185</v>
      </c>
      <c r="D4237" s="10">
        <v>138470916</v>
      </c>
      <c r="E4237" s="10">
        <v>540902</v>
      </c>
      <c r="F4237" s="10">
        <v>540902</v>
      </c>
      <c r="G4237" s="10" t="s">
        <v>13018</v>
      </c>
      <c r="H4237" s="10" t="s">
        <v>13018</v>
      </c>
      <c r="I4237" s="10" t="s">
        <v>13019</v>
      </c>
      <c r="J4237" s="10" t="s">
        <v>13020</v>
      </c>
      <c r="K4237" s="13">
        <v>3475.7460499999997</v>
      </c>
      <c r="L4237" s="19" t="s">
        <v>13179</v>
      </c>
      <c r="M4237" s="10" t="s">
        <v>39</v>
      </c>
      <c r="N4237" s="10" t="s">
        <v>40</v>
      </c>
      <c r="O4237" s="10" t="s">
        <v>128</v>
      </c>
      <c r="P4237" s="10"/>
      <c r="Q4237" s="10"/>
      <c r="R4237" s="10"/>
      <c r="S4237" s="10" t="s">
        <v>42</v>
      </c>
      <c r="T4237" s="10" t="s">
        <v>27</v>
      </c>
      <c r="U4237" s="10">
        <v>2080</v>
      </c>
      <c r="V4237" s="10">
        <v>5020</v>
      </c>
      <c r="W4237" s="10">
        <v>5025</v>
      </c>
      <c r="X4237" s="10">
        <v>1314</v>
      </c>
      <c r="Y4237" s="10">
        <f t="shared" si="181"/>
        <v>5109</v>
      </c>
      <c r="Z4237" s="10" t="str">
        <f>IFERROR(VLOOKUP(H4237,'[1]MW-NIFTY-50-12-Apr-2020'!$A:$A,1,FALSE),"No")</f>
        <v>No</v>
      </c>
      <c r="AA4237" s="10" t="s">
        <v>44</v>
      </c>
      <c r="AB4237" s="10">
        <v>5109</v>
      </c>
    </row>
    <row r="4238" spans="1:28" ht="15.75" customHeight="1" x14ac:dyDescent="0.3">
      <c r="A4238" s="24">
        <v>4659</v>
      </c>
      <c r="B4238" s="10"/>
      <c r="C4238" s="10"/>
      <c r="D4238" s="10">
        <v>134161156</v>
      </c>
      <c r="E4238" s="10">
        <v>134161156</v>
      </c>
      <c r="F4238" s="10">
        <v>524067</v>
      </c>
      <c r="G4238" s="10" t="s">
        <v>12563</v>
      </c>
      <c r="H4238" s="10" t="str">
        <f>G4238</f>
        <v>SERENDYSTF</v>
      </c>
      <c r="I4238" s="10" t="s">
        <v>12564</v>
      </c>
      <c r="J4238" s="10" t="s">
        <v>12565</v>
      </c>
      <c r="K4238" s="13"/>
      <c r="L4238" s="13" t="s">
        <v>13176</v>
      </c>
      <c r="M4238" s="11" t="s">
        <v>23</v>
      </c>
      <c r="N4238" s="10" t="s">
        <v>24</v>
      </c>
      <c r="O4238" s="10"/>
      <c r="P4238" s="10"/>
      <c r="Q4238" s="12"/>
      <c r="R4238" s="12"/>
      <c r="S4238" s="15" t="s">
        <v>26</v>
      </c>
      <c r="T4238" s="10" t="s">
        <v>27</v>
      </c>
      <c r="U4238" s="10">
        <v>4428</v>
      </c>
      <c r="V4238" s="10">
        <v>4398</v>
      </c>
      <c r="W4238" s="10">
        <v>4622</v>
      </c>
      <c r="X4238" s="10">
        <v>4526</v>
      </c>
      <c r="Y4238" s="10">
        <f t="shared" si="181"/>
        <v>4659</v>
      </c>
      <c r="Z4238" s="10" t="str">
        <f>IFERROR(VLOOKUP(H4238,'[1]MW-NIFTY-50-12-Apr-2020'!$A:$A,1,FALSE),"No")</f>
        <v>No</v>
      </c>
      <c r="AA4238" s="10" t="str">
        <f>IFERROR(VLOOKUP(AB4238,'[2]ind_nifty500list 12th Apr20'!$F:$F,1,FALSE),"No")</f>
        <v>No</v>
      </c>
      <c r="AB4238" s="24">
        <v>4659</v>
      </c>
    </row>
    <row r="4239" spans="1:28" ht="15.75" customHeight="1" x14ac:dyDescent="0.3">
      <c r="A4239" s="24">
        <v>4667</v>
      </c>
      <c r="B4239" s="10"/>
      <c r="C4239" s="10"/>
      <c r="D4239" s="10">
        <v>132965636</v>
      </c>
      <c r="E4239" s="10">
        <v>132965636</v>
      </c>
      <c r="F4239" s="10">
        <v>519397</v>
      </c>
      <c r="G4239" s="10" t="s">
        <v>12572</v>
      </c>
      <c r="H4239" s="10" t="str">
        <f>G4239</f>
        <v>SHARTSEFOD</v>
      </c>
      <c r="I4239" s="10" t="s">
        <v>12573</v>
      </c>
      <c r="J4239" s="10" t="s">
        <v>12574</v>
      </c>
      <c r="K4239" s="13"/>
      <c r="L4239" s="13" t="s">
        <v>13176</v>
      </c>
      <c r="M4239" s="11" t="s">
        <v>39</v>
      </c>
      <c r="N4239" s="10" t="s">
        <v>40</v>
      </c>
      <c r="O4239" s="10"/>
      <c r="P4239" s="10"/>
      <c r="Q4239" s="12"/>
      <c r="R4239" s="12"/>
      <c r="S4239" s="15" t="s">
        <v>42</v>
      </c>
      <c r="T4239" s="10" t="s">
        <v>27</v>
      </c>
      <c r="U4239" s="10">
        <v>4763</v>
      </c>
      <c r="V4239" s="10">
        <v>4803</v>
      </c>
      <c r="W4239" s="10">
        <v>4545</v>
      </c>
      <c r="X4239" s="10">
        <v>4462</v>
      </c>
      <c r="Y4239" s="10">
        <f t="shared" si="181"/>
        <v>4667</v>
      </c>
      <c r="Z4239" s="10" t="str">
        <f>IFERROR(VLOOKUP(H4239,'[1]MW-NIFTY-50-12-Apr-2020'!$A:$A,1,FALSE),"No")</f>
        <v>No</v>
      </c>
      <c r="AA4239" s="10" t="str">
        <f>IFERROR(VLOOKUP(AB4239,'[2]ind_nifty500list 12th Apr20'!$F:$F,1,FALSE),"No")</f>
        <v>No</v>
      </c>
      <c r="AB4239" s="24">
        <v>4667</v>
      </c>
    </row>
    <row r="4240" spans="1:28" ht="15.75" customHeight="1" x14ac:dyDescent="0.3">
      <c r="A4240" s="24">
        <v>4687</v>
      </c>
      <c r="B4240" s="10">
        <v>1908993</v>
      </c>
      <c r="C4240" s="10">
        <v>7457</v>
      </c>
      <c r="D4240" s="10">
        <v>136018436</v>
      </c>
      <c r="E4240" s="10">
        <v>531322</v>
      </c>
      <c r="F4240" s="10">
        <v>531322</v>
      </c>
      <c r="G4240" s="10" t="s">
        <v>12575</v>
      </c>
      <c r="H4240" s="10" t="s">
        <v>12575</v>
      </c>
      <c r="I4240" s="10" t="s">
        <v>12576</v>
      </c>
      <c r="J4240" s="10" t="s">
        <v>12577</v>
      </c>
      <c r="K4240" s="13"/>
      <c r="L4240" s="13" t="s">
        <v>13176</v>
      </c>
      <c r="M4240" s="11" t="s">
        <v>335</v>
      </c>
      <c r="N4240" s="10" t="s">
        <v>336</v>
      </c>
      <c r="O4240" s="10" t="s">
        <v>415</v>
      </c>
      <c r="P4240" s="10"/>
      <c r="Q4240" s="12"/>
      <c r="R4240" s="12"/>
      <c r="S4240" s="15" t="s">
        <v>339</v>
      </c>
      <c r="T4240" s="10" t="s">
        <v>27</v>
      </c>
      <c r="U4240" s="10">
        <v>1812</v>
      </c>
      <c r="V4240" s="10">
        <v>2695</v>
      </c>
      <c r="W4240" s="10">
        <v>3440</v>
      </c>
      <c r="X4240" s="10">
        <v>3322</v>
      </c>
      <c r="Y4240" s="10">
        <f t="shared" si="181"/>
        <v>4687</v>
      </c>
      <c r="Z4240" s="10" t="str">
        <f>IFERROR(VLOOKUP(H4240,'[1]MW-NIFTY-50-12-Apr-2020'!$A:$A,1,FALSE),"No")</f>
        <v>No</v>
      </c>
      <c r="AA4240" s="10" t="str">
        <f>IFERROR(VLOOKUP(AB4240,'[2]ind_nifty500list 12th Apr20'!$F:$F,1,FALSE),"No")</f>
        <v>No</v>
      </c>
      <c r="AB4240" s="24">
        <v>4687</v>
      </c>
    </row>
    <row r="4241" spans="1:28" ht="15.75" customHeight="1" x14ac:dyDescent="0.3">
      <c r="A4241" s="24">
        <v>4755</v>
      </c>
      <c r="B4241" s="10"/>
      <c r="C4241" s="10"/>
      <c r="D4241" s="10">
        <v>132942084</v>
      </c>
      <c r="E4241" s="10">
        <v>132942084</v>
      </c>
      <c r="F4241" s="10">
        <v>519305</v>
      </c>
      <c r="G4241" s="10" t="s">
        <v>12590</v>
      </c>
      <c r="H4241" s="10" t="str">
        <f>G4241</f>
        <v>SUVARNAQUA</v>
      </c>
      <c r="I4241" s="10" t="s">
        <v>12591</v>
      </c>
      <c r="J4241" s="10" t="s">
        <v>12592</v>
      </c>
      <c r="K4241" s="13"/>
      <c r="L4241" s="13" t="s">
        <v>13176</v>
      </c>
      <c r="M4241" s="11" t="s">
        <v>275</v>
      </c>
      <c r="N4241" s="10" t="s">
        <v>357</v>
      </c>
      <c r="O4241" s="10" t="s">
        <v>1415</v>
      </c>
      <c r="P4241" s="10" t="s">
        <v>9577</v>
      </c>
      <c r="Q4241" s="12"/>
      <c r="R4241" s="12"/>
      <c r="S4241" s="18" t="s">
        <v>279</v>
      </c>
      <c r="T4241" s="10" t="s">
        <v>27</v>
      </c>
      <c r="U4241" s="10">
        <v>655</v>
      </c>
      <c r="V4241" s="10">
        <v>3942</v>
      </c>
      <c r="W4241" s="10">
        <v>3113</v>
      </c>
      <c r="X4241" s="10">
        <v>4930</v>
      </c>
      <c r="Y4241" s="10">
        <f t="shared" si="181"/>
        <v>4755</v>
      </c>
      <c r="Z4241" s="10" t="str">
        <f>IFERROR(VLOOKUP(H4241,'[1]MW-NIFTY-50-12-Apr-2020'!$A:$A,1,FALSE),"No")</f>
        <v>No</v>
      </c>
      <c r="AA4241" s="10" t="str">
        <f>IFERROR(VLOOKUP(AB4241,'[2]ind_nifty500list 12th Apr20'!$F:$F,1,FALSE),"No")</f>
        <v>No</v>
      </c>
      <c r="AB4241" s="24">
        <v>4755</v>
      </c>
    </row>
    <row r="4242" spans="1:28" ht="15.75" customHeight="1" x14ac:dyDescent="0.3">
      <c r="A4242" s="9">
        <v>3794</v>
      </c>
      <c r="B4242" s="10">
        <v>4610817</v>
      </c>
      <c r="C4242" s="10">
        <v>18011</v>
      </c>
      <c r="D4242" s="10">
        <v>128060932</v>
      </c>
      <c r="E4242" s="10">
        <v>500238</v>
      </c>
      <c r="F4242" s="10">
        <v>500238</v>
      </c>
      <c r="G4242" s="10" t="s">
        <v>13032</v>
      </c>
      <c r="H4242" s="10" t="s">
        <v>13032</v>
      </c>
      <c r="I4242" s="10" t="s">
        <v>13033</v>
      </c>
      <c r="J4242" s="10" t="s">
        <v>13034</v>
      </c>
      <c r="K4242" s="13">
        <v>19349.955750000001</v>
      </c>
      <c r="L4242" s="16" t="s">
        <v>13177</v>
      </c>
      <c r="M4242" s="10" t="s">
        <v>83</v>
      </c>
      <c r="N4242" s="10" t="s">
        <v>1069</v>
      </c>
      <c r="O4242" s="10" t="s">
        <v>1241</v>
      </c>
      <c r="P4242" s="10"/>
      <c r="Q4242" s="10"/>
      <c r="R4242" s="10"/>
      <c r="S4242" s="15" t="s">
        <v>1071</v>
      </c>
      <c r="T4242" s="10" t="s">
        <v>43</v>
      </c>
      <c r="U4242" s="10">
        <v>3919</v>
      </c>
      <c r="V4242" s="10">
        <v>3539</v>
      </c>
      <c r="W4242" s="10">
        <v>5032</v>
      </c>
      <c r="X4242" s="10">
        <v>494</v>
      </c>
      <c r="Y4242" s="10">
        <f t="shared" si="181"/>
        <v>3794</v>
      </c>
      <c r="Z4242" s="10" t="str">
        <f>IFERROR(VLOOKUP(H4242,'[1]MW-NIFTY-50-12-Apr-2020'!$A:$A,1,FALSE),"No")</f>
        <v>No</v>
      </c>
      <c r="AA4242" s="10" t="s">
        <v>44</v>
      </c>
      <c r="AB4242" s="9">
        <v>3794</v>
      </c>
    </row>
    <row r="4243" spans="1:28" ht="15.75" customHeight="1" x14ac:dyDescent="0.3">
      <c r="A4243" s="24">
        <v>4768</v>
      </c>
      <c r="B4243" s="10"/>
      <c r="C4243" s="10"/>
      <c r="D4243" s="10">
        <v>133675780</v>
      </c>
      <c r="E4243" s="10">
        <v>133675780</v>
      </c>
      <c r="F4243" s="10">
        <v>522171</v>
      </c>
      <c r="G4243" s="10" t="s">
        <v>12596</v>
      </c>
      <c r="H4243" s="10" t="str">
        <f>G4243</f>
        <v>TMTINDIA</v>
      </c>
      <c r="I4243" s="10" t="s">
        <v>12597</v>
      </c>
      <c r="J4243" s="10" t="s">
        <v>12598</v>
      </c>
      <c r="K4243" s="13"/>
      <c r="L4243" s="13" t="s">
        <v>13176</v>
      </c>
      <c r="M4243" s="11" t="s">
        <v>39</v>
      </c>
      <c r="N4243" s="10" t="s">
        <v>67</v>
      </c>
      <c r="O4243" s="10"/>
      <c r="P4243" s="10"/>
      <c r="Q4243" s="12"/>
      <c r="R4243" s="12"/>
      <c r="S4243" s="15" t="s">
        <v>69</v>
      </c>
      <c r="T4243" s="10" t="s">
        <v>27</v>
      </c>
      <c r="U4243" s="10">
        <v>4802</v>
      </c>
      <c r="V4243" s="10">
        <v>4909</v>
      </c>
      <c r="W4243" s="10">
        <v>4330</v>
      </c>
      <c r="X4243" s="10">
        <v>4123</v>
      </c>
      <c r="Y4243" s="10">
        <f t="shared" si="181"/>
        <v>4768</v>
      </c>
      <c r="Z4243" s="10" t="str">
        <f>IFERROR(VLOOKUP(H4243,'[1]MW-NIFTY-50-12-Apr-2020'!$A:$A,1,FALSE),"No")</f>
        <v>No</v>
      </c>
      <c r="AA4243" s="10" t="str">
        <f>IFERROR(VLOOKUP(AB4243,'[2]ind_nifty500list 12th Apr20'!$F:$F,1,FALSE),"No")</f>
        <v>No</v>
      </c>
      <c r="AB4243" s="24">
        <v>4768</v>
      </c>
    </row>
    <row r="4244" spans="1:28" ht="15.75" customHeight="1" x14ac:dyDescent="0.3">
      <c r="A4244" s="24">
        <v>4798</v>
      </c>
      <c r="B4244" s="10">
        <v>3366913</v>
      </c>
      <c r="C4244" s="10">
        <v>13152</v>
      </c>
      <c r="D4244" s="10">
        <v>136368900</v>
      </c>
      <c r="E4244" s="10">
        <v>532691</v>
      </c>
      <c r="F4244" s="10">
        <v>532691</v>
      </c>
      <c r="G4244" s="10" t="s">
        <v>12608</v>
      </c>
      <c r="H4244" s="10" t="s">
        <v>12608</v>
      </c>
      <c r="I4244" s="10" t="s">
        <v>12609</v>
      </c>
      <c r="J4244" s="10" t="s">
        <v>12610</v>
      </c>
      <c r="K4244" s="13"/>
      <c r="L4244" s="13" t="s">
        <v>13176</v>
      </c>
      <c r="M4244" s="11" t="s">
        <v>32</v>
      </c>
      <c r="N4244" s="10" t="s">
        <v>33</v>
      </c>
      <c r="O4244" s="10" t="s">
        <v>34</v>
      </c>
      <c r="P4244" s="10"/>
      <c r="Q4244" s="12"/>
      <c r="R4244" s="12"/>
      <c r="S4244" s="18" t="s">
        <v>35</v>
      </c>
      <c r="T4244" s="10" t="s">
        <v>27</v>
      </c>
      <c r="U4244" s="10">
        <v>4327</v>
      </c>
      <c r="V4244" s="10">
        <v>3729</v>
      </c>
      <c r="W4244" s="10">
        <v>4646</v>
      </c>
      <c r="X4244" s="10">
        <v>4433</v>
      </c>
      <c r="Y4244" s="10">
        <f t="shared" si="181"/>
        <v>4798</v>
      </c>
      <c r="Z4244" s="10" t="str">
        <f>IFERROR(VLOOKUP(H4244,'[1]MW-NIFTY-50-12-Apr-2020'!$A:$A,1,FALSE),"No")</f>
        <v>No</v>
      </c>
      <c r="AA4244" s="10" t="str">
        <f>IFERROR(VLOOKUP(AB4244,'[2]ind_nifty500list 12th Apr20'!$F:$F,1,FALSE),"No")</f>
        <v>No</v>
      </c>
      <c r="AB4244" s="24">
        <v>4798</v>
      </c>
    </row>
    <row r="4245" spans="1:28" ht="15.75" customHeight="1" x14ac:dyDescent="0.3">
      <c r="A4245" s="24">
        <v>4802</v>
      </c>
      <c r="B4245" s="10"/>
      <c r="C4245" s="10"/>
      <c r="D4245" s="10">
        <v>134110212</v>
      </c>
      <c r="E4245" s="10">
        <v>134110212</v>
      </c>
      <c r="F4245" s="10">
        <v>523868</v>
      </c>
      <c r="G4245" s="10" t="s">
        <v>12611</v>
      </c>
      <c r="H4245" s="10" t="str">
        <f>G4245</f>
        <v>WELDFLUX</v>
      </c>
      <c r="I4245" s="10" t="s">
        <v>12612</v>
      </c>
      <c r="J4245" s="10" t="s">
        <v>12613</v>
      </c>
      <c r="K4245" s="13"/>
      <c r="L4245" s="13" t="s">
        <v>13176</v>
      </c>
      <c r="M4245" s="11" t="s">
        <v>39</v>
      </c>
      <c r="N4245" s="10" t="s">
        <v>67</v>
      </c>
      <c r="O4245" s="10"/>
      <c r="P4245" s="10"/>
      <c r="Q4245" s="12"/>
      <c r="R4245" s="12"/>
      <c r="S4245" s="15" t="s">
        <v>69</v>
      </c>
      <c r="T4245" s="10" t="s">
        <v>27</v>
      </c>
      <c r="U4245" s="10">
        <v>4909</v>
      </c>
      <c r="V4245" s="10">
        <v>4123</v>
      </c>
      <c r="W4245" s="10">
        <v>4768</v>
      </c>
      <c r="X4245" s="10">
        <v>4330</v>
      </c>
      <c r="Y4245" s="10">
        <f t="shared" si="181"/>
        <v>4802</v>
      </c>
      <c r="Z4245" s="10" t="str">
        <f>IFERROR(VLOOKUP(H4245,'[1]MW-NIFTY-50-12-Apr-2020'!$A:$A,1,FALSE),"No")</f>
        <v>No</v>
      </c>
      <c r="AA4245" s="10" t="str">
        <f>IFERROR(VLOOKUP(AB4245,'[2]ind_nifty500list 12th Apr20'!$F:$F,1,FALSE),"No")</f>
        <v>No</v>
      </c>
      <c r="AB4245" s="24">
        <v>4802</v>
      </c>
    </row>
    <row r="4246" spans="1:28" ht="15.75" customHeight="1" x14ac:dyDescent="0.3">
      <c r="A4246" s="10">
        <v>5118</v>
      </c>
      <c r="B4246" s="10">
        <v>630529</v>
      </c>
      <c r="C4246" s="10">
        <v>2463</v>
      </c>
      <c r="D4246" s="10">
        <v>138545924</v>
      </c>
      <c r="E4246" s="10">
        <v>541195</v>
      </c>
      <c r="F4246" s="10">
        <v>541195</v>
      </c>
      <c r="G4246" s="10" t="s">
        <v>13044</v>
      </c>
      <c r="H4246" s="10" t="s">
        <v>13044</v>
      </c>
      <c r="I4246" s="10" t="s">
        <v>13045</v>
      </c>
      <c r="J4246" s="10" t="s">
        <v>13046</v>
      </c>
      <c r="K4246" s="13">
        <v>2542.0879999999997</v>
      </c>
      <c r="L4246" s="19" t="s">
        <v>13179</v>
      </c>
      <c r="M4246" s="10" t="s">
        <v>23</v>
      </c>
      <c r="N4246" s="10" t="s">
        <v>90</v>
      </c>
      <c r="O4246" s="10" t="s">
        <v>13047</v>
      </c>
      <c r="P4246" s="10" t="s">
        <v>13048</v>
      </c>
      <c r="Q4246" s="10"/>
      <c r="R4246" s="10"/>
      <c r="S4246" s="10" t="s">
        <v>13049</v>
      </c>
      <c r="T4246" s="10" t="s">
        <v>27</v>
      </c>
      <c r="U4246" s="10">
        <v>2083</v>
      </c>
      <c r="V4246" s="10">
        <v>3281</v>
      </c>
      <c r="W4246" s="10">
        <v>2358</v>
      </c>
      <c r="X4246" s="10">
        <v>2358</v>
      </c>
      <c r="Y4246" s="10">
        <f t="shared" si="181"/>
        <v>5118</v>
      </c>
      <c r="Z4246" s="10" t="str">
        <f>IFERROR(VLOOKUP(H4246,'[1]MW-NIFTY-50-12-Apr-2020'!$A:$A,1,FALSE),"No")</f>
        <v>No</v>
      </c>
      <c r="AA4246" s="10" t="s">
        <v>44</v>
      </c>
      <c r="AB4246" s="10">
        <v>5118</v>
      </c>
    </row>
    <row r="4247" spans="1:28" ht="15.75" customHeight="1" x14ac:dyDescent="0.3">
      <c r="A4247" s="24">
        <v>4827</v>
      </c>
      <c r="B4247" s="10">
        <v>3859969</v>
      </c>
      <c r="C4247" s="10">
        <v>15078</v>
      </c>
      <c r="D4247" s="10">
        <v>136426756</v>
      </c>
      <c r="E4247" s="10">
        <v>532917</v>
      </c>
      <c r="F4247" s="10">
        <v>532917</v>
      </c>
      <c r="G4247" s="10" t="s">
        <v>12623</v>
      </c>
      <c r="H4247" s="10" t="s">
        <v>12623</v>
      </c>
      <c r="I4247" s="10" t="s">
        <v>12624</v>
      </c>
      <c r="J4247" s="10" t="s">
        <v>12625</v>
      </c>
      <c r="K4247" s="13"/>
      <c r="L4247" s="13" t="s">
        <v>13176</v>
      </c>
      <c r="M4247" s="10" t="s">
        <v>39</v>
      </c>
      <c r="N4247" s="10" t="s">
        <v>40</v>
      </c>
      <c r="O4247" s="10"/>
      <c r="P4247" s="10"/>
      <c r="Q4247" s="12"/>
      <c r="R4247" s="12"/>
      <c r="S4247" s="15" t="s">
        <v>42</v>
      </c>
      <c r="T4247" s="10" t="s">
        <v>27</v>
      </c>
      <c r="U4247" s="10">
        <v>4964</v>
      </c>
      <c r="V4247" s="10">
        <v>4965</v>
      </c>
      <c r="W4247" s="10">
        <v>4815</v>
      </c>
      <c r="X4247" s="10">
        <v>4803</v>
      </c>
      <c r="Y4247" s="10">
        <f t="shared" si="181"/>
        <v>4827</v>
      </c>
      <c r="Z4247" s="10" t="str">
        <f>IFERROR(VLOOKUP(H4247,'[1]MW-NIFTY-50-12-Apr-2020'!$A:$A,1,FALSE),"No")</f>
        <v>No</v>
      </c>
      <c r="AA4247" s="10" t="str">
        <f>IFERROR(VLOOKUP(AB4247,'[2]ind_nifty500list 12th Apr20'!$F:$F,1,FALSE),"No")</f>
        <v>No</v>
      </c>
      <c r="AB4247" s="24">
        <v>4827</v>
      </c>
    </row>
    <row r="4248" spans="1:28" ht="15.75" customHeight="1" x14ac:dyDescent="0.3">
      <c r="A4248" s="24">
        <v>4828</v>
      </c>
      <c r="B4248" s="10">
        <v>935681</v>
      </c>
      <c r="C4248" s="10">
        <v>3655</v>
      </c>
      <c r="D4248" s="10">
        <v>130910980</v>
      </c>
      <c r="E4248" s="10">
        <v>511371</v>
      </c>
      <c r="F4248" s="10">
        <v>511371</v>
      </c>
      <c r="G4248" s="10" t="s">
        <v>12626</v>
      </c>
      <c r="H4248" s="10" t="s">
        <v>12626</v>
      </c>
      <c r="I4248" s="10" t="s">
        <v>12627</v>
      </c>
      <c r="J4248" s="10" t="s">
        <v>12628</v>
      </c>
      <c r="K4248" s="13"/>
      <c r="L4248" s="13" t="s">
        <v>13176</v>
      </c>
      <c r="M4248" s="11" t="s">
        <v>55</v>
      </c>
      <c r="N4248" s="10" t="s">
        <v>56</v>
      </c>
      <c r="O4248" s="10" t="s">
        <v>57</v>
      </c>
      <c r="P4248" s="10"/>
      <c r="Q4248" s="12"/>
      <c r="R4248" s="12"/>
      <c r="S4248" s="10" t="s">
        <v>58</v>
      </c>
      <c r="T4248" s="10" t="s">
        <v>27</v>
      </c>
      <c r="U4248" s="10">
        <v>4900</v>
      </c>
      <c r="V4248" s="10">
        <v>3057</v>
      </c>
      <c r="W4248" s="10">
        <v>3290</v>
      </c>
      <c r="X4248" s="10">
        <v>3121</v>
      </c>
      <c r="Y4248" s="10">
        <f t="shared" si="181"/>
        <v>4828</v>
      </c>
      <c r="Z4248" s="10" t="str">
        <f>IFERROR(VLOOKUP(H4248,'[1]MW-NIFTY-50-12-Apr-2020'!$A:$A,1,FALSE),"No")</f>
        <v>No</v>
      </c>
      <c r="AA4248" s="10" t="str">
        <f>IFERROR(VLOOKUP(AB4248,'[2]ind_nifty500list 12th Apr20'!$F:$F,1,FALSE),"No")</f>
        <v>No</v>
      </c>
      <c r="AB4248" s="24">
        <v>4828</v>
      </c>
    </row>
    <row r="4249" spans="1:28" ht="15.75" customHeight="1" x14ac:dyDescent="0.3">
      <c r="A4249" s="24">
        <v>4830</v>
      </c>
      <c r="B4249" s="10">
        <v>1163777</v>
      </c>
      <c r="C4249" s="10">
        <v>4546</v>
      </c>
      <c r="D4249" s="10">
        <v>136164868</v>
      </c>
      <c r="E4249" s="10">
        <v>531894</v>
      </c>
      <c r="F4249" s="10">
        <v>531894</v>
      </c>
      <c r="G4249" s="10" t="s">
        <v>12629</v>
      </c>
      <c r="H4249" s="10" t="s">
        <v>12629</v>
      </c>
      <c r="I4249" s="10" t="s">
        <v>12630</v>
      </c>
      <c r="J4249" s="10" t="s">
        <v>12631</v>
      </c>
      <c r="K4249" s="13"/>
      <c r="L4249" s="13" t="s">
        <v>13176</v>
      </c>
      <c r="M4249" s="11" t="s">
        <v>55</v>
      </c>
      <c r="N4249" s="10" t="s">
        <v>56</v>
      </c>
      <c r="O4249" s="10" t="s">
        <v>215</v>
      </c>
      <c r="P4249" s="10" t="s">
        <v>454</v>
      </c>
      <c r="Q4249" s="12"/>
      <c r="R4249" s="12"/>
      <c r="S4249" s="10" t="s">
        <v>58</v>
      </c>
      <c r="T4249" s="10" t="s">
        <v>27</v>
      </c>
      <c r="U4249" s="9">
        <v>4902</v>
      </c>
      <c r="V4249" s="9">
        <v>3047</v>
      </c>
      <c r="W4249" s="9">
        <v>4617</v>
      </c>
      <c r="X4249" s="9">
        <v>3438</v>
      </c>
      <c r="Y4249" s="10">
        <f t="shared" si="181"/>
        <v>4830</v>
      </c>
      <c r="Z4249" s="10" t="str">
        <f>IFERROR(VLOOKUP(H4249,'[1]MW-NIFTY-50-12-Apr-2020'!$A:$A,1,FALSE),"No")</f>
        <v>No</v>
      </c>
      <c r="AA4249" s="10" t="str">
        <f>IFERROR(VLOOKUP(AB4249,'[2]ind_nifty500list 12th Apr20'!$F:$F,1,FALSE),"No")</f>
        <v>No</v>
      </c>
      <c r="AB4249" s="24">
        <v>4830</v>
      </c>
    </row>
    <row r="4250" spans="1:28" ht="15.75" customHeight="1" x14ac:dyDescent="0.3">
      <c r="A4250" s="24">
        <v>4836</v>
      </c>
      <c r="B4250" s="10"/>
      <c r="C4250" s="10"/>
      <c r="D4250" s="10">
        <v>129912836</v>
      </c>
      <c r="E4250" s="10">
        <v>507472</v>
      </c>
      <c r="F4250" s="10">
        <v>507472</v>
      </c>
      <c r="G4250" s="10" t="s">
        <v>12635</v>
      </c>
      <c r="H4250" s="10" t="str">
        <f>G4250</f>
        <v>VENUSUGAR</v>
      </c>
      <c r="I4250" s="10" t="s">
        <v>12636</v>
      </c>
      <c r="J4250" s="10" t="s">
        <v>12637</v>
      </c>
      <c r="K4250" s="13"/>
      <c r="L4250" s="13" t="s">
        <v>13176</v>
      </c>
      <c r="M4250" s="11" t="s">
        <v>275</v>
      </c>
      <c r="N4250" s="10" t="s">
        <v>357</v>
      </c>
      <c r="O4250" s="10" t="s">
        <v>358</v>
      </c>
      <c r="P4250" s="10" t="s">
        <v>1254</v>
      </c>
      <c r="Q4250" s="12"/>
      <c r="R4250" s="12"/>
      <c r="S4250" s="18" t="s">
        <v>279</v>
      </c>
      <c r="T4250" s="10" t="s">
        <v>27</v>
      </c>
      <c r="U4250" s="10">
        <v>4914</v>
      </c>
      <c r="V4250" s="10">
        <v>4966</v>
      </c>
      <c r="W4250" s="10">
        <v>4570</v>
      </c>
      <c r="X4250" s="10">
        <v>4050</v>
      </c>
      <c r="Y4250" s="10">
        <f t="shared" si="181"/>
        <v>4836</v>
      </c>
      <c r="Z4250" s="10" t="str">
        <f>IFERROR(VLOOKUP(H4250,'[1]MW-NIFTY-50-12-Apr-2020'!$A:$A,1,FALSE),"No")</f>
        <v>No</v>
      </c>
      <c r="AA4250" s="10" t="str">
        <f>IFERROR(VLOOKUP(AB4250,'[2]ind_nifty500list 12th Apr20'!$F:$F,1,FALSE),"No")</f>
        <v>No</v>
      </c>
      <c r="AB4250" s="24">
        <v>4836</v>
      </c>
    </row>
    <row r="4251" spans="1:28" ht="15.75" customHeight="1" x14ac:dyDescent="0.3">
      <c r="A4251" s="10">
        <v>5123</v>
      </c>
      <c r="B4251" s="10">
        <v>79873</v>
      </c>
      <c r="C4251" s="10">
        <v>312</v>
      </c>
      <c r="D4251" s="10">
        <v>138435076</v>
      </c>
      <c r="E4251" s="10">
        <v>540762</v>
      </c>
      <c r="F4251" s="10">
        <v>540762</v>
      </c>
      <c r="G4251" s="10" t="s">
        <v>13062</v>
      </c>
      <c r="H4251" s="10" t="s">
        <v>13062</v>
      </c>
      <c r="I4251" s="10" t="s">
        <v>13063</v>
      </c>
      <c r="J4251" s="10" t="s">
        <v>13064</v>
      </c>
      <c r="K4251" s="13">
        <v>4643.3845000000001</v>
      </c>
      <c r="L4251" s="19" t="s">
        <v>13179</v>
      </c>
      <c r="M4251" s="10" t="s">
        <v>83</v>
      </c>
      <c r="N4251" s="10" t="s">
        <v>621</v>
      </c>
      <c r="O4251" s="10" t="s">
        <v>622</v>
      </c>
      <c r="P4251" s="10" t="s">
        <v>13065</v>
      </c>
      <c r="Q4251" s="10"/>
      <c r="R4251" s="10"/>
      <c r="S4251" s="10" t="s">
        <v>13066</v>
      </c>
      <c r="T4251" s="10" t="s">
        <v>27</v>
      </c>
      <c r="U4251" s="10">
        <v>2055</v>
      </c>
      <c r="V4251" s="10">
        <v>3305</v>
      </c>
      <c r="W4251" s="10">
        <v>570</v>
      </c>
      <c r="X4251" s="10">
        <v>1040</v>
      </c>
      <c r="Y4251" s="10">
        <f t="shared" si="181"/>
        <v>5123</v>
      </c>
      <c r="Z4251" s="10" t="str">
        <f>IFERROR(VLOOKUP(H4251,'[1]MW-NIFTY-50-12-Apr-2020'!$A:$A,1,FALSE),"No")</f>
        <v>No</v>
      </c>
      <c r="AA4251" s="10" t="s">
        <v>44</v>
      </c>
      <c r="AB4251" s="10">
        <v>5123</v>
      </c>
    </row>
    <row r="4252" spans="1:28" ht="15.75" customHeight="1" x14ac:dyDescent="0.3">
      <c r="A4252" s="10">
        <v>5124</v>
      </c>
      <c r="B4252" s="10">
        <v>98561</v>
      </c>
      <c r="C4252" s="10">
        <v>385</v>
      </c>
      <c r="D4252" s="10">
        <v>138436612</v>
      </c>
      <c r="E4252" s="10">
        <v>540768</v>
      </c>
      <c r="F4252" s="10">
        <v>540768</v>
      </c>
      <c r="G4252" s="10" t="s">
        <v>13067</v>
      </c>
      <c r="H4252" s="10" t="s">
        <v>13067</v>
      </c>
      <c r="I4252" s="10" t="s">
        <v>13068</v>
      </c>
      <c r="J4252" s="10" t="s">
        <v>13069</v>
      </c>
      <c r="K4252" s="13">
        <v>3624.3393999999998</v>
      </c>
      <c r="L4252" s="19" t="s">
        <v>13179</v>
      </c>
      <c r="M4252" s="10" t="s">
        <v>39</v>
      </c>
      <c r="N4252" s="10" t="s">
        <v>145</v>
      </c>
      <c r="O4252" s="10" t="s">
        <v>530</v>
      </c>
      <c r="P4252" s="10"/>
      <c r="Q4252" s="10"/>
      <c r="R4252" s="10"/>
      <c r="S4252" s="10" t="s">
        <v>42</v>
      </c>
      <c r="T4252" s="10" t="s">
        <v>27</v>
      </c>
      <c r="U4252" s="10">
        <v>132</v>
      </c>
      <c r="V4252" s="10">
        <v>3755</v>
      </c>
      <c r="W4252" s="10">
        <v>1076</v>
      </c>
      <c r="X4252" s="10">
        <v>2988</v>
      </c>
      <c r="Y4252" s="10">
        <f t="shared" si="181"/>
        <v>5124</v>
      </c>
      <c r="Z4252" s="10" t="str">
        <f>IFERROR(VLOOKUP(H4252,'[1]MW-NIFTY-50-12-Apr-2020'!$A:$A,1,FALSE),"No")</f>
        <v>No</v>
      </c>
      <c r="AA4252" s="10" t="s">
        <v>44</v>
      </c>
      <c r="AB4252" s="10">
        <v>5124</v>
      </c>
    </row>
    <row r="4253" spans="1:28" ht="15.75" customHeight="1" x14ac:dyDescent="0.3">
      <c r="A4253" s="24">
        <v>4916</v>
      </c>
      <c r="B4253" s="10">
        <v>4959233</v>
      </c>
      <c r="C4253" s="10">
        <v>19372</v>
      </c>
      <c r="D4253" s="10"/>
      <c r="E4253" s="10"/>
      <c r="F4253" s="10"/>
      <c r="G4253" s="10" t="s">
        <v>7022</v>
      </c>
      <c r="H4253" s="10" t="s">
        <v>12689</v>
      </c>
      <c r="I4253" s="10" t="s">
        <v>12690</v>
      </c>
      <c r="J4253" s="10" t="s">
        <v>12691</v>
      </c>
      <c r="K4253" s="13"/>
      <c r="L4253" s="13" t="s">
        <v>13176</v>
      </c>
      <c r="M4253" s="11" t="s">
        <v>32</v>
      </c>
      <c r="N4253" s="10" t="s">
        <v>33</v>
      </c>
      <c r="O4253" s="10" t="s">
        <v>232</v>
      </c>
      <c r="P4253" s="10"/>
      <c r="Q4253" s="12"/>
      <c r="R4253" s="12"/>
      <c r="S4253" s="18" t="s">
        <v>35</v>
      </c>
      <c r="T4253" s="10" t="s">
        <v>27</v>
      </c>
      <c r="U4253" s="10">
        <v>47</v>
      </c>
      <c r="V4253" s="10">
        <v>3724</v>
      </c>
      <c r="W4253" s="10">
        <v>4889</v>
      </c>
      <c r="X4253" s="10">
        <v>2213</v>
      </c>
      <c r="Y4253" s="10">
        <f t="shared" si="181"/>
        <v>4916</v>
      </c>
      <c r="Z4253" s="10" t="str">
        <f>IFERROR(VLOOKUP(H4253,'[1]MW-NIFTY-50-12-Apr-2020'!$A:$A,1,FALSE),"No")</f>
        <v>No</v>
      </c>
      <c r="AA4253" s="10" t="str">
        <f>IFERROR(VLOOKUP(AB4253,'[2]ind_nifty500list 12th Apr20'!$F:$F,1,FALSE),"No")</f>
        <v>No</v>
      </c>
      <c r="AB4253" s="24">
        <v>4916</v>
      </c>
    </row>
    <row r="4254" spans="1:28" ht="15.75" customHeight="1" x14ac:dyDescent="0.3">
      <c r="A4254" s="10">
        <v>5126</v>
      </c>
      <c r="B4254" s="10">
        <v>548865</v>
      </c>
      <c r="C4254" s="10">
        <v>2144</v>
      </c>
      <c r="D4254" s="10">
        <v>138532612</v>
      </c>
      <c r="E4254" s="10">
        <v>541143</v>
      </c>
      <c r="F4254" s="10">
        <v>541143</v>
      </c>
      <c r="G4254" s="10" t="s">
        <v>13073</v>
      </c>
      <c r="H4254" s="10" t="s">
        <v>13073</v>
      </c>
      <c r="I4254" s="10" t="s">
        <v>13074</v>
      </c>
      <c r="J4254" s="10" t="s">
        <v>13075</v>
      </c>
      <c r="K4254" s="13">
        <v>7163.4868999999999</v>
      </c>
      <c r="L4254" s="19" t="s">
        <v>13179</v>
      </c>
      <c r="M4254" s="10" t="s">
        <v>39</v>
      </c>
      <c r="N4254" s="10" t="s">
        <v>67</v>
      </c>
      <c r="O4254" s="10"/>
      <c r="P4254" s="10"/>
      <c r="Q4254" s="10"/>
      <c r="R4254" s="10"/>
      <c r="S4254" s="10"/>
      <c r="T4254" s="10" t="s">
        <v>43</v>
      </c>
      <c r="U4254" s="10">
        <v>1076</v>
      </c>
      <c r="V4254" s="10"/>
      <c r="W4254" s="10"/>
      <c r="X4254" s="10"/>
      <c r="Y4254" s="10">
        <f t="shared" si="181"/>
        <v>5126</v>
      </c>
      <c r="Z4254" s="10" t="str">
        <f>IFERROR(VLOOKUP(H4254,'[1]MW-NIFTY-50-12-Apr-2020'!$A:$A,1,FALSE),"No")</f>
        <v>No</v>
      </c>
      <c r="AA4254" s="10" t="s">
        <v>44</v>
      </c>
      <c r="AB4254" s="10">
        <v>5126</v>
      </c>
    </row>
    <row r="4255" spans="1:28" ht="15.75" customHeight="1" x14ac:dyDescent="0.3">
      <c r="A4255" s="24">
        <v>5006</v>
      </c>
      <c r="B4255" s="10"/>
      <c r="C4255" s="10"/>
      <c r="D4255" s="10">
        <v>138374660</v>
      </c>
      <c r="E4255" s="10">
        <v>138374660</v>
      </c>
      <c r="F4255" s="10">
        <v>540526</v>
      </c>
      <c r="G4255" s="10" t="s">
        <v>12738</v>
      </c>
      <c r="H4255" s="10" t="str">
        <f>G4255</f>
        <v>IRBINVIT</v>
      </c>
      <c r="I4255" s="10" t="s">
        <v>12739</v>
      </c>
      <c r="J4255" s="10" t="s">
        <v>12740</v>
      </c>
      <c r="K4255" s="13"/>
      <c r="L4255" s="13" t="s">
        <v>13176</v>
      </c>
      <c r="M4255" s="11" t="s">
        <v>55</v>
      </c>
      <c r="N4255" s="10" t="s">
        <v>56</v>
      </c>
      <c r="O4255" s="10" t="s">
        <v>62</v>
      </c>
      <c r="P4255" s="10" t="s">
        <v>63</v>
      </c>
      <c r="Q4255" s="12"/>
      <c r="R4255" s="12"/>
      <c r="S4255" s="18" t="s">
        <v>58</v>
      </c>
      <c r="T4255" s="10" t="s">
        <v>27</v>
      </c>
      <c r="U4255" s="10">
        <v>3795</v>
      </c>
      <c r="V4255" s="10">
        <v>3734</v>
      </c>
      <c r="W4255" s="10">
        <v>4405</v>
      </c>
      <c r="X4255" s="10">
        <v>4008</v>
      </c>
      <c r="Y4255" s="10">
        <f t="shared" si="181"/>
        <v>5006</v>
      </c>
      <c r="Z4255" s="10" t="str">
        <f>IFERROR(VLOOKUP(H4255,'[1]MW-NIFTY-50-12-Apr-2020'!$A:$A,1,FALSE),"No")</f>
        <v>No</v>
      </c>
      <c r="AA4255" s="10" t="str">
        <f>IFERROR(VLOOKUP(AB4255,'[2]ind_nifty500list 12th Apr20'!$F:$F,1,FALSE),"No")</f>
        <v>No</v>
      </c>
      <c r="AB4255" s="24">
        <v>5006</v>
      </c>
    </row>
    <row r="4256" spans="1:28" ht="15.75" customHeight="1" x14ac:dyDescent="0.3">
      <c r="A4256" s="10">
        <v>5128</v>
      </c>
      <c r="B4256" s="10">
        <v>667137</v>
      </c>
      <c r="C4256" s="10">
        <v>2606</v>
      </c>
      <c r="D4256" s="10">
        <v>138555652</v>
      </c>
      <c r="E4256" s="10">
        <v>541233</v>
      </c>
      <c r="F4256" s="10">
        <v>541233</v>
      </c>
      <c r="G4256" s="10" t="s">
        <v>13078</v>
      </c>
      <c r="H4256" s="10" t="s">
        <v>13078</v>
      </c>
      <c r="I4256" s="10" t="s">
        <v>13079</v>
      </c>
      <c r="J4256" s="10" t="s">
        <v>13080</v>
      </c>
      <c r="K4256" s="13">
        <v>5662.0706</v>
      </c>
      <c r="L4256" s="19" t="s">
        <v>13179</v>
      </c>
      <c r="M4256" s="10" t="s">
        <v>83</v>
      </c>
      <c r="N4256" s="10" t="s">
        <v>181</v>
      </c>
      <c r="O4256" s="10" t="s">
        <v>210</v>
      </c>
      <c r="P4256" s="10" t="s">
        <v>354</v>
      </c>
      <c r="Q4256" s="10"/>
      <c r="R4256" s="10"/>
      <c r="S4256" s="15" t="s">
        <v>86</v>
      </c>
      <c r="T4256" s="10" t="s">
        <v>43</v>
      </c>
      <c r="U4256" s="10">
        <v>4653</v>
      </c>
      <c r="V4256" s="10">
        <v>1939</v>
      </c>
      <c r="W4256" s="10">
        <v>879</v>
      </c>
      <c r="X4256" s="9">
        <v>878</v>
      </c>
      <c r="Y4256" s="10">
        <f t="shared" si="181"/>
        <v>5128</v>
      </c>
      <c r="Z4256" s="10" t="str">
        <f>IFERROR(VLOOKUP(H4256,'[1]MW-NIFTY-50-12-Apr-2020'!$A:$A,1,FALSE),"No")</f>
        <v>No</v>
      </c>
      <c r="AA4256" s="10" t="s">
        <v>44</v>
      </c>
      <c r="AB4256" s="10">
        <v>5128</v>
      </c>
    </row>
    <row r="4257" spans="1:28" ht="15.75" customHeight="1" x14ac:dyDescent="0.3">
      <c r="A4257" s="10">
        <v>5102</v>
      </c>
      <c r="B4257" s="10">
        <v>4353</v>
      </c>
      <c r="C4257" s="10">
        <v>17</v>
      </c>
      <c r="D4257" s="10">
        <v>145921284</v>
      </c>
      <c r="E4257" s="10">
        <v>570005</v>
      </c>
      <c r="F4257" s="10">
        <v>570005</v>
      </c>
      <c r="G4257" s="10" t="s">
        <v>12996</v>
      </c>
      <c r="H4257" s="10" t="s">
        <v>12996</v>
      </c>
      <c r="I4257" s="10" t="s">
        <v>12997</v>
      </c>
      <c r="J4257" s="10" t="s">
        <v>9844</v>
      </c>
      <c r="K4257" s="13"/>
      <c r="L4257" s="13" t="s">
        <v>13176</v>
      </c>
      <c r="M4257" s="10" t="s">
        <v>55</v>
      </c>
      <c r="N4257" s="10" t="s">
        <v>56</v>
      </c>
      <c r="O4257" s="10" t="s">
        <v>62</v>
      </c>
      <c r="P4257" s="10" t="s">
        <v>293</v>
      </c>
      <c r="Q4257" s="10"/>
      <c r="R4257" s="10"/>
      <c r="S4257" s="18" t="s">
        <v>58</v>
      </c>
      <c r="T4257" s="10" t="s">
        <v>27</v>
      </c>
      <c r="U4257" s="12"/>
      <c r="V4257" s="12"/>
      <c r="W4257" s="12"/>
      <c r="X4257" s="29"/>
      <c r="Y4257" s="10">
        <f t="shared" si="181"/>
        <v>5102</v>
      </c>
      <c r="Z4257" s="10" t="str">
        <f>IFERROR(VLOOKUP(H4257,'[1]MW-NIFTY-50-12-Apr-2020'!$A:$A,1,FALSE),"No")</f>
        <v>No</v>
      </c>
      <c r="AA4257" s="10" t="str">
        <f>IFERROR(VLOOKUP(AB4257,'[2]ind_nifty500list 12th Apr20'!$F:$F,1,FALSE),"No")</f>
        <v>No</v>
      </c>
      <c r="AB4257" s="10">
        <v>5102</v>
      </c>
    </row>
    <row r="4258" spans="1:28" ht="15.75" customHeight="1" x14ac:dyDescent="0.3">
      <c r="A4258" s="11">
        <v>5130</v>
      </c>
      <c r="B4258" s="10">
        <v>1068033</v>
      </c>
      <c r="C4258" s="10">
        <v>4172</v>
      </c>
      <c r="D4258" s="10">
        <v>138675204</v>
      </c>
      <c r="E4258" s="10">
        <v>541700</v>
      </c>
      <c r="F4258" s="10">
        <v>541700</v>
      </c>
      <c r="G4258" s="10" t="s">
        <v>13084</v>
      </c>
      <c r="H4258" s="10" t="s">
        <v>13084</v>
      </c>
      <c r="I4258" s="11" t="s">
        <v>13085</v>
      </c>
      <c r="J4258" s="10" t="s">
        <v>13086</v>
      </c>
      <c r="K4258" s="13"/>
      <c r="L4258" s="13" t="s">
        <v>13179</v>
      </c>
      <c r="M4258" s="10" t="s">
        <v>83</v>
      </c>
      <c r="N4258" s="10" t="s">
        <v>84</v>
      </c>
      <c r="O4258" s="10" t="s">
        <v>108</v>
      </c>
      <c r="P4258" s="12"/>
      <c r="Q4258" s="12"/>
      <c r="R4258" s="12"/>
      <c r="S4258" s="15" t="s">
        <v>86</v>
      </c>
      <c r="T4258" s="10" t="s">
        <v>27</v>
      </c>
      <c r="U4258" s="12"/>
      <c r="V4258" s="12"/>
      <c r="W4258" s="12"/>
      <c r="X4258" s="12"/>
      <c r="Y4258" s="10">
        <f t="shared" ref="Y4258:Y4259" si="182">A4258</f>
        <v>5130</v>
      </c>
      <c r="Z4258" s="10" t="str">
        <f>IFERROR(VLOOKUP(H4258,'[1]MW-NIFTY-50-12-Apr-2020'!$A:$A,1,FALSE),"No")</f>
        <v>No</v>
      </c>
      <c r="AA4258" s="10" t="s">
        <v>44</v>
      </c>
      <c r="AB4258" s="10">
        <v>5130</v>
      </c>
    </row>
    <row r="4259" spans="1:28" ht="15.75" customHeight="1" x14ac:dyDescent="0.3">
      <c r="A4259" s="11">
        <v>5131</v>
      </c>
      <c r="B4259" s="9">
        <v>912129</v>
      </c>
      <c r="C4259" s="9">
        <v>3563</v>
      </c>
      <c r="D4259" s="9">
        <v>138638340</v>
      </c>
      <c r="E4259" s="9">
        <v>541556</v>
      </c>
      <c r="F4259" s="11">
        <v>541450</v>
      </c>
      <c r="G4259" s="10" t="s">
        <v>13087</v>
      </c>
      <c r="H4259" s="10" t="s">
        <v>13087</v>
      </c>
      <c r="I4259" s="11" t="s">
        <v>13088</v>
      </c>
      <c r="J4259" s="10" t="s">
        <v>13089</v>
      </c>
      <c r="K4259" s="13">
        <v>5012.67</v>
      </c>
      <c r="L4259" s="19" t="s">
        <v>13177</v>
      </c>
      <c r="M4259" s="10" t="s">
        <v>39</v>
      </c>
      <c r="N4259" s="10" t="s">
        <v>40</v>
      </c>
      <c r="O4259" s="10" t="s">
        <v>128</v>
      </c>
      <c r="P4259" s="10" t="s">
        <v>129</v>
      </c>
      <c r="Q4259" s="12"/>
      <c r="R4259" s="12"/>
      <c r="S4259" s="15" t="s">
        <v>42</v>
      </c>
      <c r="T4259" s="10" t="s">
        <v>27</v>
      </c>
      <c r="U4259" s="9">
        <v>441</v>
      </c>
      <c r="V4259" s="10">
        <v>3753</v>
      </c>
      <c r="W4259" s="10">
        <v>5021</v>
      </c>
      <c r="X4259" s="10">
        <v>21</v>
      </c>
      <c r="Y4259" s="10">
        <f t="shared" si="182"/>
        <v>5131</v>
      </c>
      <c r="Z4259" s="10" t="str">
        <f>IFERROR(VLOOKUP(H4259,'[1]MW-NIFTY-50-12-Apr-2020'!$A:$A,1,FALSE),"No")</f>
        <v>No</v>
      </c>
      <c r="AA4259" s="10" t="s">
        <v>44</v>
      </c>
      <c r="AB4259" s="10">
        <v>5131</v>
      </c>
    </row>
    <row r="4260" spans="1:28" ht="15.75" customHeight="1" x14ac:dyDescent="0.3">
      <c r="A4260" s="10">
        <v>5132</v>
      </c>
      <c r="B4260" s="9">
        <v>4999937</v>
      </c>
      <c r="C4260" s="9">
        <v>19531</v>
      </c>
      <c r="D4260" s="9"/>
      <c r="E4260" s="9"/>
      <c r="F4260" s="10">
        <v>533229</v>
      </c>
      <c r="G4260" s="10" t="s">
        <v>13090</v>
      </c>
      <c r="H4260" s="10" t="s">
        <v>13090</v>
      </c>
      <c r="I4260" s="10" t="s">
        <v>1235</v>
      </c>
      <c r="J4260" s="10" t="s">
        <v>13091</v>
      </c>
      <c r="K4260" s="13">
        <v>5236.25</v>
      </c>
      <c r="L4260" s="19" t="s">
        <v>13179</v>
      </c>
      <c r="M4260" s="10" t="s">
        <v>275</v>
      </c>
      <c r="N4260" s="10" t="s">
        <v>276</v>
      </c>
      <c r="O4260" s="10" t="s">
        <v>323</v>
      </c>
      <c r="P4260" s="10" t="s">
        <v>4220</v>
      </c>
      <c r="Q4260" s="12"/>
      <c r="R4260" s="12"/>
      <c r="S4260" s="18" t="s">
        <v>279</v>
      </c>
      <c r="T4260" s="10" t="s">
        <v>27</v>
      </c>
      <c r="U4260" s="9">
        <v>1331</v>
      </c>
      <c r="V4260" s="10">
        <v>1646</v>
      </c>
      <c r="W4260" s="10">
        <v>1336</v>
      </c>
      <c r="X4260" s="10">
        <v>1135</v>
      </c>
      <c r="Y4260" s="11">
        <v>5132</v>
      </c>
      <c r="Z4260" s="10" t="str">
        <f>IFERROR(VLOOKUP(H4260,'[1]MW-NIFTY-50-12-Apr-2020'!$A:$A,1,FALSE),"No")</f>
        <v>No</v>
      </c>
      <c r="AA4260" s="10" t="s">
        <v>44</v>
      </c>
      <c r="AB4260" s="11">
        <v>5132</v>
      </c>
    </row>
    <row r="4261" spans="1:28" ht="15.75" customHeight="1" x14ac:dyDescent="0.3">
      <c r="A4261" s="11">
        <v>5133</v>
      </c>
      <c r="B4261" s="9">
        <v>1131777</v>
      </c>
      <c r="C4261" s="9">
        <v>4421</v>
      </c>
      <c r="D4261" s="9"/>
      <c r="E4261" s="9"/>
      <c r="F4261" s="11">
        <v>541770</v>
      </c>
      <c r="G4261" s="10" t="s">
        <v>13092</v>
      </c>
      <c r="H4261" s="10" t="s">
        <v>13092</v>
      </c>
      <c r="I4261" s="10" t="s">
        <v>13093</v>
      </c>
      <c r="J4261" s="10" t="s">
        <v>13094</v>
      </c>
      <c r="K4261" s="13">
        <v>5546.65</v>
      </c>
      <c r="L4261" s="19" t="s">
        <v>13179</v>
      </c>
      <c r="M4261" s="10" t="s">
        <v>55</v>
      </c>
      <c r="N4261" s="10" t="s">
        <v>56</v>
      </c>
      <c r="O4261" s="10" t="s">
        <v>215</v>
      </c>
      <c r="P4261" s="10" t="s">
        <v>1851</v>
      </c>
      <c r="Q4261" s="12"/>
      <c r="R4261" s="12"/>
      <c r="S4261" s="18" t="s">
        <v>58</v>
      </c>
      <c r="T4261" s="10" t="s">
        <v>27</v>
      </c>
      <c r="U4261" s="9">
        <v>4653</v>
      </c>
      <c r="V4261" s="10">
        <v>786</v>
      </c>
      <c r="W4261" s="10">
        <v>554</v>
      </c>
      <c r="X4261" s="10">
        <v>3865</v>
      </c>
      <c r="Y4261" s="11">
        <v>5133</v>
      </c>
      <c r="Z4261" s="10" t="str">
        <f>IFERROR(VLOOKUP(H4261,'[1]MW-NIFTY-50-12-Apr-2020'!$A:$A,1,FALSE),"No")</f>
        <v>No</v>
      </c>
      <c r="AA4261" s="10" t="s">
        <v>44</v>
      </c>
      <c r="AB4261" s="11">
        <v>5133</v>
      </c>
    </row>
    <row r="4262" spans="1:28" ht="15.75" customHeight="1" x14ac:dyDescent="0.3">
      <c r="A4262" s="11">
        <v>5134</v>
      </c>
      <c r="B4262" s="9">
        <v>962817</v>
      </c>
      <c r="C4262" s="9">
        <v>3761</v>
      </c>
      <c r="D4262" s="9">
        <v>138638340</v>
      </c>
      <c r="E4262" s="9">
        <v>541556</v>
      </c>
      <c r="F4262" s="10">
        <v>541556</v>
      </c>
      <c r="G4262" s="10" t="s">
        <v>13095</v>
      </c>
      <c r="H4262" s="10" t="s">
        <v>13095</v>
      </c>
      <c r="I4262" s="10" t="s">
        <v>13096</v>
      </c>
      <c r="J4262" s="10" t="s">
        <v>13097</v>
      </c>
      <c r="K4262" s="13">
        <v>4205</v>
      </c>
      <c r="L4262" s="13" t="s">
        <v>13179</v>
      </c>
      <c r="M4262" s="10" t="s">
        <v>39</v>
      </c>
      <c r="N4262" s="10" t="s">
        <v>67</v>
      </c>
      <c r="O4262" s="10" t="s">
        <v>68</v>
      </c>
      <c r="P4262" s="12"/>
      <c r="Q4262" s="12"/>
      <c r="R4262" s="12"/>
      <c r="S4262" s="15" t="s">
        <v>69</v>
      </c>
      <c r="T4262" s="10" t="s">
        <v>27</v>
      </c>
      <c r="U4262" s="9">
        <v>1845</v>
      </c>
      <c r="V4262" s="10">
        <v>2173</v>
      </c>
      <c r="W4262" s="10">
        <v>918</v>
      </c>
      <c r="X4262" s="10">
        <v>3888</v>
      </c>
      <c r="Y4262" s="11">
        <v>5134</v>
      </c>
      <c r="Z4262" s="10" t="str">
        <f>IFERROR(VLOOKUP(H4262,'[1]MW-NIFTY-50-12-Apr-2020'!$A:$A,1,FALSE),"No")</f>
        <v>No</v>
      </c>
      <c r="AA4262" s="10" t="s">
        <v>44</v>
      </c>
      <c r="AB4262" s="10">
        <v>5134</v>
      </c>
    </row>
    <row r="4263" spans="1:28" ht="15.75" customHeight="1" x14ac:dyDescent="0.3">
      <c r="A4263" s="11">
        <v>5135</v>
      </c>
      <c r="B4263" s="9">
        <v>987393</v>
      </c>
      <c r="C4263" s="9">
        <v>3857</v>
      </c>
      <c r="D4263" s="9">
        <v>138643972</v>
      </c>
      <c r="E4263" s="9">
        <v>541578</v>
      </c>
      <c r="F4263" s="11" t="s">
        <v>13098</v>
      </c>
      <c r="G4263" s="10" t="s">
        <v>13099</v>
      </c>
      <c r="H4263" s="10" t="s">
        <v>13099</v>
      </c>
      <c r="I4263" s="10" t="s">
        <v>13100</v>
      </c>
      <c r="J4263" s="10" t="s">
        <v>13101</v>
      </c>
      <c r="K4263" s="13">
        <v>7848.05</v>
      </c>
      <c r="L4263" s="13" t="s">
        <v>13177</v>
      </c>
      <c r="M4263" s="10" t="s">
        <v>83</v>
      </c>
      <c r="N4263" s="10" t="s">
        <v>621</v>
      </c>
      <c r="O4263" s="10" t="s">
        <v>622</v>
      </c>
      <c r="P4263" s="12"/>
      <c r="Q4263" s="12"/>
      <c r="R4263" s="12"/>
      <c r="S4263" s="10" t="s">
        <v>13066</v>
      </c>
      <c r="T4263" s="10" t="s">
        <v>27</v>
      </c>
      <c r="U4263" s="10">
        <v>2055</v>
      </c>
      <c r="V4263" s="10">
        <v>3305</v>
      </c>
      <c r="W4263" s="10">
        <v>570</v>
      </c>
      <c r="X4263" s="10">
        <v>1040</v>
      </c>
      <c r="Y4263" s="10">
        <v>5135</v>
      </c>
      <c r="Z4263" s="10" t="str">
        <f>IFERROR(VLOOKUP(H4263,'[1]MW-NIFTY-50-12-Apr-2020'!$A:$A,1,FALSE),"No")</f>
        <v>No</v>
      </c>
      <c r="AA4263" s="10" t="s">
        <v>44</v>
      </c>
      <c r="AB4263" s="10">
        <v>5135</v>
      </c>
    </row>
    <row r="4264" spans="1:28" ht="15.75" customHeight="1" x14ac:dyDescent="0.3">
      <c r="A4264" s="12">
        <v>5136</v>
      </c>
      <c r="B4264" s="12"/>
      <c r="C4264" s="12"/>
      <c r="D4264" s="12"/>
      <c r="E4264" s="12"/>
      <c r="F4264" s="12"/>
      <c r="G4264" s="10"/>
      <c r="H4264" s="21" t="s">
        <v>13102</v>
      </c>
      <c r="I4264" s="21" t="s">
        <v>13129</v>
      </c>
      <c r="J4264" s="21" t="s">
        <v>13146</v>
      </c>
      <c r="K4264" s="13"/>
      <c r="L4264" s="13" t="s">
        <v>13177</v>
      </c>
      <c r="M4264" s="12" t="s">
        <v>55</v>
      </c>
      <c r="N4264" s="12" t="s">
        <v>56</v>
      </c>
      <c r="O4264" s="12" t="s">
        <v>215</v>
      </c>
      <c r="P4264" s="12" t="s">
        <v>454</v>
      </c>
      <c r="Q4264" s="12"/>
      <c r="R4264" s="12"/>
      <c r="S4264" s="12"/>
      <c r="T4264" s="10"/>
      <c r="U4264" s="12"/>
      <c r="V4264" s="12"/>
      <c r="W4264" s="12"/>
      <c r="X4264" s="12"/>
      <c r="Y4264" s="12"/>
      <c r="Z4264" s="10" t="str">
        <f>IFERROR(VLOOKUP(H4264,'[1]MW-NIFTY-50-12-Apr-2020'!$A:$A,1,FALSE),"No")</f>
        <v>No</v>
      </c>
      <c r="AA4264" s="10" t="s">
        <v>44</v>
      </c>
      <c r="AB4264" s="12">
        <f>A4264</f>
        <v>5136</v>
      </c>
    </row>
    <row r="4265" spans="1:28" ht="15.75" customHeight="1" x14ac:dyDescent="0.3">
      <c r="A4265" s="12">
        <v>5137</v>
      </c>
      <c r="B4265" s="12"/>
      <c r="C4265" s="12"/>
      <c r="D4265" s="12"/>
      <c r="E4265" s="12"/>
      <c r="F4265" s="12"/>
      <c r="G4265" s="10"/>
      <c r="H4265" s="21" t="s">
        <v>13103</v>
      </c>
      <c r="I4265" s="21" t="s">
        <v>13130</v>
      </c>
      <c r="J4265" s="21" t="s">
        <v>13147</v>
      </c>
      <c r="K4265" s="13"/>
      <c r="L4265" s="13" t="s">
        <v>13177</v>
      </c>
      <c r="M4265" s="12" t="s">
        <v>121</v>
      </c>
      <c r="N4265" s="12" t="s">
        <v>122</v>
      </c>
      <c r="O4265" s="12" t="s">
        <v>2782</v>
      </c>
      <c r="P4265" s="12"/>
      <c r="Q4265" s="12"/>
      <c r="R4265" s="12"/>
      <c r="S4265" s="12"/>
      <c r="T4265" s="10"/>
      <c r="U4265" s="12"/>
      <c r="V4265" s="12"/>
      <c r="W4265" s="12"/>
      <c r="X4265" s="12"/>
      <c r="Y4265" s="12"/>
      <c r="Z4265" s="10" t="str">
        <f>IFERROR(VLOOKUP(H4265,'[1]MW-NIFTY-50-12-Apr-2020'!$A:$A,1,FALSE),"No")</f>
        <v>No</v>
      </c>
      <c r="AA4265" s="10" t="s">
        <v>44</v>
      </c>
      <c r="AB4265" s="12">
        <f t="shared" ref="AB4265:AB4291" si="183">A4265</f>
        <v>5137</v>
      </c>
    </row>
    <row r="4266" spans="1:28" ht="15.75" customHeight="1" x14ac:dyDescent="0.3">
      <c r="A4266" s="12">
        <v>5138</v>
      </c>
      <c r="B4266" s="12"/>
      <c r="C4266" s="12"/>
      <c r="D4266" s="12"/>
      <c r="E4266" s="12"/>
      <c r="F4266" s="12"/>
      <c r="G4266" s="10"/>
      <c r="H4266" s="21" t="s">
        <v>13104</v>
      </c>
      <c r="I4266" s="21" t="s">
        <v>13131</v>
      </c>
      <c r="J4266" s="21" t="s">
        <v>13148</v>
      </c>
      <c r="K4266" s="13"/>
      <c r="L4266" s="13" t="s">
        <v>13179</v>
      </c>
      <c r="M4266" s="12" t="s">
        <v>32</v>
      </c>
      <c r="N4266" s="12" t="s">
        <v>33</v>
      </c>
      <c r="O4266" s="12" t="s">
        <v>34</v>
      </c>
      <c r="P4266" s="12" t="s">
        <v>13174</v>
      </c>
      <c r="Q4266" s="12"/>
      <c r="R4266" s="12"/>
      <c r="S4266" s="12"/>
      <c r="T4266" s="10"/>
      <c r="U4266" s="12"/>
      <c r="V4266" s="12"/>
      <c r="W4266" s="12"/>
      <c r="X4266" s="12"/>
      <c r="Y4266" s="12"/>
      <c r="Z4266" s="10" t="str">
        <f>IFERROR(VLOOKUP(H4266,'[1]MW-NIFTY-50-12-Apr-2020'!$A:$A,1,FALSE),"No")</f>
        <v>No</v>
      </c>
      <c r="AA4266" s="10" t="s">
        <v>44</v>
      </c>
      <c r="AB4266" s="12">
        <f t="shared" si="183"/>
        <v>5138</v>
      </c>
    </row>
    <row r="4267" spans="1:28" ht="15.75" customHeight="1" x14ac:dyDescent="0.3">
      <c r="A4267" s="12">
        <v>5139</v>
      </c>
      <c r="B4267" s="12"/>
      <c r="C4267" s="12"/>
      <c r="D4267" s="12"/>
      <c r="E4267" s="12"/>
      <c r="F4267" s="12"/>
      <c r="G4267" s="10"/>
      <c r="H4267" s="21" t="s">
        <v>13105</v>
      </c>
      <c r="I4267" s="21" t="s">
        <v>13132</v>
      </c>
      <c r="J4267" s="21" t="s">
        <v>13149</v>
      </c>
      <c r="K4267" s="13"/>
      <c r="L4267" s="13" t="s">
        <v>13179</v>
      </c>
      <c r="M4267" s="12" t="s">
        <v>83</v>
      </c>
      <c r="N4267" s="12" t="s">
        <v>84</v>
      </c>
      <c r="O4267" s="12" t="s">
        <v>108</v>
      </c>
      <c r="P4267" s="12"/>
      <c r="Q4267" s="12"/>
      <c r="R4267" s="12"/>
      <c r="S4267" s="12"/>
      <c r="T4267" s="10"/>
      <c r="U4267" s="12"/>
      <c r="V4267" s="12"/>
      <c r="W4267" s="12"/>
      <c r="X4267" s="12"/>
      <c r="Y4267" s="12"/>
      <c r="Z4267" s="10" t="str">
        <f>IFERROR(VLOOKUP(H4267,'[1]MW-NIFTY-50-12-Apr-2020'!$A:$A,1,FALSE),"No")</f>
        <v>No</v>
      </c>
      <c r="AA4267" s="10" t="s">
        <v>44</v>
      </c>
      <c r="AB4267" s="12">
        <f t="shared" si="183"/>
        <v>5139</v>
      </c>
    </row>
    <row r="4268" spans="1:28" ht="15.75" customHeight="1" x14ac:dyDescent="0.3">
      <c r="A4268" s="12">
        <v>5140</v>
      </c>
      <c r="B4268" s="12"/>
      <c r="C4268" s="12"/>
      <c r="D4268" s="12"/>
      <c r="E4268" s="12"/>
      <c r="F4268" s="12"/>
      <c r="G4268" s="10"/>
      <c r="H4268" s="21" t="s">
        <v>13106</v>
      </c>
      <c r="I4268" s="21" t="s">
        <v>5635</v>
      </c>
      <c r="J4268" s="21" t="s">
        <v>13150</v>
      </c>
      <c r="K4268" s="13"/>
      <c r="L4268" s="13" t="s">
        <v>13179</v>
      </c>
      <c r="M4268" s="12" t="s">
        <v>32</v>
      </c>
      <c r="N4268" s="12" t="s">
        <v>33</v>
      </c>
      <c r="O4268" s="12" t="s">
        <v>34</v>
      </c>
      <c r="P4268" s="12"/>
      <c r="Q4268" s="12"/>
      <c r="R4268" s="12"/>
      <c r="S4268" s="12"/>
      <c r="T4268" s="10"/>
      <c r="U4268" s="12"/>
      <c r="V4268" s="12"/>
      <c r="W4268" s="12"/>
      <c r="X4268" s="12"/>
      <c r="Y4268" s="12"/>
      <c r="Z4268" s="10" t="str">
        <f>IFERROR(VLOOKUP(H4268,'[1]MW-NIFTY-50-12-Apr-2020'!$A:$A,1,FALSE),"No")</f>
        <v>No</v>
      </c>
      <c r="AA4268" s="10" t="s">
        <v>44</v>
      </c>
      <c r="AB4268" s="12">
        <f t="shared" si="183"/>
        <v>5140</v>
      </c>
    </row>
    <row r="4269" spans="1:28" ht="15.75" customHeight="1" x14ac:dyDescent="0.3">
      <c r="A4269" s="12">
        <v>5141</v>
      </c>
      <c r="B4269" s="12"/>
      <c r="C4269" s="12"/>
      <c r="D4269" s="12"/>
      <c r="E4269" s="12"/>
      <c r="F4269" s="12"/>
      <c r="G4269" s="10"/>
      <c r="H4269" s="21" t="s">
        <v>13107</v>
      </c>
      <c r="I4269" s="21" t="s">
        <v>13133</v>
      </c>
      <c r="J4269" s="21" t="s">
        <v>13151</v>
      </c>
      <c r="K4269" s="13"/>
      <c r="L4269" s="13" t="s">
        <v>13179</v>
      </c>
      <c r="M4269" s="12" t="s">
        <v>83</v>
      </c>
      <c r="N4269" s="12" t="s">
        <v>181</v>
      </c>
      <c r="O4269" s="12" t="s">
        <v>210</v>
      </c>
      <c r="P4269" s="12" t="s">
        <v>354</v>
      </c>
      <c r="Q4269" s="12"/>
      <c r="R4269" s="12"/>
      <c r="S4269" s="12"/>
      <c r="T4269" s="10"/>
      <c r="U4269" s="12"/>
      <c r="V4269" s="12"/>
      <c r="W4269" s="12"/>
      <c r="X4269" s="12"/>
      <c r="Y4269" s="12"/>
      <c r="Z4269" s="10" t="str">
        <f>IFERROR(VLOOKUP(H4269,'[1]MW-NIFTY-50-12-Apr-2020'!$A:$A,1,FALSE),"No")</f>
        <v>No</v>
      </c>
      <c r="AA4269" s="10" t="s">
        <v>44</v>
      </c>
      <c r="AB4269" s="12">
        <f t="shared" si="183"/>
        <v>5141</v>
      </c>
    </row>
    <row r="4270" spans="1:28" ht="15.75" customHeight="1" x14ac:dyDescent="0.3">
      <c r="A4270" s="12">
        <v>5142</v>
      </c>
      <c r="B4270" s="12"/>
      <c r="C4270" s="12"/>
      <c r="D4270" s="12"/>
      <c r="E4270" s="12"/>
      <c r="F4270" s="12"/>
      <c r="G4270" s="10"/>
      <c r="H4270" s="21" t="s">
        <v>13108</v>
      </c>
      <c r="I4270" s="21" t="s">
        <v>12701</v>
      </c>
      <c r="J4270" s="21" t="s">
        <v>13152</v>
      </c>
      <c r="K4270" s="13"/>
      <c r="L4270" s="13" t="s">
        <v>13177</v>
      </c>
      <c r="M4270" s="12" t="s">
        <v>55</v>
      </c>
      <c r="N4270" s="12" t="s">
        <v>56</v>
      </c>
      <c r="O4270" s="12" t="s">
        <v>154</v>
      </c>
      <c r="P4270" s="12"/>
      <c r="Q4270" s="12"/>
      <c r="R4270" s="12"/>
      <c r="S4270" s="12"/>
      <c r="T4270" s="10"/>
      <c r="U4270" s="12"/>
      <c r="V4270" s="12"/>
      <c r="W4270" s="12"/>
      <c r="X4270" s="12"/>
      <c r="Y4270" s="12"/>
      <c r="Z4270" s="10" t="str">
        <f>IFERROR(VLOOKUP(H4270,'[1]MW-NIFTY-50-12-Apr-2020'!$A:$A,1,FALSE),"No")</f>
        <v>No</v>
      </c>
      <c r="AA4270" s="10" t="s">
        <v>44</v>
      </c>
      <c r="AB4270" s="12">
        <f t="shared" si="183"/>
        <v>5142</v>
      </c>
    </row>
    <row r="4271" spans="1:28" ht="15.75" customHeight="1" x14ac:dyDescent="0.3">
      <c r="A4271" s="12">
        <v>5143</v>
      </c>
      <c r="B4271" s="12"/>
      <c r="C4271" s="12"/>
      <c r="D4271" s="12"/>
      <c r="E4271" s="12"/>
      <c r="F4271" s="12"/>
      <c r="G4271" s="10"/>
      <c r="H4271" s="21" t="s">
        <v>13109</v>
      </c>
      <c r="I4271" s="21" t="s">
        <v>13134</v>
      </c>
      <c r="J4271" s="21" t="s">
        <v>13153</v>
      </c>
      <c r="K4271" s="13"/>
      <c r="L4271" s="13" t="s">
        <v>13177</v>
      </c>
      <c r="M4271" s="12" t="s">
        <v>249</v>
      </c>
      <c r="N4271" s="12" t="s">
        <v>250</v>
      </c>
      <c r="O4271" s="12" t="s">
        <v>251</v>
      </c>
      <c r="P4271" s="12"/>
      <c r="Q4271" s="12"/>
      <c r="R4271" s="12"/>
      <c r="S4271" s="12"/>
      <c r="T4271" s="10"/>
      <c r="U4271" s="12"/>
      <c r="V4271" s="12"/>
      <c r="W4271" s="12"/>
      <c r="X4271" s="12"/>
      <c r="Y4271" s="12"/>
      <c r="Z4271" s="10" t="str">
        <f>IFERROR(VLOOKUP(H4271,'[1]MW-NIFTY-50-12-Apr-2020'!$A:$A,1,FALSE),"No")</f>
        <v>No</v>
      </c>
      <c r="AA4271" s="10" t="s">
        <v>44</v>
      </c>
      <c r="AB4271" s="12">
        <f t="shared" si="183"/>
        <v>5143</v>
      </c>
    </row>
    <row r="4272" spans="1:28" ht="15.75" customHeight="1" x14ac:dyDescent="0.3">
      <c r="A4272" s="12">
        <v>5144</v>
      </c>
      <c r="B4272" s="12"/>
      <c r="C4272" s="12"/>
      <c r="D4272" s="12"/>
      <c r="E4272" s="12"/>
      <c r="F4272" s="12"/>
      <c r="G4272" s="10"/>
      <c r="H4272" s="21" t="s">
        <v>13110</v>
      </c>
      <c r="I4272" s="21" t="s">
        <v>13135</v>
      </c>
      <c r="J4272" s="21" t="s">
        <v>13154</v>
      </c>
      <c r="K4272" s="13"/>
      <c r="L4272" s="13" t="s">
        <v>13179</v>
      </c>
      <c r="M4272" s="12" t="s">
        <v>23</v>
      </c>
      <c r="N4272" s="12" t="s">
        <v>24</v>
      </c>
      <c r="O4272" s="12" t="s">
        <v>25</v>
      </c>
      <c r="P4272" s="12"/>
      <c r="Q4272" s="12"/>
      <c r="R4272" s="12"/>
      <c r="S4272" s="12"/>
      <c r="T4272" s="10"/>
      <c r="U4272" s="12"/>
      <c r="V4272" s="12"/>
      <c r="W4272" s="12"/>
      <c r="X4272" s="12"/>
      <c r="Y4272" s="12"/>
      <c r="Z4272" s="10" t="str">
        <f>IFERROR(VLOOKUP(H4272,'[1]MW-NIFTY-50-12-Apr-2020'!$A:$A,1,FALSE),"No")</f>
        <v>No</v>
      </c>
      <c r="AA4272" s="10" t="s">
        <v>44</v>
      </c>
      <c r="AB4272" s="12">
        <f t="shared" si="183"/>
        <v>5144</v>
      </c>
    </row>
    <row r="4273" spans="1:28" ht="15.75" customHeight="1" x14ac:dyDescent="0.3">
      <c r="A4273" s="12">
        <v>5145</v>
      </c>
      <c r="B4273" s="12"/>
      <c r="C4273" s="12"/>
      <c r="D4273" s="12"/>
      <c r="E4273" s="12"/>
      <c r="F4273" s="12"/>
      <c r="G4273" s="10"/>
      <c r="H4273" s="21" t="s">
        <v>13111</v>
      </c>
      <c r="I4273" s="21" t="s">
        <v>3435</v>
      </c>
      <c r="J4273" s="21" t="s">
        <v>13155</v>
      </c>
      <c r="K4273" s="13"/>
      <c r="L4273" s="13" t="s">
        <v>13179</v>
      </c>
      <c r="M4273" s="12" t="s">
        <v>83</v>
      </c>
      <c r="N4273" s="12" t="s">
        <v>84</v>
      </c>
      <c r="O4273" s="12" t="s">
        <v>85</v>
      </c>
      <c r="P4273" s="12"/>
      <c r="Q4273" s="12"/>
      <c r="R4273" s="12"/>
      <c r="S4273" s="12"/>
      <c r="T4273" s="10"/>
      <c r="U4273" s="12"/>
      <c r="V4273" s="12"/>
      <c r="W4273" s="12"/>
      <c r="X4273" s="12"/>
      <c r="Y4273" s="12"/>
      <c r="Z4273" s="10" t="str">
        <f>IFERROR(VLOOKUP(H4273,'[1]MW-NIFTY-50-12-Apr-2020'!$A:$A,1,FALSE),"No")</f>
        <v>No</v>
      </c>
      <c r="AA4273" s="10" t="s">
        <v>44</v>
      </c>
      <c r="AB4273" s="12">
        <f t="shared" si="183"/>
        <v>5145</v>
      </c>
    </row>
    <row r="4274" spans="1:28" ht="15.75" customHeight="1" x14ac:dyDescent="0.3">
      <c r="A4274" s="12">
        <v>5146</v>
      </c>
      <c r="B4274" s="12"/>
      <c r="C4274" s="12"/>
      <c r="D4274" s="12"/>
      <c r="E4274" s="12"/>
      <c r="F4274" s="12"/>
      <c r="G4274" s="10"/>
      <c r="H4274" s="21" t="s">
        <v>13112</v>
      </c>
      <c r="I4274" s="21" t="s">
        <v>13136</v>
      </c>
      <c r="J4274" s="21" t="s">
        <v>13156</v>
      </c>
      <c r="K4274" s="13"/>
      <c r="L4274" s="13" t="s">
        <v>13178</v>
      </c>
      <c r="M4274" s="12" t="s">
        <v>55</v>
      </c>
      <c r="N4274" s="12" t="s">
        <v>56</v>
      </c>
      <c r="O4274" s="12" t="s">
        <v>62</v>
      </c>
      <c r="P4274" s="12" t="s">
        <v>63</v>
      </c>
      <c r="Q4274" s="12"/>
      <c r="R4274" s="12"/>
      <c r="S4274" s="12"/>
      <c r="T4274" s="10"/>
      <c r="U4274" s="12"/>
      <c r="V4274" s="12"/>
      <c r="W4274" s="12"/>
      <c r="X4274" s="12"/>
      <c r="Y4274" s="12"/>
      <c r="Z4274" s="10" t="str">
        <f>IFERROR(VLOOKUP(H4274,'[1]MW-NIFTY-50-12-Apr-2020'!$A:$A,1,FALSE),"No")</f>
        <v>No</v>
      </c>
      <c r="AA4274" s="10" t="s">
        <v>44</v>
      </c>
      <c r="AB4274" s="12">
        <f t="shared" si="183"/>
        <v>5146</v>
      </c>
    </row>
    <row r="4275" spans="1:28" ht="15.75" customHeight="1" x14ac:dyDescent="0.3">
      <c r="A4275" s="12">
        <v>5147</v>
      </c>
      <c r="B4275" s="12"/>
      <c r="C4275" s="12"/>
      <c r="D4275" s="12"/>
      <c r="E4275" s="12"/>
      <c r="F4275" s="12"/>
      <c r="G4275" s="10"/>
      <c r="H4275" s="21" t="s">
        <v>6136</v>
      </c>
      <c r="I4275" s="21" t="s">
        <v>6137</v>
      </c>
      <c r="J4275" s="21" t="s">
        <v>13157</v>
      </c>
      <c r="K4275" s="13"/>
      <c r="L4275" s="13" t="s">
        <v>13177</v>
      </c>
      <c r="M4275" s="12" t="s">
        <v>55</v>
      </c>
      <c r="N4275" s="12" t="s">
        <v>524</v>
      </c>
      <c r="O4275" s="12" t="s">
        <v>678</v>
      </c>
      <c r="P4275" s="12"/>
      <c r="Q4275" s="12"/>
      <c r="R4275" s="12"/>
      <c r="S4275" s="12"/>
      <c r="T4275" s="10"/>
      <c r="U4275" s="12"/>
      <c r="V4275" s="12"/>
      <c r="W4275" s="12"/>
      <c r="X4275" s="12"/>
      <c r="Y4275" s="12"/>
      <c r="Z4275" s="10" t="str">
        <f>IFERROR(VLOOKUP(H4275,'[1]MW-NIFTY-50-12-Apr-2020'!$A:$A,1,FALSE),"No")</f>
        <v>No</v>
      </c>
      <c r="AA4275" s="10" t="s">
        <v>44</v>
      </c>
      <c r="AB4275" s="12">
        <f t="shared" si="183"/>
        <v>5147</v>
      </c>
    </row>
    <row r="4276" spans="1:28" ht="15.75" customHeight="1" x14ac:dyDescent="0.3">
      <c r="A4276" s="12">
        <v>5148</v>
      </c>
      <c r="B4276" s="12"/>
      <c r="C4276" s="12"/>
      <c r="D4276" s="12"/>
      <c r="E4276" s="12"/>
      <c r="F4276" s="12"/>
      <c r="G4276" s="10"/>
      <c r="H4276" s="21" t="s">
        <v>13113</v>
      </c>
      <c r="I4276" s="21" t="s">
        <v>13137</v>
      </c>
      <c r="J4276" s="21" t="s">
        <v>13158</v>
      </c>
      <c r="K4276" s="13"/>
      <c r="L4276" s="13" t="s">
        <v>13179</v>
      </c>
      <c r="M4276" s="12" t="s">
        <v>39</v>
      </c>
      <c r="N4276" s="12" t="s">
        <v>67</v>
      </c>
      <c r="O4276" s="12" t="s">
        <v>68</v>
      </c>
      <c r="P4276" s="12"/>
      <c r="Q4276" s="12"/>
      <c r="R4276" s="12"/>
      <c r="S4276" s="12"/>
      <c r="T4276" s="10"/>
      <c r="U4276" s="12"/>
      <c r="V4276" s="12"/>
      <c r="W4276" s="12"/>
      <c r="X4276" s="12"/>
      <c r="Y4276" s="12"/>
      <c r="Z4276" s="10" t="str">
        <f>IFERROR(VLOOKUP(H4276,'[1]MW-NIFTY-50-12-Apr-2020'!$A:$A,1,FALSE),"No")</f>
        <v>No</v>
      </c>
      <c r="AA4276" s="10" t="s">
        <v>44</v>
      </c>
      <c r="AB4276" s="12">
        <f t="shared" si="183"/>
        <v>5148</v>
      </c>
    </row>
    <row r="4277" spans="1:28" ht="15.75" customHeight="1" x14ac:dyDescent="0.3">
      <c r="A4277" s="12">
        <v>5149</v>
      </c>
      <c r="B4277" s="12"/>
      <c r="C4277" s="12"/>
      <c r="D4277" s="12"/>
      <c r="E4277" s="12"/>
      <c r="F4277" s="12"/>
      <c r="G4277" s="10"/>
      <c r="H4277" s="21" t="s">
        <v>13114</v>
      </c>
      <c r="I4277" s="21" t="s">
        <v>12814</v>
      </c>
      <c r="J4277" s="21" t="s">
        <v>13159</v>
      </c>
      <c r="K4277" s="13"/>
      <c r="L4277" s="13" t="s">
        <v>13179</v>
      </c>
      <c r="M4277" s="12" t="s">
        <v>249</v>
      </c>
      <c r="N4277" s="12" t="s">
        <v>383</v>
      </c>
      <c r="O4277" s="12"/>
      <c r="P4277" s="12"/>
      <c r="Q4277" s="12"/>
      <c r="R4277" s="12"/>
      <c r="S4277" s="12"/>
      <c r="T4277" s="10"/>
      <c r="U4277" s="12"/>
      <c r="V4277" s="12"/>
      <c r="W4277" s="12"/>
      <c r="X4277" s="12"/>
      <c r="Y4277" s="12"/>
      <c r="Z4277" s="10" t="str">
        <f>IFERROR(VLOOKUP(H4277,'[1]MW-NIFTY-50-12-Apr-2020'!$A:$A,1,FALSE),"No")</f>
        <v>No</v>
      </c>
      <c r="AA4277" s="10" t="s">
        <v>44</v>
      </c>
      <c r="AB4277" s="12">
        <f t="shared" si="183"/>
        <v>5149</v>
      </c>
    </row>
    <row r="4278" spans="1:28" ht="15.75" customHeight="1" x14ac:dyDescent="0.3">
      <c r="A4278" s="12">
        <v>5150</v>
      </c>
      <c r="B4278" s="12"/>
      <c r="C4278" s="12"/>
      <c r="D4278" s="12"/>
      <c r="E4278" s="12"/>
      <c r="F4278" s="12"/>
      <c r="G4278" s="10"/>
      <c r="H4278" s="21" t="s">
        <v>13115</v>
      </c>
      <c r="I4278" s="21" t="s">
        <v>13138</v>
      </c>
      <c r="J4278" s="21" t="s">
        <v>13160</v>
      </c>
      <c r="K4278" s="13"/>
      <c r="L4278" s="13" t="s">
        <v>13179</v>
      </c>
      <c r="M4278" s="12" t="s">
        <v>32</v>
      </c>
      <c r="N4278" s="12" t="s">
        <v>33</v>
      </c>
      <c r="O4278" s="12" t="s">
        <v>232</v>
      </c>
      <c r="P4278" s="12"/>
      <c r="Q4278" s="12"/>
      <c r="R4278" s="12"/>
      <c r="S4278" s="12"/>
      <c r="T4278" s="10"/>
      <c r="U4278" s="12"/>
      <c r="V4278" s="12"/>
      <c r="W4278" s="12"/>
      <c r="X4278" s="12"/>
      <c r="Y4278" s="12"/>
      <c r="Z4278" s="10" t="str">
        <f>IFERROR(VLOOKUP(H4278,'[1]MW-NIFTY-50-12-Apr-2020'!$A:$A,1,FALSE),"No")</f>
        <v>No</v>
      </c>
      <c r="AA4278" s="10" t="s">
        <v>44</v>
      </c>
      <c r="AB4278" s="12">
        <f t="shared" si="183"/>
        <v>5150</v>
      </c>
    </row>
    <row r="4279" spans="1:28" ht="15.75" customHeight="1" x14ac:dyDescent="0.3">
      <c r="A4279" s="12">
        <v>5151</v>
      </c>
      <c r="B4279" s="12"/>
      <c r="C4279" s="12"/>
      <c r="D4279" s="12"/>
      <c r="E4279" s="12"/>
      <c r="F4279" s="12"/>
      <c r="G4279" s="10"/>
      <c r="H4279" s="21" t="s">
        <v>13116</v>
      </c>
      <c r="I4279" s="21" t="s">
        <v>13139</v>
      </c>
      <c r="J4279" s="21" t="s">
        <v>13161</v>
      </c>
      <c r="K4279" s="13"/>
      <c r="L4279" s="13" t="s">
        <v>13179</v>
      </c>
      <c r="M4279" s="12" t="s">
        <v>32</v>
      </c>
      <c r="N4279" s="12" t="s">
        <v>33</v>
      </c>
      <c r="O4279" s="12" t="s">
        <v>34</v>
      </c>
      <c r="P4279" s="12"/>
      <c r="Q4279" s="12"/>
      <c r="R4279" s="12"/>
      <c r="S4279" s="12"/>
      <c r="T4279" s="10"/>
      <c r="U4279" s="12"/>
      <c r="V4279" s="12"/>
      <c r="W4279" s="12"/>
      <c r="X4279" s="12"/>
      <c r="Y4279" s="12"/>
      <c r="Z4279" s="10" t="str">
        <f>IFERROR(VLOOKUP(H4279,'[1]MW-NIFTY-50-12-Apr-2020'!$A:$A,1,FALSE),"No")</f>
        <v>No</v>
      </c>
      <c r="AA4279" s="10" t="s">
        <v>44</v>
      </c>
      <c r="AB4279" s="12">
        <f t="shared" si="183"/>
        <v>5151</v>
      </c>
    </row>
    <row r="4280" spans="1:28" ht="15.75" customHeight="1" x14ac:dyDescent="0.3">
      <c r="A4280" s="12">
        <v>5152</v>
      </c>
      <c r="B4280" s="12"/>
      <c r="C4280" s="12"/>
      <c r="D4280" s="12"/>
      <c r="E4280" s="12"/>
      <c r="F4280" s="12"/>
      <c r="G4280" s="10"/>
      <c r="H4280" s="21" t="s">
        <v>13117</v>
      </c>
      <c r="I4280" s="21" t="s">
        <v>5412</v>
      </c>
      <c r="J4280" s="21" t="s">
        <v>13162</v>
      </c>
      <c r="K4280" s="13"/>
      <c r="L4280" s="13" t="s">
        <v>13179</v>
      </c>
      <c r="M4280" s="12" t="s">
        <v>39</v>
      </c>
      <c r="N4280" s="12" t="s">
        <v>40</v>
      </c>
      <c r="O4280" s="12" t="s">
        <v>137</v>
      </c>
      <c r="P4280" s="12" t="s">
        <v>138</v>
      </c>
      <c r="Q4280" s="12"/>
      <c r="R4280" s="12"/>
      <c r="S4280" s="12"/>
      <c r="T4280" s="10"/>
      <c r="U4280" s="12"/>
      <c r="V4280" s="12"/>
      <c r="W4280" s="12"/>
      <c r="X4280" s="12"/>
      <c r="Y4280" s="12"/>
      <c r="Z4280" s="10" t="str">
        <f>IFERROR(VLOOKUP(H4280,'[1]MW-NIFTY-50-12-Apr-2020'!$A:$A,1,FALSE),"No")</f>
        <v>No</v>
      </c>
      <c r="AA4280" s="10" t="s">
        <v>44</v>
      </c>
      <c r="AB4280" s="12">
        <f t="shared" si="183"/>
        <v>5152</v>
      </c>
    </row>
    <row r="4281" spans="1:28" ht="15.75" customHeight="1" x14ac:dyDescent="0.3">
      <c r="A4281" s="12">
        <v>5153</v>
      </c>
      <c r="B4281" s="12"/>
      <c r="C4281" s="12"/>
      <c r="D4281" s="12"/>
      <c r="E4281" s="12"/>
      <c r="F4281" s="12"/>
      <c r="G4281" s="10"/>
      <c r="H4281" s="21" t="s">
        <v>13118</v>
      </c>
      <c r="I4281" s="21" t="s">
        <v>13140</v>
      </c>
      <c r="J4281" s="21" t="s">
        <v>13163</v>
      </c>
      <c r="K4281" s="13"/>
      <c r="L4281" s="13" t="s">
        <v>13179</v>
      </c>
      <c r="M4281" s="12" t="s">
        <v>95</v>
      </c>
      <c r="N4281" s="12" t="s">
        <v>172</v>
      </c>
      <c r="O4281" s="12" t="s">
        <v>1044</v>
      </c>
      <c r="P4281" s="12"/>
      <c r="Q4281" s="12"/>
      <c r="R4281" s="12"/>
      <c r="S4281" s="12"/>
      <c r="T4281" s="10"/>
      <c r="U4281" s="12"/>
      <c r="V4281" s="12"/>
      <c r="W4281" s="12"/>
      <c r="X4281" s="12"/>
      <c r="Y4281" s="12"/>
      <c r="Z4281" s="10" t="str">
        <f>IFERROR(VLOOKUP(H4281,'[1]MW-NIFTY-50-12-Apr-2020'!$A:$A,1,FALSE),"No")</f>
        <v>No</v>
      </c>
      <c r="AA4281" s="10" t="s">
        <v>44</v>
      </c>
      <c r="AB4281" s="12">
        <f t="shared" si="183"/>
        <v>5153</v>
      </c>
    </row>
    <row r="4282" spans="1:28" ht="15.75" customHeight="1" x14ac:dyDescent="0.3">
      <c r="A4282" s="12">
        <v>5154</v>
      </c>
      <c r="B4282" s="12"/>
      <c r="C4282" s="12"/>
      <c r="D4282" s="12"/>
      <c r="E4282" s="12"/>
      <c r="F4282" s="12"/>
      <c r="G4282" s="10"/>
      <c r="H4282" s="21" t="s">
        <v>13119</v>
      </c>
      <c r="I4282" s="21" t="s">
        <v>11632</v>
      </c>
      <c r="J4282" s="21" t="s">
        <v>13164</v>
      </c>
      <c r="K4282" s="13"/>
      <c r="L4282" s="13" t="s">
        <v>13177</v>
      </c>
      <c r="M4282" s="12" t="s">
        <v>55</v>
      </c>
      <c r="N4282" s="12" t="s">
        <v>56</v>
      </c>
      <c r="O4282" s="12" t="s">
        <v>62</v>
      </c>
      <c r="P4282" s="12" t="s">
        <v>63</v>
      </c>
      <c r="Q4282" s="12"/>
      <c r="R4282" s="12"/>
      <c r="S4282" s="12"/>
      <c r="T4282" s="10"/>
      <c r="U4282" s="12"/>
      <c r="V4282" s="12"/>
      <c r="W4282" s="12"/>
      <c r="X4282" s="12"/>
      <c r="Y4282" s="12"/>
      <c r="Z4282" s="10" t="str">
        <f>IFERROR(VLOOKUP(H4282,'[1]MW-NIFTY-50-12-Apr-2020'!$A:$A,1,FALSE),"No")</f>
        <v>No</v>
      </c>
      <c r="AA4282" s="10" t="s">
        <v>44</v>
      </c>
      <c r="AB4282" s="12">
        <f t="shared" si="183"/>
        <v>5154</v>
      </c>
    </row>
    <row r="4283" spans="1:28" ht="15.75" customHeight="1" x14ac:dyDescent="0.3">
      <c r="A4283" s="12">
        <v>5155</v>
      </c>
      <c r="B4283" s="12"/>
      <c r="C4283" s="12"/>
      <c r="D4283" s="12"/>
      <c r="E4283" s="12"/>
      <c r="F4283" s="12"/>
      <c r="G4283" s="10"/>
      <c r="H4283" s="21" t="s">
        <v>13120</v>
      </c>
      <c r="I4283" s="21" t="s">
        <v>13141</v>
      </c>
      <c r="J4283" s="21" t="s">
        <v>13165</v>
      </c>
      <c r="K4283" s="13"/>
      <c r="L4283" s="13" t="s">
        <v>13177</v>
      </c>
      <c r="M4283" s="12" t="s">
        <v>39</v>
      </c>
      <c r="N4283" s="12" t="s">
        <v>40</v>
      </c>
      <c r="O4283" s="12" t="s">
        <v>128</v>
      </c>
      <c r="P4283" s="12" t="s">
        <v>2150</v>
      </c>
      <c r="Q4283" s="12"/>
      <c r="R4283" s="12"/>
      <c r="S4283" s="12"/>
      <c r="T4283" s="10"/>
      <c r="U4283" s="12"/>
      <c r="V4283" s="12"/>
      <c r="W4283" s="12"/>
      <c r="X4283" s="12"/>
      <c r="Y4283" s="12"/>
      <c r="Z4283" s="10" t="str">
        <f>IFERROR(VLOOKUP(H4283,'[1]MW-NIFTY-50-12-Apr-2020'!$A:$A,1,FALSE),"No")</f>
        <v>No</v>
      </c>
      <c r="AA4283" s="10" t="s">
        <v>44</v>
      </c>
      <c r="AB4283" s="12">
        <f t="shared" si="183"/>
        <v>5155</v>
      </c>
    </row>
    <row r="4284" spans="1:28" ht="15.75" customHeight="1" x14ac:dyDescent="0.3">
      <c r="A4284" s="12">
        <v>5156</v>
      </c>
      <c r="B4284" s="12"/>
      <c r="C4284" s="12"/>
      <c r="D4284" s="12"/>
      <c r="E4284" s="12"/>
      <c r="F4284" s="12"/>
      <c r="G4284" s="10"/>
      <c r="H4284" s="21" t="s">
        <v>13121</v>
      </c>
      <c r="I4284" s="21" t="s">
        <v>6341</v>
      </c>
      <c r="J4284" s="21" t="s">
        <v>13166</v>
      </c>
      <c r="K4284" s="13"/>
      <c r="L4284" s="13" t="s">
        <v>13179</v>
      </c>
      <c r="M4284" s="12" t="s">
        <v>95</v>
      </c>
      <c r="N4284" s="12" t="s">
        <v>96</v>
      </c>
      <c r="O4284" s="12" t="s">
        <v>97</v>
      </c>
      <c r="P4284" s="12"/>
      <c r="Q4284" s="12"/>
      <c r="R4284" s="12"/>
      <c r="S4284" s="12"/>
      <c r="T4284" s="10"/>
      <c r="U4284" s="12"/>
      <c r="V4284" s="12"/>
      <c r="W4284" s="12"/>
      <c r="X4284" s="12"/>
      <c r="Y4284" s="12"/>
      <c r="Z4284" s="10" t="str">
        <f>IFERROR(VLOOKUP(H4284,'[1]MW-NIFTY-50-12-Apr-2020'!$A:$A,1,FALSE),"No")</f>
        <v>No</v>
      </c>
      <c r="AA4284" s="10" t="s">
        <v>44</v>
      </c>
      <c r="AB4284" s="12">
        <f t="shared" si="183"/>
        <v>5156</v>
      </c>
    </row>
    <row r="4285" spans="1:28" ht="15.75" customHeight="1" x14ac:dyDescent="0.3">
      <c r="A4285" s="12">
        <v>5157</v>
      </c>
      <c r="B4285" s="12"/>
      <c r="C4285" s="12"/>
      <c r="D4285" s="12"/>
      <c r="E4285" s="12"/>
      <c r="F4285" s="12"/>
      <c r="G4285" s="10"/>
      <c r="H4285" s="21" t="s">
        <v>13122</v>
      </c>
      <c r="I4285" s="21" t="s">
        <v>13142</v>
      </c>
      <c r="J4285" s="21" t="s">
        <v>13167</v>
      </c>
      <c r="K4285" s="13"/>
      <c r="L4285" s="13" t="s">
        <v>13179</v>
      </c>
      <c r="M4285" s="12" t="s">
        <v>39</v>
      </c>
      <c r="N4285" s="12" t="s">
        <v>67</v>
      </c>
      <c r="O4285" s="12"/>
      <c r="P4285" s="12"/>
      <c r="Q4285" s="12"/>
      <c r="R4285" s="12"/>
      <c r="S4285" s="12"/>
      <c r="T4285" s="10"/>
      <c r="U4285" s="12"/>
      <c r="V4285" s="12"/>
      <c r="W4285" s="12"/>
      <c r="X4285" s="12"/>
      <c r="Y4285" s="12"/>
      <c r="Z4285" s="10" t="str">
        <f>IFERROR(VLOOKUP(H4285,'[1]MW-NIFTY-50-12-Apr-2020'!$A:$A,1,FALSE),"No")</f>
        <v>No</v>
      </c>
      <c r="AA4285" s="10" t="s">
        <v>44</v>
      </c>
      <c r="AB4285" s="12">
        <f t="shared" si="183"/>
        <v>5157</v>
      </c>
    </row>
    <row r="4286" spans="1:28" ht="15.75" customHeight="1" x14ac:dyDescent="0.3">
      <c r="A4286" s="12">
        <v>5158</v>
      </c>
      <c r="B4286" s="12"/>
      <c r="C4286" s="12"/>
      <c r="D4286" s="12"/>
      <c r="E4286" s="12"/>
      <c r="F4286" s="12"/>
      <c r="G4286" s="10"/>
      <c r="H4286" s="21" t="s">
        <v>13123</v>
      </c>
      <c r="I4286" s="21" t="s">
        <v>13143</v>
      </c>
      <c r="J4286" s="21" t="s">
        <v>13168</v>
      </c>
      <c r="K4286" s="13"/>
      <c r="L4286" s="13" t="s">
        <v>13179</v>
      </c>
      <c r="M4286" s="12" t="s">
        <v>55</v>
      </c>
      <c r="N4286" s="12" t="s">
        <v>56</v>
      </c>
      <c r="O4286" s="12" t="s">
        <v>215</v>
      </c>
      <c r="P4286" s="12" t="s">
        <v>1851</v>
      </c>
      <c r="Q4286" s="12"/>
      <c r="R4286" s="12"/>
      <c r="S4286" s="12"/>
      <c r="T4286" s="10"/>
      <c r="U4286" s="12"/>
      <c r="V4286" s="12"/>
      <c r="W4286" s="12"/>
      <c r="X4286" s="12"/>
      <c r="Y4286" s="12"/>
      <c r="Z4286" s="10" t="str">
        <f>IFERROR(VLOOKUP(H4286,'[1]MW-NIFTY-50-12-Apr-2020'!$A:$A,1,FALSE),"No")</f>
        <v>No</v>
      </c>
      <c r="AA4286" s="10" t="s">
        <v>44</v>
      </c>
      <c r="AB4286" s="12">
        <f t="shared" si="183"/>
        <v>5158</v>
      </c>
    </row>
    <row r="4287" spans="1:28" ht="15.75" customHeight="1" x14ac:dyDescent="0.3">
      <c r="A4287" s="12">
        <v>5159</v>
      </c>
      <c r="B4287" s="12"/>
      <c r="C4287" s="12"/>
      <c r="D4287" s="12"/>
      <c r="E4287" s="12"/>
      <c r="F4287" s="12"/>
      <c r="G4287" s="10"/>
      <c r="H4287" s="21" t="s">
        <v>13124</v>
      </c>
      <c r="I4287" s="21" t="s">
        <v>9750</v>
      </c>
      <c r="J4287" s="21" t="s">
        <v>13169</v>
      </c>
      <c r="K4287" s="13"/>
      <c r="L4287" s="13" t="s">
        <v>13179</v>
      </c>
      <c r="M4287" s="12" t="s">
        <v>83</v>
      </c>
      <c r="N4287" s="12" t="s">
        <v>181</v>
      </c>
      <c r="O4287" s="12" t="s">
        <v>210</v>
      </c>
      <c r="P4287" s="12" t="s">
        <v>3582</v>
      </c>
      <c r="Q4287" s="12"/>
      <c r="R4287" s="12"/>
      <c r="S4287" s="12"/>
      <c r="T4287" s="10"/>
      <c r="U4287" s="12"/>
      <c r="V4287" s="12"/>
      <c r="W4287" s="12"/>
      <c r="X4287" s="12"/>
      <c r="Y4287" s="12"/>
      <c r="Z4287" s="10" t="str">
        <f>IFERROR(VLOOKUP(H4287,'[1]MW-NIFTY-50-12-Apr-2020'!$A:$A,1,FALSE),"No")</f>
        <v>No</v>
      </c>
      <c r="AA4287" s="10" t="s">
        <v>44</v>
      </c>
      <c r="AB4287" s="12">
        <f t="shared" si="183"/>
        <v>5159</v>
      </c>
    </row>
    <row r="4288" spans="1:28" ht="15.75" customHeight="1" x14ac:dyDescent="0.3">
      <c r="A4288" s="12">
        <v>5160</v>
      </c>
      <c r="B4288" s="12"/>
      <c r="C4288" s="12"/>
      <c r="D4288" s="12"/>
      <c r="E4288" s="12"/>
      <c r="F4288" s="12"/>
      <c r="G4288" s="10"/>
      <c r="H4288" s="21" t="s">
        <v>13125</v>
      </c>
      <c r="I4288" s="21" t="s">
        <v>13144</v>
      </c>
      <c r="J4288" s="21" t="s">
        <v>13170</v>
      </c>
      <c r="K4288" s="13"/>
      <c r="L4288" s="13" t="s">
        <v>13179</v>
      </c>
      <c r="M4288" s="12" t="s">
        <v>39</v>
      </c>
      <c r="N4288" s="12" t="s">
        <v>67</v>
      </c>
      <c r="O4288" s="12"/>
      <c r="P4288" s="12"/>
      <c r="Q4288" s="12"/>
      <c r="R4288" s="12"/>
      <c r="S4288" s="12"/>
      <c r="T4288" s="10"/>
      <c r="U4288" s="12"/>
      <c r="V4288" s="12"/>
      <c r="W4288" s="12"/>
      <c r="X4288" s="12"/>
      <c r="Y4288" s="12"/>
      <c r="Z4288" s="10" t="str">
        <f>IFERROR(VLOOKUP(H4288,'[1]MW-NIFTY-50-12-Apr-2020'!$A:$A,1,FALSE),"No")</f>
        <v>No</v>
      </c>
      <c r="AA4288" s="10" t="s">
        <v>44</v>
      </c>
      <c r="AB4288" s="12">
        <f t="shared" si="183"/>
        <v>5160</v>
      </c>
    </row>
    <row r="4289" spans="1:28" ht="15.75" customHeight="1" x14ac:dyDescent="0.3">
      <c r="A4289" s="12">
        <v>5161</v>
      </c>
      <c r="B4289" s="12"/>
      <c r="C4289" s="12"/>
      <c r="D4289" s="12"/>
      <c r="E4289" s="12"/>
      <c r="F4289" s="12"/>
      <c r="G4289" s="10"/>
      <c r="H4289" s="21" t="s">
        <v>13126</v>
      </c>
      <c r="I4289" s="21" t="s">
        <v>12057</v>
      </c>
      <c r="J4289" s="21" t="s">
        <v>13171</v>
      </c>
      <c r="K4289" s="13"/>
      <c r="L4289" s="13" t="s">
        <v>13177</v>
      </c>
      <c r="M4289" s="12" t="s">
        <v>275</v>
      </c>
      <c r="N4289" s="12" t="s">
        <v>276</v>
      </c>
      <c r="O4289" s="12" t="s">
        <v>277</v>
      </c>
      <c r="P4289" s="12"/>
      <c r="Q4289" s="12"/>
      <c r="R4289" s="12"/>
      <c r="S4289" s="12"/>
      <c r="T4289" s="10"/>
      <c r="U4289" s="12"/>
      <c r="V4289" s="12"/>
      <c r="W4289" s="12"/>
      <c r="X4289" s="12"/>
      <c r="Y4289" s="12"/>
      <c r="Z4289" s="10" t="str">
        <f>IFERROR(VLOOKUP(H4289,'[1]MW-NIFTY-50-12-Apr-2020'!$A:$A,1,FALSE),"No")</f>
        <v>No</v>
      </c>
      <c r="AA4289" s="10" t="s">
        <v>44</v>
      </c>
      <c r="AB4289" s="12">
        <f t="shared" si="183"/>
        <v>5161</v>
      </c>
    </row>
    <row r="4290" spans="1:28" ht="15.75" customHeight="1" x14ac:dyDescent="0.3">
      <c r="A4290" s="12">
        <v>5162</v>
      </c>
      <c r="B4290" s="12"/>
      <c r="C4290" s="12"/>
      <c r="D4290" s="12"/>
      <c r="E4290" s="12"/>
      <c r="F4290" s="12"/>
      <c r="G4290" s="10"/>
      <c r="H4290" s="21" t="s">
        <v>13127</v>
      </c>
      <c r="I4290" s="21" t="s">
        <v>1548</v>
      </c>
      <c r="J4290" s="21" t="s">
        <v>13172</v>
      </c>
      <c r="K4290" s="13"/>
      <c r="L4290" s="13" t="s">
        <v>13179</v>
      </c>
      <c r="M4290" s="12" t="s">
        <v>23</v>
      </c>
      <c r="N4290" s="12" t="s">
        <v>90</v>
      </c>
      <c r="O4290" s="12" t="s">
        <v>283</v>
      </c>
      <c r="P4290" s="12"/>
      <c r="Q4290" s="12"/>
      <c r="R4290" s="12"/>
      <c r="S4290" s="12"/>
      <c r="T4290" s="10"/>
      <c r="U4290" s="12"/>
      <c r="V4290" s="12"/>
      <c r="W4290" s="12"/>
      <c r="X4290" s="12"/>
      <c r="Y4290" s="12"/>
      <c r="Z4290" s="10" t="str">
        <f>IFERROR(VLOOKUP(H4290,'[1]MW-NIFTY-50-12-Apr-2020'!$A:$A,1,FALSE),"No")</f>
        <v>No</v>
      </c>
      <c r="AA4290" s="10" t="s">
        <v>44</v>
      </c>
      <c r="AB4290" s="12">
        <f t="shared" si="183"/>
        <v>5162</v>
      </c>
    </row>
    <row r="4291" spans="1:28" ht="15.75" customHeight="1" x14ac:dyDescent="0.3">
      <c r="A4291" s="12">
        <v>5163</v>
      </c>
      <c r="B4291" s="12"/>
      <c r="C4291" s="12"/>
      <c r="D4291" s="12"/>
      <c r="E4291" s="12"/>
      <c r="F4291" s="12"/>
      <c r="G4291" s="10"/>
      <c r="H4291" s="21" t="s">
        <v>13128</v>
      </c>
      <c r="I4291" s="21" t="s">
        <v>13145</v>
      </c>
      <c r="J4291" s="21" t="s">
        <v>13173</v>
      </c>
      <c r="K4291" s="13"/>
      <c r="L4291" s="13" t="s">
        <v>13179</v>
      </c>
      <c r="M4291" s="12" t="s">
        <v>121</v>
      </c>
      <c r="N4291" s="12" t="s">
        <v>562</v>
      </c>
      <c r="O4291" s="12"/>
      <c r="P4291" s="12" t="s">
        <v>13175</v>
      </c>
      <c r="Q4291" s="12"/>
      <c r="R4291" s="12"/>
      <c r="S4291" s="12"/>
      <c r="T4291" s="10"/>
      <c r="U4291" s="12"/>
      <c r="V4291" s="12"/>
      <c r="W4291" s="12"/>
      <c r="X4291" s="12"/>
      <c r="Y4291" s="12"/>
      <c r="Z4291" s="10" t="str">
        <f>IFERROR(VLOOKUP(H4291,'[1]MW-NIFTY-50-12-Apr-2020'!$A:$A,1,FALSE),"No")</f>
        <v>No</v>
      </c>
      <c r="AA4291" s="10" t="s">
        <v>44</v>
      </c>
      <c r="AB4291" s="12">
        <f t="shared" si="183"/>
        <v>5163</v>
      </c>
    </row>
    <row r="4292" spans="1:28" ht="15.75" customHeight="1" x14ac:dyDescent="0.3">
      <c r="A4292" s="12">
        <f>A4291+1</f>
        <v>5164</v>
      </c>
      <c r="B4292" s="12"/>
      <c r="C4292" s="12"/>
      <c r="D4292" s="12"/>
      <c r="E4292" s="12"/>
      <c r="F4292" s="21">
        <v>542011</v>
      </c>
      <c r="G4292" s="10"/>
      <c r="H4292" s="10"/>
      <c r="I4292" s="21" t="s">
        <v>13191</v>
      </c>
      <c r="J4292" s="21" t="s">
        <v>13190</v>
      </c>
      <c r="K4292" s="13"/>
      <c r="L4292" s="13" t="s">
        <v>13179</v>
      </c>
      <c r="M4292" s="12"/>
      <c r="N4292" s="12"/>
      <c r="O4292" s="12"/>
      <c r="P4292" s="12"/>
      <c r="Q4292" s="12"/>
      <c r="R4292" s="12"/>
      <c r="S4292" s="12"/>
      <c r="T4292" s="10"/>
      <c r="U4292" s="12"/>
      <c r="V4292" s="12"/>
      <c r="W4292" s="12"/>
      <c r="X4292" s="12"/>
      <c r="Y4292" s="12"/>
      <c r="Z4292" s="10" t="str">
        <f>IFERROR(VLOOKUP(H4292,'[1]MW-NIFTY-50-12-Apr-2020'!$A:$A,1,FALSE),"No")</f>
        <v>No</v>
      </c>
      <c r="AA4292" s="12" t="s">
        <v>28</v>
      </c>
      <c r="AB4292" s="12">
        <f>A4292</f>
        <v>5164</v>
      </c>
    </row>
    <row r="4293" spans="1:28" ht="15.75" customHeight="1" x14ac:dyDescent="0.3">
      <c r="G4293" s="1"/>
      <c r="H4293" s="1"/>
      <c r="J4293" s="1"/>
      <c r="K4293" s="4"/>
      <c r="L4293" s="4"/>
      <c r="T4293" s="1"/>
    </row>
    <row r="4294" spans="1:28" ht="15.75" customHeight="1" x14ac:dyDescent="0.3">
      <c r="G4294" s="1"/>
      <c r="H4294" s="1"/>
      <c r="J4294" s="1"/>
      <c r="K4294" s="4"/>
      <c r="L4294" s="4"/>
      <c r="T4294" s="1"/>
    </row>
    <row r="4295" spans="1:28" ht="15.75" customHeight="1" x14ac:dyDescent="0.3">
      <c r="G4295" s="1"/>
      <c r="H4295" s="1"/>
      <c r="J4295" s="1"/>
      <c r="K4295" s="4"/>
      <c r="L4295" s="4"/>
      <c r="T4295" s="1"/>
    </row>
    <row r="4296" spans="1:28" ht="15.75" customHeight="1" x14ac:dyDescent="0.3">
      <c r="G4296" s="1"/>
      <c r="H4296" s="1"/>
      <c r="J4296" s="1"/>
      <c r="K4296" s="4"/>
      <c r="L4296" s="4"/>
      <c r="T4296" s="1"/>
    </row>
    <row r="4297" spans="1:28" ht="15.75" customHeight="1" x14ac:dyDescent="0.3">
      <c r="G4297" s="1"/>
      <c r="H4297" s="1"/>
      <c r="J4297" s="1"/>
      <c r="K4297" s="4"/>
      <c r="L4297" s="4"/>
      <c r="T4297" s="1"/>
    </row>
    <row r="4298" spans="1:28" ht="15.75" customHeight="1" x14ac:dyDescent="0.3">
      <c r="G4298" s="1"/>
      <c r="H4298" s="1"/>
      <c r="J4298" s="1"/>
      <c r="K4298" s="4"/>
      <c r="L4298" s="4"/>
      <c r="T4298" s="1"/>
    </row>
    <row r="4299" spans="1:28" ht="15.75" customHeight="1" x14ac:dyDescent="0.3">
      <c r="G4299" s="1"/>
      <c r="H4299" s="1"/>
      <c r="J4299" s="1"/>
      <c r="K4299" s="4"/>
      <c r="L4299" s="4"/>
      <c r="T4299" s="1"/>
    </row>
    <row r="4300" spans="1:28" ht="15.75" customHeight="1" x14ac:dyDescent="0.3">
      <c r="G4300" s="1"/>
      <c r="H4300" s="1"/>
      <c r="J4300" s="1"/>
      <c r="K4300" s="4"/>
      <c r="L4300" s="4"/>
      <c r="T4300" s="1"/>
    </row>
    <row r="4301" spans="1:28" ht="15.75" customHeight="1" x14ac:dyDescent="0.3">
      <c r="G4301" s="1"/>
      <c r="H4301" s="1"/>
      <c r="J4301" s="1"/>
      <c r="K4301" s="4"/>
      <c r="L4301" s="4"/>
      <c r="T4301" s="1"/>
    </row>
    <row r="4302" spans="1:28" ht="15.75" customHeight="1" x14ac:dyDescent="0.3">
      <c r="G4302" s="1"/>
      <c r="H4302" s="1"/>
      <c r="J4302" s="1"/>
      <c r="K4302" s="4"/>
      <c r="L4302" s="4"/>
      <c r="T4302" s="1"/>
    </row>
    <row r="4303" spans="1:28" ht="15.75" customHeight="1" x14ac:dyDescent="0.3">
      <c r="G4303" s="1"/>
      <c r="H4303" s="1"/>
      <c r="J4303" s="1"/>
      <c r="K4303" s="4"/>
      <c r="L4303" s="4"/>
      <c r="T4303" s="1"/>
    </row>
    <row r="4304" spans="1:28" ht="15.75" customHeight="1" x14ac:dyDescent="0.3">
      <c r="G4304" s="1"/>
      <c r="H4304" s="1"/>
      <c r="J4304" s="1"/>
      <c r="K4304" s="4"/>
      <c r="L4304" s="4"/>
      <c r="T4304" s="1"/>
    </row>
    <row r="4305" spans="7:20" ht="15.75" customHeight="1" x14ac:dyDescent="0.3">
      <c r="G4305" s="1"/>
      <c r="H4305" s="1"/>
      <c r="J4305" s="1"/>
      <c r="K4305" s="4"/>
      <c r="L4305" s="4"/>
      <c r="T4305" s="1"/>
    </row>
    <row r="4306" spans="7:20" ht="15.75" customHeight="1" x14ac:dyDescent="0.3">
      <c r="G4306" s="1"/>
      <c r="H4306" s="1"/>
      <c r="J4306" s="1"/>
      <c r="K4306" s="4"/>
      <c r="L4306" s="4"/>
      <c r="T4306" s="1"/>
    </row>
    <row r="4307" spans="7:20" ht="15.75" customHeight="1" x14ac:dyDescent="0.3">
      <c r="G4307" s="1"/>
      <c r="H4307" s="1"/>
      <c r="J4307" s="1"/>
      <c r="K4307" s="4"/>
      <c r="L4307" s="4"/>
      <c r="T4307" s="1"/>
    </row>
    <row r="4308" spans="7:20" ht="15.75" customHeight="1" x14ac:dyDescent="0.3">
      <c r="G4308" s="1"/>
      <c r="H4308" s="1"/>
      <c r="J4308" s="1"/>
      <c r="K4308" s="4"/>
      <c r="L4308" s="4"/>
      <c r="T4308" s="1"/>
    </row>
    <row r="4309" spans="7:20" ht="15.75" customHeight="1" x14ac:dyDescent="0.3">
      <c r="G4309" s="1"/>
      <c r="H4309" s="1"/>
      <c r="J4309" s="1"/>
      <c r="K4309" s="4"/>
      <c r="L4309" s="4"/>
      <c r="T4309" s="1"/>
    </row>
    <row r="4310" spans="7:20" ht="15.75" customHeight="1" x14ac:dyDescent="0.3">
      <c r="G4310" s="1"/>
      <c r="H4310" s="1"/>
      <c r="J4310" s="1"/>
      <c r="K4310" s="4"/>
      <c r="L4310" s="4"/>
      <c r="T4310" s="1"/>
    </row>
    <row r="4311" spans="7:20" ht="15.75" customHeight="1" x14ac:dyDescent="0.3">
      <c r="G4311" s="1"/>
      <c r="H4311" s="1"/>
      <c r="J4311" s="1"/>
      <c r="K4311" s="4"/>
      <c r="L4311" s="4"/>
      <c r="T4311" s="1"/>
    </row>
    <row r="4312" spans="7:20" ht="15.75" customHeight="1" x14ac:dyDescent="0.3">
      <c r="G4312" s="1"/>
      <c r="H4312" s="1"/>
      <c r="J4312" s="1"/>
      <c r="K4312" s="4"/>
      <c r="L4312" s="4"/>
      <c r="T4312" s="1"/>
    </row>
    <row r="4313" spans="7:20" ht="15.75" customHeight="1" x14ac:dyDescent="0.3">
      <c r="G4313" s="1"/>
      <c r="H4313" s="1"/>
      <c r="J4313" s="1"/>
      <c r="K4313" s="4"/>
      <c r="L4313" s="4"/>
      <c r="T4313" s="1"/>
    </row>
    <row r="4314" spans="7:20" ht="15.75" customHeight="1" x14ac:dyDescent="0.3">
      <c r="G4314" s="1"/>
      <c r="H4314" s="1"/>
      <c r="J4314" s="1"/>
      <c r="K4314" s="4"/>
      <c r="L4314" s="4"/>
      <c r="T4314" s="1"/>
    </row>
    <row r="4315" spans="7:20" ht="15.75" customHeight="1" x14ac:dyDescent="0.3">
      <c r="G4315" s="1"/>
      <c r="H4315" s="1"/>
      <c r="J4315" s="1"/>
      <c r="K4315" s="4"/>
      <c r="L4315" s="4"/>
      <c r="T4315" s="1"/>
    </row>
    <row r="4316" spans="7:20" ht="15.75" customHeight="1" x14ac:dyDescent="0.3">
      <c r="G4316" s="1"/>
      <c r="H4316" s="1"/>
      <c r="J4316" s="1"/>
      <c r="K4316" s="4"/>
      <c r="L4316" s="4"/>
      <c r="T4316" s="1"/>
    </row>
    <row r="4317" spans="7:20" ht="15.75" customHeight="1" x14ac:dyDescent="0.3">
      <c r="G4317" s="1"/>
      <c r="H4317" s="1"/>
      <c r="J4317" s="1"/>
      <c r="K4317" s="4"/>
      <c r="L4317" s="4"/>
      <c r="T4317" s="1"/>
    </row>
    <row r="4318" spans="7:20" ht="15.75" customHeight="1" x14ac:dyDescent="0.3">
      <c r="G4318" s="1"/>
      <c r="H4318" s="1"/>
      <c r="J4318" s="1"/>
      <c r="K4318" s="4"/>
      <c r="L4318" s="4"/>
      <c r="T4318" s="1"/>
    </row>
    <row r="4319" spans="7:20" ht="15.75" customHeight="1" x14ac:dyDescent="0.3">
      <c r="G4319" s="1"/>
      <c r="H4319" s="1"/>
      <c r="J4319" s="1"/>
      <c r="K4319" s="4"/>
      <c r="L4319" s="4"/>
      <c r="T4319" s="1"/>
    </row>
    <row r="4320" spans="7:20" ht="15.75" customHeight="1" x14ac:dyDescent="0.3">
      <c r="G4320" s="1"/>
      <c r="H4320" s="1"/>
      <c r="J4320" s="1"/>
      <c r="K4320" s="4"/>
      <c r="L4320" s="4"/>
      <c r="T4320" s="1"/>
    </row>
    <row r="4321" spans="7:20" ht="15.75" customHeight="1" x14ac:dyDescent="0.3">
      <c r="G4321" s="1"/>
      <c r="H4321" s="1"/>
      <c r="J4321" s="1"/>
      <c r="K4321" s="4"/>
      <c r="L4321" s="4"/>
      <c r="T4321" s="1"/>
    </row>
    <row r="4322" spans="7:20" ht="15.75" customHeight="1" x14ac:dyDescent="0.3">
      <c r="G4322" s="1"/>
      <c r="H4322" s="1"/>
      <c r="J4322" s="1"/>
      <c r="K4322" s="4"/>
      <c r="L4322" s="4"/>
      <c r="T4322" s="1"/>
    </row>
    <row r="4323" spans="7:20" ht="15.75" customHeight="1" x14ac:dyDescent="0.3">
      <c r="G4323" s="1"/>
      <c r="H4323" s="1"/>
      <c r="J4323" s="1"/>
      <c r="K4323" s="4"/>
      <c r="L4323" s="4"/>
      <c r="T4323" s="1"/>
    </row>
    <row r="4324" spans="7:20" ht="15.75" customHeight="1" x14ac:dyDescent="0.3">
      <c r="G4324" s="1"/>
      <c r="H4324" s="1"/>
      <c r="J4324" s="1"/>
      <c r="K4324" s="4"/>
      <c r="L4324" s="4"/>
      <c r="T4324" s="1"/>
    </row>
    <row r="4325" spans="7:20" ht="15.75" customHeight="1" x14ac:dyDescent="0.3">
      <c r="G4325" s="1"/>
      <c r="H4325" s="1"/>
      <c r="J4325" s="1"/>
      <c r="K4325" s="4"/>
      <c r="L4325" s="4"/>
      <c r="T4325" s="1"/>
    </row>
    <row r="4326" spans="7:20" ht="15.75" customHeight="1" x14ac:dyDescent="0.3">
      <c r="G4326" s="1"/>
      <c r="H4326" s="1"/>
      <c r="J4326" s="1"/>
      <c r="K4326" s="4"/>
      <c r="L4326" s="4"/>
      <c r="T4326" s="1"/>
    </row>
    <row r="4327" spans="7:20" ht="15.75" customHeight="1" x14ac:dyDescent="0.3">
      <c r="G4327" s="1"/>
      <c r="H4327" s="1"/>
      <c r="J4327" s="1"/>
      <c r="K4327" s="4"/>
      <c r="L4327" s="4"/>
      <c r="T4327" s="1"/>
    </row>
    <row r="4328" spans="7:20" ht="15.75" customHeight="1" x14ac:dyDescent="0.3">
      <c r="G4328" s="1"/>
      <c r="H4328" s="1"/>
      <c r="J4328" s="1"/>
      <c r="K4328" s="4"/>
      <c r="L4328" s="4"/>
      <c r="T4328" s="1"/>
    </row>
    <row r="4329" spans="7:20" ht="15.75" customHeight="1" x14ac:dyDescent="0.3">
      <c r="G4329" s="1"/>
      <c r="H4329" s="1"/>
      <c r="J4329" s="1"/>
      <c r="K4329" s="4"/>
      <c r="L4329" s="4"/>
      <c r="T4329" s="1"/>
    </row>
    <row r="4330" spans="7:20" ht="15.75" customHeight="1" x14ac:dyDescent="0.3">
      <c r="G4330" s="1"/>
      <c r="H4330" s="1"/>
      <c r="J4330" s="1"/>
      <c r="K4330" s="4"/>
      <c r="L4330" s="4"/>
      <c r="T4330" s="1"/>
    </row>
    <row r="4331" spans="7:20" ht="15.75" customHeight="1" x14ac:dyDescent="0.3">
      <c r="G4331" s="1"/>
      <c r="H4331" s="1"/>
      <c r="J4331" s="1"/>
      <c r="K4331" s="4"/>
      <c r="L4331" s="4"/>
      <c r="T4331" s="1"/>
    </row>
    <row r="4332" spans="7:20" ht="15.75" customHeight="1" x14ac:dyDescent="0.3">
      <c r="G4332" s="1"/>
      <c r="H4332" s="1"/>
      <c r="J4332" s="1"/>
      <c r="K4332" s="4"/>
      <c r="L4332" s="4"/>
      <c r="T4332" s="1"/>
    </row>
    <row r="4333" spans="7:20" ht="15.75" customHeight="1" x14ac:dyDescent="0.3">
      <c r="G4333" s="1"/>
      <c r="H4333" s="1"/>
      <c r="J4333" s="1"/>
      <c r="K4333" s="4"/>
      <c r="L4333" s="4"/>
      <c r="T4333" s="1"/>
    </row>
    <row r="4334" spans="7:20" ht="15.75" customHeight="1" x14ac:dyDescent="0.3">
      <c r="G4334" s="1"/>
      <c r="H4334" s="1"/>
      <c r="J4334" s="1"/>
      <c r="K4334" s="4"/>
      <c r="L4334" s="4"/>
      <c r="T4334" s="1"/>
    </row>
    <row r="4335" spans="7:20" ht="15.75" customHeight="1" x14ac:dyDescent="0.3">
      <c r="G4335" s="1"/>
      <c r="H4335" s="1"/>
      <c r="J4335" s="1"/>
      <c r="K4335" s="4"/>
      <c r="L4335" s="4"/>
      <c r="T4335" s="1"/>
    </row>
    <row r="4336" spans="7:20" ht="15.75" customHeight="1" x14ac:dyDescent="0.3">
      <c r="G4336" s="1"/>
      <c r="H4336" s="1"/>
      <c r="J4336" s="1"/>
      <c r="K4336" s="4"/>
      <c r="L4336" s="4"/>
      <c r="T4336" s="1"/>
    </row>
    <row r="4337" spans="7:20" ht="15.75" customHeight="1" x14ac:dyDescent="0.3">
      <c r="G4337" s="1"/>
      <c r="H4337" s="1"/>
      <c r="J4337" s="1"/>
      <c r="K4337" s="4"/>
      <c r="L4337" s="4"/>
      <c r="T4337" s="1"/>
    </row>
    <row r="4338" spans="7:20" ht="15.75" customHeight="1" x14ac:dyDescent="0.3">
      <c r="G4338" s="1"/>
      <c r="H4338" s="1"/>
      <c r="J4338" s="1"/>
      <c r="K4338" s="4"/>
      <c r="L4338" s="4"/>
      <c r="T4338" s="1"/>
    </row>
    <row r="4339" spans="7:20" ht="15.75" customHeight="1" x14ac:dyDescent="0.3">
      <c r="G4339" s="1"/>
      <c r="H4339" s="1"/>
      <c r="J4339" s="1"/>
      <c r="K4339" s="4"/>
      <c r="L4339" s="4"/>
      <c r="T4339" s="1"/>
    </row>
    <row r="4340" spans="7:20" ht="15.75" customHeight="1" x14ac:dyDescent="0.3">
      <c r="G4340" s="1"/>
      <c r="H4340" s="1"/>
      <c r="J4340" s="1"/>
      <c r="K4340" s="4"/>
      <c r="L4340" s="4"/>
      <c r="T4340" s="1"/>
    </row>
    <row r="4341" spans="7:20" ht="15.75" customHeight="1" x14ac:dyDescent="0.3">
      <c r="G4341" s="1"/>
      <c r="H4341" s="1"/>
      <c r="J4341" s="1"/>
      <c r="K4341" s="4"/>
      <c r="L4341" s="4"/>
      <c r="T4341" s="1"/>
    </row>
    <row r="4342" spans="7:20" ht="15.75" customHeight="1" x14ac:dyDescent="0.3">
      <c r="G4342" s="1"/>
      <c r="H4342" s="1"/>
      <c r="J4342" s="1"/>
      <c r="K4342" s="4"/>
      <c r="L4342" s="4"/>
      <c r="T4342" s="1"/>
    </row>
    <row r="4343" spans="7:20" ht="15.75" customHeight="1" x14ac:dyDescent="0.3">
      <c r="G4343" s="1"/>
      <c r="H4343" s="1"/>
      <c r="J4343" s="1"/>
      <c r="K4343" s="4"/>
      <c r="L4343" s="4"/>
      <c r="T4343" s="1"/>
    </row>
    <row r="4344" spans="7:20" ht="15.75" customHeight="1" x14ac:dyDescent="0.3">
      <c r="G4344" s="1"/>
      <c r="H4344" s="1"/>
      <c r="J4344" s="1"/>
      <c r="K4344" s="4"/>
      <c r="L4344" s="4"/>
      <c r="T4344" s="1"/>
    </row>
    <row r="4345" spans="7:20" ht="15.75" customHeight="1" x14ac:dyDescent="0.3">
      <c r="G4345" s="1"/>
      <c r="H4345" s="1"/>
      <c r="J4345" s="1"/>
      <c r="K4345" s="4"/>
      <c r="L4345" s="4"/>
      <c r="T4345" s="1"/>
    </row>
    <row r="4346" spans="7:20" ht="15.75" customHeight="1" x14ac:dyDescent="0.3">
      <c r="G4346" s="1"/>
      <c r="H4346" s="1"/>
      <c r="J4346" s="1"/>
      <c r="K4346" s="4"/>
      <c r="L4346" s="4"/>
      <c r="T4346" s="1"/>
    </row>
    <row r="4347" spans="7:20" ht="15.75" customHeight="1" x14ac:dyDescent="0.3">
      <c r="G4347" s="1"/>
      <c r="H4347" s="1"/>
      <c r="J4347" s="1"/>
      <c r="K4347" s="4"/>
      <c r="L4347" s="4"/>
      <c r="T4347" s="1"/>
    </row>
    <row r="4348" spans="7:20" ht="15.75" customHeight="1" x14ac:dyDescent="0.3">
      <c r="G4348" s="1"/>
      <c r="H4348" s="1"/>
      <c r="J4348" s="1"/>
      <c r="K4348" s="4"/>
      <c r="L4348" s="4"/>
      <c r="T4348" s="1"/>
    </row>
    <row r="4349" spans="7:20" ht="15.75" customHeight="1" x14ac:dyDescent="0.3">
      <c r="G4349" s="1"/>
      <c r="H4349" s="1"/>
      <c r="J4349" s="1"/>
      <c r="K4349" s="4"/>
      <c r="L4349" s="4"/>
      <c r="T4349" s="1"/>
    </row>
    <row r="4350" spans="7:20" ht="15.75" customHeight="1" x14ac:dyDescent="0.3">
      <c r="G4350" s="1"/>
      <c r="H4350" s="1"/>
      <c r="J4350" s="1"/>
      <c r="K4350" s="4"/>
      <c r="L4350" s="4"/>
      <c r="T4350" s="1"/>
    </row>
    <row r="4351" spans="7:20" ht="15.75" customHeight="1" x14ac:dyDescent="0.3">
      <c r="G4351" s="1"/>
      <c r="H4351" s="1"/>
      <c r="J4351" s="1"/>
      <c r="K4351" s="4"/>
      <c r="L4351" s="4"/>
      <c r="T4351" s="1"/>
    </row>
    <row r="4352" spans="7:20" ht="15.75" customHeight="1" x14ac:dyDescent="0.3">
      <c r="G4352" s="1"/>
      <c r="H4352" s="1"/>
      <c r="J4352" s="1"/>
      <c r="K4352" s="4"/>
      <c r="L4352" s="4"/>
      <c r="T4352" s="1"/>
    </row>
    <row r="4353" spans="7:20" ht="15.75" customHeight="1" x14ac:dyDescent="0.3">
      <c r="G4353" s="1"/>
      <c r="H4353" s="1"/>
      <c r="J4353" s="1"/>
      <c r="K4353" s="4"/>
      <c r="L4353" s="4"/>
      <c r="T4353" s="1"/>
    </row>
    <row r="4354" spans="7:20" ht="15.75" customHeight="1" x14ac:dyDescent="0.3">
      <c r="G4354" s="1"/>
      <c r="H4354" s="1"/>
      <c r="J4354" s="1"/>
      <c r="K4354" s="4"/>
      <c r="L4354" s="4"/>
      <c r="T4354" s="1"/>
    </row>
    <row r="4355" spans="7:20" ht="15.75" customHeight="1" x14ac:dyDescent="0.3">
      <c r="G4355" s="1"/>
      <c r="H4355" s="1"/>
      <c r="J4355" s="1"/>
      <c r="K4355" s="4"/>
      <c r="L4355" s="4"/>
      <c r="T4355" s="1"/>
    </row>
    <row r="4356" spans="7:20" ht="15.75" customHeight="1" x14ac:dyDescent="0.3">
      <c r="G4356" s="1"/>
      <c r="H4356" s="1"/>
      <c r="J4356" s="1"/>
      <c r="K4356" s="4"/>
      <c r="L4356" s="4"/>
      <c r="T4356" s="1"/>
    </row>
    <row r="4357" spans="7:20" ht="15.75" customHeight="1" x14ac:dyDescent="0.3">
      <c r="G4357" s="1"/>
      <c r="H4357" s="1"/>
      <c r="J4357" s="1"/>
      <c r="K4357" s="4"/>
      <c r="L4357" s="4"/>
      <c r="T4357" s="1"/>
    </row>
    <row r="4358" spans="7:20" ht="15.75" customHeight="1" x14ac:dyDescent="0.3">
      <c r="G4358" s="1"/>
      <c r="H4358" s="1"/>
      <c r="J4358" s="1"/>
      <c r="K4358" s="4"/>
      <c r="L4358" s="4"/>
      <c r="T4358" s="1"/>
    </row>
    <row r="4359" spans="7:20" ht="15.75" customHeight="1" x14ac:dyDescent="0.3">
      <c r="G4359" s="1"/>
      <c r="H4359" s="1"/>
      <c r="J4359" s="1"/>
      <c r="K4359" s="4"/>
      <c r="L4359" s="4"/>
      <c r="T4359" s="1"/>
    </row>
    <row r="4360" spans="7:20" ht="15.75" customHeight="1" x14ac:dyDescent="0.3">
      <c r="G4360" s="1"/>
      <c r="H4360" s="1"/>
      <c r="J4360" s="1"/>
      <c r="K4360" s="4"/>
      <c r="L4360" s="4"/>
      <c r="T4360" s="1"/>
    </row>
    <row r="4361" spans="7:20" ht="15.75" customHeight="1" x14ac:dyDescent="0.3">
      <c r="G4361" s="1"/>
      <c r="H4361" s="1"/>
      <c r="J4361" s="1"/>
      <c r="K4361" s="4"/>
      <c r="L4361" s="4"/>
      <c r="T4361" s="1"/>
    </row>
    <row r="4362" spans="7:20" ht="15.75" customHeight="1" x14ac:dyDescent="0.3">
      <c r="G4362" s="1"/>
      <c r="H4362" s="1"/>
      <c r="J4362" s="1"/>
      <c r="K4362" s="4"/>
      <c r="L4362" s="4"/>
      <c r="T4362" s="1"/>
    </row>
    <row r="4363" spans="7:20" ht="15.75" customHeight="1" x14ac:dyDescent="0.3">
      <c r="G4363" s="1"/>
      <c r="H4363" s="1"/>
      <c r="J4363" s="1"/>
      <c r="K4363" s="4"/>
      <c r="L4363" s="4"/>
      <c r="T4363" s="1"/>
    </row>
    <row r="4364" spans="7:20" ht="15.75" customHeight="1" x14ac:dyDescent="0.3">
      <c r="G4364" s="1"/>
      <c r="H4364" s="1"/>
      <c r="J4364" s="1"/>
      <c r="K4364" s="4"/>
      <c r="L4364" s="4"/>
      <c r="T4364" s="1"/>
    </row>
    <row r="4365" spans="7:20" ht="15.75" customHeight="1" x14ac:dyDescent="0.3">
      <c r="G4365" s="1"/>
      <c r="H4365" s="1"/>
      <c r="J4365" s="1"/>
      <c r="K4365" s="4"/>
      <c r="L4365" s="4"/>
      <c r="T4365" s="1"/>
    </row>
    <row r="4366" spans="7:20" ht="15.75" customHeight="1" x14ac:dyDescent="0.3">
      <c r="G4366" s="1"/>
      <c r="H4366" s="1"/>
      <c r="J4366" s="1"/>
      <c r="K4366" s="4"/>
      <c r="L4366" s="4"/>
      <c r="T4366" s="1"/>
    </row>
    <row r="4367" spans="7:20" ht="15.75" customHeight="1" x14ac:dyDescent="0.3">
      <c r="G4367" s="1"/>
      <c r="H4367" s="1"/>
      <c r="J4367" s="1"/>
      <c r="K4367" s="4"/>
      <c r="L4367" s="4"/>
      <c r="T4367" s="1"/>
    </row>
    <row r="4368" spans="7:20" ht="15.75" customHeight="1" x14ac:dyDescent="0.3">
      <c r="G4368" s="1"/>
      <c r="H4368" s="1"/>
      <c r="J4368" s="1"/>
      <c r="K4368" s="4"/>
      <c r="L4368" s="4"/>
      <c r="T4368" s="1"/>
    </row>
    <row r="4369" spans="7:20" ht="15.75" customHeight="1" x14ac:dyDescent="0.3">
      <c r="G4369" s="1"/>
      <c r="H4369" s="1"/>
      <c r="J4369" s="1"/>
      <c r="K4369" s="4"/>
      <c r="L4369" s="4"/>
      <c r="T4369" s="1"/>
    </row>
    <row r="4370" spans="7:20" ht="15.75" customHeight="1" x14ac:dyDescent="0.3">
      <c r="G4370" s="1"/>
      <c r="H4370" s="1"/>
      <c r="J4370" s="1"/>
      <c r="K4370" s="4"/>
      <c r="L4370" s="4"/>
      <c r="T4370" s="1"/>
    </row>
    <row r="4371" spans="7:20" ht="15.75" customHeight="1" x14ac:dyDescent="0.3">
      <c r="G4371" s="1"/>
      <c r="H4371" s="1"/>
      <c r="J4371" s="1"/>
      <c r="K4371" s="4"/>
      <c r="L4371" s="4"/>
      <c r="T4371" s="1"/>
    </row>
    <row r="4372" spans="7:20" ht="15.75" customHeight="1" x14ac:dyDescent="0.3">
      <c r="G4372" s="1"/>
      <c r="H4372" s="1"/>
      <c r="J4372" s="1"/>
      <c r="K4372" s="4"/>
      <c r="L4372" s="4"/>
      <c r="T4372" s="1"/>
    </row>
    <row r="4373" spans="7:20" ht="15.75" customHeight="1" x14ac:dyDescent="0.3">
      <c r="G4373" s="1"/>
      <c r="H4373" s="1"/>
      <c r="J4373" s="1"/>
      <c r="K4373" s="4"/>
      <c r="L4373" s="4"/>
      <c r="T4373" s="1"/>
    </row>
    <row r="4374" spans="7:20" ht="15.75" customHeight="1" x14ac:dyDescent="0.3">
      <c r="G4374" s="1"/>
      <c r="H4374" s="1"/>
      <c r="J4374" s="1"/>
      <c r="K4374" s="4"/>
      <c r="L4374" s="4"/>
      <c r="T4374" s="1"/>
    </row>
    <row r="4375" spans="7:20" ht="15.75" customHeight="1" x14ac:dyDescent="0.3">
      <c r="G4375" s="1"/>
      <c r="H4375" s="1"/>
      <c r="J4375" s="1"/>
      <c r="K4375" s="4"/>
      <c r="L4375" s="4"/>
      <c r="T4375" s="1"/>
    </row>
    <row r="4376" spans="7:20" ht="15.75" customHeight="1" x14ac:dyDescent="0.3">
      <c r="G4376" s="1"/>
      <c r="H4376" s="1"/>
      <c r="J4376" s="1"/>
      <c r="K4376" s="4"/>
      <c r="L4376" s="4"/>
      <c r="T4376" s="1"/>
    </row>
    <row r="4377" spans="7:20" ht="15.75" customHeight="1" x14ac:dyDescent="0.3">
      <c r="G4377" s="1"/>
      <c r="H4377" s="1"/>
      <c r="J4377" s="1"/>
      <c r="K4377" s="4"/>
      <c r="L4377" s="4"/>
      <c r="T4377" s="1"/>
    </row>
    <row r="4378" spans="7:20" ht="15.75" customHeight="1" x14ac:dyDescent="0.3">
      <c r="G4378" s="1"/>
      <c r="H4378" s="1"/>
      <c r="J4378" s="1"/>
      <c r="K4378" s="4"/>
      <c r="L4378" s="4"/>
      <c r="T4378" s="1"/>
    </row>
    <row r="4379" spans="7:20" ht="15.75" customHeight="1" x14ac:dyDescent="0.3">
      <c r="G4379" s="1"/>
      <c r="H4379" s="1"/>
      <c r="J4379" s="1"/>
      <c r="K4379" s="4"/>
      <c r="L4379" s="4"/>
      <c r="T4379" s="1"/>
    </row>
    <row r="4380" spans="7:20" ht="15.75" customHeight="1" x14ac:dyDescent="0.3">
      <c r="G4380" s="1"/>
      <c r="H4380" s="1"/>
      <c r="J4380" s="1"/>
      <c r="K4380" s="4"/>
      <c r="L4380" s="4"/>
      <c r="T4380" s="1"/>
    </row>
    <row r="4381" spans="7:20" ht="15.75" customHeight="1" x14ac:dyDescent="0.3">
      <c r="G4381" s="1"/>
      <c r="H4381" s="1"/>
      <c r="J4381" s="1"/>
      <c r="K4381" s="4"/>
      <c r="L4381" s="4"/>
      <c r="T4381" s="1"/>
    </row>
    <row r="4382" spans="7:20" ht="15.75" customHeight="1" x14ac:dyDescent="0.3">
      <c r="G4382" s="1"/>
      <c r="H4382" s="1"/>
      <c r="J4382" s="1"/>
      <c r="K4382" s="4"/>
      <c r="L4382" s="4"/>
      <c r="T4382" s="1"/>
    </row>
    <row r="4383" spans="7:20" ht="15.75" customHeight="1" x14ac:dyDescent="0.3">
      <c r="G4383" s="1"/>
      <c r="H4383" s="1"/>
      <c r="J4383" s="1"/>
      <c r="K4383" s="4"/>
      <c r="L4383" s="4"/>
      <c r="T4383" s="1"/>
    </row>
    <row r="4384" spans="7:20" ht="15.75" customHeight="1" x14ac:dyDescent="0.3">
      <c r="G4384" s="1"/>
      <c r="H4384" s="1"/>
      <c r="J4384" s="1"/>
      <c r="K4384" s="4"/>
      <c r="L4384" s="4"/>
      <c r="T4384" s="1"/>
    </row>
    <row r="4385" spans="7:20" ht="15.75" customHeight="1" x14ac:dyDescent="0.3">
      <c r="G4385" s="1"/>
      <c r="H4385" s="1"/>
      <c r="J4385" s="1"/>
      <c r="K4385" s="4"/>
      <c r="L4385" s="4"/>
      <c r="T4385" s="1"/>
    </row>
    <row r="4386" spans="7:20" ht="15.75" customHeight="1" x14ac:dyDescent="0.3">
      <c r="G4386" s="1"/>
      <c r="H4386" s="1"/>
      <c r="J4386" s="1"/>
      <c r="K4386" s="4"/>
      <c r="L4386" s="4"/>
      <c r="T4386" s="1"/>
    </row>
    <row r="4387" spans="7:20" ht="15.75" customHeight="1" x14ac:dyDescent="0.3">
      <c r="G4387" s="1"/>
      <c r="H4387" s="1"/>
      <c r="J4387" s="1"/>
      <c r="K4387" s="4"/>
      <c r="L4387" s="4"/>
      <c r="T4387" s="1"/>
    </row>
    <row r="4388" spans="7:20" ht="15.75" customHeight="1" x14ac:dyDescent="0.3">
      <c r="G4388" s="1"/>
      <c r="H4388" s="1"/>
      <c r="J4388" s="1"/>
      <c r="K4388" s="4"/>
      <c r="L4388" s="4"/>
      <c r="T4388" s="1"/>
    </row>
    <row r="4389" spans="7:20" ht="15.75" customHeight="1" x14ac:dyDescent="0.3">
      <c r="G4389" s="1"/>
      <c r="H4389" s="1"/>
      <c r="J4389" s="1"/>
      <c r="K4389" s="4"/>
      <c r="L4389" s="4"/>
      <c r="T4389" s="1"/>
    </row>
    <row r="4390" spans="7:20" ht="15.75" customHeight="1" x14ac:dyDescent="0.3">
      <c r="G4390" s="1"/>
      <c r="H4390" s="1"/>
      <c r="J4390" s="1"/>
      <c r="K4390" s="4"/>
      <c r="L4390" s="4"/>
      <c r="T4390" s="1"/>
    </row>
    <row r="4391" spans="7:20" ht="15.75" customHeight="1" x14ac:dyDescent="0.3">
      <c r="G4391" s="1"/>
      <c r="H4391" s="1"/>
      <c r="J4391" s="1"/>
      <c r="K4391" s="4"/>
      <c r="L4391" s="4"/>
      <c r="T4391" s="1"/>
    </row>
    <row r="4392" spans="7:20" ht="15.75" customHeight="1" x14ac:dyDescent="0.3">
      <c r="G4392" s="1"/>
      <c r="H4392" s="1"/>
      <c r="J4392" s="1"/>
      <c r="K4392" s="4"/>
      <c r="L4392" s="4"/>
      <c r="T4392" s="1"/>
    </row>
    <row r="4393" spans="7:20" ht="15.75" customHeight="1" x14ac:dyDescent="0.3">
      <c r="G4393" s="1"/>
      <c r="H4393" s="1"/>
      <c r="J4393" s="1"/>
      <c r="K4393" s="4"/>
      <c r="L4393" s="4"/>
      <c r="T4393" s="1"/>
    </row>
    <row r="4394" spans="7:20" ht="15.75" customHeight="1" x14ac:dyDescent="0.3">
      <c r="G4394" s="1"/>
      <c r="H4394" s="1"/>
      <c r="J4394" s="1"/>
      <c r="K4394" s="4"/>
      <c r="L4394" s="4"/>
      <c r="T4394" s="1"/>
    </row>
    <row r="4395" spans="7:20" ht="15.75" customHeight="1" x14ac:dyDescent="0.3">
      <c r="G4395" s="1"/>
      <c r="H4395" s="1"/>
      <c r="J4395" s="1"/>
      <c r="K4395" s="4"/>
      <c r="L4395" s="4"/>
      <c r="T4395" s="1"/>
    </row>
    <row r="4396" spans="7:20" ht="15.75" customHeight="1" x14ac:dyDescent="0.3">
      <c r="G4396" s="1"/>
      <c r="H4396" s="1"/>
      <c r="J4396" s="1"/>
      <c r="K4396" s="4"/>
      <c r="L4396" s="4"/>
      <c r="T4396" s="1"/>
    </row>
    <row r="4397" spans="7:20" ht="15.75" customHeight="1" x14ac:dyDescent="0.3">
      <c r="G4397" s="1"/>
      <c r="H4397" s="1"/>
      <c r="J4397" s="1"/>
      <c r="K4397" s="4"/>
      <c r="L4397" s="4"/>
      <c r="T4397" s="1"/>
    </row>
    <row r="4398" spans="7:20" ht="15.75" customHeight="1" x14ac:dyDescent="0.3">
      <c r="G4398" s="1"/>
      <c r="H4398" s="1"/>
      <c r="J4398" s="1"/>
      <c r="K4398" s="4"/>
      <c r="L4398" s="4"/>
      <c r="T4398" s="1"/>
    </row>
    <row r="4399" spans="7:20" ht="15.75" customHeight="1" x14ac:dyDescent="0.3">
      <c r="G4399" s="1"/>
      <c r="H4399" s="1"/>
      <c r="J4399" s="1"/>
      <c r="K4399" s="4"/>
      <c r="L4399" s="4"/>
      <c r="T4399" s="1"/>
    </row>
    <row r="4400" spans="7:20" ht="15.75" customHeight="1" x14ac:dyDescent="0.3">
      <c r="G4400" s="1"/>
      <c r="H4400" s="1"/>
      <c r="J4400" s="1"/>
      <c r="K4400" s="4"/>
      <c r="L4400" s="4"/>
      <c r="T4400" s="1"/>
    </row>
    <row r="4401" spans="7:20" ht="15.75" customHeight="1" x14ac:dyDescent="0.3">
      <c r="G4401" s="1"/>
      <c r="H4401" s="1"/>
      <c r="J4401" s="1"/>
      <c r="K4401" s="4"/>
      <c r="L4401" s="4"/>
      <c r="T4401" s="1"/>
    </row>
    <row r="4402" spans="7:20" ht="15.75" customHeight="1" x14ac:dyDescent="0.3">
      <c r="G4402" s="1"/>
      <c r="H4402" s="1"/>
      <c r="J4402" s="1"/>
      <c r="K4402" s="4"/>
      <c r="L4402" s="4"/>
      <c r="T4402" s="1"/>
    </row>
    <row r="4403" spans="7:20" ht="15.75" customHeight="1" x14ac:dyDescent="0.3">
      <c r="G4403" s="1"/>
      <c r="H4403" s="1"/>
      <c r="J4403" s="1"/>
      <c r="K4403" s="4"/>
      <c r="L4403" s="4"/>
      <c r="T4403" s="1"/>
    </row>
    <row r="4404" spans="7:20" ht="15.75" customHeight="1" x14ac:dyDescent="0.3">
      <c r="G4404" s="1"/>
      <c r="H4404" s="1"/>
      <c r="J4404" s="1"/>
      <c r="K4404" s="4"/>
      <c r="L4404" s="4"/>
      <c r="T4404" s="1"/>
    </row>
    <row r="4405" spans="7:20" ht="15.75" customHeight="1" x14ac:dyDescent="0.3">
      <c r="G4405" s="1"/>
      <c r="H4405" s="1"/>
      <c r="J4405" s="1"/>
      <c r="K4405" s="4"/>
      <c r="L4405" s="4"/>
      <c r="T4405" s="1"/>
    </row>
    <row r="4406" spans="7:20" ht="15.75" customHeight="1" x14ac:dyDescent="0.3">
      <c r="G4406" s="1"/>
      <c r="H4406" s="1"/>
      <c r="J4406" s="1"/>
      <c r="K4406" s="4"/>
      <c r="L4406" s="4"/>
      <c r="T4406" s="1"/>
    </row>
    <row r="4407" spans="7:20" ht="15.75" customHeight="1" x14ac:dyDescent="0.3">
      <c r="G4407" s="1"/>
      <c r="H4407" s="1"/>
      <c r="J4407" s="1"/>
      <c r="K4407" s="4"/>
      <c r="L4407" s="4"/>
      <c r="T4407" s="1"/>
    </row>
    <row r="4408" spans="7:20" ht="15.75" customHeight="1" x14ac:dyDescent="0.3">
      <c r="G4408" s="1"/>
      <c r="H4408" s="1"/>
      <c r="J4408" s="1"/>
      <c r="K4408" s="4"/>
      <c r="L4408" s="4"/>
      <c r="T4408" s="1"/>
    </row>
    <row r="4409" spans="7:20" ht="15.75" customHeight="1" x14ac:dyDescent="0.3">
      <c r="G4409" s="1"/>
      <c r="H4409" s="1"/>
      <c r="J4409" s="1"/>
      <c r="K4409" s="4"/>
      <c r="L4409" s="4"/>
      <c r="T4409" s="1"/>
    </row>
    <row r="4410" spans="7:20" ht="15.75" customHeight="1" x14ac:dyDescent="0.3">
      <c r="G4410" s="1"/>
      <c r="H4410" s="1"/>
      <c r="J4410" s="1"/>
      <c r="K4410" s="4"/>
      <c r="L4410" s="4"/>
      <c r="T4410" s="1"/>
    </row>
    <row r="4411" spans="7:20" ht="15.75" customHeight="1" x14ac:dyDescent="0.3">
      <c r="G4411" s="1"/>
      <c r="H4411" s="1"/>
      <c r="J4411" s="1"/>
      <c r="K4411" s="4"/>
      <c r="L4411" s="4"/>
      <c r="T4411" s="1"/>
    </row>
    <row r="4412" spans="7:20" ht="15.75" customHeight="1" x14ac:dyDescent="0.3">
      <c r="G4412" s="1"/>
      <c r="H4412" s="1"/>
      <c r="J4412" s="1"/>
      <c r="K4412" s="4"/>
      <c r="L4412" s="4"/>
      <c r="T4412" s="1"/>
    </row>
    <row r="4413" spans="7:20" ht="15.75" customHeight="1" x14ac:dyDescent="0.3">
      <c r="G4413" s="1"/>
      <c r="H4413" s="1"/>
      <c r="J4413" s="1"/>
      <c r="K4413" s="4"/>
      <c r="L4413" s="4"/>
      <c r="T4413" s="1"/>
    </row>
    <row r="4414" spans="7:20" ht="15.75" customHeight="1" x14ac:dyDescent="0.3">
      <c r="G4414" s="1"/>
      <c r="H4414" s="1"/>
      <c r="J4414" s="1"/>
      <c r="K4414" s="4"/>
      <c r="L4414" s="4"/>
      <c r="T4414" s="1"/>
    </row>
    <row r="4415" spans="7:20" ht="15.75" customHeight="1" x14ac:dyDescent="0.3">
      <c r="G4415" s="1"/>
      <c r="H4415" s="1"/>
      <c r="J4415" s="1"/>
      <c r="K4415" s="4"/>
      <c r="L4415" s="4"/>
      <c r="T4415" s="1"/>
    </row>
    <row r="4416" spans="7:20" ht="15.75" customHeight="1" x14ac:dyDescent="0.3">
      <c r="G4416" s="1"/>
      <c r="H4416" s="1"/>
      <c r="J4416" s="1"/>
      <c r="K4416" s="4"/>
      <c r="L4416" s="4"/>
      <c r="T4416" s="1"/>
    </row>
    <row r="4417" spans="7:20" ht="15.75" customHeight="1" x14ac:dyDescent="0.3">
      <c r="G4417" s="1"/>
      <c r="H4417" s="1"/>
      <c r="J4417" s="1"/>
      <c r="K4417" s="4"/>
      <c r="L4417" s="4"/>
      <c r="T4417" s="1"/>
    </row>
    <row r="4418" spans="7:20" ht="15.75" customHeight="1" x14ac:dyDescent="0.3">
      <c r="G4418" s="1"/>
      <c r="H4418" s="1"/>
      <c r="J4418" s="1"/>
      <c r="K4418" s="4"/>
      <c r="L4418" s="4"/>
      <c r="T4418" s="1"/>
    </row>
    <row r="4419" spans="7:20" ht="15.75" customHeight="1" x14ac:dyDescent="0.3">
      <c r="G4419" s="1"/>
      <c r="H4419" s="1"/>
      <c r="J4419" s="1"/>
      <c r="K4419" s="4"/>
      <c r="L4419" s="4"/>
      <c r="T4419" s="1"/>
    </row>
    <row r="4420" spans="7:20" ht="15.75" customHeight="1" x14ac:dyDescent="0.3">
      <c r="G4420" s="1"/>
      <c r="H4420" s="1"/>
      <c r="J4420" s="1"/>
      <c r="K4420" s="4"/>
      <c r="L4420" s="4"/>
      <c r="T4420" s="1"/>
    </row>
    <row r="4421" spans="7:20" ht="15.75" customHeight="1" x14ac:dyDescent="0.3">
      <c r="G4421" s="1"/>
      <c r="H4421" s="1"/>
      <c r="J4421" s="1"/>
      <c r="K4421" s="4"/>
      <c r="L4421" s="4"/>
      <c r="T4421" s="1"/>
    </row>
    <row r="4422" spans="7:20" ht="15.75" customHeight="1" x14ac:dyDescent="0.3">
      <c r="G4422" s="1"/>
      <c r="H4422" s="1"/>
      <c r="J4422" s="1"/>
      <c r="K4422" s="4"/>
      <c r="L4422" s="4"/>
      <c r="T4422" s="1"/>
    </row>
    <row r="4423" spans="7:20" ht="15.75" customHeight="1" x14ac:dyDescent="0.3">
      <c r="G4423" s="1"/>
      <c r="H4423" s="1"/>
      <c r="J4423" s="1"/>
      <c r="K4423" s="4"/>
      <c r="L4423" s="4"/>
      <c r="T4423" s="1"/>
    </row>
    <row r="4424" spans="7:20" ht="15.75" customHeight="1" x14ac:dyDescent="0.3">
      <c r="G4424" s="1"/>
      <c r="H4424" s="1"/>
      <c r="J4424" s="1"/>
      <c r="K4424" s="4"/>
      <c r="L4424" s="4"/>
      <c r="T4424" s="1"/>
    </row>
    <row r="4425" spans="7:20" ht="15.75" customHeight="1" x14ac:dyDescent="0.3">
      <c r="G4425" s="1"/>
      <c r="H4425" s="1"/>
      <c r="J4425" s="1"/>
      <c r="K4425" s="4"/>
      <c r="L4425" s="4"/>
      <c r="T4425" s="1"/>
    </row>
    <row r="4426" spans="7:20" ht="15.75" customHeight="1" x14ac:dyDescent="0.3">
      <c r="G4426" s="1"/>
      <c r="H4426" s="1"/>
      <c r="J4426" s="1"/>
      <c r="K4426" s="4"/>
      <c r="L4426" s="4"/>
      <c r="T4426" s="1"/>
    </row>
    <row r="4427" spans="7:20" ht="15.75" customHeight="1" x14ac:dyDescent="0.3">
      <c r="G4427" s="1"/>
      <c r="H4427" s="1"/>
      <c r="J4427" s="1"/>
      <c r="K4427" s="4"/>
      <c r="L4427" s="4"/>
      <c r="T4427" s="1"/>
    </row>
    <row r="4428" spans="7:20" ht="15.75" customHeight="1" x14ac:dyDescent="0.3">
      <c r="G4428" s="1"/>
      <c r="H4428" s="1"/>
      <c r="J4428" s="1"/>
      <c r="K4428" s="4"/>
      <c r="L4428" s="4"/>
      <c r="T4428" s="1"/>
    </row>
    <row r="4429" spans="7:20" ht="15.75" customHeight="1" x14ac:dyDescent="0.3">
      <c r="G4429" s="1"/>
      <c r="H4429" s="1"/>
      <c r="J4429" s="1"/>
      <c r="K4429" s="4"/>
      <c r="L4429" s="4"/>
      <c r="T4429" s="1"/>
    </row>
    <row r="4430" spans="7:20" ht="15.75" customHeight="1" x14ac:dyDescent="0.3">
      <c r="G4430" s="1"/>
      <c r="H4430" s="1"/>
      <c r="J4430" s="1"/>
      <c r="K4430" s="4"/>
      <c r="L4430" s="4"/>
      <c r="T4430" s="1"/>
    </row>
    <row r="4431" spans="7:20" ht="15.75" customHeight="1" x14ac:dyDescent="0.3">
      <c r="G4431" s="1"/>
      <c r="H4431" s="1"/>
      <c r="J4431" s="1"/>
      <c r="K4431" s="4"/>
      <c r="L4431" s="4"/>
      <c r="T4431" s="1"/>
    </row>
    <row r="4432" spans="7:20" ht="15.75" customHeight="1" x14ac:dyDescent="0.3">
      <c r="G4432" s="1"/>
      <c r="H4432" s="1"/>
      <c r="J4432" s="1"/>
      <c r="K4432" s="4"/>
      <c r="L4432" s="4"/>
      <c r="T4432" s="1"/>
    </row>
    <row r="4433" spans="7:20" ht="15.75" customHeight="1" x14ac:dyDescent="0.3">
      <c r="G4433" s="1"/>
      <c r="H4433" s="1"/>
      <c r="J4433" s="1"/>
      <c r="K4433" s="4"/>
      <c r="L4433" s="4"/>
      <c r="T4433" s="1"/>
    </row>
    <row r="4434" spans="7:20" ht="15.75" customHeight="1" x14ac:dyDescent="0.3">
      <c r="G4434" s="1"/>
      <c r="H4434" s="1"/>
      <c r="J4434" s="1"/>
      <c r="K4434" s="4"/>
      <c r="L4434" s="4"/>
      <c r="T4434" s="1"/>
    </row>
    <row r="4435" spans="7:20" ht="15.75" customHeight="1" x14ac:dyDescent="0.3">
      <c r="G4435" s="1"/>
      <c r="H4435" s="1"/>
      <c r="J4435" s="1"/>
      <c r="K4435" s="4"/>
      <c r="L4435" s="4"/>
      <c r="T4435" s="1"/>
    </row>
    <row r="4436" spans="7:20" ht="15.75" customHeight="1" x14ac:dyDescent="0.3">
      <c r="G4436" s="1"/>
      <c r="H4436" s="1"/>
      <c r="J4436" s="1"/>
      <c r="K4436" s="4"/>
      <c r="L4436" s="4"/>
      <c r="T4436" s="1"/>
    </row>
    <row r="4437" spans="7:20" ht="15.75" customHeight="1" x14ac:dyDescent="0.3">
      <c r="G4437" s="1"/>
      <c r="H4437" s="1"/>
      <c r="J4437" s="1"/>
      <c r="K4437" s="4"/>
      <c r="L4437" s="4"/>
      <c r="T4437" s="1"/>
    </row>
    <row r="4438" spans="7:20" ht="15.75" customHeight="1" x14ac:dyDescent="0.3">
      <c r="G4438" s="1"/>
      <c r="H4438" s="1"/>
      <c r="J4438" s="1"/>
      <c r="K4438" s="4"/>
      <c r="L4438" s="4"/>
      <c r="T4438" s="1"/>
    </row>
    <row r="4439" spans="7:20" ht="15.75" customHeight="1" x14ac:dyDescent="0.3">
      <c r="G4439" s="1"/>
      <c r="H4439" s="1"/>
      <c r="J4439" s="1"/>
      <c r="K4439" s="4"/>
      <c r="L4439" s="4"/>
      <c r="T4439" s="1"/>
    </row>
    <row r="4440" spans="7:20" ht="15.75" customHeight="1" x14ac:dyDescent="0.3">
      <c r="G4440" s="1"/>
      <c r="H4440" s="1"/>
      <c r="J4440" s="1"/>
      <c r="K4440" s="4"/>
      <c r="L4440" s="4"/>
      <c r="T4440" s="1"/>
    </row>
    <row r="4441" spans="7:20" ht="15.75" customHeight="1" x14ac:dyDescent="0.3">
      <c r="G4441" s="1"/>
      <c r="H4441" s="1"/>
      <c r="J4441" s="1"/>
      <c r="K4441" s="4"/>
      <c r="L4441" s="4"/>
      <c r="T4441" s="1"/>
    </row>
    <row r="4442" spans="7:20" ht="15.75" customHeight="1" x14ac:dyDescent="0.3">
      <c r="G4442" s="1"/>
      <c r="H4442" s="1"/>
      <c r="J4442" s="1"/>
      <c r="K4442" s="4"/>
      <c r="L4442" s="4"/>
      <c r="T4442" s="1"/>
    </row>
    <row r="4443" spans="7:20" ht="15.75" customHeight="1" x14ac:dyDescent="0.3">
      <c r="G4443" s="1"/>
      <c r="H4443" s="1"/>
      <c r="J4443" s="1"/>
      <c r="K4443" s="4"/>
      <c r="L4443" s="4"/>
      <c r="T4443" s="1"/>
    </row>
    <row r="4444" spans="7:20" ht="15.75" customHeight="1" x14ac:dyDescent="0.3">
      <c r="G4444" s="1"/>
      <c r="H4444" s="1"/>
      <c r="J4444" s="1"/>
      <c r="K4444" s="4"/>
      <c r="L4444" s="4"/>
      <c r="T4444" s="1"/>
    </row>
    <row r="4445" spans="7:20" ht="15.75" customHeight="1" x14ac:dyDescent="0.3">
      <c r="G4445" s="1"/>
      <c r="H4445" s="1"/>
      <c r="J4445" s="1"/>
      <c r="K4445" s="4"/>
      <c r="L4445" s="4"/>
      <c r="T4445" s="1"/>
    </row>
    <row r="4446" spans="7:20" ht="15.75" customHeight="1" x14ac:dyDescent="0.3">
      <c r="G4446" s="1"/>
      <c r="H4446" s="1"/>
      <c r="J4446" s="1"/>
      <c r="K4446" s="4"/>
      <c r="L4446" s="4"/>
      <c r="T4446" s="1"/>
    </row>
    <row r="4447" spans="7:20" ht="15.75" customHeight="1" x14ac:dyDescent="0.3">
      <c r="G4447" s="1"/>
      <c r="H4447" s="1"/>
      <c r="J4447" s="1"/>
      <c r="K4447" s="4"/>
      <c r="L4447" s="4"/>
      <c r="T4447" s="1"/>
    </row>
    <row r="4448" spans="7:20" ht="15.75" customHeight="1" x14ac:dyDescent="0.3">
      <c r="G4448" s="1"/>
      <c r="H4448" s="1"/>
      <c r="J4448" s="1"/>
      <c r="K4448" s="4"/>
      <c r="L4448" s="4"/>
      <c r="T4448" s="1"/>
    </row>
    <row r="4449" spans="7:20" ht="15.75" customHeight="1" x14ac:dyDescent="0.3">
      <c r="G4449" s="1"/>
      <c r="H4449" s="1"/>
      <c r="J4449" s="1"/>
      <c r="K4449" s="4"/>
      <c r="L4449" s="4"/>
      <c r="T4449" s="1"/>
    </row>
    <row r="4450" spans="7:20" ht="15.75" customHeight="1" x14ac:dyDescent="0.3">
      <c r="G4450" s="1"/>
      <c r="H4450" s="1"/>
      <c r="J4450" s="1"/>
      <c r="K4450" s="4"/>
      <c r="L4450" s="4"/>
      <c r="T4450" s="1"/>
    </row>
    <row r="4451" spans="7:20" ht="15.75" customHeight="1" x14ac:dyDescent="0.3">
      <c r="G4451" s="1"/>
      <c r="H4451" s="1"/>
      <c r="J4451" s="1"/>
      <c r="K4451" s="4"/>
      <c r="L4451" s="4"/>
      <c r="T4451" s="1"/>
    </row>
    <row r="4452" spans="7:20" ht="15.75" customHeight="1" x14ac:dyDescent="0.3">
      <c r="G4452" s="1"/>
      <c r="H4452" s="1"/>
      <c r="J4452" s="1"/>
      <c r="K4452" s="4"/>
      <c r="L4452" s="4"/>
      <c r="T4452" s="1"/>
    </row>
    <row r="4453" spans="7:20" ht="15.75" customHeight="1" x14ac:dyDescent="0.3">
      <c r="G4453" s="1"/>
      <c r="H4453" s="1"/>
      <c r="J4453" s="1"/>
      <c r="K4453" s="4"/>
      <c r="L4453" s="4"/>
      <c r="T4453" s="1"/>
    </row>
    <row r="4454" spans="7:20" ht="15.75" customHeight="1" x14ac:dyDescent="0.3">
      <c r="G4454" s="1"/>
      <c r="H4454" s="1"/>
      <c r="J4454" s="1"/>
      <c r="K4454" s="4"/>
      <c r="L4454" s="4"/>
      <c r="T4454" s="1"/>
    </row>
    <row r="4455" spans="7:20" ht="15.75" customHeight="1" x14ac:dyDescent="0.3">
      <c r="G4455" s="1"/>
      <c r="H4455" s="1"/>
      <c r="J4455" s="1"/>
      <c r="K4455" s="4"/>
      <c r="L4455" s="4"/>
      <c r="T4455" s="1"/>
    </row>
    <row r="4456" spans="7:20" ht="15.75" customHeight="1" x14ac:dyDescent="0.3">
      <c r="G4456" s="1"/>
      <c r="H4456" s="1"/>
      <c r="J4456" s="1"/>
      <c r="K4456" s="4"/>
      <c r="L4456" s="4"/>
      <c r="T4456" s="1"/>
    </row>
    <row r="4457" spans="7:20" ht="15.75" customHeight="1" x14ac:dyDescent="0.3">
      <c r="G4457" s="1"/>
      <c r="H4457" s="1"/>
      <c r="J4457" s="1"/>
      <c r="K4457" s="4"/>
      <c r="L4457" s="4"/>
      <c r="T4457" s="1"/>
    </row>
    <row r="4458" spans="7:20" ht="15.75" customHeight="1" x14ac:dyDescent="0.3">
      <c r="G4458" s="1"/>
      <c r="H4458" s="1"/>
      <c r="J4458" s="1"/>
      <c r="K4458" s="4"/>
      <c r="L4458" s="4"/>
      <c r="T4458" s="1"/>
    </row>
    <row r="4459" spans="7:20" ht="15.75" customHeight="1" x14ac:dyDescent="0.3">
      <c r="G4459" s="1"/>
      <c r="H4459" s="1"/>
      <c r="J4459" s="1"/>
      <c r="K4459" s="4"/>
      <c r="L4459" s="4"/>
      <c r="T4459" s="1"/>
    </row>
    <row r="4460" spans="7:20" ht="15.75" customHeight="1" x14ac:dyDescent="0.3">
      <c r="G4460" s="1"/>
      <c r="H4460" s="1"/>
      <c r="J4460" s="1"/>
      <c r="K4460" s="4"/>
      <c r="L4460" s="4"/>
      <c r="T4460" s="1"/>
    </row>
    <row r="4461" spans="7:20" ht="15.75" customHeight="1" x14ac:dyDescent="0.3">
      <c r="G4461" s="1"/>
      <c r="H4461" s="1"/>
      <c r="J4461" s="1"/>
      <c r="K4461" s="4"/>
      <c r="L4461" s="4"/>
      <c r="T4461" s="1"/>
    </row>
    <row r="4462" spans="7:20" ht="15.75" customHeight="1" x14ac:dyDescent="0.3">
      <c r="G4462" s="1"/>
      <c r="H4462" s="1"/>
      <c r="J4462" s="1"/>
      <c r="K4462" s="4"/>
      <c r="L4462" s="4"/>
      <c r="T4462" s="1"/>
    </row>
    <row r="4463" spans="7:20" ht="15.75" customHeight="1" x14ac:dyDescent="0.3">
      <c r="G4463" s="1"/>
      <c r="H4463" s="1"/>
      <c r="J4463" s="1"/>
      <c r="K4463" s="4"/>
      <c r="L4463" s="4"/>
      <c r="T4463" s="1"/>
    </row>
  </sheetData>
  <autoFilter ref="A1:AB4292" xr:uid="{F1A9C221-5F6A-4757-9CAC-E42E876F1B68}">
    <sortState xmlns:xlrd2="http://schemas.microsoft.com/office/spreadsheetml/2017/richdata2" ref="A2:AB4257">
      <sortCondition descending="1" ref="K1:K4291"/>
    </sortState>
  </autoFilter>
  <hyperlinks>
    <hyperlink ref="S1169" r:id="rId1" xr:uid="{00000000-0004-0000-0200-000000000000}"/>
    <hyperlink ref="S479" r:id="rId2" xr:uid="{00000000-0004-0000-0200-000001000000}"/>
    <hyperlink ref="S2700" r:id="rId3" xr:uid="{00000000-0004-0000-0200-000002000000}"/>
    <hyperlink ref="S158" r:id="rId4" xr:uid="{00000000-0004-0000-0200-000003000000}"/>
    <hyperlink ref="S3733" r:id="rId5" xr:uid="{00000000-0004-0000-0200-000004000000}"/>
    <hyperlink ref="S917" r:id="rId6" xr:uid="{00000000-0004-0000-0200-000005000000}"/>
    <hyperlink ref="S736" r:id="rId7" xr:uid="{00000000-0004-0000-0200-000006000000}"/>
    <hyperlink ref="S2115" r:id="rId8" xr:uid="{00000000-0004-0000-0200-000007000000}"/>
    <hyperlink ref="S3796" r:id="rId9" xr:uid="{00000000-0004-0000-0200-000008000000}"/>
    <hyperlink ref="S2070" r:id="rId10" xr:uid="{00000000-0004-0000-0200-000009000000}"/>
    <hyperlink ref="S14" r:id="rId11" xr:uid="{00000000-0004-0000-0200-00000A000000}"/>
    <hyperlink ref="S3815" r:id="rId12" xr:uid="{00000000-0004-0000-0200-00000B000000}"/>
    <hyperlink ref="S3782" r:id="rId13" xr:uid="{00000000-0004-0000-0200-00000C000000}"/>
    <hyperlink ref="S417" r:id="rId14" xr:uid="{00000000-0004-0000-0200-00000D000000}"/>
    <hyperlink ref="S3" r:id="rId15" xr:uid="{00000000-0004-0000-0200-00000E000000}"/>
    <hyperlink ref="S691" r:id="rId16" xr:uid="{00000000-0004-0000-0200-00000F000000}"/>
    <hyperlink ref="S3139" r:id="rId17" xr:uid="{00000000-0004-0000-0200-000010000000}"/>
    <hyperlink ref="S1812" r:id="rId18" xr:uid="{00000000-0004-0000-0200-000011000000}"/>
    <hyperlink ref="S1866" r:id="rId19" xr:uid="{00000000-0004-0000-0200-000012000000}"/>
    <hyperlink ref="S1869" r:id="rId20" xr:uid="{00000000-0004-0000-0200-000013000000}"/>
    <hyperlink ref="S3130" r:id="rId21" xr:uid="{00000000-0004-0000-0200-000014000000}"/>
    <hyperlink ref="S3300" r:id="rId22" xr:uid="{00000000-0004-0000-0200-000015000000}"/>
    <hyperlink ref="S3162" r:id="rId23" xr:uid="{00000000-0004-0000-0200-000016000000}"/>
    <hyperlink ref="S3907" r:id="rId24" xr:uid="{00000000-0004-0000-0200-000017000000}"/>
    <hyperlink ref="S1121" r:id="rId25" xr:uid="{00000000-0004-0000-0200-000018000000}"/>
    <hyperlink ref="S32" r:id="rId26" xr:uid="{00000000-0004-0000-0200-000019000000}"/>
    <hyperlink ref="S1194" r:id="rId27" xr:uid="{00000000-0004-0000-0200-00001A000000}"/>
    <hyperlink ref="S3348" r:id="rId28" xr:uid="{00000000-0004-0000-0200-00001B000000}"/>
    <hyperlink ref="S181" r:id="rId29" xr:uid="{00000000-0004-0000-0200-00001C000000}"/>
    <hyperlink ref="S4034" r:id="rId30" xr:uid="{00000000-0004-0000-0200-00001D000000}"/>
    <hyperlink ref="S2906" r:id="rId31" xr:uid="{00000000-0004-0000-0200-00001E000000}"/>
    <hyperlink ref="S2644" r:id="rId32" xr:uid="{00000000-0004-0000-0200-00001F000000}"/>
    <hyperlink ref="S3485" r:id="rId33" xr:uid="{00000000-0004-0000-0200-000020000000}"/>
    <hyperlink ref="S1863" r:id="rId34" xr:uid="{00000000-0004-0000-0200-000021000000}"/>
    <hyperlink ref="S2103" r:id="rId35" xr:uid="{00000000-0004-0000-0200-000022000000}"/>
    <hyperlink ref="S2977" r:id="rId36" xr:uid="{00000000-0004-0000-0200-000023000000}"/>
    <hyperlink ref="S2852" r:id="rId37" xr:uid="{00000000-0004-0000-0200-000024000000}"/>
    <hyperlink ref="S936" r:id="rId38" xr:uid="{00000000-0004-0000-0200-000025000000}"/>
    <hyperlink ref="S183" r:id="rId39" xr:uid="{00000000-0004-0000-0200-000026000000}"/>
    <hyperlink ref="S2693" r:id="rId40" xr:uid="{00000000-0004-0000-0200-000027000000}"/>
    <hyperlink ref="S50" r:id="rId41" xr:uid="{00000000-0004-0000-0200-000028000000}"/>
    <hyperlink ref="S51" r:id="rId42" xr:uid="{00000000-0004-0000-0200-000029000000}"/>
    <hyperlink ref="S3617" r:id="rId43" xr:uid="{00000000-0004-0000-0200-00002A000000}"/>
    <hyperlink ref="S2803" r:id="rId44" xr:uid="{00000000-0004-0000-0200-00002B000000}"/>
    <hyperlink ref="S1466" r:id="rId45" xr:uid="{00000000-0004-0000-0200-00002C000000}"/>
    <hyperlink ref="S678" r:id="rId46" xr:uid="{00000000-0004-0000-0200-00002D000000}"/>
    <hyperlink ref="S845" r:id="rId47" xr:uid="{00000000-0004-0000-0200-00002E000000}"/>
    <hyperlink ref="S1816" r:id="rId48" xr:uid="{00000000-0004-0000-0200-00002F000000}"/>
    <hyperlink ref="S3704" r:id="rId49" xr:uid="{00000000-0004-0000-0200-000030000000}"/>
    <hyperlink ref="S2766" r:id="rId50" xr:uid="{00000000-0004-0000-0200-000031000000}"/>
    <hyperlink ref="S798" r:id="rId51" xr:uid="{00000000-0004-0000-0200-000032000000}"/>
    <hyperlink ref="S4035" r:id="rId52" xr:uid="{00000000-0004-0000-0200-000033000000}"/>
    <hyperlink ref="S3725" r:id="rId53" xr:uid="{00000000-0004-0000-0200-000034000000}"/>
    <hyperlink ref="S3357" r:id="rId54" xr:uid="{00000000-0004-0000-0200-000035000000}"/>
    <hyperlink ref="S753" r:id="rId55" xr:uid="{00000000-0004-0000-0200-000036000000}"/>
    <hyperlink ref="S2245" r:id="rId56" xr:uid="{00000000-0004-0000-0200-000037000000}"/>
    <hyperlink ref="S1109" r:id="rId57" xr:uid="{00000000-0004-0000-0200-000038000000}"/>
    <hyperlink ref="S2765" r:id="rId58" xr:uid="{00000000-0004-0000-0200-000039000000}"/>
    <hyperlink ref="S654" r:id="rId59" xr:uid="{00000000-0004-0000-0200-00003A000000}"/>
    <hyperlink ref="S3502" r:id="rId60" xr:uid="{00000000-0004-0000-0200-00003B000000}"/>
    <hyperlink ref="S2854" r:id="rId61" xr:uid="{00000000-0004-0000-0200-00003C000000}"/>
    <hyperlink ref="S2003" r:id="rId62" xr:uid="{00000000-0004-0000-0200-00003D000000}"/>
    <hyperlink ref="S3336" r:id="rId63" xr:uid="{00000000-0004-0000-0200-00003E000000}"/>
    <hyperlink ref="S3365" r:id="rId64" xr:uid="{00000000-0004-0000-0200-00003F000000}"/>
    <hyperlink ref="S3366" r:id="rId65" xr:uid="{00000000-0004-0000-0200-000040000000}"/>
    <hyperlink ref="S918" r:id="rId66" xr:uid="{00000000-0004-0000-0200-000041000000}"/>
    <hyperlink ref="S4037" r:id="rId67" xr:uid="{00000000-0004-0000-0200-000042000000}"/>
    <hyperlink ref="S82" r:id="rId68" xr:uid="{00000000-0004-0000-0200-000043000000}"/>
    <hyperlink ref="S2404" r:id="rId69" xr:uid="{00000000-0004-0000-0200-000044000000}"/>
    <hyperlink ref="S808" r:id="rId70" xr:uid="{00000000-0004-0000-0200-000045000000}"/>
    <hyperlink ref="S878" r:id="rId71" xr:uid="{00000000-0004-0000-0200-000046000000}"/>
    <hyperlink ref="S1274" r:id="rId72" xr:uid="{00000000-0004-0000-0200-000047000000}"/>
    <hyperlink ref="S2933" r:id="rId73" xr:uid="{00000000-0004-0000-0200-000048000000}"/>
    <hyperlink ref="S3343" r:id="rId74" xr:uid="{00000000-0004-0000-0200-000049000000}"/>
    <hyperlink ref="S234" r:id="rId75" xr:uid="{00000000-0004-0000-0200-00004A000000}"/>
    <hyperlink ref="S104" r:id="rId76" xr:uid="{00000000-0004-0000-0200-00004B000000}"/>
    <hyperlink ref="S2706" r:id="rId77" xr:uid="{00000000-0004-0000-0200-00004C000000}"/>
    <hyperlink ref="S1524" r:id="rId78" xr:uid="{00000000-0004-0000-0200-00004D000000}"/>
    <hyperlink ref="S95" r:id="rId79" xr:uid="{00000000-0004-0000-0200-00004E000000}"/>
    <hyperlink ref="S2083" r:id="rId80" xr:uid="{00000000-0004-0000-0200-00004F000000}"/>
    <hyperlink ref="S1217" r:id="rId81" xr:uid="{00000000-0004-0000-0200-000050000000}"/>
    <hyperlink ref="S99" r:id="rId82" xr:uid="{00000000-0004-0000-0200-000051000000}"/>
    <hyperlink ref="S2329" r:id="rId83" xr:uid="{00000000-0004-0000-0200-000052000000}"/>
    <hyperlink ref="S444" r:id="rId84" xr:uid="{00000000-0004-0000-0200-000053000000}"/>
    <hyperlink ref="S4039" r:id="rId85" xr:uid="{00000000-0004-0000-0200-000054000000}"/>
    <hyperlink ref="S2676" r:id="rId86" xr:uid="{00000000-0004-0000-0200-000055000000}"/>
    <hyperlink ref="S1353" r:id="rId87" xr:uid="{00000000-0004-0000-0200-000056000000}"/>
    <hyperlink ref="S641" r:id="rId88" xr:uid="{00000000-0004-0000-0200-000057000000}"/>
    <hyperlink ref="S3838" r:id="rId89" xr:uid="{00000000-0004-0000-0200-000058000000}"/>
    <hyperlink ref="S573" r:id="rId90" xr:uid="{00000000-0004-0000-0200-000059000000}"/>
    <hyperlink ref="S2591" r:id="rId91" xr:uid="{00000000-0004-0000-0200-00005A000000}"/>
    <hyperlink ref="S2500" r:id="rId92" xr:uid="{00000000-0004-0000-0200-00005B000000}"/>
    <hyperlink ref="S2212" r:id="rId93" xr:uid="{00000000-0004-0000-0200-00005C000000}"/>
    <hyperlink ref="S2531" r:id="rId94" xr:uid="{00000000-0004-0000-0200-00005D000000}"/>
    <hyperlink ref="S1638" r:id="rId95" xr:uid="{00000000-0004-0000-0200-00005E000000}"/>
    <hyperlink ref="S488" r:id="rId96" xr:uid="{00000000-0004-0000-0200-00005F000000}"/>
    <hyperlink ref="S3183" r:id="rId97" xr:uid="{00000000-0004-0000-0200-000060000000}"/>
    <hyperlink ref="S3105" r:id="rId98" xr:uid="{00000000-0004-0000-0200-000061000000}"/>
    <hyperlink ref="S1589" r:id="rId99" xr:uid="{00000000-0004-0000-0200-000062000000}"/>
    <hyperlink ref="S311" r:id="rId100" xr:uid="{00000000-0004-0000-0200-000063000000}"/>
    <hyperlink ref="S130" r:id="rId101" xr:uid="{00000000-0004-0000-0200-000064000000}"/>
    <hyperlink ref="S1081" r:id="rId102" xr:uid="{00000000-0004-0000-0200-000065000000}"/>
    <hyperlink ref="S2758" r:id="rId103" xr:uid="{00000000-0004-0000-0200-000066000000}"/>
    <hyperlink ref="S1474" r:id="rId104" xr:uid="{00000000-0004-0000-0200-000067000000}"/>
    <hyperlink ref="S667" r:id="rId105" xr:uid="{00000000-0004-0000-0200-000068000000}"/>
    <hyperlink ref="S1650" r:id="rId106" xr:uid="{00000000-0004-0000-0200-000069000000}"/>
    <hyperlink ref="S2945" r:id="rId107" xr:uid="{00000000-0004-0000-0200-00006A000000}"/>
    <hyperlink ref="S2770" r:id="rId108" xr:uid="{00000000-0004-0000-0200-00006B000000}"/>
    <hyperlink ref="S697" r:id="rId109" xr:uid="{00000000-0004-0000-0200-00006C000000}"/>
    <hyperlink ref="S2563" r:id="rId110" xr:uid="{00000000-0004-0000-0200-00006D000000}"/>
    <hyperlink ref="S1594" r:id="rId111" xr:uid="{00000000-0004-0000-0200-00006E000000}"/>
    <hyperlink ref="S3191" r:id="rId112" xr:uid="{00000000-0004-0000-0200-00006F000000}"/>
    <hyperlink ref="S148" r:id="rId113" xr:uid="{00000000-0004-0000-0200-000070000000}"/>
    <hyperlink ref="S1507" r:id="rId114" xr:uid="{00000000-0004-0000-0200-000071000000}"/>
    <hyperlink ref="S2654" r:id="rId115" xr:uid="{00000000-0004-0000-0200-000072000000}"/>
    <hyperlink ref="S2517" r:id="rId116" xr:uid="{00000000-0004-0000-0200-000073000000}"/>
    <hyperlink ref="S1731" r:id="rId117" xr:uid="{00000000-0004-0000-0200-000074000000}"/>
    <hyperlink ref="S3167" r:id="rId118" xr:uid="{00000000-0004-0000-0200-000075000000}"/>
    <hyperlink ref="S822" r:id="rId119" xr:uid="{00000000-0004-0000-0200-000076000000}"/>
    <hyperlink ref="S2973" r:id="rId120" xr:uid="{00000000-0004-0000-0200-000077000000}"/>
    <hyperlink ref="S3011" r:id="rId121" xr:uid="{00000000-0004-0000-0200-000078000000}"/>
    <hyperlink ref="S769" r:id="rId122" xr:uid="{00000000-0004-0000-0200-000079000000}"/>
    <hyperlink ref="S722" r:id="rId123" xr:uid="{00000000-0004-0000-0200-00007A000000}"/>
    <hyperlink ref="S600" r:id="rId124" xr:uid="{00000000-0004-0000-0200-00007B000000}"/>
    <hyperlink ref="S4040" r:id="rId125" xr:uid="{00000000-0004-0000-0200-00007C000000}"/>
    <hyperlink ref="S251" r:id="rId126" xr:uid="{00000000-0004-0000-0200-00007D000000}"/>
    <hyperlink ref="S3950" r:id="rId127" xr:uid="{00000000-0004-0000-0200-00007E000000}"/>
    <hyperlink ref="S888" r:id="rId128" xr:uid="{00000000-0004-0000-0200-00007F000000}"/>
    <hyperlink ref="S708" r:id="rId129" xr:uid="{00000000-0004-0000-0200-000080000000}"/>
    <hyperlink ref="S272" r:id="rId130" xr:uid="{00000000-0004-0000-0200-000081000000}"/>
    <hyperlink ref="S2896" r:id="rId131" xr:uid="{00000000-0004-0000-0200-000082000000}"/>
    <hyperlink ref="S1440" r:id="rId132" xr:uid="{00000000-0004-0000-0200-000083000000}"/>
    <hyperlink ref="S2151" r:id="rId133" xr:uid="{00000000-0004-0000-0200-000084000000}"/>
    <hyperlink ref="S4041" r:id="rId134" xr:uid="{00000000-0004-0000-0200-000085000000}"/>
    <hyperlink ref="S1853" r:id="rId135" xr:uid="{00000000-0004-0000-0200-000086000000}"/>
    <hyperlink ref="S3262" r:id="rId136" xr:uid="{00000000-0004-0000-0200-000087000000}"/>
    <hyperlink ref="S702" r:id="rId137" xr:uid="{00000000-0004-0000-0200-000088000000}"/>
    <hyperlink ref="S2415" r:id="rId138" xr:uid="{00000000-0004-0000-0200-000089000000}"/>
    <hyperlink ref="S3176" r:id="rId139" xr:uid="{00000000-0004-0000-0200-00008A000000}"/>
    <hyperlink ref="S2291" r:id="rId140" xr:uid="{00000000-0004-0000-0200-00008B000000}"/>
    <hyperlink ref="S1763" r:id="rId141" xr:uid="{00000000-0004-0000-0200-00008C000000}"/>
    <hyperlink ref="S1339" r:id="rId142" xr:uid="{00000000-0004-0000-0200-00008D000000}"/>
    <hyperlink ref="S858" r:id="rId143" xr:uid="{00000000-0004-0000-0200-00008E000000}"/>
    <hyperlink ref="S4017" r:id="rId144" xr:uid="{00000000-0004-0000-0200-00008F000000}"/>
    <hyperlink ref="S3645" r:id="rId145" xr:uid="{00000000-0004-0000-0200-000090000000}"/>
    <hyperlink ref="S2351" r:id="rId146" xr:uid="{00000000-0004-0000-0200-000091000000}"/>
    <hyperlink ref="S75" r:id="rId147" xr:uid="{00000000-0004-0000-0200-000092000000}"/>
    <hyperlink ref="S390" r:id="rId148" xr:uid="{00000000-0004-0000-0200-000093000000}"/>
    <hyperlink ref="S203" r:id="rId149" xr:uid="{00000000-0004-0000-0200-000094000000}"/>
    <hyperlink ref="S2715" r:id="rId150" xr:uid="{00000000-0004-0000-0200-000095000000}"/>
    <hyperlink ref="S2046" r:id="rId151" xr:uid="{00000000-0004-0000-0200-000096000000}"/>
    <hyperlink ref="S2117" r:id="rId152" xr:uid="{00000000-0004-0000-0200-000097000000}"/>
    <hyperlink ref="S3833" r:id="rId153" xr:uid="{00000000-0004-0000-0200-000098000000}"/>
    <hyperlink ref="S3700" r:id="rId154" xr:uid="{00000000-0004-0000-0200-000099000000}"/>
    <hyperlink ref="S1112" r:id="rId155" xr:uid="{00000000-0004-0000-0200-00009A000000}"/>
    <hyperlink ref="S1346" r:id="rId156" xr:uid="{00000000-0004-0000-0200-00009B000000}"/>
    <hyperlink ref="S1699" r:id="rId157" xr:uid="{00000000-0004-0000-0200-00009C000000}"/>
    <hyperlink ref="S825" r:id="rId158" xr:uid="{00000000-0004-0000-0200-00009D000000}"/>
    <hyperlink ref="S3904" r:id="rId159" xr:uid="{00000000-0004-0000-0200-00009E000000}"/>
    <hyperlink ref="S2034" r:id="rId160" xr:uid="{00000000-0004-0000-0200-00009F000000}"/>
    <hyperlink ref="S666" r:id="rId161" xr:uid="{00000000-0004-0000-0200-0000A0000000}"/>
    <hyperlink ref="S993" r:id="rId162" xr:uid="{00000000-0004-0000-0200-0000A1000000}"/>
    <hyperlink ref="S2004" r:id="rId163" xr:uid="{00000000-0004-0000-0200-0000A2000000}"/>
    <hyperlink ref="S656" r:id="rId164" xr:uid="{00000000-0004-0000-0200-0000A3000000}"/>
    <hyperlink ref="S3932" r:id="rId165" xr:uid="{00000000-0004-0000-0200-0000A4000000}"/>
    <hyperlink ref="S1118" r:id="rId166" xr:uid="{00000000-0004-0000-0200-0000A5000000}"/>
    <hyperlink ref="S3890" r:id="rId167" xr:uid="{00000000-0004-0000-0200-0000A6000000}"/>
    <hyperlink ref="S1391" r:id="rId168" xr:uid="{00000000-0004-0000-0200-0000A7000000}"/>
    <hyperlink ref="S4043" r:id="rId169" xr:uid="{00000000-0004-0000-0200-0000A8000000}"/>
    <hyperlink ref="S215" r:id="rId170" xr:uid="{00000000-0004-0000-0200-0000A9000000}"/>
    <hyperlink ref="S1696" r:id="rId171" xr:uid="{00000000-0004-0000-0200-0000AA000000}"/>
    <hyperlink ref="S911" r:id="rId172" xr:uid="{00000000-0004-0000-0200-0000AB000000}"/>
    <hyperlink ref="S246" r:id="rId173" xr:uid="{00000000-0004-0000-0200-0000AC000000}"/>
    <hyperlink ref="S1802" r:id="rId174" xr:uid="{00000000-0004-0000-0200-0000AD000000}"/>
    <hyperlink ref="S250" r:id="rId175" xr:uid="{00000000-0004-0000-0200-0000AE000000}"/>
    <hyperlink ref="S2344" r:id="rId176" xr:uid="{00000000-0004-0000-0200-0000AF000000}"/>
    <hyperlink ref="S3153" r:id="rId177" xr:uid="{00000000-0004-0000-0200-0000B0000000}"/>
    <hyperlink ref="S792" r:id="rId178" xr:uid="{00000000-0004-0000-0200-0000B1000000}"/>
    <hyperlink ref="S374" r:id="rId179" xr:uid="{00000000-0004-0000-0200-0000B2000000}"/>
    <hyperlink ref="S599" r:id="rId180" xr:uid="{00000000-0004-0000-0200-0000B3000000}"/>
    <hyperlink ref="S3756" r:id="rId181" xr:uid="{00000000-0004-0000-0200-0000B4000000}"/>
    <hyperlink ref="S228" r:id="rId182" xr:uid="{00000000-0004-0000-0200-0000B5000000}"/>
    <hyperlink ref="S2206" r:id="rId183" xr:uid="{00000000-0004-0000-0200-0000B6000000}"/>
    <hyperlink ref="S847" r:id="rId184" xr:uid="{00000000-0004-0000-0200-0000B7000000}"/>
    <hyperlink ref="S2403" r:id="rId185" xr:uid="{00000000-0004-0000-0200-0000B8000000}"/>
    <hyperlink ref="S3113" r:id="rId186" xr:uid="{00000000-0004-0000-0200-0000B9000000}"/>
    <hyperlink ref="S2226" r:id="rId187" xr:uid="{00000000-0004-0000-0200-0000BA000000}"/>
    <hyperlink ref="S268" r:id="rId188" xr:uid="{00000000-0004-0000-0200-0000BB000000}"/>
    <hyperlink ref="S3256" r:id="rId189" xr:uid="{00000000-0004-0000-0200-0000BC000000}"/>
    <hyperlink ref="S3496" r:id="rId190" xr:uid="{00000000-0004-0000-0200-0000BD000000}"/>
    <hyperlink ref="S3712" r:id="rId191" xr:uid="{00000000-0004-0000-0200-0000BE000000}"/>
    <hyperlink ref="S3131" r:id="rId192" xr:uid="{00000000-0004-0000-0200-0000BF000000}"/>
    <hyperlink ref="S3104" r:id="rId193" xr:uid="{00000000-0004-0000-0200-0000C0000000}"/>
    <hyperlink ref="S3790" r:id="rId194" xr:uid="{00000000-0004-0000-0200-0000C1000000}"/>
    <hyperlink ref="S284" r:id="rId195" xr:uid="{00000000-0004-0000-0200-0000C2000000}"/>
    <hyperlink ref="S853" r:id="rId196" xr:uid="{00000000-0004-0000-0200-0000C3000000}"/>
    <hyperlink ref="S677" r:id="rId197" xr:uid="{00000000-0004-0000-0200-0000C4000000}"/>
    <hyperlink ref="S634" r:id="rId198" xr:uid="{00000000-0004-0000-0200-0000C5000000}"/>
    <hyperlink ref="S280" r:id="rId199" xr:uid="{00000000-0004-0000-0200-0000C6000000}"/>
    <hyperlink ref="S3625" r:id="rId200" xr:uid="{00000000-0004-0000-0200-0000C7000000}"/>
    <hyperlink ref="S200" r:id="rId201" xr:uid="{00000000-0004-0000-0200-0000C8000000}"/>
    <hyperlink ref="S2536" r:id="rId202" xr:uid="{00000000-0004-0000-0200-0000C9000000}"/>
    <hyperlink ref="S3263" r:id="rId203" xr:uid="{00000000-0004-0000-0200-0000CA000000}"/>
    <hyperlink ref="S1669" r:id="rId204" xr:uid="{00000000-0004-0000-0200-0000CB000000}"/>
    <hyperlink ref="S1309" r:id="rId205" xr:uid="{00000000-0004-0000-0200-0000CC000000}"/>
    <hyperlink ref="S659" r:id="rId206" xr:uid="{00000000-0004-0000-0200-0000CD000000}"/>
    <hyperlink ref="S953" r:id="rId207" xr:uid="{00000000-0004-0000-0200-0000CE000000}"/>
    <hyperlink ref="S337" r:id="rId208" xr:uid="{00000000-0004-0000-0200-0000CF000000}"/>
    <hyperlink ref="S469" r:id="rId209" xr:uid="{00000000-0004-0000-0200-0000D0000000}"/>
    <hyperlink ref="S292" r:id="rId210" xr:uid="{00000000-0004-0000-0200-0000D1000000}"/>
    <hyperlink ref="S1831" r:id="rId211" xr:uid="{00000000-0004-0000-0200-0000D2000000}"/>
    <hyperlink ref="S1480" r:id="rId212" xr:uid="{00000000-0004-0000-0200-0000D3000000}"/>
    <hyperlink ref="S3729" r:id="rId213" xr:uid="{00000000-0004-0000-0200-0000D4000000}"/>
    <hyperlink ref="S578" r:id="rId214" xr:uid="{00000000-0004-0000-0200-0000D5000000}"/>
    <hyperlink ref="S1399" r:id="rId215" xr:uid="{00000000-0004-0000-0200-0000D6000000}"/>
    <hyperlink ref="S3856" r:id="rId216" xr:uid="{00000000-0004-0000-0200-0000D7000000}"/>
    <hyperlink ref="S434" r:id="rId217" xr:uid="{00000000-0004-0000-0200-0000D8000000}"/>
    <hyperlink ref="S304" r:id="rId218" xr:uid="{00000000-0004-0000-0200-0000D9000000}"/>
    <hyperlink ref="S1804" r:id="rId219" xr:uid="{00000000-0004-0000-0200-0000DA000000}"/>
    <hyperlink ref="S3812" r:id="rId220" xr:uid="{00000000-0004-0000-0200-0000DB000000}"/>
    <hyperlink ref="S693" r:id="rId221" xr:uid="{00000000-0004-0000-0200-0000DC000000}"/>
    <hyperlink ref="S3173" r:id="rId222" xr:uid="{00000000-0004-0000-0200-0000DD000000}"/>
    <hyperlink ref="S1453" r:id="rId223" xr:uid="{00000000-0004-0000-0200-0000DE000000}"/>
    <hyperlink ref="S2695" r:id="rId224" xr:uid="{00000000-0004-0000-0200-0000DF000000}"/>
    <hyperlink ref="S1209" r:id="rId225" xr:uid="{00000000-0004-0000-0200-0000E0000000}"/>
    <hyperlink ref="S1613" r:id="rId226" xr:uid="{00000000-0004-0000-0200-0000E1000000}"/>
    <hyperlink ref="S533" r:id="rId227" xr:uid="{00000000-0004-0000-0200-0000E2000000}"/>
    <hyperlink ref="S135" r:id="rId228" xr:uid="{00000000-0004-0000-0200-0000E3000000}"/>
    <hyperlink ref="S1333" r:id="rId229" xr:uid="{00000000-0004-0000-0200-0000E4000000}"/>
    <hyperlink ref="S3906" r:id="rId230" xr:uid="{00000000-0004-0000-0200-0000E5000000}"/>
    <hyperlink ref="S3614" r:id="rId231" xr:uid="{00000000-0004-0000-0200-0000E6000000}"/>
    <hyperlink ref="S2872" r:id="rId232" xr:uid="{00000000-0004-0000-0200-0000E7000000}"/>
    <hyperlink ref="S1559" r:id="rId233" xr:uid="{00000000-0004-0000-0200-0000E8000000}"/>
    <hyperlink ref="S1079" r:id="rId234" xr:uid="{00000000-0004-0000-0200-0000E9000000}"/>
    <hyperlink ref="S326" r:id="rId235" xr:uid="{00000000-0004-0000-0200-0000EA000000}"/>
    <hyperlink ref="S3612" r:id="rId236" xr:uid="{00000000-0004-0000-0200-0000EB000000}"/>
    <hyperlink ref="S1608" r:id="rId237" xr:uid="{00000000-0004-0000-0200-0000EC000000}"/>
    <hyperlink ref="S614" r:id="rId238" xr:uid="{00000000-0004-0000-0200-0000ED000000}"/>
    <hyperlink ref="S2774" r:id="rId239" xr:uid="{00000000-0004-0000-0200-0000EE000000}"/>
    <hyperlink ref="S621" r:id="rId240" xr:uid="{00000000-0004-0000-0200-0000EF000000}"/>
    <hyperlink ref="S1483" r:id="rId241" xr:uid="{00000000-0004-0000-0200-0000F0000000}"/>
    <hyperlink ref="S3956" r:id="rId242" xr:uid="{00000000-0004-0000-0200-0000F1000000}"/>
    <hyperlink ref="S3106" r:id="rId243" xr:uid="{00000000-0004-0000-0200-0000F2000000}"/>
    <hyperlink ref="S1572" r:id="rId244" xr:uid="{00000000-0004-0000-0200-0000F3000000}"/>
    <hyperlink ref="S1073" r:id="rId245" xr:uid="{00000000-0004-0000-0200-0000F4000000}"/>
    <hyperlink ref="S2965" r:id="rId246" xr:uid="{00000000-0004-0000-0200-0000F5000000}"/>
    <hyperlink ref="S3305" r:id="rId247" xr:uid="{00000000-0004-0000-0200-0000F6000000}"/>
    <hyperlink ref="S1138" r:id="rId248" xr:uid="{00000000-0004-0000-0200-0000F7000000}"/>
    <hyperlink ref="S419" r:id="rId249" xr:uid="{00000000-0004-0000-0200-0000F8000000}"/>
    <hyperlink ref="S3035" r:id="rId250" xr:uid="{00000000-0004-0000-0200-0000F9000000}"/>
    <hyperlink ref="S2463" r:id="rId251" xr:uid="{00000000-0004-0000-0200-0000FA000000}"/>
    <hyperlink ref="S2444" r:id="rId252" xr:uid="{00000000-0004-0000-0200-0000FB000000}"/>
    <hyperlink ref="S3155" r:id="rId253" xr:uid="{00000000-0004-0000-0200-0000FC000000}"/>
    <hyperlink ref="S1178" r:id="rId254" xr:uid="{00000000-0004-0000-0200-0000FD000000}"/>
    <hyperlink ref="S23" r:id="rId255" xr:uid="{00000000-0004-0000-0200-0000FE000000}"/>
    <hyperlink ref="S353" r:id="rId256" xr:uid="{00000000-0004-0000-0200-0000FF000000}"/>
    <hyperlink ref="S354" r:id="rId257" xr:uid="{00000000-0004-0000-0200-000000010000}"/>
    <hyperlink ref="S355" r:id="rId258" xr:uid="{00000000-0004-0000-0200-000001010000}"/>
    <hyperlink ref="S344" r:id="rId259" xr:uid="{00000000-0004-0000-0200-000002010000}"/>
    <hyperlink ref="S1885" r:id="rId260" xr:uid="{00000000-0004-0000-0200-000003010000}"/>
    <hyperlink ref="S3583" r:id="rId261" xr:uid="{00000000-0004-0000-0200-000004010000}"/>
    <hyperlink ref="S4044" r:id="rId262" xr:uid="{00000000-0004-0000-0200-000005010000}"/>
    <hyperlink ref="S169" r:id="rId263" xr:uid="{00000000-0004-0000-0200-000006010000}"/>
    <hyperlink ref="S294" r:id="rId264" xr:uid="{00000000-0004-0000-0200-000007010000}"/>
    <hyperlink ref="S740" r:id="rId265" xr:uid="{00000000-0004-0000-0200-000008010000}"/>
    <hyperlink ref="S15" r:id="rId266" xr:uid="{00000000-0004-0000-0200-000009010000}"/>
    <hyperlink ref="S442" r:id="rId267" xr:uid="{00000000-0004-0000-0200-00000A010000}"/>
    <hyperlink ref="S371" r:id="rId268" xr:uid="{00000000-0004-0000-0200-00000B010000}"/>
    <hyperlink ref="S2756" r:id="rId269" xr:uid="{00000000-0004-0000-0200-00000C010000}"/>
    <hyperlink ref="S2966" r:id="rId270" xr:uid="{00000000-0004-0000-0200-00000D010000}"/>
    <hyperlink ref="S1977" r:id="rId271" xr:uid="{00000000-0004-0000-0200-00000E010000}"/>
    <hyperlink ref="S2385" r:id="rId272" xr:uid="{00000000-0004-0000-0200-00000F010000}"/>
    <hyperlink ref="S239" r:id="rId273" xr:uid="{00000000-0004-0000-0200-000010010000}"/>
    <hyperlink ref="S2901" r:id="rId274" xr:uid="{00000000-0004-0000-0200-000011010000}"/>
    <hyperlink ref="S381" r:id="rId275" xr:uid="{00000000-0004-0000-0200-000012010000}"/>
    <hyperlink ref="S150" r:id="rId276" xr:uid="{00000000-0004-0000-0200-000013010000}"/>
    <hyperlink ref="S2436" r:id="rId277" xr:uid="{00000000-0004-0000-0200-000014010000}"/>
    <hyperlink ref="S1747" r:id="rId278" xr:uid="{00000000-0004-0000-0200-000015010000}"/>
    <hyperlink ref="S3193" r:id="rId279" xr:uid="{00000000-0004-0000-0200-000016010000}"/>
    <hyperlink ref="S3989" r:id="rId280" xr:uid="{00000000-0004-0000-0200-000017010000}"/>
    <hyperlink ref="S1959" r:id="rId281" xr:uid="{00000000-0004-0000-0200-000018010000}"/>
    <hyperlink ref="S1712" r:id="rId282" xr:uid="{00000000-0004-0000-0200-000019010000}"/>
    <hyperlink ref="S4045" r:id="rId283" xr:uid="{00000000-0004-0000-0200-00001A010000}"/>
    <hyperlink ref="S394" r:id="rId284" xr:uid="{00000000-0004-0000-0200-00001B010000}"/>
    <hyperlink ref="S1582" r:id="rId285" xr:uid="{00000000-0004-0000-0200-00001C010000}"/>
    <hyperlink ref="S2484" r:id="rId286" xr:uid="{00000000-0004-0000-0200-00001D010000}"/>
    <hyperlink ref="S1099" r:id="rId287" xr:uid="{00000000-0004-0000-0200-00001E010000}"/>
    <hyperlink ref="S1809" r:id="rId288" xr:uid="{00000000-0004-0000-0200-00001F010000}"/>
    <hyperlink ref="S538" r:id="rId289" xr:uid="{00000000-0004-0000-0200-000020010000}"/>
    <hyperlink ref="S3937" r:id="rId290" xr:uid="{00000000-0004-0000-0200-000021010000}"/>
    <hyperlink ref="S2021" r:id="rId291" xr:uid="{00000000-0004-0000-0200-000022010000}"/>
    <hyperlink ref="S405" r:id="rId292" xr:uid="{00000000-0004-0000-0200-000023010000}"/>
    <hyperlink ref="S1212" r:id="rId293" xr:uid="{00000000-0004-0000-0200-000024010000}"/>
    <hyperlink ref="S173" r:id="rId294" xr:uid="{00000000-0004-0000-0200-000025010000}"/>
    <hyperlink ref="S410" r:id="rId295" xr:uid="{00000000-0004-0000-0200-000026010000}"/>
    <hyperlink ref="S2605" r:id="rId296" xr:uid="{00000000-0004-0000-0200-000027010000}"/>
    <hyperlink ref="S3629" r:id="rId297" xr:uid="{00000000-0004-0000-0200-000028010000}"/>
    <hyperlink ref="S1319" r:id="rId298" xr:uid="{00000000-0004-0000-0200-000029010000}"/>
    <hyperlink ref="S2844" r:id="rId299" xr:uid="{00000000-0004-0000-0200-00002A010000}"/>
    <hyperlink ref="S356" r:id="rId300" xr:uid="{00000000-0004-0000-0200-00002B010000}"/>
    <hyperlink ref="S247" r:id="rId301" xr:uid="{00000000-0004-0000-0200-00002C010000}"/>
    <hyperlink ref="S3238" r:id="rId302" xr:uid="{00000000-0004-0000-0200-00002D010000}"/>
    <hyperlink ref="S480" r:id="rId303" xr:uid="{00000000-0004-0000-0200-00002E010000}"/>
    <hyperlink ref="S4047" r:id="rId304" xr:uid="{00000000-0004-0000-0200-00002F010000}"/>
    <hyperlink ref="S2998" r:id="rId305" xr:uid="{00000000-0004-0000-0200-000030010000}"/>
    <hyperlink ref="S2074" r:id="rId306" xr:uid="{00000000-0004-0000-0200-000031010000}"/>
    <hyperlink ref="S2875" r:id="rId307" xr:uid="{00000000-0004-0000-0200-000032010000}"/>
    <hyperlink ref="S1275" r:id="rId308" xr:uid="{00000000-0004-0000-0200-000033010000}"/>
    <hyperlink ref="S4048" r:id="rId309" xr:uid="{00000000-0004-0000-0200-000034010000}"/>
    <hyperlink ref="S2195" r:id="rId310" xr:uid="{00000000-0004-0000-0200-000035010000}"/>
    <hyperlink ref="S2792" r:id="rId311" xr:uid="{00000000-0004-0000-0200-000036010000}"/>
    <hyperlink ref="S77" r:id="rId312" xr:uid="{00000000-0004-0000-0200-000037010000}"/>
    <hyperlink ref="S1648" r:id="rId313" xr:uid="{00000000-0004-0000-0200-000038010000}"/>
    <hyperlink ref="S2950" r:id="rId314" xr:uid="{00000000-0004-0000-0200-000039010000}"/>
    <hyperlink ref="S2759" r:id="rId315" xr:uid="{00000000-0004-0000-0200-00003A010000}"/>
    <hyperlink ref="S436" r:id="rId316" xr:uid="{00000000-0004-0000-0200-00003B010000}"/>
    <hyperlink ref="S437" r:id="rId317" xr:uid="{00000000-0004-0000-0200-00003C010000}"/>
    <hyperlink ref="S1251" r:id="rId318" xr:uid="{00000000-0004-0000-0200-00003D010000}"/>
    <hyperlink ref="S439" r:id="rId319" xr:uid="{00000000-0004-0000-0200-00003E010000}"/>
    <hyperlink ref="S441" r:id="rId320" xr:uid="{00000000-0004-0000-0200-00003F010000}"/>
    <hyperlink ref="S157" r:id="rId321" xr:uid="{00000000-0004-0000-0200-000040010000}"/>
    <hyperlink ref="S3378" r:id="rId322" xr:uid="{00000000-0004-0000-0200-000041010000}"/>
    <hyperlink ref="S2878" r:id="rId323" xr:uid="{00000000-0004-0000-0200-000042010000}"/>
    <hyperlink ref="S446" r:id="rId324" xr:uid="{00000000-0004-0000-0200-000043010000}"/>
    <hyperlink ref="S447" r:id="rId325" xr:uid="{00000000-0004-0000-0200-000044010000}"/>
    <hyperlink ref="S689" r:id="rId326" xr:uid="{00000000-0004-0000-0200-000045010000}"/>
    <hyperlink ref="S1556" r:id="rId327" xr:uid="{00000000-0004-0000-0200-000046010000}"/>
    <hyperlink ref="S3387" r:id="rId328" xr:uid="{00000000-0004-0000-0200-000047010000}"/>
    <hyperlink ref="S420" r:id="rId329" xr:uid="{00000000-0004-0000-0200-000048010000}"/>
    <hyperlink ref="S4049" r:id="rId330" xr:uid="{00000000-0004-0000-0200-000049010000}"/>
    <hyperlink ref="S3014" r:id="rId331" xr:uid="{00000000-0004-0000-0200-00004A010000}"/>
    <hyperlink ref="S1298" r:id="rId332" xr:uid="{00000000-0004-0000-0200-00004B010000}"/>
    <hyperlink ref="S3369" r:id="rId333" xr:uid="{00000000-0004-0000-0200-00004C010000}"/>
    <hyperlink ref="S1040" r:id="rId334" xr:uid="{00000000-0004-0000-0200-00004D010000}"/>
    <hyperlink ref="S894" r:id="rId335" xr:uid="{00000000-0004-0000-0200-00004E010000}"/>
    <hyperlink ref="S2024" r:id="rId336" xr:uid="{00000000-0004-0000-0200-00004F010000}"/>
    <hyperlink ref="S698" r:id="rId337" xr:uid="{00000000-0004-0000-0200-000050010000}"/>
    <hyperlink ref="S3556" r:id="rId338" xr:uid="{00000000-0004-0000-0200-000051010000}"/>
    <hyperlink ref="S1995" r:id="rId339" xr:uid="{00000000-0004-0000-0200-000052010000}"/>
    <hyperlink ref="S3823" r:id="rId340" xr:uid="{00000000-0004-0000-0200-000053010000}"/>
    <hyperlink ref="S471" r:id="rId341" xr:uid="{00000000-0004-0000-0200-000054010000}"/>
    <hyperlink ref="S2302" r:id="rId342" xr:uid="{00000000-0004-0000-0200-000055010000}"/>
    <hyperlink ref="S1973" r:id="rId343" xr:uid="{00000000-0004-0000-0200-000056010000}"/>
    <hyperlink ref="S3416" r:id="rId344" xr:uid="{00000000-0004-0000-0200-000057010000}"/>
    <hyperlink ref="S3589" r:id="rId345" xr:uid="{00000000-0004-0000-0200-000058010000}"/>
    <hyperlink ref="S3750" r:id="rId346" xr:uid="{00000000-0004-0000-0200-000059010000}"/>
    <hyperlink ref="S3563" r:id="rId347" xr:uid="{00000000-0004-0000-0200-00005A010000}"/>
    <hyperlink ref="S3518" r:id="rId348" xr:uid="{00000000-0004-0000-0200-00005B010000}"/>
    <hyperlink ref="S1002" r:id="rId349" xr:uid="{00000000-0004-0000-0200-00005C010000}"/>
    <hyperlink ref="S2080" r:id="rId350" xr:uid="{00000000-0004-0000-0200-00005D010000}"/>
    <hyperlink ref="S3476" r:id="rId351" xr:uid="{00000000-0004-0000-0200-00005E010000}"/>
    <hyperlink ref="S2622" r:id="rId352" xr:uid="{00000000-0004-0000-0200-00005F010000}"/>
    <hyperlink ref="S3766" r:id="rId353" xr:uid="{00000000-0004-0000-0200-000060010000}"/>
    <hyperlink ref="S1978" r:id="rId354" xr:uid="{00000000-0004-0000-0200-000061010000}"/>
    <hyperlink ref="S960" r:id="rId355" xr:uid="{00000000-0004-0000-0200-000062010000}"/>
    <hyperlink ref="S1313" r:id="rId356" xr:uid="{00000000-0004-0000-0200-000063010000}"/>
    <hyperlink ref="S490" r:id="rId357" xr:uid="{00000000-0004-0000-0200-000064010000}"/>
    <hyperlink ref="S3965" r:id="rId358" xr:uid="{00000000-0004-0000-0200-000065010000}"/>
    <hyperlink ref="S3801" r:id="rId359" xr:uid="{00000000-0004-0000-0200-000066010000}"/>
    <hyperlink ref="S3757" r:id="rId360" xr:uid="{00000000-0004-0000-0200-000067010000}"/>
    <hyperlink ref="S1427" r:id="rId361" xr:uid="{00000000-0004-0000-0200-000068010000}"/>
    <hyperlink ref="S2817" r:id="rId362" xr:uid="{00000000-0004-0000-0200-000069010000}"/>
    <hyperlink ref="S226" r:id="rId363" xr:uid="{00000000-0004-0000-0200-00006A010000}"/>
    <hyperlink ref="S1293" r:id="rId364" xr:uid="{00000000-0004-0000-0200-00006B010000}"/>
    <hyperlink ref="S499" r:id="rId365" xr:uid="{00000000-0004-0000-0200-00006C010000}"/>
    <hyperlink ref="S1949" r:id="rId366" xr:uid="{00000000-0004-0000-0200-00006D010000}"/>
    <hyperlink ref="S501" r:id="rId367" xr:uid="{00000000-0004-0000-0200-00006E010000}"/>
    <hyperlink ref="S2086" r:id="rId368" xr:uid="{00000000-0004-0000-0200-00006F010000}"/>
    <hyperlink ref="S261" r:id="rId369" xr:uid="{00000000-0004-0000-0200-000070010000}"/>
    <hyperlink ref="S3134" r:id="rId370" xr:uid="{00000000-0004-0000-0200-000071010000}"/>
    <hyperlink ref="S4051" r:id="rId371" xr:uid="{00000000-0004-0000-0200-000072010000}"/>
    <hyperlink ref="S165" r:id="rId372" xr:uid="{00000000-0004-0000-0200-000073010000}"/>
    <hyperlink ref="S508" r:id="rId373" xr:uid="{00000000-0004-0000-0200-000074010000}"/>
    <hyperlink ref="S2659" r:id="rId374" xr:uid="{00000000-0004-0000-0200-000075010000}"/>
    <hyperlink ref="S2921" r:id="rId375" xr:uid="{00000000-0004-0000-0200-000076010000}"/>
    <hyperlink ref="S2379" r:id="rId376" xr:uid="{00000000-0004-0000-0200-000077010000}"/>
    <hyperlink ref="S797" r:id="rId377" xr:uid="{00000000-0004-0000-0200-000078010000}"/>
    <hyperlink ref="S2518" r:id="rId378" xr:uid="{00000000-0004-0000-0200-000079010000}"/>
    <hyperlink ref="S1508" r:id="rId379" xr:uid="{00000000-0004-0000-0200-00007A010000}"/>
    <hyperlink ref="S3618" r:id="rId380" xr:uid="{00000000-0004-0000-0200-00007B010000}"/>
    <hyperlink ref="S520" r:id="rId381" xr:uid="{00000000-0004-0000-0200-00007C010000}"/>
    <hyperlink ref="S3784" r:id="rId382" xr:uid="{00000000-0004-0000-0200-00007D010000}"/>
    <hyperlink ref="S523" r:id="rId383" xr:uid="{00000000-0004-0000-0200-00007E010000}"/>
    <hyperlink ref="S4053" r:id="rId384" xr:uid="{00000000-0004-0000-0200-00007F010000}"/>
    <hyperlink ref="S3772" r:id="rId385" xr:uid="{00000000-0004-0000-0200-000080010000}"/>
    <hyperlink ref="S1888" r:id="rId386" xr:uid="{00000000-0004-0000-0200-000081010000}"/>
    <hyperlink ref="S2045" r:id="rId387" xr:uid="{00000000-0004-0000-0200-000082010000}"/>
    <hyperlink ref="S1643" r:id="rId388" xr:uid="{00000000-0004-0000-0200-000083010000}"/>
    <hyperlink ref="S1617" r:id="rId389" xr:uid="{00000000-0004-0000-0200-000084010000}"/>
    <hyperlink ref="S455" r:id="rId390" xr:uid="{00000000-0004-0000-0200-000085010000}"/>
    <hyperlink ref="S2412" r:id="rId391" xr:uid="{00000000-0004-0000-0200-000086010000}"/>
    <hyperlink ref="S1285" r:id="rId392" xr:uid="{00000000-0004-0000-0200-000087010000}"/>
    <hyperlink ref="S2408" r:id="rId393" xr:uid="{00000000-0004-0000-0200-000088010000}"/>
    <hyperlink ref="S3267" r:id="rId394" xr:uid="{00000000-0004-0000-0200-000089010000}"/>
    <hyperlink ref="S4055" r:id="rId395" xr:uid="{00000000-0004-0000-0200-00008A010000}"/>
    <hyperlink ref="S2688" r:id="rId396" xr:uid="{00000000-0004-0000-0200-00008B010000}"/>
    <hyperlink ref="S1746" r:id="rId397" xr:uid="{00000000-0004-0000-0200-00008C010000}"/>
    <hyperlink ref="S1564" r:id="rId398" xr:uid="{00000000-0004-0000-0200-00008D010000}"/>
    <hyperlink ref="S1312" r:id="rId399" xr:uid="{00000000-0004-0000-0200-00008E010000}"/>
    <hyperlink ref="S2055" r:id="rId400" xr:uid="{00000000-0004-0000-0200-00008F010000}"/>
    <hyperlink ref="S315" r:id="rId401" xr:uid="{00000000-0004-0000-0200-000090010000}"/>
    <hyperlink ref="S1900" r:id="rId402" xr:uid="{00000000-0004-0000-0200-000091010000}"/>
    <hyperlink ref="S547" r:id="rId403" xr:uid="{00000000-0004-0000-0200-000092010000}"/>
    <hyperlink ref="S1096" r:id="rId404" xr:uid="{00000000-0004-0000-0200-000093010000}"/>
    <hyperlink ref="S26" r:id="rId405" xr:uid="{00000000-0004-0000-0200-000094010000}"/>
    <hyperlink ref="S2272" r:id="rId406" xr:uid="{00000000-0004-0000-0200-000095010000}"/>
    <hyperlink ref="S557" r:id="rId407" xr:uid="{00000000-0004-0000-0200-000096010000}"/>
    <hyperlink ref="S3640" r:id="rId408" xr:uid="{00000000-0004-0000-0200-000097010000}"/>
    <hyperlink ref="S555" r:id="rId409" xr:uid="{00000000-0004-0000-0200-000098010000}"/>
    <hyperlink ref="S3451" r:id="rId410" xr:uid="{00000000-0004-0000-0200-000099010000}"/>
    <hyperlink ref="S2370" r:id="rId411" xr:uid="{00000000-0004-0000-0200-00009A010000}"/>
    <hyperlink ref="S1218" r:id="rId412" xr:uid="{00000000-0004-0000-0200-00009B010000}"/>
    <hyperlink ref="S561" r:id="rId413" xr:uid="{00000000-0004-0000-0200-00009C010000}"/>
    <hyperlink ref="S1071" r:id="rId414" xr:uid="{00000000-0004-0000-0200-00009D010000}"/>
    <hyperlink ref="S2623" r:id="rId415" xr:uid="{00000000-0004-0000-0200-00009E010000}"/>
    <hyperlink ref="S564" r:id="rId416" xr:uid="{00000000-0004-0000-0200-00009F010000}"/>
    <hyperlink ref="S2853" r:id="rId417" xr:uid="{00000000-0004-0000-0200-0000A0010000}"/>
    <hyperlink ref="S1726" r:id="rId418" xr:uid="{00000000-0004-0000-0200-0000A1010000}"/>
    <hyperlink ref="S567" r:id="rId419" xr:uid="{00000000-0004-0000-0200-0000A2010000}"/>
    <hyperlink ref="S568" r:id="rId420" xr:uid="{00000000-0004-0000-0200-0000A3010000}"/>
    <hyperlink ref="S3441" r:id="rId421" xr:uid="{00000000-0004-0000-0200-0000A4010000}"/>
    <hyperlink ref="S2596" r:id="rId422" xr:uid="{00000000-0004-0000-0200-0000A5010000}"/>
    <hyperlink ref="S2248" r:id="rId423" xr:uid="{00000000-0004-0000-0200-0000A6010000}"/>
    <hyperlink ref="S2196" r:id="rId424" xr:uid="{00000000-0004-0000-0200-0000A7010000}"/>
    <hyperlink ref="S577" r:id="rId425" xr:uid="{00000000-0004-0000-0200-0000A8010000}"/>
    <hyperlink ref="S1551" r:id="rId426" xr:uid="{00000000-0004-0000-0200-0000A9010000}"/>
    <hyperlink ref="S3063" r:id="rId427" xr:uid="{00000000-0004-0000-0200-0000AA010000}"/>
    <hyperlink ref="S119" r:id="rId428" xr:uid="{00000000-0004-0000-0200-0000AB010000}"/>
    <hyperlink ref="S539" r:id="rId429" xr:uid="{00000000-0004-0000-0200-0000AC010000}"/>
    <hyperlink ref="S541" r:id="rId430" xr:uid="{00000000-0004-0000-0200-0000AD010000}"/>
    <hyperlink ref="S584" r:id="rId431" xr:uid="{00000000-0004-0000-0200-0000AE010000}"/>
    <hyperlink ref="S585" r:id="rId432" xr:uid="{00000000-0004-0000-0200-0000AF010000}"/>
    <hyperlink ref="S3594" r:id="rId433" xr:uid="{00000000-0004-0000-0200-0000B0010000}"/>
    <hyperlink ref="S587" r:id="rId434" xr:uid="{00000000-0004-0000-0200-0000B1010000}"/>
    <hyperlink ref="S552" r:id="rId435" xr:uid="{00000000-0004-0000-0200-0000B2010000}"/>
    <hyperlink ref="S507" r:id="rId436" xr:uid="{00000000-0004-0000-0200-0000B3010000}"/>
    <hyperlink ref="S3358" r:id="rId437" xr:uid="{00000000-0004-0000-0200-0000B4010000}"/>
    <hyperlink ref="S594" r:id="rId438" xr:uid="{00000000-0004-0000-0200-0000B5010000}"/>
    <hyperlink ref="S2392" r:id="rId439" xr:uid="{00000000-0004-0000-0200-0000B6010000}"/>
    <hyperlink ref="S3997" r:id="rId440" xr:uid="{00000000-0004-0000-0200-0000B7010000}"/>
    <hyperlink ref="S1709" r:id="rId441" xr:uid="{00000000-0004-0000-0200-0000B8010000}"/>
    <hyperlink ref="S761" r:id="rId442" xr:uid="{00000000-0004-0000-0200-0000B9010000}"/>
    <hyperlink ref="S2388" r:id="rId443" xr:uid="{00000000-0004-0000-0200-0000BA010000}"/>
    <hyperlink ref="S1182" r:id="rId444" xr:uid="{00000000-0004-0000-0200-0000BB010000}"/>
    <hyperlink ref="S3207" r:id="rId445" xr:uid="{00000000-0004-0000-0200-0000BC010000}"/>
    <hyperlink ref="S1119" r:id="rId446" xr:uid="{00000000-0004-0000-0200-0000BD010000}"/>
    <hyperlink ref="S4056" r:id="rId447" xr:uid="{00000000-0004-0000-0200-0000BE010000}"/>
    <hyperlink ref="S3395" r:id="rId448" xr:uid="{00000000-0004-0000-0200-0000BF010000}"/>
    <hyperlink ref="S2479" r:id="rId449" xr:uid="{00000000-0004-0000-0200-0000C0010000}"/>
    <hyperlink ref="S611" r:id="rId450" xr:uid="{00000000-0004-0000-0200-0000C1010000}"/>
    <hyperlink ref="S615" r:id="rId451" xr:uid="{00000000-0004-0000-0200-0000C2010000}"/>
    <hyperlink ref="S3771" r:id="rId452" xr:uid="{00000000-0004-0000-0200-0000C3010000}"/>
    <hyperlink ref="S915" r:id="rId453" xr:uid="{00000000-0004-0000-0200-0000C4010000}"/>
    <hyperlink ref="S1883" r:id="rId454" xr:uid="{00000000-0004-0000-0200-0000C5010000}"/>
    <hyperlink ref="S2625" r:id="rId455" xr:uid="{00000000-0004-0000-0200-0000C6010000}"/>
    <hyperlink ref="S2381" r:id="rId456" xr:uid="{00000000-0004-0000-0200-0000C7010000}"/>
    <hyperlink ref="S1845" r:id="rId457" xr:uid="{00000000-0004-0000-0200-0000C8010000}"/>
    <hyperlink ref="S2550" r:id="rId458" xr:uid="{00000000-0004-0000-0200-0000C9010000}"/>
    <hyperlink ref="S550" r:id="rId459" xr:uid="{00000000-0004-0000-0200-0000CA010000}"/>
    <hyperlink ref="S1504" r:id="rId460" xr:uid="{00000000-0004-0000-0200-0000CB010000}"/>
    <hyperlink ref="S2556" r:id="rId461" xr:uid="{00000000-0004-0000-0200-0000CC010000}"/>
    <hyperlink ref="S1124" r:id="rId462" xr:uid="{00000000-0004-0000-0200-0000CD010000}"/>
    <hyperlink ref="S3769" r:id="rId463" xr:uid="{00000000-0004-0000-0200-0000CE010000}"/>
    <hyperlink ref="S2831" r:id="rId464" xr:uid="{00000000-0004-0000-0200-0000CF010000}"/>
    <hyperlink ref="S1038" r:id="rId465" xr:uid="{00000000-0004-0000-0200-0000D0010000}"/>
    <hyperlink ref="S3621" r:id="rId466" xr:uid="{00000000-0004-0000-0200-0000D1010000}"/>
    <hyperlink ref="S3792" r:id="rId467" xr:uid="{00000000-0004-0000-0200-0000D2010000}"/>
    <hyperlink ref="S2128" r:id="rId468" xr:uid="{00000000-0004-0000-0200-0000D3010000}"/>
    <hyperlink ref="S3388" r:id="rId469" xr:uid="{00000000-0004-0000-0200-0000D4010000}"/>
    <hyperlink ref="S3452" r:id="rId470" xr:uid="{00000000-0004-0000-0200-0000D5010000}"/>
    <hyperlink ref="S640" r:id="rId471" xr:uid="{00000000-0004-0000-0200-0000D6010000}"/>
    <hyperlink ref="S333" r:id="rId472" xr:uid="{00000000-0004-0000-0200-0000D7010000}"/>
    <hyperlink ref="S3963" r:id="rId473" xr:uid="{00000000-0004-0000-0200-0000D8010000}"/>
    <hyperlink ref="S2653" r:id="rId474" xr:uid="{00000000-0004-0000-0200-0000D9010000}"/>
    <hyperlink ref="S730" r:id="rId475" xr:uid="{00000000-0004-0000-0200-0000DA010000}"/>
    <hyperlink ref="S799" r:id="rId476" xr:uid="{00000000-0004-0000-0200-0000DB010000}"/>
    <hyperlink ref="S2052" r:id="rId477" xr:uid="{00000000-0004-0000-0200-0000DC010000}"/>
    <hyperlink ref="S652" r:id="rId478" xr:uid="{00000000-0004-0000-0200-0000DD010000}"/>
    <hyperlink ref="S2130" r:id="rId479" xr:uid="{00000000-0004-0000-0200-0000DE010000}"/>
    <hyperlink ref="S2850" r:id="rId480" xr:uid="{00000000-0004-0000-0200-0000DF010000}"/>
    <hyperlink ref="S1450" r:id="rId481" xr:uid="{00000000-0004-0000-0200-0000E0010000}"/>
    <hyperlink ref="S1952" r:id="rId482" xr:uid="{00000000-0004-0000-0200-0000E1010000}"/>
    <hyperlink ref="S1521" r:id="rId483" xr:uid="{00000000-0004-0000-0200-0000E2010000}"/>
    <hyperlink ref="S2698" r:id="rId484" xr:uid="{00000000-0004-0000-0200-0000E3010000}"/>
    <hyperlink ref="S1164" r:id="rId485" xr:uid="{00000000-0004-0000-0200-0000E4010000}"/>
    <hyperlink ref="S982" r:id="rId486" xr:uid="{00000000-0004-0000-0200-0000E5010000}"/>
    <hyperlink ref="S1431" r:id="rId487" xr:uid="{00000000-0004-0000-0200-0000E6010000}"/>
    <hyperlink ref="S2614" r:id="rId488" xr:uid="{00000000-0004-0000-0200-0000E7010000}"/>
    <hyperlink ref="S2785" r:id="rId489" xr:uid="{00000000-0004-0000-0200-0000E8010000}"/>
    <hyperlink ref="S418" r:id="rId490" xr:uid="{00000000-0004-0000-0200-0000E9010000}"/>
    <hyperlink ref="S1107" r:id="rId491" xr:uid="{00000000-0004-0000-0200-0000EA010000}"/>
    <hyperlink ref="S675" r:id="rId492" xr:uid="{00000000-0004-0000-0200-0000EB010000}"/>
    <hyperlink ref="S3503" r:id="rId493" xr:uid="{00000000-0004-0000-0200-0000EC010000}"/>
    <hyperlink ref="S2717" r:id="rId494" xr:uid="{00000000-0004-0000-0200-0000ED010000}"/>
    <hyperlink ref="S542" r:id="rId495" xr:uid="{00000000-0004-0000-0200-0000EE010000}"/>
    <hyperlink ref="S1175" r:id="rId496" xr:uid="{00000000-0004-0000-0200-0000EF010000}"/>
    <hyperlink ref="S1351" r:id="rId497" xr:uid="{00000000-0004-0000-0200-0000F0010000}"/>
    <hyperlink ref="S2337" r:id="rId498" xr:uid="{00000000-0004-0000-0200-0000F1010000}"/>
    <hyperlink ref="S4004" r:id="rId499" xr:uid="{00000000-0004-0000-0200-0000F2010000}"/>
    <hyperlink ref="S1183" r:id="rId500" xr:uid="{00000000-0004-0000-0200-0000F3010000}"/>
    <hyperlink ref="S13" r:id="rId501" xr:uid="{00000000-0004-0000-0200-0000F4010000}"/>
    <hyperlink ref="S2459" r:id="rId502" xr:uid="{00000000-0004-0000-0200-0000F5010000}"/>
    <hyperlink ref="S2551" r:id="rId503" xr:uid="{00000000-0004-0000-0200-0000F6010000}"/>
    <hyperlink ref="S1307" r:id="rId504" xr:uid="{00000000-0004-0000-0200-0000F7010000}"/>
    <hyperlink ref="S2141" r:id="rId505" xr:uid="{00000000-0004-0000-0200-0000F8010000}"/>
    <hyperlink ref="S660" r:id="rId506" xr:uid="{00000000-0004-0000-0200-0000F9010000}"/>
    <hyperlink ref="S2211" r:id="rId507" xr:uid="{00000000-0004-0000-0200-0000FA010000}"/>
    <hyperlink ref="S3713" r:id="rId508" xr:uid="{00000000-0004-0000-0200-0000FB010000}"/>
    <hyperlink ref="S44" r:id="rId509" xr:uid="{00000000-0004-0000-0200-0000FC010000}"/>
    <hyperlink ref="S3083" r:id="rId510" xr:uid="{00000000-0004-0000-0200-0000FD010000}"/>
    <hyperlink ref="S2031" r:id="rId511" xr:uid="{00000000-0004-0000-0200-0000FE010000}"/>
    <hyperlink ref="S2749" r:id="rId512" xr:uid="{00000000-0004-0000-0200-0000FF010000}"/>
    <hyperlink ref="S1439" r:id="rId513" xr:uid="{00000000-0004-0000-0200-000000020000}"/>
    <hyperlink ref="S3732" r:id="rId514" xr:uid="{00000000-0004-0000-0200-000001020000}"/>
    <hyperlink ref="S2846" r:id="rId515" xr:uid="{00000000-0004-0000-0200-000002020000}"/>
    <hyperlink ref="S2416" r:id="rId516" xr:uid="{00000000-0004-0000-0200-000003020000}"/>
    <hyperlink ref="S707" r:id="rId517" xr:uid="{00000000-0004-0000-0200-000004020000}"/>
    <hyperlink ref="S2431" r:id="rId518" xr:uid="{00000000-0004-0000-0200-000005020000}"/>
    <hyperlink ref="S1597" r:id="rId519" xr:uid="{00000000-0004-0000-0200-000006020000}"/>
    <hyperlink ref="S3275" r:id="rId520" xr:uid="{00000000-0004-0000-0200-000007020000}"/>
    <hyperlink ref="S3384" r:id="rId521" xr:uid="{00000000-0004-0000-0200-000008020000}"/>
    <hyperlink ref="S713" r:id="rId522" xr:uid="{00000000-0004-0000-0200-000009020000}"/>
    <hyperlink ref="S3179" r:id="rId523" xr:uid="{00000000-0004-0000-0200-00000A020000}"/>
    <hyperlink ref="S2061" r:id="rId524" xr:uid="{00000000-0004-0000-0200-00000B020000}"/>
    <hyperlink ref="S2895" r:id="rId525" xr:uid="{00000000-0004-0000-0200-00000C020000}"/>
    <hyperlink ref="S899" r:id="rId526" xr:uid="{00000000-0004-0000-0200-00000D020000}"/>
    <hyperlink ref="S3119" r:id="rId527" xr:uid="{00000000-0004-0000-0200-00000E020000}"/>
    <hyperlink ref="S2870" r:id="rId528" xr:uid="{00000000-0004-0000-0200-00000F020000}"/>
    <hyperlink ref="S2481" r:id="rId529" xr:uid="{00000000-0004-0000-0200-000010020000}"/>
    <hyperlink ref="S2268" r:id="rId530" xr:uid="{00000000-0004-0000-0200-000011020000}"/>
    <hyperlink ref="S3437" r:id="rId531" xr:uid="{00000000-0004-0000-0200-000012020000}"/>
    <hyperlink ref="S1148" r:id="rId532" xr:uid="{00000000-0004-0000-0200-000013020000}"/>
    <hyperlink ref="S726" r:id="rId533" xr:uid="{00000000-0004-0000-0200-000014020000}"/>
    <hyperlink ref="S727" r:id="rId534" xr:uid="{00000000-0004-0000-0200-000015020000}"/>
    <hyperlink ref="S299" r:id="rId535" xr:uid="{00000000-0004-0000-0200-000016020000}"/>
    <hyperlink ref="S1971" r:id="rId536" xr:uid="{00000000-0004-0000-0200-000017020000}"/>
    <hyperlink ref="S731" r:id="rId537" xr:uid="{00000000-0004-0000-0200-000018020000}"/>
    <hyperlink ref="S903" r:id="rId538" xr:uid="{00000000-0004-0000-0200-000019020000}"/>
    <hyperlink ref="S1968" r:id="rId539" xr:uid="{00000000-0004-0000-0200-00001A020000}"/>
    <hyperlink ref="S3244" r:id="rId540" xr:uid="{00000000-0004-0000-0200-00001B020000}"/>
    <hyperlink ref="S735" r:id="rId541" xr:uid="{00000000-0004-0000-0200-00001C020000}"/>
    <hyperlink ref="S570" r:id="rId542" xr:uid="{00000000-0004-0000-0200-00001D020000}"/>
    <hyperlink ref="S1286" r:id="rId543" xr:uid="{00000000-0004-0000-0200-00001E020000}"/>
    <hyperlink ref="S2111" r:id="rId544" xr:uid="{00000000-0004-0000-0200-00001F020000}"/>
    <hyperlink ref="S545" r:id="rId545" xr:uid="{00000000-0004-0000-0200-000020020000}"/>
    <hyperlink ref="S3151" r:id="rId546" xr:uid="{00000000-0004-0000-0200-000021020000}"/>
    <hyperlink ref="S1147" r:id="rId547" xr:uid="{00000000-0004-0000-0200-000022020000}"/>
    <hyperlink ref="S823" r:id="rId548" xr:uid="{00000000-0004-0000-0200-000023020000}"/>
    <hyperlink ref="S748" r:id="rId549" xr:uid="{00000000-0004-0000-0200-000024020000}"/>
    <hyperlink ref="S519" r:id="rId550" xr:uid="{00000000-0004-0000-0200-000025020000}"/>
    <hyperlink ref="S1065" r:id="rId551" xr:uid="{00000000-0004-0000-0200-000026020000}"/>
    <hyperlink ref="S3013" r:id="rId552" xr:uid="{00000000-0004-0000-0200-000027020000}"/>
    <hyperlink ref="S531" r:id="rId553" xr:uid="{00000000-0004-0000-0200-000028020000}"/>
    <hyperlink ref="S834" r:id="rId554" xr:uid="{00000000-0004-0000-0200-000029020000}"/>
    <hyperlink ref="S3911" r:id="rId555" xr:uid="{00000000-0004-0000-0200-00002A020000}"/>
    <hyperlink ref="S2554" r:id="rId556" xr:uid="{00000000-0004-0000-0200-00002B020000}"/>
    <hyperlink ref="S680" r:id="rId557" xr:uid="{00000000-0004-0000-0200-00002C020000}"/>
    <hyperlink ref="S70" r:id="rId558" xr:uid="{00000000-0004-0000-0200-00002D020000}"/>
    <hyperlink ref="S760" r:id="rId559" xr:uid="{00000000-0004-0000-0200-00002E020000}"/>
    <hyperlink ref="S1737" r:id="rId560" xr:uid="{00000000-0004-0000-0200-00002F020000}"/>
    <hyperlink ref="S3422" r:id="rId561" xr:uid="{00000000-0004-0000-0200-000030020000}"/>
    <hyperlink ref="S1996" r:id="rId562" xr:uid="{00000000-0004-0000-0200-000031020000}"/>
    <hyperlink ref="S767" r:id="rId563" xr:uid="{00000000-0004-0000-0200-000032020000}"/>
    <hyperlink ref="S180" r:id="rId564" xr:uid="{00000000-0004-0000-0200-000033020000}"/>
    <hyperlink ref="S3311" r:id="rId565" xr:uid="{00000000-0004-0000-0200-000034020000}"/>
    <hyperlink ref="S3321" r:id="rId566" xr:uid="{00000000-0004-0000-0200-000035020000}"/>
    <hyperlink ref="S2417" r:id="rId567" xr:uid="{00000000-0004-0000-0200-000036020000}"/>
    <hyperlink ref="S776" r:id="rId568" xr:uid="{00000000-0004-0000-0200-000037020000}"/>
    <hyperlink ref="S258" r:id="rId569" xr:uid="{00000000-0004-0000-0200-000038020000}"/>
    <hyperlink ref="S2816" r:id="rId570" xr:uid="{00000000-0004-0000-0200-000039020000}"/>
    <hyperlink ref="S2165" r:id="rId571" xr:uid="{00000000-0004-0000-0200-00003A020000}"/>
    <hyperlink ref="S1325" r:id="rId572" xr:uid="{00000000-0004-0000-0200-00003B020000}"/>
    <hyperlink ref="S2626" r:id="rId573" xr:uid="{00000000-0004-0000-0200-00003C020000}"/>
    <hyperlink ref="S3721" r:id="rId574" xr:uid="{00000000-0004-0000-0200-00003D020000}"/>
    <hyperlink ref="S3061" r:id="rId575" xr:uid="{00000000-0004-0000-0200-00003E020000}"/>
    <hyperlink ref="S2036" r:id="rId576" xr:uid="{00000000-0004-0000-0200-00003F020000}"/>
    <hyperlink ref="S1237" r:id="rId577" xr:uid="{00000000-0004-0000-0200-000040020000}"/>
    <hyperlink ref="S3426" r:id="rId578" xr:uid="{00000000-0004-0000-0200-000041020000}"/>
    <hyperlink ref="S3571" r:id="rId579" xr:uid="{00000000-0004-0000-0200-000042020000}"/>
    <hyperlink ref="S1006" r:id="rId580" xr:uid="{00000000-0004-0000-0200-000043020000}"/>
    <hyperlink ref="S1022" r:id="rId581" xr:uid="{00000000-0004-0000-0200-000044020000}"/>
    <hyperlink ref="S1336" r:id="rId582" xr:uid="{00000000-0004-0000-0200-000045020000}"/>
    <hyperlink ref="S3446" r:id="rId583" xr:uid="{00000000-0004-0000-0200-000046020000}"/>
    <hyperlink ref="S1475" r:id="rId584" xr:uid="{00000000-0004-0000-0200-000047020000}"/>
    <hyperlink ref="S1522" r:id="rId585" xr:uid="{00000000-0004-0000-0200-000048020000}"/>
    <hyperlink ref="S970" r:id="rId586" xr:uid="{00000000-0004-0000-0200-000049020000}"/>
    <hyperlink ref="S756" r:id="rId587" xr:uid="{00000000-0004-0000-0200-00004A020000}"/>
    <hyperlink ref="S2044" r:id="rId588" xr:uid="{00000000-0004-0000-0200-00004B020000}"/>
    <hyperlink ref="S1500" r:id="rId589" xr:uid="{00000000-0004-0000-0200-00004C020000}"/>
    <hyperlink ref="S456" r:id="rId590" xr:uid="{00000000-0004-0000-0200-00004D020000}"/>
    <hyperlink ref="S816" r:id="rId591" xr:uid="{00000000-0004-0000-0200-00004E020000}"/>
    <hyperlink ref="S3477" r:id="rId592" xr:uid="{00000000-0004-0000-0200-00004F020000}"/>
    <hyperlink ref="S2952" r:id="rId593" xr:uid="{00000000-0004-0000-0200-000050020000}"/>
    <hyperlink ref="S1481" r:id="rId594" xr:uid="{00000000-0004-0000-0200-000051020000}"/>
    <hyperlink ref="S2911" r:id="rId595" xr:uid="{00000000-0004-0000-0200-000052020000}"/>
    <hyperlink ref="S824" r:id="rId596" xr:uid="{00000000-0004-0000-0200-000053020000}"/>
    <hyperlink ref="S826" r:id="rId597" xr:uid="{00000000-0004-0000-0200-000054020000}"/>
    <hyperlink ref="S3542" r:id="rId598" xr:uid="{00000000-0004-0000-0200-000055020000}"/>
    <hyperlink ref="S980" r:id="rId599" xr:uid="{00000000-0004-0000-0200-000056020000}"/>
    <hyperlink ref="S4061" r:id="rId600" xr:uid="{00000000-0004-0000-0200-000057020000}"/>
    <hyperlink ref="S3607" r:id="rId601" xr:uid="{00000000-0004-0000-0200-000058020000}"/>
    <hyperlink ref="S1225" r:id="rId602" xr:uid="{00000000-0004-0000-0200-000059020000}"/>
    <hyperlink ref="S3969" r:id="rId603" xr:uid="{00000000-0004-0000-0200-00005A020000}"/>
    <hyperlink ref="S1430" r:id="rId604" xr:uid="{00000000-0004-0000-0200-00005B020000}"/>
    <hyperlink ref="S941" r:id="rId605" xr:uid="{00000000-0004-0000-0200-00005C020000}"/>
    <hyperlink ref="S201" r:id="rId606" xr:uid="{00000000-0004-0000-0200-00005D020000}"/>
    <hyperlink ref="S3739" r:id="rId607" xr:uid="{00000000-0004-0000-0200-00005E020000}"/>
    <hyperlink ref="S4062" r:id="rId608" xr:uid="{00000000-0004-0000-0200-00005F020000}"/>
    <hyperlink ref="S2028" r:id="rId609" xr:uid="{00000000-0004-0000-0200-000060020000}"/>
    <hyperlink ref="S2364" r:id="rId610" xr:uid="{00000000-0004-0000-0200-000061020000}"/>
    <hyperlink ref="S1639" r:id="rId611" xr:uid="{00000000-0004-0000-0200-000062020000}"/>
    <hyperlink ref="S2670" r:id="rId612" xr:uid="{00000000-0004-0000-0200-000063020000}"/>
    <hyperlink ref="S1631" r:id="rId613" xr:uid="{00000000-0004-0000-0200-000064020000}"/>
    <hyperlink ref="S635" r:id="rId614" xr:uid="{00000000-0004-0000-0200-000065020000}"/>
    <hyperlink ref="S872" r:id="rId615" xr:uid="{00000000-0004-0000-0200-000066020000}"/>
    <hyperlink ref="S2199" r:id="rId616" xr:uid="{00000000-0004-0000-0200-000067020000}"/>
    <hyperlink ref="S365" r:id="rId617" xr:uid="{00000000-0004-0000-0200-000068020000}"/>
    <hyperlink ref="S2159" r:id="rId618" xr:uid="{00000000-0004-0000-0200-000069020000}"/>
    <hyperlink ref="S3558" r:id="rId619" xr:uid="{00000000-0004-0000-0200-00006A020000}"/>
    <hyperlink ref="S1076" r:id="rId620" xr:uid="{00000000-0004-0000-0200-00006B020000}"/>
    <hyperlink ref="S3595" r:id="rId621" xr:uid="{00000000-0004-0000-0200-00006C020000}"/>
    <hyperlink ref="S856" r:id="rId622" xr:uid="{00000000-0004-0000-0200-00006D020000}"/>
    <hyperlink ref="S3734" r:id="rId623" xr:uid="{00000000-0004-0000-0200-00006E020000}"/>
    <hyperlink ref="S2123" r:id="rId624" xr:uid="{00000000-0004-0000-0200-00006F020000}"/>
    <hyperlink ref="S2077" r:id="rId625" xr:uid="{00000000-0004-0000-0200-000070020000}"/>
    <hyperlink ref="S1901" r:id="rId626" xr:uid="{00000000-0004-0000-0200-000071020000}"/>
    <hyperlink ref="S1795" r:id="rId627" xr:uid="{00000000-0004-0000-0200-000072020000}"/>
    <hyperlink ref="S759" r:id="rId628" xr:uid="{00000000-0004-0000-0200-000073020000}"/>
    <hyperlink ref="S1478" r:id="rId629" xr:uid="{00000000-0004-0000-0200-000074020000}"/>
    <hyperlink ref="S2863" r:id="rId630" xr:uid="{00000000-0004-0000-0200-000075020000}"/>
    <hyperlink ref="S2260" r:id="rId631" xr:uid="{00000000-0004-0000-0200-000076020000}"/>
    <hyperlink ref="S1972" r:id="rId632" xr:uid="{00000000-0004-0000-0200-000077020000}"/>
    <hyperlink ref="S871" r:id="rId633" xr:uid="{00000000-0004-0000-0200-000078020000}"/>
    <hyperlink ref="S3633" r:id="rId634" xr:uid="{00000000-0004-0000-0200-000079020000}"/>
    <hyperlink ref="S2938" r:id="rId635" xr:uid="{00000000-0004-0000-0200-00007A020000}"/>
    <hyperlink ref="S6" r:id="rId636" xr:uid="{00000000-0004-0000-0200-00007B020000}"/>
    <hyperlink ref="S3740" r:id="rId637" xr:uid="{00000000-0004-0000-0200-00007C020000}"/>
    <hyperlink ref="S3743" r:id="rId638" xr:uid="{00000000-0004-0000-0200-00007D020000}"/>
    <hyperlink ref="S230" r:id="rId639" xr:uid="{00000000-0004-0000-0200-00007E020000}"/>
    <hyperlink ref="S2084" r:id="rId640" xr:uid="{00000000-0004-0000-0200-00007F020000}"/>
    <hyperlink ref="S817" r:id="rId641" xr:uid="{00000000-0004-0000-0200-000080020000}"/>
    <hyperlink ref="S2975" r:id="rId642" xr:uid="{00000000-0004-0000-0200-000081020000}"/>
    <hyperlink ref="S452" r:id="rId643" xr:uid="{00000000-0004-0000-0200-000082020000}"/>
    <hyperlink ref="S393" r:id="rId644" xr:uid="{00000000-0004-0000-0200-000083020000}"/>
    <hyperlink ref="S758" r:id="rId645" xr:uid="{00000000-0004-0000-0200-000084020000}"/>
    <hyperlink ref="S1106" r:id="rId646" xr:uid="{00000000-0004-0000-0200-000085020000}"/>
    <hyperlink ref="S1629" r:id="rId647" xr:uid="{00000000-0004-0000-0200-000086020000}"/>
    <hyperlink ref="S893" r:id="rId648" xr:uid="{00000000-0004-0000-0200-000087020000}"/>
    <hyperlink ref="S1743" r:id="rId649" xr:uid="{00000000-0004-0000-0200-000088020000}"/>
    <hyperlink ref="S474" r:id="rId650" xr:uid="{00000000-0004-0000-0200-000089020000}"/>
    <hyperlink ref="S3472" r:id="rId651" xr:uid="{00000000-0004-0000-0200-00008A020000}"/>
    <hyperlink ref="S565" r:id="rId652" xr:uid="{00000000-0004-0000-0200-00008B020000}"/>
    <hyperlink ref="S898" r:id="rId653" xr:uid="{00000000-0004-0000-0200-00008C020000}"/>
    <hyperlink ref="S324" r:id="rId654" xr:uid="{00000000-0004-0000-0200-00008D020000}"/>
    <hyperlink ref="S1499" r:id="rId655" xr:uid="{00000000-0004-0000-0200-00008E020000}"/>
    <hyperlink ref="S2645" r:id="rId656" xr:uid="{00000000-0004-0000-0200-00008F020000}"/>
    <hyperlink ref="S781" r:id="rId657" xr:uid="{00000000-0004-0000-0200-000090020000}"/>
    <hyperlink ref="S889" r:id="rId658" xr:uid="{00000000-0004-0000-0200-000091020000}"/>
    <hyperlink ref="S2521" r:id="rId659" xr:uid="{00000000-0004-0000-0200-000092020000}"/>
    <hyperlink ref="S2574" r:id="rId660" xr:uid="{00000000-0004-0000-0200-000093020000}"/>
    <hyperlink ref="S330" r:id="rId661" xr:uid="{00000000-0004-0000-0200-000094020000}"/>
    <hyperlink ref="S1776" r:id="rId662" xr:uid="{00000000-0004-0000-0200-000095020000}"/>
    <hyperlink ref="S2523" r:id="rId663" xr:uid="{00000000-0004-0000-0200-000096020000}"/>
    <hyperlink ref="S2743" r:id="rId664" xr:uid="{00000000-0004-0000-0200-000097020000}"/>
    <hyperlink ref="S3168" r:id="rId665" xr:uid="{00000000-0004-0000-0200-000098020000}"/>
    <hyperlink ref="S1429" r:id="rId666" xr:uid="{00000000-0004-0000-0200-000099020000}"/>
    <hyperlink ref="S603" r:id="rId667" xr:uid="{00000000-0004-0000-0200-00009A020000}"/>
    <hyperlink ref="S3724" r:id="rId668" xr:uid="{00000000-0004-0000-0200-00009B020000}"/>
    <hyperlink ref="S1749" r:id="rId669" xr:uid="{00000000-0004-0000-0200-00009C020000}"/>
    <hyperlink ref="S59" r:id="rId670" xr:uid="{00000000-0004-0000-0200-00009D020000}"/>
    <hyperlink ref="S1302" r:id="rId671" xr:uid="{00000000-0004-0000-0200-00009E020000}"/>
    <hyperlink ref="S2988" r:id="rId672" xr:uid="{00000000-0004-0000-0200-00009F020000}"/>
    <hyperlink ref="S3220" r:id="rId673" xr:uid="{00000000-0004-0000-0200-0000A0020000}"/>
    <hyperlink ref="S1727" r:id="rId674" xr:uid="{00000000-0004-0000-0200-0000A1020000}"/>
    <hyperlink ref="S1881" r:id="rId675" xr:uid="{00000000-0004-0000-0200-0000A2020000}"/>
    <hyperlink ref="S232" r:id="rId676" xr:uid="{00000000-0004-0000-0200-0000A3020000}"/>
    <hyperlink ref="S2282" r:id="rId677" xr:uid="{00000000-0004-0000-0200-0000A4020000}"/>
    <hyperlink ref="S935" r:id="rId678" xr:uid="{00000000-0004-0000-0200-0000A5020000}"/>
    <hyperlink ref="S3039" r:id="rId679" xr:uid="{00000000-0004-0000-0200-0000A6020000}"/>
    <hyperlink ref="S1170" r:id="rId680" xr:uid="{00000000-0004-0000-0200-0000A7020000}"/>
    <hyperlink ref="S4065" r:id="rId681" xr:uid="{00000000-0004-0000-0200-0000A8020000}"/>
    <hyperlink ref="S728" r:id="rId682" xr:uid="{00000000-0004-0000-0200-0000A9020000}"/>
    <hyperlink ref="S943" r:id="rId683" xr:uid="{00000000-0004-0000-0200-0000AA020000}"/>
    <hyperlink ref="S725" r:id="rId684" xr:uid="{00000000-0004-0000-0200-0000AB020000}"/>
    <hyperlink ref="S682" r:id="rId685" xr:uid="{00000000-0004-0000-0200-0000AC020000}"/>
    <hyperlink ref="S2250" r:id="rId686" xr:uid="{00000000-0004-0000-0200-0000AD020000}"/>
    <hyperlink ref="S2367" r:id="rId687" xr:uid="{00000000-0004-0000-0200-0000AE020000}"/>
    <hyperlink ref="S3026" r:id="rId688" xr:uid="{00000000-0004-0000-0200-0000AF020000}"/>
    <hyperlink ref="S2148" r:id="rId689" xr:uid="{00000000-0004-0000-0200-0000B0020000}"/>
    <hyperlink ref="S494" r:id="rId690" xr:uid="{00000000-0004-0000-0200-0000B1020000}"/>
    <hyperlink ref="S653" r:id="rId691" xr:uid="{00000000-0004-0000-0200-0000B2020000}"/>
    <hyperlink ref="S1581" r:id="rId692" xr:uid="{00000000-0004-0000-0200-0000B3020000}"/>
    <hyperlink ref="S2138" r:id="rId693" xr:uid="{00000000-0004-0000-0200-0000B4020000}"/>
    <hyperlink ref="S55" r:id="rId694" xr:uid="{00000000-0004-0000-0200-0000B5020000}"/>
    <hyperlink ref="S301" r:id="rId695" xr:uid="{00000000-0004-0000-0200-0000B6020000}"/>
    <hyperlink ref="S462" r:id="rId696" xr:uid="{00000000-0004-0000-0200-0000B7020000}"/>
    <hyperlink ref="S3498" r:id="rId697" xr:uid="{00000000-0004-0000-0200-0000B8020000}"/>
    <hyperlink ref="S3054" r:id="rId698" xr:uid="{00000000-0004-0000-0200-0000B9020000}"/>
    <hyperlink ref="S1944" r:id="rId699" xr:uid="{00000000-0004-0000-0200-0000BA020000}"/>
    <hyperlink ref="S4066" r:id="rId700" xr:uid="{00000000-0004-0000-0200-0000BB020000}"/>
    <hyperlink ref="S4067" r:id="rId701" xr:uid="{00000000-0004-0000-0200-0000BC020000}"/>
    <hyperlink ref="S3955" r:id="rId702" xr:uid="{00000000-0004-0000-0200-0000BD020000}"/>
    <hyperlink ref="S1140" r:id="rId703" xr:uid="{00000000-0004-0000-0200-0000BE020000}"/>
    <hyperlink ref="S1861" r:id="rId704" xr:uid="{00000000-0004-0000-0200-0000BF020000}"/>
    <hyperlink ref="S3258" r:id="rId705" xr:uid="{00000000-0004-0000-0200-0000C0020000}"/>
    <hyperlink ref="S978" r:id="rId706" xr:uid="{00000000-0004-0000-0200-0000C1020000}"/>
    <hyperlink ref="S979" r:id="rId707" xr:uid="{00000000-0004-0000-0200-0000C2020000}"/>
    <hyperlink ref="S2026" r:id="rId708" xr:uid="{00000000-0004-0000-0200-0000C3020000}"/>
    <hyperlink ref="S1202" r:id="rId709" xr:uid="{00000000-0004-0000-0200-0000C4020000}"/>
    <hyperlink ref="S205" r:id="rId710" xr:uid="{00000000-0004-0000-0200-0000C5020000}"/>
    <hyperlink ref="S833" r:id="rId711" xr:uid="{00000000-0004-0000-0200-0000C6020000}"/>
    <hyperlink ref="S362" r:id="rId712" xr:uid="{00000000-0004-0000-0200-0000C7020000}"/>
    <hyperlink ref="S2830" r:id="rId713" xr:uid="{00000000-0004-0000-0200-0000C8020000}"/>
    <hyperlink ref="S460" r:id="rId714" xr:uid="{00000000-0004-0000-0200-0000C9020000}"/>
    <hyperlink ref="S3516" r:id="rId715" xr:uid="{00000000-0004-0000-0200-0000CA020000}"/>
    <hyperlink ref="S2475" r:id="rId716" xr:uid="{00000000-0004-0000-0200-0000CB020000}"/>
    <hyperlink ref="S3642" r:id="rId717" xr:uid="{00000000-0004-0000-0200-0000CC020000}"/>
    <hyperlink ref="S4068" r:id="rId718" xr:uid="{00000000-0004-0000-0200-0000CD020000}"/>
    <hyperlink ref="S2963" r:id="rId719" xr:uid="{00000000-0004-0000-0200-0000CE020000}"/>
    <hyperlink ref="S493" r:id="rId720" xr:uid="{00000000-0004-0000-0200-0000CF020000}"/>
    <hyperlink ref="S717" r:id="rId721" xr:uid="{00000000-0004-0000-0200-0000D0020000}"/>
    <hyperlink ref="S996" r:id="rId722" xr:uid="{00000000-0004-0000-0200-0000D1020000}"/>
    <hyperlink ref="S2764" r:id="rId723" xr:uid="{00000000-0004-0000-0200-0000D2020000}"/>
    <hyperlink ref="S2504" r:id="rId724" xr:uid="{00000000-0004-0000-0200-0000D3020000}"/>
    <hyperlink ref="S1001" r:id="rId725" xr:uid="{00000000-0004-0000-0200-0000D4020000}"/>
    <hyperlink ref="S3987" r:id="rId726" xr:uid="{00000000-0004-0000-0200-0000D5020000}"/>
    <hyperlink ref="S1265" r:id="rId727" xr:uid="{00000000-0004-0000-0200-0000D6020000}"/>
    <hyperlink ref="S1238" r:id="rId728" xr:uid="{00000000-0004-0000-0200-0000D7020000}"/>
    <hyperlink ref="S3209" r:id="rId729" xr:uid="{00000000-0004-0000-0200-0000D8020000}"/>
    <hyperlink ref="S572" r:id="rId730" xr:uid="{00000000-0004-0000-0200-0000D9020000}"/>
    <hyperlink ref="S1525" r:id="rId731" xr:uid="{00000000-0004-0000-0200-0000DA020000}"/>
    <hyperlink ref="S3352" r:id="rId732" xr:uid="{00000000-0004-0000-0200-0000DB020000}"/>
    <hyperlink ref="S1080" r:id="rId733" xr:uid="{00000000-0004-0000-0200-0000DC020000}"/>
    <hyperlink ref="S37" r:id="rId734" xr:uid="{00000000-0004-0000-0200-0000DD020000}"/>
    <hyperlink ref="S49" r:id="rId735" xr:uid="{00000000-0004-0000-0200-0000DE020000}"/>
    <hyperlink ref="S1013" r:id="rId736" xr:uid="{00000000-0004-0000-0200-0000DF020000}"/>
    <hyperlink ref="S1401" r:id="rId737" xr:uid="{00000000-0004-0000-0200-0000E0020000}"/>
    <hyperlink ref="S339" r:id="rId738" xr:uid="{00000000-0004-0000-0200-0000E1020000}"/>
    <hyperlink ref="S408" r:id="rId739" xr:uid="{00000000-0004-0000-0200-0000E2020000}"/>
    <hyperlink ref="S3316" r:id="rId740" xr:uid="{00000000-0004-0000-0200-0000E3020000}"/>
    <hyperlink ref="S3897" r:id="rId741" xr:uid="{00000000-0004-0000-0200-0000E4020000}"/>
    <hyperlink ref="S1131" r:id="rId742" xr:uid="{00000000-0004-0000-0200-0000E5020000}"/>
    <hyperlink ref="S2368" r:id="rId743" xr:uid="{00000000-0004-0000-0200-0000E6020000}"/>
    <hyperlink ref="S1880" r:id="rId744" xr:uid="{00000000-0004-0000-0200-0000E7020000}"/>
    <hyperlink ref="S3169" r:id="rId745" xr:uid="{00000000-0004-0000-0200-0000E8020000}"/>
    <hyperlink ref="S566" r:id="rId746" xr:uid="{00000000-0004-0000-0200-0000E9020000}"/>
    <hyperlink ref="S1974" r:id="rId747" xr:uid="{00000000-0004-0000-0200-0000EA020000}"/>
    <hyperlink ref="S2014" r:id="rId748" xr:uid="{00000000-0004-0000-0200-0000EB020000}"/>
    <hyperlink ref="S271" r:id="rId749" xr:uid="{00000000-0004-0000-0200-0000EC020000}"/>
    <hyperlink ref="S134" r:id="rId750" xr:uid="{00000000-0004-0000-0200-0000ED020000}"/>
    <hyperlink ref="S3328" r:id="rId751" xr:uid="{00000000-0004-0000-0200-0000EE020000}"/>
    <hyperlink ref="S3232" r:id="rId752" xr:uid="{00000000-0004-0000-0200-0000EF020000}"/>
    <hyperlink ref="S1042" r:id="rId753" xr:uid="{00000000-0004-0000-0200-0000F0020000}"/>
    <hyperlink ref="S3385" r:id="rId754" xr:uid="{00000000-0004-0000-0200-0000F1020000}"/>
    <hyperlink ref="S3036" r:id="rId755" xr:uid="{00000000-0004-0000-0200-0000F2020000}"/>
    <hyperlink ref="S4002" r:id="rId756" xr:uid="{00000000-0004-0000-0200-0000F3020000}"/>
    <hyperlink ref="S1771" r:id="rId757" xr:uid="{00000000-0004-0000-0200-0000F4020000}"/>
    <hyperlink ref="S3978" r:id="rId758" xr:uid="{00000000-0004-0000-0200-0000F5020000}"/>
    <hyperlink ref="S1207" r:id="rId759" xr:uid="{00000000-0004-0000-0200-0000F6020000}"/>
    <hyperlink ref="S981" r:id="rId760" xr:uid="{00000000-0004-0000-0200-0000F7020000}"/>
    <hyperlink ref="S647" r:id="rId761" xr:uid="{00000000-0004-0000-0200-0000F8020000}"/>
    <hyperlink ref="S571" r:id="rId762" xr:uid="{00000000-0004-0000-0200-0000F9020000}"/>
    <hyperlink ref="S527" r:id="rId763" xr:uid="{00000000-0004-0000-0200-0000FA020000}"/>
    <hyperlink ref="S1680" r:id="rId764" xr:uid="{00000000-0004-0000-0200-0000FB020000}"/>
    <hyperlink ref="S3758" r:id="rId765" xr:uid="{00000000-0004-0000-0200-0000FC020000}"/>
    <hyperlink ref="S3601" r:id="rId766" xr:uid="{00000000-0004-0000-0200-0000FD020000}"/>
    <hyperlink ref="S3433" r:id="rId767" xr:uid="{00000000-0004-0000-0200-0000FE020000}"/>
    <hyperlink ref="S3199" r:id="rId768" xr:uid="{00000000-0004-0000-0200-0000FF020000}"/>
    <hyperlink ref="S2049" r:id="rId769" xr:uid="{00000000-0004-0000-0200-000000030000}"/>
    <hyperlink ref="S673" r:id="rId770" xr:uid="{00000000-0004-0000-0200-000001030000}"/>
    <hyperlink ref="S3538" r:id="rId771" xr:uid="{00000000-0004-0000-0200-000002030000}"/>
    <hyperlink ref="S2991" r:id="rId772" xr:uid="{00000000-0004-0000-0200-000003030000}"/>
    <hyperlink ref="S147" r:id="rId773" xr:uid="{00000000-0004-0000-0200-000004030000}"/>
    <hyperlink ref="S159" r:id="rId774" xr:uid="{00000000-0004-0000-0200-000005030000}"/>
    <hyperlink ref="S352" r:id="rId775" xr:uid="{00000000-0004-0000-0200-000006030000}"/>
    <hyperlink ref="S1915" r:id="rId776" xr:uid="{00000000-0004-0000-0200-000007030000}"/>
    <hyperlink ref="S1077" r:id="rId777" xr:uid="{00000000-0004-0000-0200-000008030000}"/>
    <hyperlink ref="S1954" r:id="rId778" xr:uid="{00000000-0004-0000-0200-000009030000}"/>
    <hyperlink ref="S2840" r:id="rId779" xr:uid="{00000000-0004-0000-0200-00000A030000}"/>
    <hyperlink ref="S3120" r:id="rId780" xr:uid="{00000000-0004-0000-0200-00000B030000}"/>
    <hyperlink ref="S3210" r:id="rId781" xr:uid="{00000000-0004-0000-0200-00000C030000}"/>
    <hyperlink ref="S944" r:id="rId782" xr:uid="{00000000-0004-0000-0200-00000D030000}"/>
    <hyperlink ref="S3529" r:id="rId783" xr:uid="{00000000-0004-0000-0200-00000E030000}"/>
    <hyperlink ref="S4073" r:id="rId784" xr:uid="{00000000-0004-0000-0200-00000F030000}"/>
    <hyperlink ref="S1464" r:id="rId785" xr:uid="{00000000-0004-0000-0200-000010030000}"/>
    <hyperlink ref="S897" r:id="rId786" xr:uid="{00000000-0004-0000-0200-000011030000}"/>
    <hyperlink ref="S2578" r:id="rId787" xr:uid="{00000000-0004-0000-0200-000012030000}"/>
    <hyperlink ref="S2755" r:id="rId788" xr:uid="{00000000-0004-0000-0200-000013030000}"/>
    <hyperlink ref="S2669" r:id="rId789" xr:uid="{00000000-0004-0000-0200-000014030000}"/>
    <hyperlink ref="S4074" r:id="rId790" xr:uid="{00000000-0004-0000-0200-000015030000}"/>
    <hyperlink ref="S2851" r:id="rId791" xr:uid="{00000000-0004-0000-0200-000016030000}"/>
    <hyperlink ref="S475" r:id="rId792" xr:uid="{00000000-0004-0000-0200-000017030000}"/>
    <hyperlink ref="S3869" r:id="rId793" xr:uid="{00000000-0004-0000-0200-000018030000}"/>
    <hyperlink ref="S266" r:id="rId794" xr:uid="{00000000-0004-0000-0200-000019030000}"/>
    <hyperlink ref="S1100" r:id="rId795" xr:uid="{00000000-0004-0000-0200-00001A030000}"/>
    <hyperlink ref="S3313" r:id="rId796" xr:uid="{00000000-0004-0000-0200-00001B030000}"/>
    <hyperlink ref="S151" r:id="rId797" xr:uid="{00000000-0004-0000-0200-00001C030000}"/>
    <hyperlink ref="S2620" r:id="rId798" xr:uid="{00000000-0004-0000-0200-00001D030000}"/>
    <hyperlink ref="S1255" r:id="rId799" xr:uid="{00000000-0004-0000-0200-00001E030000}"/>
    <hyperlink ref="S1456" r:id="rId800" xr:uid="{00000000-0004-0000-0200-00001F030000}"/>
    <hyperlink ref="S1058" r:id="rId801" xr:uid="{00000000-0004-0000-0200-000020030000}"/>
    <hyperlink ref="S2331" r:id="rId802" xr:uid="{00000000-0004-0000-0200-000021030000}"/>
    <hyperlink ref="S929" r:id="rId803" xr:uid="{00000000-0004-0000-0200-000022030000}"/>
    <hyperlink ref="S1768" r:id="rId804" xr:uid="{00000000-0004-0000-0200-000023030000}"/>
    <hyperlink ref="S2658" r:id="rId805" xr:uid="{00000000-0004-0000-0200-000024030000}"/>
    <hyperlink ref="S1114" r:id="rId806" xr:uid="{00000000-0004-0000-0200-000025030000}"/>
    <hyperlink ref="S2903" r:id="rId807" xr:uid="{00000000-0004-0000-0200-000026030000}"/>
    <hyperlink ref="S463" r:id="rId808" xr:uid="{00000000-0004-0000-0200-000027030000}"/>
    <hyperlink ref="S1671" r:id="rId809" xr:uid="{00000000-0004-0000-0200-000028030000}"/>
    <hyperlink ref="S1387" r:id="rId810" xr:uid="{00000000-0004-0000-0200-000029030000}"/>
    <hyperlink ref="S803" r:id="rId811" xr:uid="{00000000-0004-0000-0200-00002A030000}"/>
    <hyperlink ref="S4075" r:id="rId812" xr:uid="{00000000-0004-0000-0200-00002B030000}"/>
    <hyperlink ref="S4076" r:id="rId813" xr:uid="{00000000-0004-0000-0200-00002C030000}"/>
    <hyperlink ref="S379" r:id="rId814" xr:uid="{00000000-0004-0000-0200-00002D030000}"/>
    <hyperlink ref="S489" r:id="rId815" xr:uid="{00000000-0004-0000-0200-00002E030000}"/>
    <hyperlink ref="S220" r:id="rId816" xr:uid="{00000000-0004-0000-0200-00002F030000}"/>
    <hyperlink ref="S1132" r:id="rId817" xr:uid="{00000000-0004-0000-0200-000030030000}"/>
    <hyperlink ref="S1133" r:id="rId818" xr:uid="{00000000-0004-0000-0200-000031030000}"/>
    <hyperlink ref="S1135" r:id="rId819" xr:uid="{00000000-0004-0000-0200-000032030000}"/>
    <hyperlink ref="S2493" r:id="rId820" xr:uid="{00000000-0004-0000-0200-000033030000}"/>
    <hyperlink ref="S2910" r:id="rId821" xr:uid="{00000000-0004-0000-0200-000034030000}"/>
    <hyperlink ref="S2142" r:id="rId822" xr:uid="{00000000-0004-0000-0200-000035030000}"/>
    <hyperlink ref="S843" r:id="rId823" xr:uid="{00000000-0004-0000-0200-000036030000}"/>
    <hyperlink ref="S1070" r:id="rId824" xr:uid="{00000000-0004-0000-0200-000037030000}"/>
    <hyperlink ref="S1588" r:id="rId825" xr:uid="{00000000-0004-0000-0200-000038030000}"/>
    <hyperlink ref="S3566" r:id="rId826" xr:uid="{00000000-0004-0000-0200-000039030000}"/>
    <hyperlink ref="S705" r:id="rId827" xr:uid="{00000000-0004-0000-0200-00003A030000}"/>
    <hyperlink ref="S1939" r:id="rId828" xr:uid="{00000000-0004-0000-0200-00003B030000}"/>
    <hyperlink ref="S3344" r:id="rId829" xr:uid="{00000000-0004-0000-0200-00003C030000}"/>
    <hyperlink ref="S1261" r:id="rId830" xr:uid="{00000000-0004-0000-0200-00003D030000}"/>
    <hyperlink ref="S1441" r:id="rId831" xr:uid="{00000000-0004-0000-0200-00003E030000}"/>
    <hyperlink ref="S1149" r:id="rId832" xr:uid="{00000000-0004-0000-0200-00003F030000}"/>
    <hyperlink ref="S472" r:id="rId833" xr:uid="{00000000-0004-0000-0200-000040030000}"/>
    <hyperlink ref="S2188" r:id="rId834" xr:uid="{00000000-0004-0000-0200-000041030000}"/>
    <hyperlink ref="S2639" r:id="rId835" xr:uid="{00000000-0004-0000-0200-000042030000}"/>
    <hyperlink ref="S1084" r:id="rId836" xr:uid="{00000000-0004-0000-0200-000043030000}"/>
    <hyperlink ref="S510" r:id="rId837" xr:uid="{00000000-0004-0000-0200-000044030000}"/>
    <hyperlink ref="S92" r:id="rId838" xr:uid="{00000000-0004-0000-0200-000045030000}"/>
    <hyperlink ref="S3419" r:id="rId839" xr:uid="{00000000-0004-0000-0200-000046030000}"/>
    <hyperlink ref="S3908" r:id="rId840" xr:uid="{00000000-0004-0000-0200-000047030000}"/>
    <hyperlink ref="S2568" r:id="rId841" xr:uid="{00000000-0004-0000-0200-000048030000}"/>
    <hyperlink ref="S2564" r:id="rId842" xr:uid="{00000000-0004-0000-0200-000049030000}"/>
    <hyperlink ref="S2047" r:id="rId843" xr:uid="{00000000-0004-0000-0200-00004A030000}"/>
    <hyperlink ref="S2253" r:id="rId844" xr:uid="{00000000-0004-0000-0200-00004B030000}"/>
    <hyperlink ref="S676" r:id="rId845" xr:uid="{00000000-0004-0000-0200-00004C030000}"/>
    <hyperlink ref="S3499" r:id="rId846" xr:uid="{00000000-0004-0000-0200-00004D030000}"/>
    <hyperlink ref="S3648" r:id="rId847" xr:uid="{00000000-0004-0000-0200-00004E030000}"/>
    <hyperlink ref="S3302" r:id="rId848" xr:uid="{00000000-0004-0000-0200-00004F030000}"/>
    <hyperlink ref="S285" r:id="rId849" xr:uid="{00000000-0004-0000-0200-000050030000}"/>
    <hyperlink ref="S1314" r:id="rId850" xr:uid="{00000000-0004-0000-0200-000051030000}"/>
    <hyperlink ref="S372" r:id="rId851" xr:uid="{00000000-0004-0000-0200-000052030000}"/>
    <hyperlink ref="S3278" r:id="rId852" xr:uid="{00000000-0004-0000-0200-000053030000}"/>
    <hyperlink ref="S1180" r:id="rId853" xr:uid="{00000000-0004-0000-0200-000054030000}"/>
    <hyperlink ref="S3187" r:id="rId854" xr:uid="{00000000-0004-0000-0200-000055030000}"/>
    <hyperlink ref="S375" r:id="rId855" xr:uid="{00000000-0004-0000-0200-000056030000}"/>
    <hyperlink ref="S83" r:id="rId856" xr:uid="{00000000-0004-0000-0200-000057030000}"/>
    <hyperlink ref="S48" r:id="rId857" xr:uid="{00000000-0004-0000-0200-000058030000}"/>
    <hyperlink ref="S2092" r:id="rId858" xr:uid="{00000000-0004-0000-0200-000059030000}"/>
    <hyperlink ref="S1187" r:id="rId859" xr:uid="{00000000-0004-0000-0200-00005A030000}"/>
    <hyperlink ref="S1484" r:id="rId860" xr:uid="{00000000-0004-0000-0200-00005B030000}"/>
    <hyperlink ref="S1159" r:id="rId861" xr:uid="{00000000-0004-0000-0200-00005C030000}"/>
    <hyperlink ref="S1190" r:id="rId862" xr:uid="{00000000-0004-0000-0200-00005D030000}"/>
    <hyperlink ref="S3581" r:id="rId863" xr:uid="{00000000-0004-0000-0200-00005E030000}"/>
    <hyperlink ref="S3964" r:id="rId864" xr:uid="{00000000-0004-0000-0200-00005F030000}"/>
    <hyperlink ref="S1433" r:id="rId865" xr:uid="{00000000-0004-0000-0200-000060030000}"/>
    <hyperlink ref="S106" r:id="rId866" xr:uid="{00000000-0004-0000-0200-000061030000}"/>
    <hyperlink ref="S1154" r:id="rId867" xr:uid="{00000000-0004-0000-0200-000062030000}"/>
    <hyperlink ref="S2197" r:id="rId868" xr:uid="{00000000-0004-0000-0200-000063030000}"/>
    <hyperlink ref="S1200" r:id="rId869" xr:uid="{00000000-0004-0000-0200-000064030000}"/>
    <hyperlink ref="S79" r:id="rId870" xr:uid="{00000000-0004-0000-0200-000065030000}"/>
    <hyperlink ref="S891" r:id="rId871" xr:uid="{00000000-0004-0000-0200-000066030000}"/>
    <hyperlink ref="S513" r:id="rId872" xr:uid="{00000000-0004-0000-0200-000067030000}"/>
    <hyperlink ref="S3666" r:id="rId873" xr:uid="{00000000-0004-0000-0200-000068030000}"/>
    <hyperlink ref="S2812" r:id="rId874" xr:uid="{00000000-0004-0000-0200-000069030000}"/>
    <hyperlink ref="S3646" r:id="rId875" xr:uid="{00000000-0004-0000-0200-00006A030000}"/>
    <hyperlink ref="S2289" r:id="rId876" xr:uid="{00000000-0004-0000-0200-00006B030000}"/>
    <hyperlink ref="S17" r:id="rId877" xr:uid="{00000000-0004-0000-0200-00006C030000}"/>
    <hyperlink ref="S2868" r:id="rId878" xr:uid="{00000000-0004-0000-0200-00006D030000}"/>
    <hyperlink ref="S3245" r:id="rId879" xr:uid="{00000000-0004-0000-0200-00006E030000}"/>
    <hyperlink ref="S240" r:id="rId880" xr:uid="{00000000-0004-0000-0200-00006F030000}"/>
    <hyperlink ref="S2042" r:id="rId881" xr:uid="{00000000-0004-0000-0200-000070030000}"/>
    <hyperlink ref="S3442" r:id="rId882" xr:uid="{00000000-0004-0000-0200-000071030000}"/>
    <hyperlink ref="S3149" r:id="rId883" xr:uid="{00000000-0004-0000-0200-000072030000}"/>
    <hyperlink ref="S3668" r:id="rId884" xr:uid="{00000000-0004-0000-0200-000073030000}"/>
    <hyperlink ref="S3068" r:id="rId885" xr:uid="{00000000-0004-0000-0200-000074030000}"/>
    <hyperlink ref="S1219" r:id="rId886" xr:uid="{00000000-0004-0000-0200-000075030000}"/>
    <hyperlink ref="S2712" r:id="rId887" xr:uid="{00000000-0004-0000-0200-000076030000}"/>
    <hyperlink ref="S1479" r:id="rId888" xr:uid="{00000000-0004-0000-0200-000077030000}"/>
    <hyperlink ref="S1167" r:id="rId889" xr:uid="{00000000-0004-0000-0200-000078030000}"/>
    <hyperlink ref="S1168" r:id="rId890" xr:uid="{00000000-0004-0000-0200-000079030000}"/>
    <hyperlink ref="S2526" r:id="rId891" xr:uid="{00000000-0004-0000-0200-00007A030000}"/>
    <hyperlink ref="S1226" r:id="rId892" xr:uid="{00000000-0004-0000-0200-00007B030000}"/>
    <hyperlink ref="S952" r:id="rId893" xr:uid="{00000000-0004-0000-0200-00007C030000}"/>
    <hyperlink ref="S1229" r:id="rId894" xr:uid="{00000000-0004-0000-0200-00007D030000}"/>
    <hyperlink ref="S2238" r:id="rId895" xr:uid="{00000000-0004-0000-0200-00007E030000}"/>
    <hyperlink ref="S1231" r:id="rId896" xr:uid="{00000000-0004-0000-0200-00007F030000}"/>
    <hyperlink ref="S3675" r:id="rId897" xr:uid="{00000000-0004-0000-0200-000080030000}"/>
    <hyperlink ref="S1236" r:id="rId898" xr:uid="{00000000-0004-0000-0200-000081030000}"/>
    <hyperlink ref="S3121" r:id="rId899" xr:uid="{00000000-0004-0000-0200-000082030000}"/>
    <hyperlink ref="S860" r:id="rId900" xr:uid="{00000000-0004-0000-0200-000083030000}"/>
    <hyperlink ref="S3656" r:id="rId901" xr:uid="{00000000-0004-0000-0200-000084030000}"/>
    <hyperlink ref="S2177" r:id="rId902" xr:uid="{00000000-0004-0000-0200-000085030000}"/>
    <hyperlink ref="S3613" r:id="rId903" xr:uid="{00000000-0004-0000-0200-000086030000}"/>
    <hyperlink ref="S1348" r:id="rId904" xr:uid="{00000000-0004-0000-0200-000087030000}"/>
    <hyperlink ref="S2584" r:id="rId905" xr:uid="{00000000-0004-0000-0200-000088030000}"/>
    <hyperlink ref="S2420" r:id="rId906" xr:uid="{00000000-0004-0000-0200-000089030000}"/>
    <hyperlink ref="S1060" r:id="rId907" xr:uid="{00000000-0004-0000-0200-00008A030000}"/>
    <hyperlink ref="S2848" r:id="rId908" xr:uid="{00000000-0004-0000-0200-00008B030000}"/>
    <hyperlink ref="S2529" r:id="rId909" xr:uid="{00000000-0004-0000-0200-00008C030000}"/>
    <hyperlink ref="S3086" r:id="rId910" xr:uid="{00000000-0004-0000-0200-00008D030000}"/>
    <hyperlink ref="S3683" r:id="rId911" xr:uid="{00000000-0004-0000-0200-00008E030000}"/>
    <hyperlink ref="S2243" r:id="rId912" xr:uid="{00000000-0004-0000-0200-00008F030000}"/>
    <hyperlink ref="S2285" r:id="rId913" xr:uid="{00000000-0004-0000-0200-000090030000}"/>
    <hyperlink ref="S3551" r:id="rId914" xr:uid="{00000000-0004-0000-0200-000091030000}"/>
    <hyperlink ref="S76" r:id="rId915" xr:uid="{00000000-0004-0000-0200-000092030000}"/>
    <hyperlink ref="S1262" r:id="rId916" xr:uid="{00000000-0004-0000-0200-000093030000}"/>
    <hyperlink ref="S1263" r:id="rId917" xr:uid="{00000000-0004-0000-0200-000094030000}"/>
    <hyperlink ref="S257" r:id="rId918" xr:uid="{00000000-0004-0000-0200-000095030000}"/>
    <hyperlink ref="S3584" r:id="rId919" xr:uid="{00000000-0004-0000-0200-000096030000}"/>
    <hyperlink ref="S2096" r:id="rId920" xr:uid="{00000000-0004-0000-0200-000097030000}"/>
    <hyperlink ref="S3459" r:id="rId921" xr:uid="{00000000-0004-0000-0200-000098030000}"/>
    <hyperlink ref="S1509" r:id="rId922" xr:uid="{00000000-0004-0000-0200-000099030000}"/>
    <hyperlink ref="S323" r:id="rId923" xr:uid="{00000000-0004-0000-0200-00009A030000}"/>
    <hyperlink ref="S219" r:id="rId924" xr:uid="{00000000-0004-0000-0200-00009B030000}"/>
    <hyperlink ref="S1272" r:id="rId925" xr:uid="{00000000-0004-0000-0200-00009C030000}"/>
    <hyperlink ref="S2828" r:id="rId926" xr:uid="{00000000-0004-0000-0200-00009D030000}"/>
    <hyperlink ref="S3776" r:id="rId927" xr:uid="{00000000-0004-0000-0200-00009E030000}"/>
    <hyperlink ref="S4077" r:id="rId928" xr:uid="{00000000-0004-0000-0200-00009F030000}"/>
    <hyperlink ref="S4028" r:id="rId929" xr:uid="{00000000-0004-0000-0200-0000A0030000}"/>
    <hyperlink ref="S3115" r:id="rId930" xr:uid="{00000000-0004-0000-0200-0000A1030000}"/>
    <hyperlink ref="S1283" r:id="rId931" xr:uid="{00000000-0004-0000-0200-0000A2030000}"/>
    <hyperlink ref="S1284" r:id="rId932" xr:uid="{00000000-0004-0000-0200-0000A3030000}"/>
    <hyperlink ref="S922" r:id="rId933" xr:uid="{00000000-0004-0000-0200-0000A4030000}"/>
    <hyperlink ref="S1596" r:id="rId934" xr:uid="{00000000-0004-0000-0200-0000A5030000}"/>
    <hyperlink ref="S1259" r:id="rId935" xr:uid="{00000000-0004-0000-0200-0000A6030000}"/>
    <hyperlink ref="S291" r:id="rId936" xr:uid="{00000000-0004-0000-0200-0000A7030000}"/>
    <hyperlink ref="S1988" r:id="rId937" xr:uid="{00000000-0004-0000-0200-0000A8030000}"/>
    <hyperlink ref="S1896" r:id="rId938" xr:uid="{00000000-0004-0000-0200-0000A9030000}"/>
    <hyperlink ref="S1295" r:id="rId939" xr:uid="{00000000-0004-0000-0200-0000AA030000}"/>
    <hyperlink ref="S2621" r:id="rId940" xr:uid="{00000000-0004-0000-0200-0000AB030000}"/>
    <hyperlink ref="S1299" r:id="rId941" xr:uid="{00000000-0004-0000-0200-0000AC030000}"/>
    <hyperlink ref="S1626" r:id="rId942" xr:uid="{00000000-0004-0000-0200-0000AD030000}"/>
    <hyperlink ref="S2787" r:id="rId943" xr:uid="{00000000-0004-0000-0200-0000AE030000}"/>
    <hyperlink ref="S1048" r:id="rId944" xr:uid="{00000000-0004-0000-0200-0000AF030000}"/>
    <hyperlink ref="S3561" r:id="rId945" xr:uid="{00000000-0004-0000-0200-0000B0030000}"/>
    <hyperlink ref="S1306" r:id="rId946" xr:uid="{00000000-0004-0000-0200-0000B1030000}"/>
    <hyperlink ref="S1801" r:id="rId947" xr:uid="{00000000-0004-0000-0200-0000B2030000}"/>
    <hyperlink ref="S195" r:id="rId948" xr:uid="{00000000-0004-0000-0200-0000B3030000}"/>
    <hyperlink ref="S256" r:id="rId949" xr:uid="{00000000-0004-0000-0200-0000B4030000}"/>
    <hyperlink ref="S1813" r:id="rId950" xr:uid="{00000000-0004-0000-0200-0000B5030000}"/>
    <hyperlink ref="S1188" r:id="rId951" xr:uid="{00000000-0004-0000-0200-0000B6030000}"/>
    <hyperlink ref="S581" r:id="rId952" xr:uid="{00000000-0004-0000-0200-0000B7030000}"/>
    <hyperlink ref="S93" r:id="rId953" xr:uid="{00000000-0004-0000-0200-0000B8030000}"/>
    <hyperlink ref="S1316" r:id="rId954" xr:uid="{00000000-0004-0000-0200-0000B9030000}"/>
    <hyperlink ref="S2078" r:id="rId955" xr:uid="{00000000-0004-0000-0200-0000BA030000}"/>
    <hyperlink ref="S2997" r:id="rId956" xr:uid="{00000000-0004-0000-0200-0000BB030000}"/>
    <hyperlink ref="S2208" r:id="rId957" xr:uid="{00000000-0004-0000-0200-0000BC030000}"/>
    <hyperlink ref="S749" r:id="rId958" xr:uid="{00000000-0004-0000-0200-0000BD030000}"/>
    <hyperlink ref="S2486" r:id="rId959" xr:uid="{00000000-0004-0000-0200-0000BE030000}"/>
    <hyperlink ref="S4024" r:id="rId960" xr:uid="{00000000-0004-0000-0200-0000BF030000}"/>
    <hyperlink ref="S227" r:id="rId961" xr:uid="{00000000-0004-0000-0200-0000C0030000}"/>
    <hyperlink ref="S1171" r:id="rId962" xr:uid="{00000000-0004-0000-0200-0000C1030000}"/>
    <hyperlink ref="S241" r:id="rId963" xr:uid="{00000000-0004-0000-0200-0000C2030000}"/>
    <hyperlink ref="S1161" r:id="rId964" xr:uid="{00000000-0004-0000-0200-0000C3030000}"/>
    <hyperlink ref="S1327" r:id="rId965" xr:uid="{00000000-0004-0000-0200-0000C4030000}"/>
    <hyperlink ref="S1495" r:id="rId966" xr:uid="{00000000-0004-0000-0200-0000C5030000}"/>
    <hyperlink ref="S1329" r:id="rId967" xr:uid="{00000000-0004-0000-0200-0000C6030000}"/>
    <hyperlink ref="S1970" r:id="rId968" xr:uid="{00000000-0004-0000-0200-0000C7030000}"/>
    <hyperlink ref="S1331" r:id="rId969" xr:uid="{00000000-0004-0000-0200-0000C8030000}"/>
    <hyperlink ref="S399" r:id="rId970" xr:uid="{00000000-0004-0000-0200-0000C9030000}"/>
    <hyperlink ref="S3560" r:id="rId971" xr:uid="{00000000-0004-0000-0200-0000CA030000}"/>
    <hyperlink ref="S2744" r:id="rId972" xr:uid="{00000000-0004-0000-0200-0000CB030000}"/>
    <hyperlink ref="S3361" r:id="rId973" xr:uid="{00000000-0004-0000-0200-0000CC030000}"/>
    <hyperlink ref="S1923" r:id="rId974" xr:uid="{00000000-0004-0000-0200-0000CD030000}"/>
    <hyperlink ref="S461" r:id="rId975" xr:uid="{00000000-0004-0000-0200-0000CE030000}"/>
    <hyperlink ref="S3482" r:id="rId976" xr:uid="{00000000-0004-0000-0200-0000CF030000}"/>
    <hyperlink ref="S189" r:id="rId977" xr:uid="{00000000-0004-0000-0200-0000D0030000}"/>
    <hyperlink ref="S1343" r:id="rId978" xr:uid="{00000000-0004-0000-0200-0000D1030000}"/>
    <hyperlink ref="S341" r:id="rId979" xr:uid="{00000000-0004-0000-0200-0000D2030000}"/>
    <hyperlink ref="S3293" r:id="rId980" xr:uid="{00000000-0004-0000-0200-0000D3030000}"/>
    <hyperlink ref="S206" r:id="rId981" xr:uid="{00000000-0004-0000-0200-0000D4030000}"/>
    <hyperlink ref="S1347" r:id="rId982" xr:uid="{00000000-0004-0000-0200-0000D5030000}"/>
    <hyperlink ref="S896" r:id="rId983" xr:uid="{00000000-0004-0000-0200-0000D6030000}"/>
    <hyperlink ref="S597" r:id="rId984" xr:uid="{00000000-0004-0000-0200-0000D7030000}"/>
    <hyperlink ref="S3602" r:id="rId985" xr:uid="{00000000-0004-0000-0200-0000D8030000}"/>
    <hyperlink ref="S166" r:id="rId986" xr:uid="{00000000-0004-0000-0200-0000D9030000}"/>
    <hyperlink ref="S605" r:id="rId987" xr:uid="{00000000-0004-0000-0200-0000DA030000}"/>
    <hyperlink ref="S122" r:id="rId988" xr:uid="{00000000-0004-0000-0200-0000DB030000}"/>
    <hyperlink ref="S162" r:id="rId989" xr:uid="{00000000-0004-0000-0200-0000DC030000}"/>
    <hyperlink ref="S3649" r:id="rId990" xr:uid="{00000000-0004-0000-0200-0000DD030000}"/>
    <hyperlink ref="S2512" r:id="rId991" xr:uid="{00000000-0004-0000-0200-0000DE030000}"/>
    <hyperlink ref="S1363" r:id="rId992" xr:uid="{00000000-0004-0000-0200-0000DF030000}"/>
    <hyperlink ref="S1364" r:id="rId993" xr:uid="{00000000-0004-0000-0200-0000E0030000}"/>
    <hyperlink ref="S3087" r:id="rId994" xr:uid="{00000000-0004-0000-0200-0000E1030000}"/>
    <hyperlink ref="S586" r:id="rId995" xr:uid="{00000000-0004-0000-0200-0000E2030000}"/>
    <hyperlink ref="S1367" r:id="rId996" xr:uid="{00000000-0004-0000-0200-0000E3030000}"/>
    <hyperlink ref="S1368" r:id="rId997" xr:uid="{00000000-0004-0000-0200-0000E4030000}"/>
    <hyperlink ref="S438" r:id="rId998" xr:uid="{00000000-0004-0000-0200-0000E5030000}"/>
    <hyperlink ref="S120" r:id="rId999" xr:uid="{00000000-0004-0000-0200-0000E6030000}"/>
    <hyperlink ref="S1373" r:id="rId1000" xr:uid="{00000000-0004-0000-0200-0000E7030000}"/>
    <hyperlink ref="S2843" r:id="rId1001" xr:uid="{00000000-0004-0000-0200-0000E8030000}"/>
    <hyperlink ref="S2176" r:id="rId1002" xr:uid="{00000000-0004-0000-0200-0000E9030000}"/>
    <hyperlink ref="S701" r:id="rId1003" xr:uid="{00000000-0004-0000-0200-0000EA030000}"/>
    <hyperlink ref="S619" r:id="rId1004" xr:uid="{00000000-0004-0000-0200-0000EB030000}"/>
    <hyperlink ref="S154" r:id="rId1005" xr:uid="{00000000-0004-0000-0200-0000EC030000}"/>
    <hyperlink ref="S2397" r:id="rId1006" xr:uid="{00000000-0004-0000-0200-0000ED030000}"/>
    <hyperlink ref="S1538" r:id="rId1007" xr:uid="{00000000-0004-0000-0200-0000EE030000}"/>
    <hyperlink ref="S2116" r:id="rId1008" xr:uid="{00000000-0004-0000-0200-0000EF030000}"/>
    <hyperlink ref="S1966" r:id="rId1009" xr:uid="{00000000-0004-0000-0200-0000F0030000}"/>
    <hyperlink ref="S3506" r:id="rId1010" xr:uid="{00000000-0004-0000-0200-0000F1030000}"/>
    <hyperlink ref="S1497" r:id="rId1011" xr:uid="{00000000-0004-0000-0200-0000F2030000}"/>
    <hyperlink ref="S3526" r:id="rId1012" xr:uid="{00000000-0004-0000-0200-0000F3030000}"/>
    <hyperlink ref="S2656" r:id="rId1013" xr:uid="{00000000-0004-0000-0200-0000F4030000}"/>
    <hyperlink ref="S1394" r:id="rId1014" xr:uid="{00000000-0004-0000-0200-0000F5030000}"/>
    <hyperlink ref="S1568" r:id="rId1015" xr:uid="{00000000-0004-0000-0200-0000F6030000}"/>
    <hyperlink ref="S253" r:id="rId1016" xr:uid="{00000000-0004-0000-0200-0000F7030000}"/>
    <hyperlink ref="S1258" r:id="rId1017" xr:uid="{00000000-0004-0000-0200-0000F8030000}"/>
    <hyperlink ref="S3439" r:id="rId1018" xr:uid="{00000000-0004-0000-0200-0000F9030000}"/>
    <hyperlink ref="S451" r:id="rId1019" xr:uid="{00000000-0004-0000-0200-0000FA030000}"/>
    <hyperlink ref="S359" r:id="rId1020" xr:uid="{00000000-0004-0000-0200-0000FB030000}"/>
    <hyperlink ref="S1404" r:id="rId1021" xr:uid="{00000000-0004-0000-0200-0000FC030000}"/>
    <hyperlink ref="S1405" r:id="rId1022" xr:uid="{00000000-0004-0000-0200-0000FD030000}"/>
    <hyperlink ref="S1406" r:id="rId1023" xr:uid="{00000000-0004-0000-0200-0000FE030000}"/>
    <hyperlink ref="S1409" r:id="rId1024" xr:uid="{00000000-0004-0000-0200-0000FF030000}"/>
    <hyperlink ref="S3637" r:id="rId1025" xr:uid="{00000000-0004-0000-0200-000000040000}"/>
    <hyperlink ref="S1637" r:id="rId1026" xr:uid="{00000000-0004-0000-0200-000001040000}"/>
    <hyperlink ref="S3023" r:id="rId1027" xr:uid="{00000000-0004-0000-0200-000002040000}"/>
    <hyperlink ref="S1413" r:id="rId1028" xr:uid="{00000000-0004-0000-0200-000003040000}"/>
    <hyperlink ref="S229" r:id="rId1029" xr:uid="{00000000-0004-0000-0200-000004040000}"/>
    <hyperlink ref="S2373" r:id="rId1030" xr:uid="{00000000-0004-0000-0200-000005040000}"/>
    <hyperlink ref="S3338" r:id="rId1031" xr:uid="{00000000-0004-0000-0200-000006040000}"/>
    <hyperlink ref="S290" r:id="rId1032" xr:uid="{00000000-0004-0000-0200-000007040000}"/>
    <hyperlink ref="S1418" r:id="rId1033" xr:uid="{00000000-0004-0000-0200-000008040000}"/>
    <hyperlink ref="S1931" r:id="rId1034" xr:uid="{00000000-0004-0000-0200-000009040000}"/>
    <hyperlink ref="S883" r:id="rId1035" xr:uid="{00000000-0004-0000-0200-00000A040000}"/>
    <hyperlink ref="S1220" r:id="rId1036" xr:uid="{00000000-0004-0000-0200-00000B040000}"/>
    <hyperlink ref="S1192" r:id="rId1037" xr:uid="{00000000-0004-0000-0200-00000C040000}"/>
    <hyperlink ref="S3286" r:id="rId1038" xr:uid="{00000000-0004-0000-0200-00000D040000}"/>
    <hyperlink ref="S3004" r:id="rId1039" xr:uid="{00000000-0004-0000-0200-00000E040000}"/>
    <hyperlink ref="S197" r:id="rId1040" xr:uid="{00000000-0004-0000-0200-00000F040000}"/>
    <hyperlink ref="S2709" r:id="rId1041" xr:uid="{00000000-0004-0000-0200-000010040000}"/>
    <hyperlink ref="S694" r:id="rId1042" xr:uid="{00000000-0004-0000-0200-000011040000}"/>
    <hyperlink ref="S1104" r:id="rId1043" xr:uid="{00000000-0004-0000-0200-000012040000}"/>
    <hyperlink ref="S3076" r:id="rId1044" xr:uid="{00000000-0004-0000-0200-000013040000}"/>
    <hyperlink ref="S3184" r:id="rId1045" xr:uid="{00000000-0004-0000-0200-000014040000}"/>
    <hyperlink ref="S895" r:id="rId1046" xr:uid="{00000000-0004-0000-0200-000015040000}"/>
    <hyperlink ref="S931" r:id="rId1047" xr:uid="{00000000-0004-0000-0200-000016040000}"/>
    <hyperlink ref="S2168" r:id="rId1048" xr:uid="{00000000-0004-0000-0200-000017040000}"/>
    <hyperlink ref="S1624" r:id="rId1049" xr:uid="{00000000-0004-0000-0200-000018040000}"/>
    <hyperlink ref="S7" r:id="rId1050" xr:uid="{00000000-0004-0000-0200-000019040000}"/>
    <hyperlink ref="S741" r:id="rId1051" xr:uid="{00000000-0004-0000-0200-00001A040000}"/>
    <hyperlink ref="S3984" r:id="rId1052" xr:uid="{00000000-0004-0000-0200-00001B040000}"/>
    <hyperlink ref="S2890" r:id="rId1053" xr:uid="{00000000-0004-0000-0200-00001C040000}"/>
    <hyperlink ref="S3492" r:id="rId1054" xr:uid="{00000000-0004-0000-0200-00001D040000}"/>
    <hyperlink ref="S1050" r:id="rId1055" xr:uid="{00000000-0004-0000-0200-00001E040000}"/>
    <hyperlink ref="S1016" r:id="rId1056" xr:uid="{00000000-0004-0000-0200-00001F040000}"/>
    <hyperlink ref="S3626" r:id="rId1057" xr:uid="{00000000-0004-0000-0200-000020040000}"/>
    <hyperlink ref="S262" r:id="rId1058" xr:uid="{00000000-0004-0000-0200-000021040000}"/>
    <hyperlink ref="S5" r:id="rId1059" xr:uid="{00000000-0004-0000-0200-000022040000}"/>
    <hyperlink ref="S2775" r:id="rId1060" xr:uid="{00000000-0004-0000-0200-000023040000}"/>
    <hyperlink ref="S2383" r:id="rId1061" xr:uid="{00000000-0004-0000-0200-000024040000}"/>
    <hyperlink ref="S2318" r:id="rId1062" xr:uid="{00000000-0004-0000-0200-000025040000}"/>
    <hyperlink ref="S1461" r:id="rId1063" xr:uid="{00000000-0004-0000-0200-000026040000}"/>
    <hyperlink ref="S2885" r:id="rId1064" xr:uid="{00000000-0004-0000-0200-000027040000}"/>
    <hyperlink ref="S141" r:id="rId1065" xr:uid="{00000000-0004-0000-0200-000028040000}"/>
    <hyperlink ref="S3692" r:id="rId1066" xr:uid="{00000000-0004-0000-0200-000029040000}"/>
    <hyperlink ref="S3979" r:id="rId1067" xr:uid="{00000000-0004-0000-0200-00002A040000}"/>
    <hyperlink ref="S2217" r:id="rId1068" xr:uid="{00000000-0004-0000-0200-00002B040000}"/>
    <hyperlink ref="S1472" r:id="rId1069" xr:uid="{00000000-0004-0000-0200-00002C040000}"/>
    <hyperlink ref="S103" r:id="rId1070" xr:uid="{00000000-0004-0000-0200-00002D040000}"/>
    <hyperlink ref="S249" r:id="rId1071" xr:uid="{00000000-0004-0000-0200-00002E040000}"/>
    <hyperlink ref="S1205" r:id="rId1072" xr:uid="{00000000-0004-0000-0200-00002F040000}"/>
    <hyperlink ref="S1668" r:id="rId1073" xr:uid="{00000000-0004-0000-0200-000030040000}"/>
    <hyperlink ref="S2422" r:id="rId1074" xr:uid="{00000000-0004-0000-0200-000031040000}"/>
    <hyperlink ref="S1127" r:id="rId1075" xr:uid="{00000000-0004-0000-0200-000032040000}"/>
    <hyperlink ref="S2525" r:id="rId1076" xr:uid="{00000000-0004-0000-0200-000033040000}"/>
    <hyperlink ref="S1819" r:id="rId1077" xr:uid="{00000000-0004-0000-0200-000034040000}"/>
    <hyperlink ref="S2549" r:id="rId1078" xr:uid="{00000000-0004-0000-0200-000035040000}"/>
    <hyperlink ref="S3170" r:id="rId1079" xr:uid="{00000000-0004-0000-0200-000036040000}"/>
    <hyperlink ref="S3852" r:id="rId1080" xr:uid="{00000000-0004-0000-0200-000037040000}"/>
    <hyperlink ref="S3847" r:id="rId1081" xr:uid="{00000000-0004-0000-0200-000038040000}"/>
    <hyperlink ref="S1489" r:id="rId1082" xr:uid="{00000000-0004-0000-0200-000039040000}"/>
    <hyperlink ref="S1942" r:id="rId1083" xr:uid="{00000000-0004-0000-0200-00003A040000}"/>
    <hyperlink ref="S2182" r:id="rId1084" xr:uid="{00000000-0004-0000-0200-00003B040000}"/>
    <hyperlink ref="S1156" r:id="rId1085" xr:uid="{00000000-0004-0000-0200-00003C040000}"/>
    <hyperlink ref="S2442" r:id="rId1086" xr:uid="{00000000-0004-0000-0200-00003D040000}"/>
    <hyperlink ref="S4080" r:id="rId1087" xr:uid="{00000000-0004-0000-0200-00003E040000}"/>
    <hyperlink ref="S2570" r:id="rId1088" xr:uid="{00000000-0004-0000-0200-00003F040000}"/>
    <hyperlink ref="S1408" r:id="rId1089" xr:uid="{00000000-0004-0000-0200-000040040000}"/>
    <hyperlink ref="S1142" r:id="rId1090" xr:uid="{00000000-0004-0000-0200-000041040000}"/>
    <hyperlink ref="S2530" r:id="rId1091" xr:uid="{00000000-0004-0000-0200-000042040000}"/>
    <hyperlink ref="S321" r:id="rId1092" xr:uid="{00000000-0004-0000-0200-000043040000}"/>
    <hyperlink ref="S1223" r:id="rId1093" xr:uid="{00000000-0004-0000-0200-000044040000}"/>
    <hyperlink ref="S2917" r:id="rId1094" xr:uid="{00000000-0004-0000-0200-000045040000}"/>
    <hyperlink ref="S453" r:id="rId1095" xr:uid="{00000000-0004-0000-0200-000046040000}"/>
    <hyperlink ref="S1308" r:id="rId1096" xr:uid="{00000000-0004-0000-0200-000047040000}"/>
    <hyperlink ref="S1066" r:id="rId1097" xr:uid="{00000000-0004-0000-0200-000048040000}"/>
    <hyperlink ref="S3124" r:id="rId1098" xr:uid="{00000000-0004-0000-0200-000049040000}"/>
    <hyperlink ref="S540" r:id="rId1099" xr:uid="{00000000-0004-0000-0200-00004A040000}"/>
    <hyperlink ref="S1477" r:id="rId1100" xr:uid="{00000000-0004-0000-0200-00004B040000}"/>
    <hyperlink ref="S3858" r:id="rId1101" xr:uid="{00000000-0004-0000-0200-00004C040000}"/>
    <hyperlink ref="S1515" r:id="rId1102" xr:uid="{00000000-0004-0000-0200-00004D040000}"/>
    <hyperlink ref="S1018" r:id="rId1103" xr:uid="{00000000-0004-0000-0200-00004E040000}"/>
    <hyperlink ref="S1815" r:id="rId1104" xr:uid="{00000000-0004-0000-0200-00004F040000}"/>
    <hyperlink ref="S2201" r:id="rId1105" xr:uid="{00000000-0004-0000-0200-000050040000}"/>
    <hyperlink ref="S1222" r:id="rId1106" xr:uid="{00000000-0004-0000-0200-000051040000}"/>
    <hyperlink ref="S638" r:id="rId1107" xr:uid="{00000000-0004-0000-0200-000052040000}"/>
    <hyperlink ref="S1526" r:id="rId1108" xr:uid="{00000000-0004-0000-0200-000053040000}"/>
    <hyperlink ref="S1527" r:id="rId1109" xr:uid="{00000000-0004-0000-0200-000054040000}"/>
    <hyperlink ref="S1528" r:id="rId1110" xr:uid="{00000000-0004-0000-0200-000055040000}"/>
    <hyperlink ref="S1553" r:id="rId1111" xr:uid="{00000000-0004-0000-0200-000056040000}"/>
    <hyperlink ref="S1092" r:id="rId1112" xr:uid="{00000000-0004-0000-0200-000057040000}"/>
    <hyperlink ref="S928" r:id="rId1113" xr:uid="{00000000-0004-0000-0200-000058040000}"/>
    <hyperlink ref="S3283" r:id="rId1114" xr:uid="{00000000-0004-0000-0200-000059040000}"/>
    <hyperlink ref="S3230" r:id="rId1115" xr:uid="{00000000-0004-0000-0200-00005A040000}"/>
    <hyperlink ref="S2602" r:id="rId1116" xr:uid="{00000000-0004-0000-0200-00005B040000}"/>
    <hyperlink ref="S144" r:id="rId1117" xr:uid="{00000000-0004-0000-0200-00005C040000}"/>
    <hyperlink ref="S1098" r:id="rId1118" xr:uid="{00000000-0004-0000-0200-00005D040000}"/>
    <hyperlink ref="S2849" r:id="rId1119" xr:uid="{00000000-0004-0000-0200-00005E040000}"/>
    <hyperlink ref="S2662" r:id="rId1120" xr:uid="{00000000-0004-0000-0200-00005F040000}"/>
    <hyperlink ref="S789" r:id="rId1121" xr:uid="{00000000-0004-0000-0200-000060040000}"/>
    <hyperlink ref="S3835" r:id="rId1122" xr:uid="{00000000-0004-0000-0200-000061040000}"/>
    <hyperlink ref="S1545" r:id="rId1123" xr:uid="{00000000-0004-0000-0200-000062040000}"/>
    <hyperlink ref="S3062" r:id="rId1124" xr:uid="{00000000-0004-0000-0200-000063040000}"/>
    <hyperlink ref="S1550" r:id="rId1125" xr:uid="{00000000-0004-0000-0200-000064040000}"/>
    <hyperlink ref="S3488" r:id="rId1126" xr:uid="{00000000-0004-0000-0200-000065040000}"/>
    <hyperlink ref="S3118" r:id="rId1127" xr:uid="{00000000-0004-0000-0200-000066040000}"/>
    <hyperlink ref="S1554" r:id="rId1128" xr:uid="{00000000-0004-0000-0200-000067040000}"/>
    <hyperlink ref="S3174" r:id="rId1129" xr:uid="{00000000-0004-0000-0200-000068040000}"/>
    <hyperlink ref="S2958" r:id="rId1130" xr:uid="{00000000-0004-0000-0200-000069040000}"/>
    <hyperlink ref="S2833" r:id="rId1131" xr:uid="{00000000-0004-0000-0200-00006A040000}"/>
    <hyperlink ref="S38" r:id="rId1132" xr:uid="{00000000-0004-0000-0200-00006B040000}"/>
    <hyperlink ref="S68" r:id="rId1133" xr:uid="{00000000-0004-0000-0200-00006C040000}"/>
    <hyperlink ref="S2477" r:id="rId1134" xr:uid="{00000000-0004-0000-0200-00006D040000}"/>
    <hyperlink ref="S2701" r:id="rId1135" xr:uid="{00000000-0004-0000-0200-00006E040000}"/>
    <hyperlink ref="S2559" r:id="rId1136" xr:uid="{00000000-0004-0000-0200-00006F040000}"/>
    <hyperlink ref="S946" r:id="rId1137" xr:uid="{00000000-0004-0000-0200-000070040000}"/>
    <hyperlink ref="S995" r:id="rId1138" xr:uid="{00000000-0004-0000-0200-000071040000}"/>
    <hyperlink ref="S423" r:id="rId1139" xr:uid="{00000000-0004-0000-0200-000072040000}"/>
    <hyperlink ref="S669" r:id="rId1140" xr:uid="{00000000-0004-0000-0200-000073040000}"/>
    <hyperlink ref="S3015" r:id="rId1141" xr:uid="{00000000-0004-0000-0200-000074040000}"/>
    <hyperlink ref="S4081" r:id="rId1142" xr:uid="{00000000-0004-0000-0200-000075040000}"/>
    <hyperlink ref="S276" r:id="rId1143" xr:uid="{00000000-0004-0000-0200-000076040000}"/>
    <hyperlink ref="S1903" r:id="rId1144" xr:uid="{00000000-0004-0000-0200-000077040000}"/>
    <hyperlink ref="S212" r:id="rId1145" xr:uid="{00000000-0004-0000-0200-000078040000}"/>
    <hyperlink ref="S2333" r:id="rId1146" xr:uid="{00000000-0004-0000-0200-000079040000}"/>
    <hyperlink ref="S1139" r:id="rId1147" xr:uid="{00000000-0004-0000-0200-00007A040000}"/>
    <hyperlink ref="S3092" r:id="rId1148" xr:uid="{00000000-0004-0000-0200-00007B040000}"/>
    <hyperlink ref="S4012" r:id="rId1149" xr:uid="{00000000-0004-0000-0200-00007C040000}"/>
    <hyperlink ref="S1997" r:id="rId1150" xr:uid="{00000000-0004-0000-0200-00007D040000}"/>
    <hyperlink ref="S2631" r:id="rId1151" xr:uid="{00000000-0004-0000-0200-00007E040000}"/>
    <hyperlink ref="S2528" r:id="rId1152" xr:uid="{00000000-0004-0000-0200-00007F040000}"/>
    <hyperlink ref="S2050" r:id="rId1153" xr:uid="{00000000-0004-0000-0200-000080040000}"/>
    <hyperlink ref="S961" r:id="rId1154" xr:uid="{00000000-0004-0000-0200-000081040000}"/>
    <hyperlink ref="S3444" r:id="rId1155" xr:uid="{00000000-0004-0000-0200-000082040000}"/>
    <hyperlink ref="S2043" r:id="rId1156" xr:uid="{00000000-0004-0000-0200-000083040000}"/>
    <hyperlink ref="S738" r:id="rId1157" xr:uid="{00000000-0004-0000-0200-000084040000}"/>
    <hyperlink ref="S1962" r:id="rId1158" xr:uid="{00000000-0004-0000-0200-000085040000}"/>
    <hyperlink ref="S1758" r:id="rId1159" xr:uid="{00000000-0004-0000-0200-000086040000}"/>
    <hyperlink ref="S297" r:id="rId1160" xr:uid="{00000000-0004-0000-0200-000087040000}"/>
    <hyperlink ref="S1734" r:id="rId1161" xr:uid="{00000000-0004-0000-0200-000088040000}"/>
    <hyperlink ref="S1610" r:id="rId1162" xr:uid="{00000000-0004-0000-0200-000089040000}"/>
    <hyperlink ref="S1611" r:id="rId1163" xr:uid="{00000000-0004-0000-0200-00008A040000}"/>
    <hyperlink ref="S123" r:id="rId1164" xr:uid="{00000000-0004-0000-0200-00008B040000}"/>
    <hyperlink ref="S695" r:id="rId1165" xr:uid="{00000000-0004-0000-0200-00008C040000}"/>
    <hyperlink ref="S1614" r:id="rId1166" xr:uid="{00000000-0004-0000-0200-00008D040000}"/>
    <hyperlink ref="S1615" r:id="rId1167" xr:uid="{00000000-0004-0000-0200-00008E040000}"/>
    <hyperlink ref="S1616" r:id="rId1168" xr:uid="{00000000-0004-0000-0200-00008F040000}"/>
    <hyperlink ref="S1618" r:id="rId1169" xr:uid="{00000000-0004-0000-0200-000090040000}"/>
    <hyperlink ref="S178" r:id="rId1170" xr:uid="{00000000-0004-0000-0200-000091040000}"/>
    <hyperlink ref="S3471" r:id="rId1171" xr:uid="{00000000-0004-0000-0200-000092040000}"/>
    <hyperlink ref="S1036" r:id="rId1172" xr:uid="{00000000-0004-0000-0200-000093040000}"/>
    <hyperlink ref="S1961" r:id="rId1173" xr:uid="{00000000-0004-0000-0200-000094040000}"/>
    <hyperlink ref="S2805" r:id="rId1174" xr:uid="{00000000-0004-0000-0200-000095040000}"/>
    <hyperlink ref="S1684" r:id="rId1175" xr:uid="{00000000-0004-0000-0200-000096040000}"/>
    <hyperlink ref="S1414" r:id="rId1176" xr:uid="{00000000-0004-0000-0200-000097040000}"/>
    <hyperlink ref="S2728" r:id="rId1177" xr:uid="{00000000-0004-0000-0200-000098040000}"/>
    <hyperlink ref="S3166" r:id="rId1178" xr:uid="{00000000-0004-0000-0200-000099040000}"/>
    <hyperlink ref="S3507" r:id="rId1179" xr:uid="{00000000-0004-0000-0200-00009A040000}"/>
    <hyperlink ref="S2569" r:id="rId1180" xr:uid="{00000000-0004-0000-0200-00009B040000}"/>
    <hyperlink ref="S1630" r:id="rId1181" xr:uid="{00000000-0004-0000-0200-00009C040000}"/>
    <hyperlink ref="S177" r:id="rId1182" xr:uid="{00000000-0004-0000-0200-00009D040000}"/>
    <hyperlink ref="S1632" r:id="rId1183" xr:uid="{00000000-0004-0000-0200-00009E040000}"/>
    <hyperlink ref="S1195" r:id="rId1184" xr:uid="{00000000-0004-0000-0200-00009F040000}"/>
    <hyperlink ref="S1634" r:id="rId1185" xr:uid="{00000000-0004-0000-0200-0000A0040000}"/>
    <hyperlink ref="S1037" r:id="rId1186" xr:uid="{00000000-0004-0000-0200-0000A1040000}"/>
    <hyperlink ref="S1636" r:id="rId1187" xr:uid="{00000000-0004-0000-0200-0000A2040000}"/>
    <hyperlink ref="S2604" r:id="rId1188" xr:uid="{00000000-0004-0000-0200-0000A3040000}"/>
    <hyperlink ref="S1641" r:id="rId1189" xr:uid="{00000000-0004-0000-0200-0000A4040000}"/>
    <hyperlink ref="S768" r:id="rId1190" xr:uid="{00000000-0004-0000-0200-0000A5040000}"/>
    <hyperlink ref="S3425" r:id="rId1191" xr:uid="{00000000-0004-0000-0200-0000A6040000}"/>
    <hyperlink ref="S1644" r:id="rId1192" xr:uid="{00000000-0004-0000-0200-0000A7040000}"/>
    <hyperlink ref="S1491" r:id="rId1193" xr:uid="{00000000-0004-0000-0200-0000A8040000}"/>
    <hyperlink ref="S2147" r:id="rId1194" xr:uid="{00000000-0004-0000-0200-0000A9040000}"/>
    <hyperlink ref="S1540" r:id="rId1195" xr:uid="{00000000-0004-0000-0200-0000AA040000}"/>
    <hyperlink ref="S233" r:id="rId1196" xr:uid="{00000000-0004-0000-0200-0000AB040000}"/>
    <hyperlink ref="S1389" r:id="rId1197" xr:uid="{00000000-0004-0000-0200-0000AC040000}"/>
    <hyperlink ref="S1651" r:id="rId1198" xr:uid="{00000000-0004-0000-0200-0000AD040000}"/>
    <hyperlink ref="S3359" r:id="rId1199" xr:uid="{00000000-0004-0000-0200-0000AE040000}"/>
    <hyperlink ref="S819" r:id="rId1200" xr:uid="{00000000-0004-0000-0200-0000AF040000}"/>
    <hyperlink ref="S3710" r:id="rId1201" xr:uid="{00000000-0004-0000-0200-0000B0040000}"/>
    <hyperlink ref="S2022" r:id="rId1202" xr:uid="{00000000-0004-0000-0200-0000B1040000}"/>
    <hyperlink ref="S1381" r:id="rId1203" xr:uid="{00000000-0004-0000-0200-0000B2040000}"/>
    <hyperlink ref="S2722" r:id="rId1204" xr:uid="{00000000-0004-0000-0200-0000B3040000}"/>
    <hyperlink ref="S1660" r:id="rId1205" xr:uid="{00000000-0004-0000-0200-0000B4040000}"/>
    <hyperlink ref="S1031" r:id="rId1206" xr:uid="{00000000-0004-0000-0200-0000B5040000}"/>
    <hyperlink ref="S3701" r:id="rId1207" xr:uid="{00000000-0004-0000-0200-0000B6040000}"/>
    <hyperlink ref="S4082" r:id="rId1208" xr:uid="{00000000-0004-0000-0200-0000B7040000}"/>
    <hyperlink ref="S1357" r:id="rId1209" xr:uid="{00000000-0004-0000-0200-0000B8040000}"/>
    <hyperlink ref="S2689" r:id="rId1210" xr:uid="{00000000-0004-0000-0200-0000B9040000}"/>
    <hyperlink ref="S1666" r:id="rId1211" xr:uid="{00000000-0004-0000-0200-0000BA040000}"/>
    <hyperlink ref="S1354" r:id="rId1212" xr:uid="{00000000-0004-0000-0200-0000BB040000}"/>
    <hyperlink ref="S395" r:id="rId1213" xr:uid="{00000000-0004-0000-0200-0000BC040000}"/>
    <hyperlink ref="S295" r:id="rId1214" xr:uid="{00000000-0004-0000-0200-0000BD040000}"/>
    <hyperlink ref="S2306" r:id="rId1215" xr:uid="{00000000-0004-0000-0200-0000BE040000}"/>
    <hyperlink ref="S88" r:id="rId1216" xr:uid="{00000000-0004-0000-0200-0000BF040000}"/>
    <hyperlink ref="S1607" r:id="rId1217" xr:uid="{00000000-0004-0000-0200-0000C0040000}"/>
    <hyperlink ref="S2366" r:id="rId1218" xr:uid="{00000000-0004-0000-0200-0000C1040000}"/>
    <hyperlink ref="S1454" r:id="rId1219" xr:uid="{00000000-0004-0000-0200-0000C2040000}"/>
    <hyperlink ref="S3916" r:id="rId1220" xr:uid="{00000000-0004-0000-0200-0000C3040000}"/>
    <hyperlink ref="S2005" r:id="rId1221" xr:uid="{00000000-0004-0000-0200-0000C4040000}"/>
    <hyperlink ref="S2636" r:id="rId1222" xr:uid="{00000000-0004-0000-0200-0000C5040000}"/>
    <hyperlink ref="S2961" r:id="rId1223" xr:uid="{00000000-0004-0000-0200-0000C6040000}"/>
    <hyperlink ref="S3735" r:id="rId1224" xr:uid="{00000000-0004-0000-0200-0000C7040000}"/>
    <hyperlink ref="S2064" r:id="rId1225" xr:uid="{00000000-0004-0000-0200-0000C8040000}"/>
    <hyperlink ref="S866" r:id="rId1226" xr:uid="{00000000-0004-0000-0200-0000C9040000}"/>
    <hyperlink ref="S1685" r:id="rId1227" xr:uid="{00000000-0004-0000-0200-0000CA040000}"/>
    <hyperlink ref="S3389" r:id="rId1228" xr:uid="{00000000-0004-0000-0200-0000CB040000}"/>
    <hyperlink ref="S2673" r:id="rId1229" xr:uid="{00000000-0004-0000-0200-0000CC040000}"/>
    <hyperlink ref="S3693" r:id="rId1230" xr:uid="{00000000-0004-0000-0200-0000CD040000}"/>
    <hyperlink ref="S2010" r:id="rId1231" xr:uid="{00000000-0004-0000-0200-0000CE040000}"/>
    <hyperlink ref="S3763" r:id="rId1232" xr:uid="{00000000-0004-0000-0200-0000CF040000}"/>
    <hyperlink ref="S2133" r:id="rId1233" xr:uid="{00000000-0004-0000-0200-0000D0040000}"/>
    <hyperlink ref="S3913" r:id="rId1234" xr:uid="{00000000-0004-0000-0200-0000D1040000}"/>
    <hyperlink ref="S1799" r:id="rId1235" xr:uid="{00000000-0004-0000-0200-0000D2040000}"/>
    <hyperlink ref="S1158" r:id="rId1236" xr:uid="{00000000-0004-0000-0200-0000D3040000}"/>
    <hyperlink ref="S2464" r:id="rId1237" xr:uid="{00000000-0004-0000-0200-0000D4040000}"/>
    <hyperlink ref="S2797" r:id="rId1238" xr:uid="{00000000-0004-0000-0200-0000D5040000}"/>
    <hyperlink ref="S1702" r:id="rId1239" xr:uid="{00000000-0004-0000-0200-0000D6040000}"/>
    <hyperlink ref="S1297" r:id="rId1240" xr:uid="{00000000-0004-0000-0200-0000D7040000}"/>
    <hyperlink ref="S2299" r:id="rId1241" xr:uid="{00000000-0004-0000-0200-0000D8040000}"/>
    <hyperlink ref="S3059" r:id="rId1242" xr:uid="{00000000-0004-0000-0200-0000D9040000}"/>
    <hyperlink ref="S1889" r:id="rId1243" xr:uid="{00000000-0004-0000-0200-0000DA040000}"/>
    <hyperlink ref="S3339" r:id="rId1244" xr:uid="{00000000-0004-0000-0200-0000DB040000}"/>
    <hyperlink ref="S2684" r:id="rId1245" xr:uid="{00000000-0004-0000-0200-0000DC040000}"/>
    <hyperlink ref="S925" r:id="rId1246" xr:uid="{00000000-0004-0000-0200-0000DD040000}"/>
    <hyperlink ref="S739" r:id="rId1247" xr:uid="{00000000-0004-0000-0200-0000DE040000}"/>
    <hyperlink ref="S2063" r:id="rId1248" xr:uid="{00000000-0004-0000-0200-0000DF040000}"/>
    <hyperlink ref="S1713" r:id="rId1249" xr:uid="{00000000-0004-0000-0200-0000E0040000}"/>
    <hyperlink ref="S1425" r:id="rId1250" xr:uid="{00000000-0004-0000-0200-0000E1040000}"/>
    <hyperlink ref="S1716" r:id="rId1251" xr:uid="{00000000-0004-0000-0200-0000E2040000}"/>
    <hyperlink ref="S649" r:id="rId1252" xr:uid="{00000000-0004-0000-0200-0000E3040000}"/>
    <hyperlink ref="S1320" r:id="rId1253" xr:uid="{00000000-0004-0000-0200-0000E4040000}"/>
    <hyperlink ref="S1711" r:id="rId1254" xr:uid="{00000000-0004-0000-0200-0000E5040000}"/>
    <hyperlink ref="S4084" r:id="rId1255" xr:uid="{00000000-0004-0000-0200-0000E6040000}"/>
    <hyperlink ref="S3715" r:id="rId1256" xr:uid="{00000000-0004-0000-0200-0000E7040000}"/>
    <hyperlink ref="S217" r:id="rId1257" xr:uid="{00000000-0004-0000-0200-0000E8040000}"/>
    <hyperlink ref="S1850" r:id="rId1258" xr:uid="{00000000-0004-0000-0200-0000E9040000}"/>
    <hyperlink ref="S1878" r:id="rId1259" xr:uid="{00000000-0004-0000-0200-0000EA040000}"/>
    <hyperlink ref="S1232" r:id="rId1260" xr:uid="{00000000-0004-0000-0200-0000EB040000}"/>
    <hyperlink ref="S269" r:id="rId1261" xr:uid="{00000000-0004-0000-0200-0000EC040000}"/>
    <hyperlink ref="S3689" r:id="rId1262" xr:uid="{00000000-0004-0000-0200-0000ED040000}"/>
    <hyperlink ref="S185" r:id="rId1263" xr:uid="{00000000-0004-0000-0200-0000EE040000}"/>
    <hyperlink ref="S1964" r:id="rId1264" xr:uid="{00000000-0004-0000-0200-0000EF040000}"/>
    <hyperlink ref="S1315" r:id="rId1265" xr:uid="{00000000-0004-0000-0200-0000F0040000}"/>
    <hyperlink ref="S1983" r:id="rId1266" xr:uid="{00000000-0004-0000-0200-0000F1040000}"/>
    <hyperlink ref="S2283" r:id="rId1267" xr:uid="{00000000-0004-0000-0200-0000F2040000}"/>
    <hyperlink ref="S1244" r:id="rId1268" xr:uid="{00000000-0004-0000-0200-0000F3040000}"/>
    <hyperlink ref="S2687" r:id="rId1269" xr:uid="{00000000-0004-0000-0200-0000F4040000}"/>
    <hyperlink ref="S2219" r:id="rId1270" xr:uid="{00000000-0004-0000-0200-0000F5040000}"/>
    <hyperlink ref="S2993" r:id="rId1271" xr:uid="{00000000-0004-0000-0200-0000F6040000}"/>
    <hyperlink ref="S1426" r:id="rId1272" xr:uid="{00000000-0004-0000-0200-0000F7040000}"/>
    <hyperlink ref="S3356" r:id="rId1273" xr:uid="{00000000-0004-0000-0200-0000F8040000}"/>
    <hyperlink ref="S1290" r:id="rId1274" xr:uid="{00000000-0004-0000-0200-0000F9040000}"/>
    <hyperlink ref="S3280" r:id="rId1275" xr:uid="{00000000-0004-0000-0200-0000FA040000}"/>
    <hyperlink ref="S1411" r:id="rId1276" xr:uid="{00000000-0004-0000-0200-0000FB040000}"/>
    <hyperlink ref="S1335" r:id="rId1277" xr:uid="{00000000-0004-0000-0200-0000FC040000}"/>
    <hyperlink ref="S1446" r:id="rId1278" xr:uid="{00000000-0004-0000-0200-0000FD040000}"/>
    <hyperlink ref="S3185" r:id="rId1279" xr:uid="{00000000-0004-0000-0200-0000FE040000}"/>
    <hyperlink ref="S1501" r:id="rId1280" xr:uid="{00000000-0004-0000-0200-0000FF040000}"/>
    <hyperlink ref="S1379" r:id="rId1281" xr:uid="{00000000-0004-0000-0200-000000050000}"/>
    <hyperlink ref="S3408" r:id="rId1282" xr:uid="{00000000-0004-0000-0200-000001050000}"/>
    <hyperlink ref="S1828" r:id="rId1283" xr:uid="{00000000-0004-0000-0200-000002050000}"/>
    <hyperlink ref="S1047" r:id="rId1284" xr:uid="{00000000-0004-0000-0200-000003050000}"/>
    <hyperlink ref="S319" r:id="rId1285" xr:uid="{00000000-0004-0000-0200-000004050000}"/>
    <hyperlink ref="S335" r:id="rId1286" xr:uid="{00000000-0004-0000-0200-000005050000}"/>
    <hyperlink ref="S1767" r:id="rId1287" xr:uid="{00000000-0004-0000-0200-000006050000}"/>
    <hyperlink ref="S616" r:id="rId1288" xr:uid="{00000000-0004-0000-0200-000007050000}"/>
    <hyperlink ref="S252" r:id="rId1289" xr:uid="{00000000-0004-0000-0200-000008050000}"/>
    <hyperlink ref="S2446" r:id="rId1290" xr:uid="{00000000-0004-0000-0200-000009050000}"/>
    <hyperlink ref="S3281" r:id="rId1291" xr:uid="{00000000-0004-0000-0200-00000A050000}"/>
    <hyperlink ref="S874" r:id="rId1292" xr:uid="{00000000-0004-0000-0200-00000B050000}"/>
    <hyperlink ref="S3318" r:id="rId1293" xr:uid="{00000000-0004-0000-0200-00000C050000}"/>
    <hyperlink ref="S2617" r:id="rId1294" xr:uid="{00000000-0004-0000-0200-00000D050000}"/>
    <hyperlink ref="S1780" r:id="rId1295" xr:uid="{00000000-0004-0000-0200-00000E050000}"/>
    <hyperlink ref="S3519" r:id="rId1296" xr:uid="{00000000-0004-0000-0200-00000F050000}"/>
    <hyperlink ref="S3489" r:id="rId1297" xr:uid="{00000000-0004-0000-0200-000010050000}"/>
    <hyperlink ref="S1033" r:id="rId1298" xr:uid="{00000000-0004-0000-0200-000011050000}"/>
    <hyperlink ref="S4085" r:id="rId1299" xr:uid="{00000000-0004-0000-0200-000012050000}"/>
    <hyperlink ref="S349" r:id="rId1300" xr:uid="{00000000-0004-0000-0200-000013050000}"/>
    <hyperlink ref="S1787" r:id="rId1301" xr:uid="{00000000-0004-0000-0200-000014050000}"/>
    <hyperlink ref="S706" r:id="rId1302" xr:uid="{00000000-0004-0000-0200-000015050000}"/>
    <hyperlink ref="S1980" r:id="rId1303" xr:uid="{00000000-0004-0000-0200-000016050000}"/>
    <hyperlink ref="S300" r:id="rId1304" xr:uid="{00000000-0004-0000-0200-000017050000}"/>
    <hyperlink ref="S4086" r:id="rId1305" xr:uid="{00000000-0004-0000-0200-000018050000}"/>
    <hyperlink ref="S35" r:id="rId1306" xr:uid="{00000000-0004-0000-0200-000019050000}"/>
    <hyperlink ref="S2307" r:id="rId1307" xr:uid="{00000000-0004-0000-0200-00001A050000}"/>
    <hyperlink ref="S1798" r:id="rId1308" xr:uid="{00000000-0004-0000-0200-00001B050000}"/>
    <hyperlink ref="S427" r:id="rId1309" xr:uid="{00000000-0004-0000-0200-00001C050000}"/>
    <hyperlink ref="S2661" r:id="rId1310" xr:uid="{00000000-0004-0000-0200-00001D050000}"/>
    <hyperlink ref="S1695" r:id="rId1311" xr:uid="{00000000-0004-0000-0200-00001E050000}"/>
    <hyperlink ref="S1010" r:id="rId1312" xr:uid="{00000000-0004-0000-0200-00001F050000}"/>
    <hyperlink ref="S1075" r:id="rId1313" xr:uid="{00000000-0004-0000-0200-000020050000}"/>
    <hyperlink ref="S80" r:id="rId1314" xr:uid="{00000000-0004-0000-0200-000021050000}"/>
    <hyperlink ref="S448" r:id="rId1315" xr:uid="{00000000-0004-0000-0200-000022050000}"/>
    <hyperlink ref="S805" r:id="rId1316" xr:uid="{00000000-0004-0000-0200-000023050000}"/>
    <hyperlink ref="S1847" r:id="rId1317" xr:uid="{00000000-0004-0000-0200-000024050000}"/>
    <hyperlink ref="S595" r:id="rId1318" xr:uid="{00000000-0004-0000-0200-000025050000}"/>
    <hyperlink ref="S2646" r:id="rId1319" xr:uid="{00000000-0004-0000-0200-000026050000}"/>
    <hyperlink ref="S81" r:id="rId1320" xr:uid="{00000000-0004-0000-0200-000027050000}"/>
    <hyperlink ref="S2957" r:id="rId1321" xr:uid="{00000000-0004-0000-0200-000028050000}"/>
    <hyperlink ref="S238" r:id="rId1322" xr:uid="{00000000-0004-0000-0200-000029050000}"/>
    <hyperlink ref="S3794" r:id="rId1323" xr:uid="{00000000-0004-0000-0200-00002A050000}"/>
    <hyperlink ref="S1823" r:id="rId1324" xr:uid="{00000000-0004-0000-0200-00002B050000}"/>
    <hyperlink ref="S209" r:id="rId1325" xr:uid="{00000000-0004-0000-0200-00002C050000}"/>
    <hyperlink ref="S2321" r:id="rId1326" xr:uid="{00000000-0004-0000-0200-00002D050000}"/>
    <hyperlink ref="S1741" r:id="rId1327" xr:uid="{00000000-0004-0000-0200-00002E050000}"/>
    <hyperlink ref="S1982" r:id="rId1328" xr:uid="{00000000-0004-0000-0200-00002F050000}"/>
    <hyperlink ref="S4015" r:id="rId1329" xr:uid="{00000000-0004-0000-0200-000030050000}"/>
    <hyperlink ref="S1833" r:id="rId1330" xr:uid="{00000000-0004-0000-0200-000031050000}"/>
    <hyperlink ref="S1003" r:id="rId1331" xr:uid="{00000000-0004-0000-0200-000032050000}"/>
    <hyperlink ref="S1254" r:id="rId1332" xr:uid="{00000000-0004-0000-0200-000033050000}"/>
    <hyperlink ref="S1950" r:id="rId1333" xr:uid="{00000000-0004-0000-0200-000034050000}"/>
    <hyperlink ref="S815" r:id="rId1334" xr:uid="{00000000-0004-0000-0200-000035050000}"/>
    <hyperlink ref="S1393" r:id="rId1335" xr:uid="{00000000-0004-0000-0200-000036050000}"/>
    <hyperlink ref="S1797" r:id="rId1336" xr:uid="{00000000-0004-0000-0200-000037050000}"/>
    <hyperlink ref="S1843" r:id="rId1337" xr:uid="{00000000-0004-0000-0200-000038050000}"/>
    <hyperlink ref="S1788" r:id="rId1338" xr:uid="{00000000-0004-0000-0200-000039050000}"/>
    <hyperlink ref="S3534" r:id="rId1339" xr:uid="{00000000-0004-0000-0200-00003A050000}"/>
    <hyperlink ref="S3075" r:id="rId1340" xr:uid="{00000000-0004-0000-0200-00003B050000}"/>
    <hyperlink ref="S2384" r:id="rId1341" xr:uid="{00000000-0004-0000-0200-00003C050000}"/>
    <hyperlink ref="S3982" r:id="rId1342" xr:uid="{00000000-0004-0000-0200-00003D050000}"/>
    <hyperlink ref="S3764" r:id="rId1343" xr:uid="{00000000-0004-0000-0200-00003E050000}"/>
    <hyperlink ref="S1856" r:id="rId1344" xr:uid="{00000000-0004-0000-0200-00003F050000}"/>
    <hyperlink ref="S3829" r:id="rId1345" xr:uid="{00000000-0004-0000-0200-000040050000}"/>
    <hyperlink ref="S627" r:id="rId1346" xr:uid="{00000000-0004-0000-0200-000041050000}"/>
    <hyperlink ref="S1862" r:id="rId1347" xr:uid="{00000000-0004-0000-0200-000042050000}"/>
    <hyperlink ref="S2532" r:id="rId1348" xr:uid="{00000000-0004-0000-0200-000043050000}"/>
    <hyperlink ref="S2628" r:id="rId1349" xr:uid="{00000000-0004-0000-0200-000044050000}"/>
    <hyperlink ref="S1137" r:id="rId1350" xr:uid="{00000000-0004-0000-0200-000045050000}"/>
    <hyperlink ref="S838" r:id="rId1351" xr:uid="{00000000-0004-0000-0200-000046050000}"/>
    <hyperlink ref="S1814" r:id="rId1352" xr:uid="{00000000-0004-0000-0200-000047050000}"/>
    <hyperlink ref="S2276" r:id="rId1353" xr:uid="{00000000-0004-0000-0200-000048050000}"/>
    <hyperlink ref="S2371" r:id="rId1354" xr:uid="{00000000-0004-0000-0200-000049050000}"/>
    <hyperlink ref="S3005" r:id="rId1355" xr:uid="{00000000-0004-0000-0200-00004A050000}"/>
    <hyperlink ref="S2406" r:id="rId1356" xr:uid="{00000000-0004-0000-0200-00004B050000}"/>
    <hyperlink ref="S1268" r:id="rId1357" xr:uid="{00000000-0004-0000-0200-00004C050000}"/>
    <hyperlink ref="S3142" r:id="rId1358" xr:uid="{00000000-0004-0000-0200-00004D050000}"/>
    <hyperlink ref="S1805" r:id="rId1359" xr:uid="{00000000-0004-0000-0200-00004E050000}"/>
    <hyperlink ref="S1736" r:id="rId1360" xr:uid="{00000000-0004-0000-0200-00004F050000}"/>
    <hyperlink ref="S89" r:id="rId1361" xr:uid="{00000000-0004-0000-0200-000050050000}"/>
    <hyperlink ref="S1471" r:id="rId1362" xr:uid="{00000000-0004-0000-0200-000051050000}"/>
    <hyperlink ref="S4088" r:id="rId1363" xr:uid="{00000000-0004-0000-0200-000052050000}"/>
    <hyperlink ref="S172" r:id="rId1364" xr:uid="{00000000-0004-0000-0200-000053050000}"/>
    <hyperlink ref="S4089" r:id="rId1365" xr:uid="{00000000-0004-0000-0200-000054050000}"/>
    <hyperlink ref="S3006" r:id="rId1366" xr:uid="{00000000-0004-0000-0200-000055050000}"/>
    <hyperlink ref="S991" r:id="rId1367" xr:uid="{00000000-0004-0000-0200-000056050000}"/>
    <hyperlink ref="S3530" r:id="rId1368" xr:uid="{00000000-0004-0000-0200-000057050000}"/>
    <hyperlink ref="S1628" r:id="rId1369" xr:uid="{00000000-0004-0000-0200-000058050000}"/>
    <hyperlink ref="S3546" r:id="rId1370" xr:uid="{00000000-0004-0000-0200-000059050000}"/>
    <hyperlink ref="S298" r:id="rId1371" xr:uid="{00000000-0004-0000-0200-00005A050000}"/>
    <hyperlink ref="S3462" r:id="rId1372" xr:uid="{00000000-0004-0000-0200-00005B050000}"/>
    <hyperlink ref="S662" r:id="rId1373" xr:uid="{00000000-0004-0000-0200-00005C050000}"/>
    <hyperlink ref="S715" r:id="rId1374" xr:uid="{00000000-0004-0000-0200-00005D050000}"/>
    <hyperlink ref="S3505" r:id="rId1375" xr:uid="{00000000-0004-0000-0200-00005E050000}"/>
    <hyperlink ref="S1836" r:id="rId1376" xr:uid="{00000000-0004-0000-0200-00005F050000}"/>
    <hyperlink ref="S1160" r:id="rId1377" xr:uid="{00000000-0004-0000-0200-000060050000}"/>
    <hyperlink ref="S3690" r:id="rId1378" xr:uid="{00000000-0004-0000-0200-000061050000}"/>
    <hyperlink ref="S3188" r:id="rId1379" xr:uid="{00000000-0004-0000-0200-000062050000}"/>
    <hyperlink ref="S2762" r:id="rId1380" xr:uid="{00000000-0004-0000-0200-000063050000}"/>
    <hyperlink ref="S648" r:id="rId1381" xr:uid="{00000000-0004-0000-0200-000064050000}"/>
    <hyperlink ref="S2607" r:id="rId1382" xr:uid="{00000000-0004-0000-0200-000065050000}"/>
    <hyperlink ref="S1910" r:id="rId1383" xr:uid="{00000000-0004-0000-0200-000066050000}"/>
    <hyperlink ref="S4090" r:id="rId1384" xr:uid="{00000000-0004-0000-0200-000067050000}"/>
    <hyperlink ref="S1557" r:id="rId1385" xr:uid="{00000000-0004-0000-0200-000068050000}"/>
    <hyperlink ref="S4091" r:id="rId1386" xr:uid="{00000000-0004-0000-0200-000069050000}"/>
    <hyperlink ref="S3991" r:id="rId1387" xr:uid="{00000000-0004-0000-0200-00006A050000}"/>
    <hyperlink ref="S3428" r:id="rId1388" xr:uid="{00000000-0004-0000-0200-00006B050000}"/>
    <hyperlink ref="S1975" r:id="rId1389" xr:uid="{00000000-0004-0000-0200-00006C050000}"/>
    <hyperlink ref="S985" r:id="rId1390" xr:uid="{00000000-0004-0000-0200-00006D050000}"/>
    <hyperlink ref="S3042" r:id="rId1391" xr:uid="{00000000-0004-0000-0200-00006E050000}"/>
    <hyperlink ref="S1748" r:id="rId1392" xr:uid="{00000000-0004-0000-0200-00006F050000}"/>
    <hyperlink ref="S3136" r:id="rId1393" xr:uid="{00000000-0004-0000-0200-000070050000}"/>
    <hyperlink ref="S1438" r:id="rId1394" xr:uid="{00000000-0004-0000-0200-000071050000}"/>
    <hyperlink ref="S318" r:id="rId1395" xr:uid="{00000000-0004-0000-0200-000072050000}"/>
    <hyperlink ref="S765" r:id="rId1396" xr:uid="{00000000-0004-0000-0200-000073050000}"/>
    <hyperlink ref="S3259" r:id="rId1397" xr:uid="{00000000-0004-0000-0200-000074050000}"/>
    <hyperlink ref="S4092" r:id="rId1398" xr:uid="{00000000-0004-0000-0200-000075050000}"/>
    <hyperlink ref="S1927" r:id="rId1399" xr:uid="{00000000-0004-0000-0200-000076050000}"/>
    <hyperlink ref="S1928" r:id="rId1400" xr:uid="{00000000-0004-0000-0200-000077050000}"/>
    <hyperlink ref="S3929" r:id="rId1401" xr:uid="{00000000-0004-0000-0200-000078050000}"/>
    <hyperlink ref="S3628" r:id="rId1402" xr:uid="{00000000-0004-0000-0200-000079050000}"/>
    <hyperlink ref="S3517" r:id="rId1403" xr:uid="{00000000-0004-0000-0200-00007A050000}"/>
    <hyperlink ref="S3694" r:id="rId1404" xr:uid="{00000000-0004-0000-0200-00007B050000}"/>
    <hyperlink ref="S1936" r:id="rId1405" xr:uid="{00000000-0004-0000-0200-00007C050000}"/>
    <hyperlink ref="S1937" r:id="rId1406" xr:uid="{00000000-0004-0000-0200-00007D050000}"/>
    <hyperlink ref="S112" r:id="rId1407" xr:uid="{00000000-0004-0000-0200-00007E050000}"/>
    <hyperlink ref="S126" r:id="rId1408" xr:uid="{00000000-0004-0000-0200-00007F050000}"/>
    <hyperlink ref="S1201" r:id="rId1409" xr:uid="{00000000-0004-0000-0200-000080050000}"/>
    <hyperlink ref="S2951" r:id="rId1410" xr:uid="{00000000-0004-0000-0200-000081050000}"/>
    <hyperlink ref="S1691" r:id="rId1411" xr:uid="{00000000-0004-0000-0200-000082050000}"/>
    <hyperlink ref="S3347" r:id="rId1412" xr:uid="{00000000-0004-0000-0200-000083050000}"/>
    <hyperlink ref="S526" r:id="rId1413" xr:uid="{00000000-0004-0000-0200-000084050000}"/>
    <hyperlink ref="S1672" r:id="rId1414" xr:uid="{00000000-0004-0000-0200-000085050000}"/>
    <hyperlink ref="S1442" r:id="rId1415" xr:uid="{00000000-0004-0000-0200-000086050000}"/>
    <hyperlink ref="S1093" r:id="rId1416" xr:uid="{00000000-0004-0000-0200-000087050000}"/>
    <hyperlink ref="S810" r:id="rId1417" xr:uid="{00000000-0004-0000-0200-000088050000}"/>
    <hyperlink ref="S1059" r:id="rId1418" xr:uid="{00000000-0004-0000-0200-000089050000}"/>
    <hyperlink ref="S1953" r:id="rId1419" xr:uid="{00000000-0004-0000-0200-00008A050000}"/>
    <hyperlink ref="S2317" r:id="rId1420" xr:uid="{00000000-0004-0000-0200-00008B050000}"/>
    <hyperlink ref="S1688" r:id="rId1421" xr:uid="{00000000-0004-0000-0200-00008C050000}"/>
    <hyperlink ref="S464" r:id="rId1422" xr:uid="{00000000-0004-0000-0200-00008D050000}"/>
    <hyperlink ref="S1144" r:id="rId1423" xr:uid="{00000000-0004-0000-0200-00008E050000}"/>
    <hyperlink ref="S1800" r:id="rId1424" xr:uid="{00000000-0004-0000-0200-00008F050000}"/>
    <hyperlink ref="S502" r:id="rId1425" xr:uid="{00000000-0004-0000-0200-000090050000}"/>
    <hyperlink ref="S3781" r:id="rId1426" xr:uid="{00000000-0004-0000-0200-000091050000}"/>
    <hyperlink ref="S3158" r:id="rId1427" xr:uid="{00000000-0004-0000-0200-000092050000}"/>
    <hyperlink ref="S1539" r:id="rId1428" xr:uid="{00000000-0004-0000-0200-000093050000}"/>
    <hyperlink ref="S2832" r:id="rId1429" xr:uid="{00000000-0004-0000-0200-000094050000}"/>
    <hyperlink ref="S2675" r:id="rId1430" xr:uid="{00000000-0004-0000-0200-000095050000}"/>
    <hyperlink ref="S1288" r:id="rId1431" xr:uid="{00000000-0004-0000-0200-000096050000}"/>
    <hyperlink ref="S1844" r:id="rId1432" xr:uid="{00000000-0004-0000-0200-000097050000}"/>
    <hyperlink ref="S880" r:id="rId1433" xr:uid="{00000000-0004-0000-0200-000098050000}"/>
    <hyperlink ref="S1247" r:id="rId1434" xr:uid="{00000000-0004-0000-0200-000099050000}"/>
    <hyperlink ref="S389" r:id="rId1435" xr:uid="{00000000-0004-0000-0200-00009A050000}"/>
    <hyperlink ref="S2202" r:id="rId1436" xr:uid="{00000000-0004-0000-0200-00009B050000}"/>
    <hyperlink ref="S1598" r:id="rId1437" xr:uid="{00000000-0004-0000-0200-00009C050000}"/>
    <hyperlink ref="S2942" r:id="rId1438" xr:uid="{00000000-0004-0000-0200-00009D050000}"/>
    <hyperlink ref="S3679" r:id="rId1439" xr:uid="{00000000-0004-0000-0200-00009E050000}"/>
    <hyperlink ref="S3379" r:id="rId1440" xr:uid="{00000000-0004-0000-0200-00009F050000}"/>
    <hyperlink ref="S2716" r:id="rId1441" xr:uid="{00000000-0004-0000-0200-0000A0050000}"/>
    <hyperlink ref="S2205" r:id="rId1442" xr:uid="{00000000-0004-0000-0200-0000A1050000}"/>
    <hyperlink ref="S2091" r:id="rId1443" xr:uid="{00000000-0004-0000-0200-0000A2050000}"/>
    <hyperlink ref="S3680" r:id="rId1444" xr:uid="{00000000-0004-0000-0200-0000A3050000}"/>
    <hyperlink ref="S1984" r:id="rId1445" xr:uid="{00000000-0004-0000-0200-0000A4050000}"/>
    <hyperlink ref="S3720" r:id="rId1446" xr:uid="{00000000-0004-0000-0200-0000A5050000}"/>
    <hyperlink ref="S338" r:id="rId1447" xr:uid="{00000000-0004-0000-0200-0000A6050000}"/>
    <hyperlink ref="S3898" r:id="rId1448" xr:uid="{00000000-0004-0000-0200-0000A7050000}"/>
    <hyperlink ref="S1518" r:id="rId1449" xr:uid="{00000000-0004-0000-0200-0000A8050000}"/>
    <hyperlink ref="S3741" r:id="rId1450" xr:uid="{00000000-0004-0000-0200-0000A9050000}"/>
    <hyperlink ref="S1857" r:id="rId1451" xr:uid="{00000000-0004-0000-0200-0000AA050000}"/>
    <hyperlink ref="S3938" r:id="rId1452" xr:uid="{00000000-0004-0000-0200-0000AB050000}"/>
    <hyperlink ref="S473" r:id="rId1453" xr:uid="{00000000-0004-0000-0200-0000AC050000}"/>
    <hyperlink ref="S1101" r:id="rId1454" xr:uid="{00000000-0004-0000-0200-0000AD050000}"/>
    <hyperlink ref="S3211" r:id="rId1455" xr:uid="{00000000-0004-0000-0200-0000AE050000}"/>
    <hyperlink ref="S1400" r:id="rId1456" xr:uid="{00000000-0004-0000-0200-0000AF050000}"/>
    <hyperlink ref="S3435" r:id="rId1457" xr:uid="{00000000-0004-0000-0200-0000B0050000}"/>
    <hyperlink ref="S2745" r:id="rId1458" xr:uid="{00000000-0004-0000-0200-0000B1050000}"/>
    <hyperlink ref="S1199" r:id="rId1459" xr:uid="{00000000-0004-0000-0200-0000B2050000}"/>
    <hyperlink ref="S1516" r:id="rId1460" xr:uid="{00000000-0004-0000-0200-0000B3050000}"/>
    <hyperlink ref="S1783" r:id="rId1461" xr:uid="{00000000-0004-0000-0200-0000B4050000}"/>
    <hyperlink ref="S890" r:id="rId1462" xr:uid="{00000000-0004-0000-0200-0000B5050000}"/>
    <hyperlink ref="S4093" r:id="rId1463" xr:uid="{00000000-0004-0000-0200-0000B6050000}"/>
    <hyperlink ref="S610" r:id="rId1464" xr:uid="{00000000-0004-0000-0200-0000B7050000}"/>
    <hyperlink ref="S3995" r:id="rId1465" xr:uid="{00000000-0004-0000-0200-0000B8050000}"/>
    <hyperlink ref="S2286" r:id="rId1466" xr:uid="{00000000-0004-0000-0200-0000B9050000}"/>
    <hyperlink ref="S4094" r:id="rId1467" xr:uid="{00000000-0004-0000-0200-0000BA050000}"/>
    <hyperlink ref="S3726" r:id="rId1468" xr:uid="{00000000-0004-0000-0200-0000BB050000}"/>
    <hyperlink ref="S2394" r:id="rId1469" xr:uid="{00000000-0004-0000-0200-0000BC050000}"/>
    <hyperlink ref="S1793" r:id="rId1470" xr:uid="{00000000-0004-0000-0200-0000BD050000}"/>
    <hyperlink ref="S110" r:id="rId1471" xr:uid="{00000000-0004-0000-0200-0000BE050000}"/>
    <hyperlink ref="S3107" r:id="rId1472" xr:uid="{00000000-0004-0000-0200-0000BF050000}"/>
    <hyperlink ref="S2959" r:id="rId1473" xr:uid="{00000000-0004-0000-0200-0000C0050000}"/>
    <hyperlink ref="S3152" r:id="rId1474" xr:uid="{00000000-0004-0000-0200-0000C1050000}"/>
    <hyperlink ref="S1282" r:id="rId1475" xr:uid="{00000000-0004-0000-0200-0000C2050000}"/>
    <hyperlink ref="S288" r:id="rId1476" xr:uid="{00000000-0004-0000-0200-0000C3050000}"/>
    <hyperlink ref="S1301" r:id="rId1477" xr:uid="{00000000-0004-0000-0200-0000C4050000}"/>
    <hyperlink ref="S422" r:id="rId1478" xr:uid="{00000000-0004-0000-0200-0000C5050000}"/>
    <hyperlink ref="S2214" r:id="rId1479" xr:uid="{00000000-0004-0000-0200-0000C6050000}"/>
    <hyperlink ref="S2309" r:id="rId1480" xr:uid="{00000000-0004-0000-0200-0000C7050000}"/>
    <hyperlink ref="S1317" r:id="rId1481" xr:uid="{00000000-0004-0000-0200-0000C8050000}"/>
    <hyperlink ref="S3848" r:id="rId1482" xr:uid="{00000000-0004-0000-0200-0000C9050000}"/>
    <hyperlink ref="S2907" r:id="rId1483" xr:uid="{00000000-0004-0000-0200-0000CA050000}"/>
    <hyperlink ref="S3269" r:id="rId1484" xr:uid="{00000000-0004-0000-0200-0000CB050000}"/>
    <hyperlink ref="S1321" r:id="rId1485" xr:uid="{00000000-0004-0000-0200-0000CC050000}"/>
    <hyperlink ref="S3933" r:id="rId1486" xr:uid="{00000000-0004-0000-0200-0000CD050000}"/>
    <hyperlink ref="S3840" r:id="rId1487" xr:uid="{00000000-0004-0000-0200-0000CE050000}"/>
    <hyperlink ref="S2466" r:id="rId1488" xr:uid="{00000000-0004-0000-0200-0000CF050000}"/>
    <hyperlink ref="S886" r:id="rId1489" xr:uid="{00000000-0004-0000-0200-0000D0050000}"/>
    <hyperlink ref="S3222" r:id="rId1490" xr:uid="{00000000-0004-0000-0200-0000D1050000}"/>
    <hyperlink ref="S2345" r:id="rId1491" xr:uid="{00000000-0004-0000-0200-0000D2050000}"/>
    <hyperlink ref="S3016" r:id="rId1492" xr:uid="{00000000-0004-0000-0200-0000D3050000}"/>
    <hyperlink ref="S994" r:id="rId1493" xr:uid="{00000000-0004-0000-0200-0000D4050000}"/>
    <hyperlink ref="S2053" r:id="rId1494" xr:uid="{00000000-0004-0000-0200-0000D5050000}"/>
    <hyperlink ref="S2054" r:id="rId1495" xr:uid="{00000000-0004-0000-0200-0000D6050000}"/>
    <hyperlink ref="S1208" r:id="rId1496" xr:uid="{00000000-0004-0000-0200-0000D7050000}"/>
    <hyperlink ref="S2056" r:id="rId1497" xr:uid="{00000000-0004-0000-0200-0000D8050000}"/>
    <hyperlink ref="S3951" r:id="rId1498" xr:uid="{00000000-0004-0000-0200-0000D9050000}"/>
    <hyperlink ref="S3290" r:id="rId1499" xr:uid="{00000000-0004-0000-0200-0000DA050000}"/>
    <hyperlink ref="S407" r:id="rId1500" xr:uid="{00000000-0004-0000-0200-0000DB050000}"/>
    <hyperlink ref="S3377" r:id="rId1501" xr:uid="{00000000-0004-0000-0200-0000DC050000}"/>
    <hyperlink ref="S2189" r:id="rId1502" xr:uid="{00000000-0004-0000-0200-0000DD050000}"/>
    <hyperlink ref="S2067" r:id="rId1503" xr:uid="{00000000-0004-0000-0200-0000DE050000}"/>
    <hyperlink ref="S2018" r:id="rId1504" xr:uid="{00000000-0004-0000-0200-0000DF050000}"/>
    <hyperlink ref="S2275" r:id="rId1505" xr:uid="{00000000-0004-0000-0200-0000E0050000}"/>
    <hyperlink ref="S2225" r:id="rId1506" xr:uid="{00000000-0004-0000-0200-0000E1050000}"/>
    <hyperlink ref="S1358" r:id="rId1507" xr:uid="{00000000-0004-0000-0200-0000E2050000}"/>
    <hyperlink ref="S2161" r:id="rId1508" xr:uid="{00000000-0004-0000-0200-0000E3050000}"/>
    <hyperlink ref="S1078" r:id="rId1509" xr:uid="{00000000-0004-0000-0200-0000E4050000}"/>
    <hyperlink ref="S2362" r:id="rId1510" xr:uid="{00000000-0004-0000-0200-0000E5050000}"/>
    <hyperlink ref="S2081" r:id="rId1511" xr:uid="{00000000-0004-0000-0200-0000E6050000}"/>
    <hyperlink ref="S450" r:id="rId1512" xr:uid="{00000000-0004-0000-0200-0000E7050000}"/>
    <hyperlink ref="S1252" r:id="rId1513" xr:uid="{00000000-0004-0000-0200-0000E8050000}"/>
    <hyperlink ref="S3303" r:id="rId1514" xr:uid="{00000000-0004-0000-0200-0000E9050000}"/>
    <hyperlink ref="S772" r:id="rId1515" xr:uid="{00000000-0004-0000-0200-0000EA050000}"/>
    <hyperlink ref="S2763" r:id="rId1516" xr:uid="{00000000-0004-0000-0200-0000EB050000}"/>
    <hyperlink ref="S1300" r:id="rId1517" xr:uid="{00000000-0004-0000-0200-0000EC050000}"/>
    <hyperlink ref="S36" r:id="rId1518" xr:uid="{00000000-0004-0000-0200-0000ED050000}"/>
    <hyperlink ref="S3615" r:id="rId1519" xr:uid="{00000000-0004-0000-0200-0000EE050000}"/>
    <hyperlink ref="S3469" r:id="rId1520" xr:uid="{00000000-0004-0000-0200-0000EF050000}"/>
    <hyperlink ref="S1224" r:id="rId1521" xr:uid="{00000000-0004-0000-0200-0000F0050000}"/>
    <hyperlink ref="S2533" r:id="rId1522" xr:uid="{00000000-0004-0000-0200-0000F1050000}"/>
    <hyperlink ref="S854" r:id="rId1523" xr:uid="{00000000-0004-0000-0200-0000F2050000}"/>
    <hyperlink ref="S770" r:id="rId1524" xr:uid="{00000000-0004-0000-0200-0000F3050000}"/>
    <hyperlink ref="S1548" r:id="rId1525" xr:uid="{00000000-0004-0000-0200-0000F4050000}"/>
    <hyperlink ref="S2101" r:id="rId1526" xr:uid="{00000000-0004-0000-0200-0000F5050000}"/>
    <hyperlink ref="S2102" r:id="rId1527" xr:uid="{00000000-0004-0000-0200-0000F6050000}"/>
    <hyperlink ref="S1586" r:id="rId1528" xr:uid="{00000000-0004-0000-0200-0000F7050000}"/>
    <hyperlink ref="S3421" r:id="rId1529" xr:uid="{00000000-0004-0000-0200-0000F8050000}"/>
    <hyperlink ref="S2378" r:id="rId1530" xr:uid="{00000000-0004-0000-0200-0000F9050000}"/>
    <hyperlink ref="S403" r:id="rId1531" xr:uid="{00000000-0004-0000-0200-0000FA050000}"/>
    <hyperlink ref="S2109" r:id="rId1532" xr:uid="{00000000-0004-0000-0200-0000FB050000}"/>
    <hyperlink ref="S4019" r:id="rId1533" xr:uid="{00000000-0004-0000-0200-0000FC050000}"/>
    <hyperlink ref="S811" r:id="rId1534" xr:uid="{00000000-0004-0000-0200-0000FD050000}"/>
    <hyperlink ref="S1000" r:id="rId1535" xr:uid="{00000000-0004-0000-0200-0000FE050000}"/>
    <hyperlink ref="S881" r:id="rId1536" xr:uid="{00000000-0004-0000-0200-0000FF050000}"/>
    <hyperlink ref="S3864" r:id="rId1537" xr:uid="{00000000-0004-0000-0200-000000060000}"/>
    <hyperlink ref="S1717" r:id="rId1538" xr:uid="{00000000-0004-0000-0200-000001060000}"/>
    <hyperlink ref="S1839" r:id="rId1539" xr:uid="{00000000-0004-0000-0200-000002060000}"/>
    <hyperlink ref="S402" r:id="rId1540" xr:uid="{00000000-0004-0000-0200-000003060000}"/>
    <hyperlink ref="S4095" r:id="rId1541" xr:uid="{00000000-0004-0000-0200-000004060000}"/>
    <hyperlink ref="S1690" r:id="rId1542" xr:uid="{00000000-0004-0000-0200-000005060000}"/>
    <hyperlink ref="S4096" r:id="rId1543" xr:uid="{00000000-0004-0000-0200-000006060000}"/>
    <hyperlink ref="S4097" r:id="rId1544" xr:uid="{00000000-0004-0000-0200-000007060000}"/>
    <hyperlink ref="S3053" r:id="rId1545" xr:uid="{00000000-0004-0000-0200-000008060000}"/>
    <hyperlink ref="S2125" r:id="rId1546" xr:uid="{00000000-0004-0000-0200-000009060000}"/>
    <hyperlink ref="S486" r:id="rId1547" xr:uid="{00000000-0004-0000-0200-00000A060000}"/>
    <hyperlink ref="S2740" r:id="rId1548" xr:uid="{00000000-0004-0000-0200-00000B060000}"/>
    <hyperlink ref="S433" r:id="rId1549" xr:uid="{00000000-0004-0000-0200-00000C060000}"/>
    <hyperlink ref="S1779" r:id="rId1550" xr:uid="{00000000-0004-0000-0200-00000D060000}"/>
    <hyperlink ref="S3224" r:id="rId1551" xr:uid="{00000000-0004-0000-0200-00000E060000}"/>
    <hyperlink ref="S2898" r:id="rId1552" xr:uid="{00000000-0004-0000-0200-00000F060000}"/>
    <hyperlink ref="S1152" r:id="rId1553" xr:uid="{00000000-0004-0000-0200-000010060000}"/>
    <hyperlink ref="S289" r:id="rId1554" xr:uid="{00000000-0004-0000-0200-000011060000}"/>
    <hyperlink ref="S2213" r:id="rId1555" xr:uid="{00000000-0004-0000-0200-000012060000}"/>
    <hyperlink ref="S3540" r:id="rId1556" xr:uid="{00000000-0004-0000-0200-000013060000}"/>
    <hyperlink ref="S2150" r:id="rId1557" xr:uid="{00000000-0004-0000-0200-000014060000}"/>
    <hyperlink ref="S1531" r:id="rId1558" xr:uid="{00000000-0004-0000-0200-000015060000}"/>
    <hyperlink ref="S2974" r:id="rId1559" xr:uid="{00000000-0004-0000-0200-000016060000}"/>
    <hyperlink ref="S2191" r:id="rId1560" xr:uid="{00000000-0004-0000-0200-000017060000}"/>
    <hyperlink ref="S503" r:id="rId1561" xr:uid="{00000000-0004-0000-0200-000018060000}"/>
    <hyperlink ref="S3037" r:id="rId1562" xr:uid="{00000000-0004-0000-0200-000019060000}"/>
    <hyperlink ref="S2866" r:id="rId1563" xr:uid="{00000000-0004-0000-0200-00001A060000}"/>
    <hyperlink ref="S2986" r:id="rId1564" xr:uid="{00000000-0004-0000-0200-00001B060000}"/>
    <hyperlink ref="S582" r:id="rId1565" xr:uid="{00000000-0004-0000-0200-00001C060000}"/>
    <hyperlink ref="S1269" r:id="rId1566" xr:uid="{00000000-0004-0000-0200-00001D060000}"/>
    <hyperlink ref="S1846" r:id="rId1567" xr:uid="{00000000-0004-0000-0200-00001E060000}"/>
    <hyperlink ref="S1965" r:id="rId1568" xr:uid="{00000000-0004-0000-0200-00001F060000}"/>
    <hyperlink ref="S1011" r:id="rId1569" xr:uid="{00000000-0004-0000-0200-000020060000}"/>
    <hyperlink ref="S1270" r:id="rId1570" xr:uid="{00000000-0004-0000-0200-000021060000}"/>
    <hyperlink ref="S846" r:id="rId1571" xr:uid="{00000000-0004-0000-0200-000022060000}"/>
    <hyperlink ref="S3736" r:id="rId1572" xr:uid="{00000000-0004-0000-0200-000023060000}"/>
    <hyperlink ref="S2751" r:id="rId1573" xr:uid="{00000000-0004-0000-0200-000024060000}"/>
    <hyperlink ref="S613" r:id="rId1574" xr:uid="{00000000-0004-0000-0200-000025060000}"/>
    <hyperlink ref="S2915" r:id="rId1575" xr:uid="{00000000-0004-0000-0200-000026060000}"/>
    <hyperlink ref="S2889" r:id="rId1576" xr:uid="{00000000-0004-0000-0200-000027060000}"/>
    <hyperlink ref="S1498" r:id="rId1577" xr:uid="{00000000-0004-0000-0200-000028060000}"/>
    <hyperlink ref="S2167" r:id="rId1578" xr:uid="{00000000-0004-0000-0200-000029060000}"/>
    <hyperlink ref="S454" r:id="rId1579" xr:uid="{00000000-0004-0000-0200-00002A060000}"/>
    <hyperlink ref="S2011" r:id="rId1580" xr:uid="{00000000-0004-0000-0200-00002B060000}"/>
    <hyperlink ref="S2170" r:id="rId1581" xr:uid="{00000000-0004-0000-0200-00002C060000}"/>
    <hyperlink ref="S2172" r:id="rId1582" xr:uid="{00000000-0004-0000-0200-00002D060000}"/>
    <hyperlink ref="S1166" r:id="rId1583" xr:uid="{00000000-0004-0000-0200-00002E060000}"/>
    <hyperlink ref="S2613" r:id="rId1584" xr:uid="{00000000-0004-0000-0200-00002F060000}"/>
    <hyperlink ref="S2409" r:id="rId1585" xr:uid="{00000000-0004-0000-0200-000030060000}"/>
    <hyperlink ref="S265" r:id="rId1586" xr:uid="{00000000-0004-0000-0200-000031060000}"/>
    <hyperlink ref="S1808" r:id="rId1587" xr:uid="{00000000-0004-0000-0200-000032060000}"/>
    <hyperlink ref="S2241" r:id="rId1588" xr:uid="{00000000-0004-0000-0200-000033060000}"/>
    <hyperlink ref="S3825" r:id="rId1589" xr:uid="{00000000-0004-0000-0200-000034060000}"/>
    <hyperlink ref="S1276" r:id="rId1590" xr:uid="{00000000-0004-0000-0200-000035060000}"/>
    <hyperlink ref="S2630" r:id="rId1591" xr:uid="{00000000-0004-0000-0200-000036060000}"/>
    <hyperlink ref="S3509" r:id="rId1592" xr:uid="{00000000-0004-0000-0200-000037060000}"/>
    <hyperlink ref="S1832" r:id="rId1593" xr:uid="{00000000-0004-0000-0200-000038060000}"/>
    <hyperlink ref="S2185" r:id="rId1594" xr:uid="{00000000-0004-0000-0200-000039060000}"/>
    <hyperlink ref="S4098" r:id="rId1595" xr:uid="{00000000-0004-0000-0200-00003A060000}"/>
    <hyperlink ref="S2187" r:id="rId1596" xr:uid="{00000000-0004-0000-0200-00003B060000}"/>
    <hyperlink ref="S1916" r:id="rId1597" xr:uid="{00000000-0004-0000-0200-00003C060000}"/>
    <hyperlink ref="S61" r:id="rId1598" xr:uid="{00000000-0004-0000-0200-00003D060000}"/>
    <hyperlink ref="S2855" r:id="rId1599" xr:uid="{00000000-0004-0000-0200-00003E060000}"/>
    <hyperlink ref="S3865" r:id="rId1600" xr:uid="{00000000-0004-0000-0200-00003F060000}"/>
    <hyperlink ref="S2193" r:id="rId1601" xr:uid="{00000000-0004-0000-0200-000040060000}"/>
    <hyperlink ref="S404" r:id="rId1602" xr:uid="{00000000-0004-0000-0200-000041060000}"/>
    <hyperlink ref="S3225" r:id="rId1603" xr:uid="{00000000-0004-0000-0200-000042060000}"/>
    <hyperlink ref="S3150" r:id="rId1604" xr:uid="{00000000-0004-0000-0200-000043060000}"/>
    <hyperlink ref="S2356" r:id="rId1605" xr:uid="{00000000-0004-0000-0200-000044060000}"/>
    <hyperlink ref="S2008" r:id="rId1606" xr:uid="{00000000-0004-0000-0200-000045060000}"/>
    <hyperlink ref="S504" r:id="rId1607" xr:uid="{00000000-0004-0000-0200-000046060000}"/>
    <hyperlink ref="S773" r:id="rId1608" xr:uid="{00000000-0004-0000-0200-000047060000}"/>
    <hyperlink ref="S2682" r:id="rId1609" xr:uid="{00000000-0004-0000-0200-000048060000}"/>
    <hyperlink ref="S2261" r:id="rId1610" xr:uid="{00000000-0004-0000-0200-000049060000}"/>
    <hyperlink ref="S3248" r:id="rId1611" xr:uid="{00000000-0004-0000-0200-00004A060000}"/>
    <hyperlink ref="S4099" r:id="rId1612" xr:uid="{00000000-0004-0000-0200-00004B060000}"/>
    <hyperlink ref="S3047" r:id="rId1613" xr:uid="{00000000-0004-0000-0200-00004C060000}"/>
    <hyperlink ref="S4100" r:id="rId1614" xr:uid="{00000000-0004-0000-0200-00004D060000}"/>
    <hyperlink ref="S2209" r:id="rId1615" xr:uid="{00000000-0004-0000-0200-00004E060000}"/>
    <hyperlink ref="S2210" r:id="rId1616" xr:uid="{00000000-0004-0000-0200-00004F060000}"/>
    <hyperlink ref="S3597" r:id="rId1617" xr:uid="{00000000-0004-0000-0200-000050060000}"/>
    <hyperlink ref="S2899" r:id="rId1618" xr:uid="{00000000-0004-0000-0200-000051060000}"/>
    <hyperlink ref="S3362" r:id="rId1619" xr:uid="{00000000-0004-0000-0200-000052060000}"/>
    <hyperlink ref="S2303" r:id="rId1620" xr:uid="{00000000-0004-0000-0200-000053060000}"/>
    <hyperlink ref="S2216" r:id="rId1621" xr:uid="{00000000-0004-0000-0200-000054060000}"/>
    <hyperlink ref="S956" r:id="rId1622" xr:uid="{00000000-0004-0000-0200-000055060000}"/>
    <hyperlink ref="S3775" r:id="rId1623" xr:uid="{00000000-0004-0000-0200-000056060000}"/>
    <hyperlink ref="S4029" r:id="rId1624" xr:uid="{00000000-0004-0000-0200-000057060000}"/>
    <hyperlink ref="S821" r:id="rId1625" xr:uid="{00000000-0004-0000-0200-000058060000}"/>
    <hyperlink ref="S1449" r:id="rId1626" xr:uid="{00000000-0004-0000-0200-000059060000}"/>
    <hyperlink ref="S2110" r:id="rId1627" xr:uid="{00000000-0004-0000-0200-00005A060000}"/>
    <hyperlink ref="S2492" r:id="rId1628" xr:uid="{00000000-0004-0000-0200-00005B060000}"/>
    <hyperlink ref="S1130" r:id="rId1629" xr:uid="{00000000-0004-0000-0200-00005C060000}"/>
    <hyperlink ref="S3415" r:id="rId1630" xr:uid="{00000000-0004-0000-0200-00005D060000}"/>
    <hyperlink ref="S3672" r:id="rId1631" xr:uid="{00000000-0004-0000-0200-00005E060000}"/>
    <hyperlink ref="S2862" r:id="rId1632" xr:uid="{00000000-0004-0000-0200-00005F060000}"/>
    <hyperlink ref="S222" r:id="rId1633" xr:uid="{00000000-0004-0000-0200-000060060000}"/>
    <hyperlink ref="S3247" r:id="rId1634" xr:uid="{00000000-0004-0000-0200-000061060000}"/>
    <hyperlink ref="S483" r:id="rId1635" xr:uid="{00000000-0004-0000-0200-000062060000}"/>
    <hyperlink ref="S1026" r:id="rId1636" xr:uid="{00000000-0004-0000-0200-000063060000}"/>
    <hyperlink ref="S2239" r:id="rId1637" xr:uid="{00000000-0004-0000-0200-000064060000}"/>
    <hyperlink ref="S3464" r:id="rId1638" xr:uid="{00000000-0004-0000-0200-000065060000}"/>
    <hyperlink ref="S3319" r:id="rId1639" xr:uid="{00000000-0004-0000-0200-000066060000}"/>
    <hyperlink ref="S1904" r:id="rId1640" xr:uid="{00000000-0004-0000-0200-000067060000}"/>
    <hyperlink ref="S1902" r:id="rId1641" xr:uid="{00000000-0004-0000-0200-000068060000}"/>
    <hyperlink ref="S2696" r:id="rId1642" xr:uid="{00000000-0004-0000-0200-000069060000}"/>
    <hyperlink ref="S198" r:id="rId1643" xr:uid="{00000000-0004-0000-0200-00006A060000}"/>
    <hyperlink ref="S4101" r:id="rId1644" xr:uid="{00000000-0004-0000-0200-00006B060000}"/>
    <hyperlink ref="S618" r:id="rId1645" xr:uid="{00000000-0004-0000-0200-00006C060000}"/>
    <hyperlink ref="S1153" r:id="rId1646" xr:uid="{00000000-0004-0000-0200-00006D060000}"/>
    <hyperlink ref="S1257" r:id="rId1647" xr:uid="{00000000-0004-0000-0200-00006E060000}"/>
    <hyperlink ref="S655" r:id="rId1648" xr:uid="{00000000-0004-0000-0200-00006F060000}"/>
    <hyperlink ref="S1110" r:id="rId1649" xr:uid="{00000000-0004-0000-0200-000070060000}"/>
    <hyperlink ref="S1256" r:id="rId1650" xr:uid="{00000000-0004-0000-0200-000071060000}"/>
    <hyperlink ref="S801" r:id="rId1651" xr:uid="{00000000-0004-0000-0200-000072060000}"/>
    <hyperlink ref="S1264" r:id="rId1652" xr:uid="{00000000-0004-0000-0200-000073060000}"/>
    <hyperlink ref="S1054" r:id="rId1653" xr:uid="{00000000-0004-0000-0200-000074060000}"/>
    <hyperlink ref="S1403" r:id="rId1654" xr:uid="{00000000-0004-0000-0200-000075060000}"/>
    <hyperlink ref="S2711" r:id="rId1655" xr:uid="{00000000-0004-0000-0200-000076060000}"/>
    <hyperlink ref="S1234" r:id="rId1656" xr:uid="{00000000-0004-0000-0200-000077060000}"/>
    <hyperlink ref="S1120" r:id="rId1657" xr:uid="{00000000-0004-0000-0200-000078060000}"/>
    <hyperlink ref="S1069" r:id="rId1658" xr:uid="{00000000-0004-0000-0200-000079060000}"/>
    <hyperlink ref="S86" r:id="rId1659" xr:uid="{00000000-0004-0000-0200-00007A060000}"/>
    <hyperlink ref="S556" r:id="rId1660" xr:uid="{00000000-0004-0000-0200-00007B060000}"/>
    <hyperlink ref="S4102" r:id="rId1661" xr:uid="{00000000-0004-0000-0200-00007C060000}"/>
    <hyperlink ref="S2273" r:id="rId1662" xr:uid="{00000000-0004-0000-0200-00007D060000}"/>
    <hyperlink ref="S4103" r:id="rId1663" xr:uid="{00000000-0004-0000-0200-00007E060000}"/>
    <hyperlink ref="S807" r:id="rId1664" xr:uid="{00000000-0004-0000-0200-00007F060000}"/>
    <hyperlink ref="S1292" r:id="rId1665" xr:uid="{00000000-0004-0000-0200-000080060000}"/>
    <hyperlink ref="S2277" r:id="rId1666" xr:uid="{00000000-0004-0000-0200-000081060000}"/>
    <hyperlink ref="S2772" r:id="rId1667" xr:uid="{00000000-0004-0000-0200-000082060000}"/>
    <hyperlink ref="S63" r:id="rId1668" xr:uid="{00000000-0004-0000-0200-000083060000}"/>
    <hyperlink ref="S2780" r:id="rId1669" xr:uid="{00000000-0004-0000-0200-000084060000}"/>
    <hyperlink ref="S1051" r:id="rId1670" xr:uid="{00000000-0004-0000-0200-000085060000}"/>
    <hyperlink ref="S1422" r:id="rId1671" xr:uid="{00000000-0004-0000-0200-000086060000}"/>
    <hyperlink ref="S2184" r:id="rId1672" xr:uid="{00000000-0004-0000-0200-000087060000}"/>
    <hyperlink ref="S3924" r:id="rId1673" xr:uid="{00000000-0004-0000-0200-000088060000}"/>
    <hyperlink ref="S242" r:id="rId1674" xr:uid="{00000000-0004-0000-0200-000089060000}"/>
    <hyperlink ref="S1895" r:id="rId1675" xr:uid="{00000000-0004-0000-0200-00008A060000}"/>
    <hyperlink ref="S2294" r:id="rId1676" xr:uid="{00000000-0004-0000-0200-00008B060000}"/>
    <hyperlink ref="S2508" r:id="rId1677" xr:uid="{00000000-0004-0000-0200-00008C060000}"/>
    <hyperlink ref="S332" r:id="rId1678" xr:uid="{00000000-0004-0000-0200-00008D060000}"/>
    <hyperlink ref="S3630" r:id="rId1679" xr:uid="{00000000-0004-0000-0200-00008E060000}"/>
    <hyperlink ref="S2956" r:id="rId1680" xr:uid="{00000000-0004-0000-0200-00008F060000}"/>
    <hyperlink ref="S2640" r:id="rId1681" xr:uid="{00000000-0004-0000-0200-000090060000}"/>
    <hyperlink ref="S2879" r:id="rId1682" xr:uid="{00000000-0004-0000-0200-000091060000}"/>
    <hyperlink ref="S1714" r:id="rId1683" xr:uid="{00000000-0004-0000-0200-000092060000}"/>
    <hyperlink ref="S2304" r:id="rId1684" xr:uid="{00000000-0004-0000-0200-000093060000}"/>
    <hyperlink ref="S3386" r:id="rId1685" xr:uid="{00000000-0004-0000-0200-000094060000}"/>
    <hyperlink ref="S2502" r:id="rId1686" xr:uid="{00000000-0004-0000-0200-000095060000}"/>
    <hyperlink ref="S19" r:id="rId1687" xr:uid="{00000000-0004-0000-0200-000096060000}"/>
    <hyperlink ref="S1887" r:id="rId1688" xr:uid="{00000000-0004-0000-0200-000097060000}"/>
    <hyperlink ref="S3000" r:id="rId1689" xr:uid="{00000000-0004-0000-0200-000098060000}"/>
    <hyperlink ref="S2093" r:id="rId1690" xr:uid="{00000000-0004-0000-0200-000099060000}"/>
    <hyperlink ref="S2313" r:id="rId1691" xr:uid="{00000000-0004-0000-0200-00009A060000}"/>
    <hyperlink ref="S1227" r:id="rId1692" xr:uid="{00000000-0004-0000-0200-00009B060000}"/>
    <hyperlink ref="S2315" r:id="rId1693" xr:uid="{00000000-0004-0000-0200-00009C060000}"/>
    <hyperlink ref="S1546" r:id="rId1694" xr:uid="{00000000-0004-0000-0200-00009D060000}"/>
    <hyperlink ref="S2007" r:id="rId1695" xr:uid="{00000000-0004-0000-0200-00009E060000}"/>
    <hyperlink ref="S690" r:id="rId1696" xr:uid="{00000000-0004-0000-0200-00009F060000}"/>
    <hyperlink ref="S3473" r:id="rId1697" xr:uid="{00000000-0004-0000-0200-0000A0060000}"/>
    <hyperlink ref="S862" r:id="rId1698" xr:uid="{00000000-0004-0000-0200-0000A1060000}"/>
    <hyperlink ref="S2323" r:id="rId1699" xr:uid="{00000000-0004-0000-0200-0000A2060000}"/>
    <hyperlink ref="S3249" r:id="rId1700" xr:uid="{00000000-0004-0000-0200-0000A3060000}"/>
    <hyperlink ref="S3127" r:id="rId1701" xr:uid="{00000000-0004-0000-0200-0000A4060000}"/>
    <hyperlink ref="S3854" r:id="rId1702" xr:uid="{00000000-0004-0000-0200-0000A5060000}"/>
    <hyperlink ref="S2710" r:id="rId1703" xr:uid="{00000000-0004-0000-0200-0000A6060000}"/>
    <hyperlink ref="S3539" r:id="rId1704" xr:uid="{00000000-0004-0000-0200-0000A7060000}"/>
    <hyperlink ref="S3687" r:id="rId1705" xr:uid="{00000000-0004-0000-0200-0000A8060000}"/>
    <hyperlink ref="S2908" r:id="rId1706" xr:uid="{00000000-0004-0000-0200-0000A9060000}"/>
    <hyperlink ref="S2838" r:id="rId1707" xr:uid="{00000000-0004-0000-0200-0000AA060000}"/>
    <hyperlink ref="S714" r:id="rId1708" xr:uid="{00000000-0004-0000-0200-0000AB060000}"/>
    <hyperlink ref="S1253" r:id="rId1709" xr:uid="{00000000-0004-0000-0200-0000AC060000}"/>
    <hyperlink ref="S138" r:id="rId1710" xr:uid="{00000000-0004-0000-0200-0000AD060000}"/>
    <hyperlink ref="S933" r:id="rId1711" xr:uid="{00000000-0004-0000-0200-0000AE060000}"/>
    <hyperlink ref="S2338" r:id="rId1712" xr:uid="{00000000-0004-0000-0200-0000AF060000}"/>
    <hyperlink ref="S2264" r:id="rId1713" xr:uid="{00000000-0004-0000-0200-0000B0060000}"/>
    <hyperlink ref="S2692" r:id="rId1714" xr:uid="{00000000-0004-0000-0200-0000B1060000}"/>
    <hyperlink ref="S467" r:id="rId1715" xr:uid="{00000000-0004-0000-0200-0000B2060000}"/>
    <hyperlink ref="S700" r:id="rId1716" xr:uid="{00000000-0004-0000-0200-0000B3060000}"/>
    <hyperlink ref="S785" r:id="rId1717" xr:uid="{00000000-0004-0000-0200-0000B4060000}"/>
    <hyperlink ref="S2308" r:id="rId1718" xr:uid="{00000000-0004-0000-0200-0000B5060000}"/>
    <hyperlink ref="S517" r:id="rId1719" xr:uid="{00000000-0004-0000-0200-0000B6060000}"/>
    <hyperlink ref="S415" r:id="rId1720" xr:uid="{00000000-0004-0000-0200-0000B7060000}"/>
    <hyperlink ref="S2350" r:id="rId1721" xr:uid="{00000000-0004-0000-0200-0000B8060000}"/>
    <hyperlink ref="S458" r:id="rId1722" xr:uid="{00000000-0004-0000-0200-0000B9060000}"/>
    <hyperlink ref="S2207" r:id="rId1723" xr:uid="{00000000-0004-0000-0200-0000BA060000}"/>
    <hyperlink ref="S919" r:id="rId1724" xr:uid="{00000000-0004-0000-0200-0000BB060000}"/>
    <hyperlink ref="S421" r:id="rId1725" xr:uid="{00000000-0004-0000-0200-0000BC060000}"/>
    <hyperlink ref="S625" r:id="rId1726" xr:uid="{00000000-0004-0000-0200-0000BD060000}"/>
    <hyperlink ref="S2158" r:id="rId1727" xr:uid="{00000000-0004-0000-0200-0000BE060000}"/>
    <hyperlink ref="S1657" r:id="rId1728" xr:uid="{00000000-0004-0000-0200-0000BF060000}"/>
    <hyperlink ref="S3816" r:id="rId1729" xr:uid="{00000000-0004-0000-0200-0000C0060000}"/>
    <hyperlink ref="S1083" r:id="rId1730" xr:uid="{00000000-0004-0000-0200-0000C1060000}"/>
    <hyperlink ref="S1215" r:id="rId1731" xr:uid="{00000000-0004-0000-0200-0000C2060000}"/>
    <hyperlink ref="S3935" r:id="rId1732" xr:uid="{00000000-0004-0000-0200-0000C3060000}"/>
    <hyperlink ref="S3304" r:id="rId1733" xr:uid="{00000000-0004-0000-0200-0000C4060000}"/>
    <hyperlink ref="S2730" r:id="rId1734" xr:uid="{00000000-0004-0000-0200-0000C5060000}"/>
    <hyperlink ref="S3398" r:id="rId1735" xr:uid="{00000000-0004-0000-0200-0000C6060000}"/>
    <hyperlink ref="S2761" r:id="rId1736" xr:uid="{00000000-0004-0000-0200-0000C7060000}"/>
    <hyperlink ref="S4104" r:id="rId1737" xr:uid="{00000000-0004-0000-0200-0000C8060000}"/>
    <hyperlink ref="S3954" r:id="rId1738" xr:uid="{00000000-0004-0000-0200-0000C9060000}"/>
    <hyperlink ref="S11" r:id="rId1739" xr:uid="{00000000-0004-0000-0200-0000CA060000}"/>
    <hyperlink ref="S3603" r:id="rId1740" xr:uid="{00000000-0004-0000-0200-0000CB060000}"/>
    <hyperlink ref="S2361" r:id="rId1741" xr:uid="{00000000-0004-0000-0200-0000CC060000}"/>
    <hyperlink ref="S2251" r:id="rId1742" xr:uid="{00000000-0004-0000-0200-0000CD060000}"/>
    <hyperlink ref="S2734" r:id="rId1743" xr:uid="{00000000-0004-0000-0200-0000CE060000}"/>
    <hyperlink ref="S2920" r:id="rId1744" xr:uid="{00000000-0004-0000-0200-0000CF060000}"/>
    <hyperlink ref="S2505" r:id="rId1745" xr:uid="{00000000-0004-0000-0200-0000D0060000}"/>
    <hyperlink ref="S1754" r:id="rId1746" xr:uid="{00000000-0004-0000-0200-0000D1060000}"/>
    <hyperlink ref="S2935" r:id="rId1747" xr:uid="{00000000-0004-0000-0200-0000D2060000}"/>
    <hyperlink ref="S2380" r:id="rId1748" xr:uid="{00000000-0004-0000-0200-0000D3060000}"/>
    <hyperlink ref="S2663" r:id="rId1749" xr:uid="{00000000-0004-0000-0200-0000D4060000}"/>
    <hyperlink ref="S1601" r:id="rId1750" xr:uid="{00000000-0004-0000-0200-0000D5060000}"/>
    <hyperlink ref="S3383" r:id="rId1751" xr:uid="{00000000-0004-0000-0200-0000D6060000}"/>
    <hyperlink ref="S3572" r:id="rId1752" xr:uid="{00000000-0004-0000-0200-0000D7060000}"/>
    <hyperlink ref="S342" r:id="rId1753" xr:uid="{00000000-0004-0000-0200-0000D8060000}"/>
    <hyperlink ref="S927" r:id="rId1754" xr:uid="{00000000-0004-0000-0200-0000D9060000}"/>
    <hyperlink ref="S974" r:id="rId1755" xr:uid="{00000000-0004-0000-0200-0000DA060000}"/>
    <hyperlink ref="S3722" r:id="rId1756" xr:uid="{00000000-0004-0000-0200-0000DB060000}"/>
    <hyperlink ref="S2600" r:id="rId1757" xr:uid="{00000000-0004-0000-0200-0000DC060000}"/>
    <hyperlink ref="S1698" r:id="rId1758" xr:uid="{00000000-0004-0000-0200-0000DD060000}"/>
    <hyperlink ref="S3079" r:id="rId1759" xr:uid="{00000000-0004-0000-0200-0000DE060000}"/>
    <hyperlink ref="S1665" r:id="rId1760" xr:uid="{00000000-0004-0000-0200-0000DF060000}"/>
    <hyperlink ref="S2964" r:id="rId1761" xr:uid="{00000000-0004-0000-0200-0000E0060000}"/>
    <hyperlink ref="S2752" r:id="rId1762" xr:uid="{00000000-0004-0000-0200-0000E1060000}"/>
    <hyperlink ref="S1072" r:id="rId1763" xr:uid="{00000000-0004-0000-0200-0000E2060000}"/>
    <hyperlink ref="S2498" r:id="rId1764" xr:uid="{00000000-0004-0000-0200-0000E3060000}"/>
    <hyperlink ref="S3575" r:id="rId1765" xr:uid="{00000000-0004-0000-0200-0000E4060000}"/>
    <hyperlink ref="S3040" r:id="rId1766" xr:uid="{00000000-0004-0000-0200-0000E5060000}"/>
    <hyperlink ref="S2535" r:id="rId1767" xr:uid="{00000000-0004-0000-0200-0000E6060000}"/>
    <hyperlink ref="S3159" r:id="rId1768" xr:uid="{00000000-0004-0000-0200-0000E7060000}"/>
    <hyperlink ref="S4105" r:id="rId1769" xr:uid="{00000000-0004-0000-0200-0000E8060000}"/>
    <hyperlink ref="S3203" r:id="rId1770" xr:uid="{00000000-0004-0000-0200-0000E9060000}"/>
    <hyperlink ref="S498" r:id="rId1771" xr:uid="{00000000-0004-0000-0200-0000EA060000}"/>
    <hyperlink ref="S3363" r:id="rId1772" xr:uid="{00000000-0004-0000-0200-0000EB060000}"/>
    <hyperlink ref="S1027" r:id="rId1773" xr:uid="{00000000-0004-0000-0200-0000EC060000}"/>
    <hyperlink ref="S414" r:id="rId1774" xr:uid="{00000000-0004-0000-0200-0000ED060000}"/>
    <hyperlink ref="S1423" r:id="rId1775" xr:uid="{00000000-0004-0000-0200-0000EE060000}"/>
    <hyperlink ref="S1532" r:id="rId1776" xr:uid="{00000000-0004-0000-0200-0000EF060000}"/>
    <hyperlink ref="S3314" r:id="rId1777" xr:uid="{00000000-0004-0000-0200-0000F0060000}"/>
    <hyperlink ref="S1761" r:id="rId1778" xr:uid="{00000000-0004-0000-0200-0000F1060000}"/>
    <hyperlink ref="S719" r:id="rId1779" xr:uid="{00000000-0004-0000-0200-0000F2060000}"/>
    <hyperlink ref="S751" r:id="rId1780" xr:uid="{00000000-0004-0000-0200-0000F3060000}"/>
    <hyperlink ref="S3236" r:id="rId1781" xr:uid="{00000000-0004-0000-0200-0000F4060000}"/>
    <hyperlink ref="S2419" r:id="rId1782" xr:uid="{00000000-0004-0000-0200-0000F5060000}"/>
    <hyperlink ref="S1892" r:id="rId1783" xr:uid="{00000000-0004-0000-0200-0000F6060000}"/>
    <hyperlink ref="S497" r:id="rId1784" xr:uid="{00000000-0004-0000-0200-0000F7060000}"/>
    <hyperlink ref="S1979" r:id="rId1785" xr:uid="{00000000-0004-0000-0200-0000F8060000}"/>
    <hyperlink ref="S544" r:id="rId1786" xr:uid="{00000000-0004-0000-0200-0000F9060000}"/>
    <hyperlink ref="S3770" r:id="rId1787" xr:uid="{00000000-0004-0000-0200-0000FA060000}"/>
    <hyperlink ref="S558" r:id="rId1788" xr:uid="{00000000-0004-0000-0200-0000FB060000}"/>
    <hyperlink ref="S2252" r:id="rId1789" xr:uid="{00000000-0004-0000-0200-0000FC060000}"/>
    <hyperlink ref="S2702" r:id="rId1790" xr:uid="{00000000-0004-0000-0200-0000FD060000}"/>
    <hyperlink ref="S4003" r:id="rId1791" xr:uid="{00000000-0004-0000-0200-0000FE060000}"/>
    <hyperlink ref="S2987" r:id="rId1792" xr:uid="{00000000-0004-0000-0200-0000FF060000}"/>
    <hyperlink ref="S2027" r:id="rId1793" xr:uid="{00000000-0004-0000-0200-000000070000}"/>
    <hyperlink ref="S1576" r:id="rId1794" xr:uid="{00000000-0004-0000-0200-000001070000}"/>
    <hyperlink ref="S2448" r:id="rId1795" xr:uid="{00000000-0004-0000-0200-000002070000}"/>
    <hyperlink ref="S3001" r:id="rId1796" xr:uid="{00000000-0004-0000-0200-000003070000}"/>
    <hyperlink ref="S1667" r:id="rId1797" xr:uid="{00000000-0004-0000-0200-000004070000}"/>
    <hyperlink ref="S2451" r:id="rId1798" xr:uid="{00000000-0004-0000-0200-000005070000}"/>
    <hyperlink ref="S2452" r:id="rId1799" xr:uid="{00000000-0004-0000-0200-000006070000}"/>
    <hyperlink ref="S2953" r:id="rId1800" xr:uid="{00000000-0004-0000-0200-000007070000}"/>
    <hyperlink ref="S724" r:id="rId1801" xr:uid="{00000000-0004-0000-0200-000008070000}"/>
    <hyperlink ref="S1323" r:id="rId1802" xr:uid="{00000000-0004-0000-0200-000009070000}"/>
    <hyperlink ref="S2609" r:id="rId1803" xr:uid="{00000000-0004-0000-0200-00000A070000}"/>
    <hyperlink ref="S4013" r:id="rId1804" xr:uid="{00000000-0004-0000-0200-00000B070000}"/>
    <hyperlink ref="S2461" r:id="rId1805" xr:uid="{00000000-0004-0000-0200-00000C070000}"/>
    <hyperlink ref="S2136" r:id="rId1806" xr:uid="{00000000-0004-0000-0200-00000D070000}"/>
    <hyperlink ref="S4106" r:id="rId1807" xr:uid="{00000000-0004-0000-0200-00000E070000}"/>
    <hyperlink ref="S2181" r:id="rId1808" xr:uid="{00000000-0004-0000-0200-00000F070000}"/>
    <hyperlink ref="S1341" r:id="rId1809" xr:uid="{00000000-0004-0000-0200-000010070000}"/>
    <hyperlink ref="S2269" r:id="rId1810" xr:uid="{00000000-0004-0000-0200-000011070000}"/>
    <hyperlink ref="S2471" r:id="rId1811" xr:uid="{00000000-0004-0000-0200-000012070000}"/>
    <hyperlink ref="S1372" r:id="rId1812" xr:uid="{00000000-0004-0000-0200-000013070000}"/>
    <hyperlink ref="S549" r:id="rId1813" xr:uid="{00000000-0004-0000-0200-000014070000}"/>
    <hyperlink ref="S909" r:id="rId1814" xr:uid="{00000000-0004-0000-0200-000015070000}"/>
    <hyperlink ref="S1604" r:id="rId1815" xr:uid="{00000000-0004-0000-0200-000016070000}"/>
    <hyperlink ref="S1842" r:id="rId1816" xr:uid="{00000000-0004-0000-0200-000017070000}"/>
    <hyperlink ref="S3980" r:id="rId1817" xr:uid="{00000000-0004-0000-0200-000018070000}"/>
    <hyperlink ref="S1028" r:id="rId1818" xr:uid="{00000000-0004-0000-0200-000019070000}"/>
    <hyperlink ref="S3799" r:id="rId1819" xr:uid="{00000000-0004-0000-0200-00001A070000}"/>
    <hyperlink ref="S665" r:id="rId1820" xr:uid="{00000000-0004-0000-0200-00001B070000}"/>
    <hyperlink ref="S2229" r:id="rId1821" xr:uid="{00000000-0004-0000-0200-00001C070000}"/>
    <hyperlink ref="S574" r:id="rId1822" xr:uid="{00000000-0004-0000-0200-00001D070000}"/>
    <hyperlink ref="S2489" r:id="rId1823" xr:uid="{00000000-0004-0000-0200-00001E070000}"/>
    <hyperlink ref="S2788" r:id="rId1824" xr:uid="{00000000-0004-0000-0200-00001F070000}"/>
    <hyperlink ref="S1945" r:id="rId1825" xr:uid="{00000000-0004-0000-0200-000020070000}"/>
    <hyperlink ref="S910" r:id="rId1826" xr:uid="{00000000-0004-0000-0200-000021070000}"/>
    <hyperlink ref="S622" r:id="rId1827" xr:uid="{00000000-0004-0000-0200-000022070000}"/>
    <hyperlink ref="S33" r:id="rId1828" xr:uid="{00000000-0004-0000-0200-000023070000}"/>
    <hyperlink ref="S2681" r:id="rId1829" xr:uid="{00000000-0004-0000-0200-000024070000}"/>
    <hyperlink ref="S1043" r:id="rId1830" xr:uid="{00000000-0004-0000-0200-000025070000}"/>
    <hyperlink ref="S146" r:id="rId1831" xr:uid="{00000000-0004-0000-0200-000026070000}"/>
    <hyperlink ref="S2507" r:id="rId1832" xr:uid="{00000000-0004-0000-0200-000027070000}"/>
    <hyperlink ref="S1123" r:id="rId1833" xr:uid="{00000000-0004-0000-0200-000028070000}"/>
    <hyperlink ref="S1851" r:id="rId1834" xr:uid="{00000000-0004-0000-0200-000029070000}"/>
    <hyperlink ref="S2410" r:id="rId1835" xr:uid="{00000000-0004-0000-0200-00002A070000}"/>
    <hyperlink ref="S248" r:id="rId1836" xr:uid="{00000000-0004-0000-0200-00002B070000}"/>
    <hyperlink ref="S1859" r:id="rId1837" xr:uid="{00000000-0004-0000-0200-00002C070000}"/>
    <hyperlink ref="S2995" r:id="rId1838" xr:uid="{00000000-0004-0000-0200-00002D070000}"/>
    <hyperlink ref="S1322" r:id="rId1839" xr:uid="{00000000-0004-0000-0200-00002E070000}"/>
    <hyperlink ref="S2425" r:id="rId1840" xr:uid="{00000000-0004-0000-0200-00002F070000}"/>
    <hyperlink ref="S2059" r:id="rId1841" xr:uid="{00000000-0004-0000-0200-000030070000}"/>
    <hyperlink ref="S2453" r:id="rId1842" xr:uid="{00000000-0004-0000-0200-000031070000}"/>
    <hyperlink ref="S1602" r:id="rId1843" xr:uid="{00000000-0004-0000-0200-000032070000}"/>
    <hyperlink ref="S2513" r:id="rId1844" xr:uid="{00000000-0004-0000-0200-000033070000}"/>
    <hyperlink ref="S2514" r:id="rId1845" xr:uid="{00000000-0004-0000-0200-000034070000}"/>
    <hyperlink ref="S484" r:id="rId1846" xr:uid="{00000000-0004-0000-0200-000035070000}"/>
    <hyperlink ref="S3102" r:id="rId1847" xr:uid="{00000000-0004-0000-0200-000036070000}"/>
    <hyperlink ref="S2154" r:id="rId1848" xr:uid="{00000000-0004-0000-0200-000037070000}"/>
    <hyperlink ref="S2520" r:id="rId1849" xr:uid="{00000000-0004-0000-0200-000038070000}"/>
    <hyperlink ref="S1536" r:id="rId1850" xr:uid="{00000000-0004-0000-0200-000039070000}"/>
    <hyperlink ref="S1523" r:id="rId1851" xr:uid="{00000000-0004-0000-0200-00003A070000}"/>
    <hyperlink ref="S72" r:id="rId1852" xr:uid="{00000000-0004-0000-0200-00003B070000}"/>
    <hyperlink ref="S3182" r:id="rId1853" xr:uid="{00000000-0004-0000-0200-00003C070000}"/>
    <hyperlink ref="S2062" r:id="rId1854" xr:uid="{00000000-0004-0000-0200-00003D070000}"/>
    <hyperlink ref="S3943" r:id="rId1855" xr:uid="{00000000-0004-0000-0200-00003E070000}"/>
    <hyperlink ref="S1266" r:id="rId1856" xr:uid="{00000000-0004-0000-0200-00003F070000}"/>
    <hyperlink ref="S3841" r:id="rId1857" xr:uid="{00000000-0004-0000-0200-000040070000}"/>
    <hyperlink ref="S3161" r:id="rId1858" xr:uid="{00000000-0004-0000-0200-000041070000}"/>
    <hyperlink ref="S3762" r:id="rId1859" xr:uid="{00000000-0004-0000-0200-000042070000}"/>
    <hyperlink ref="S3859" r:id="rId1860" xr:uid="{00000000-0004-0000-0200-000043070000}"/>
    <hyperlink ref="S1925" r:id="rId1861" xr:uid="{00000000-0004-0000-0200-000044070000}"/>
    <hyperlink ref="S1384" r:id="rId1862" xr:uid="{00000000-0004-0000-0200-000045070000}"/>
    <hyperlink ref="S2375" r:id="rId1863" xr:uid="{00000000-0004-0000-0200-000046070000}"/>
    <hyperlink ref="S812" r:id="rId1864" xr:uid="{00000000-0004-0000-0200-000047070000}"/>
    <hyperlink ref="S3555" r:id="rId1865" xr:uid="{00000000-0004-0000-0200-000048070000}"/>
    <hyperlink ref="S1547" r:id="rId1866" xr:uid="{00000000-0004-0000-0200-000049070000}"/>
    <hyperlink ref="S1573" r:id="rId1867" xr:uid="{00000000-0004-0000-0200-00004A070000}"/>
    <hyperlink ref="S3899" r:id="rId1868" xr:uid="{00000000-0004-0000-0200-00004B070000}"/>
    <hyperlink ref="S2255" r:id="rId1869" xr:uid="{00000000-0004-0000-0200-00004C070000}"/>
    <hyperlink ref="S1789" r:id="rId1870" xr:uid="{00000000-0004-0000-0200-00004D070000}"/>
    <hyperlink ref="S1332" r:id="rId1871" xr:uid="{00000000-0004-0000-0200-00004E070000}"/>
    <hyperlink ref="S2649" r:id="rId1872" xr:uid="{00000000-0004-0000-0200-00004F070000}"/>
    <hyperlink ref="S2548" r:id="rId1873" xr:uid="{00000000-0004-0000-0200-000050070000}"/>
    <hyperlink ref="S1090" r:id="rId1874" xr:uid="{00000000-0004-0000-0200-000051070000}"/>
    <hyperlink ref="S78" r:id="rId1875" xr:uid="{00000000-0004-0000-0200-000052070000}"/>
    <hyperlink ref="S3804" r:id="rId1876" xr:uid="{00000000-0004-0000-0200-000053070000}"/>
    <hyperlink ref="S1703" r:id="rId1877" xr:uid="{00000000-0004-0000-0200-000054070000}"/>
    <hyperlink ref="S1350" r:id="rId1878" xr:uid="{00000000-0004-0000-0200-000055070000}"/>
    <hyperlink ref="S1871" r:id="rId1879" xr:uid="{00000000-0004-0000-0200-000056070000}"/>
    <hyperlink ref="S28" r:id="rId1880" xr:uid="{00000000-0004-0000-0200-000057070000}"/>
    <hyperlink ref="S2458" r:id="rId1881" xr:uid="{00000000-0004-0000-0200-000058070000}"/>
    <hyperlink ref="S3189" r:id="rId1882" xr:uid="{00000000-0004-0000-0200-000059070000}"/>
    <hyperlink ref="S2175" r:id="rId1883" xr:uid="{00000000-0004-0000-0200-00005A070000}"/>
    <hyperlink ref="S2590" r:id="rId1884" xr:uid="{00000000-0004-0000-0200-00005B070000}"/>
    <hyperlink ref="S1179" r:id="rId1885" xr:uid="{00000000-0004-0000-0200-00005C070000}"/>
    <hyperlink ref="S3998" r:id="rId1886" xr:uid="{00000000-0004-0000-0200-00005D070000}"/>
    <hyperlink ref="S2567" r:id="rId1887" xr:uid="{00000000-0004-0000-0200-00005E070000}"/>
    <hyperlink ref="S3974" r:id="rId1888" xr:uid="{00000000-0004-0000-0200-00005F070000}"/>
    <hyperlink ref="S3474" r:id="rId1889" xr:uid="{00000000-0004-0000-0200-000060070000}"/>
    <hyperlink ref="S482" r:id="rId1890" xr:uid="{00000000-0004-0000-0200-000061070000}"/>
    <hyperlink ref="S949" r:id="rId1891" xr:uid="{00000000-0004-0000-0200-000062070000}"/>
    <hyperlink ref="S1886" r:id="rId1892" xr:uid="{00000000-0004-0000-0200-000063070000}"/>
    <hyperlink ref="S218" r:id="rId1893" xr:uid="{00000000-0004-0000-0200-000064070000}"/>
    <hyperlink ref="S2576" r:id="rId1894" xr:uid="{00000000-0004-0000-0200-000065070000}"/>
    <hyperlink ref="S939" r:id="rId1895" xr:uid="{00000000-0004-0000-0200-000066070000}"/>
    <hyperlink ref="S861" r:id="rId1896" xr:uid="{00000000-0004-0000-0200-000067070000}"/>
    <hyperlink ref="S2220" r:id="rId1897" xr:uid="{00000000-0004-0000-0200-000068070000}"/>
    <hyperlink ref="S604" r:id="rId1898" xr:uid="{00000000-0004-0000-0200-000069070000}"/>
    <hyperlink ref="S646" r:id="rId1899" xr:uid="{00000000-0004-0000-0200-00006A070000}"/>
    <hyperlink ref="S1932" r:id="rId1900" xr:uid="{00000000-0004-0000-0200-00006B070000}"/>
    <hyperlink ref="S4108" r:id="rId1901" xr:uid="{00000000-0004-0000-0200-00006C070000}"/>
    <hyperlink ref="S60" r:id="rId1902" xr:uid="{00000000-0004-0000-0200-00006D070000}"/>
    <hyperlink ref="S4014" r:id="rId1903" xr:uid="{00000000-0004-0000-0200-00006E070000}"/>
    <hyperlink ref="S3434" r:id="rId1904" xr:uid="{00000000-0004-0000-0200-00006F070000}"/>
    <hyperlink ref="S2287" r:id="rId1905" xr:uid="{00000000-0004-0000-0200-000070070000}"/>
    <hyperlink ref="S3080" r:id="rId1906" xr:uid="{00000000-0004-0000-0200-000071070000}"/>
    <hyperlink ref="S1245" r:id="rId1907" xr:uid="{00000000-0004-0000-0200-000072070000}"/>
    <hyperlink ref="S2595" r:id="rId1908" xr:uid="{00000000-0004-0000-0200-000073070000}"/>
    <hyperlink ref="S2748" r:id="rId1909" xr:uid="{00000000-0004-0000-0200-000074070000}"/>
    <hyperlink ref="S1561" r:id="rId1910" xr:uid="{00000000-0004-0000-0200-000075070000}"/>
    <hyperlink ref="S3745" r:id="rId1911" xr:uid="{00000000-0004-0000-0200-000076070000}"/>
    <hyperlink ref="S3996" r:id="rId1912" xr:uid="{00000000-0004-0000-0200-000077070000}"/>
    <hyperlink ref="S948" r:id="rId1913" xr:uid="{00000000-0004-0000-0200-000078070000}"/>
    <hyperlink ref="S3333" r:id="rId1914" xr:uid="{00000000-0004-0000-0200-000079070000}"/>
    <hyperlink ref="S3354" r:id="rId1915" xr:uid="{00000000-0004-0000-0200-00007A070000}"/>
    <hyperlink ref="S742" r:id="rId1916" xr:uid="{00000000-0004-0000-0200-00007B070000}"/>
    <hyperlink ref="S1676" r:id="rId1917" xr:uid="{00000000-0004-0000-0200-00007C070000}"/>
    <hyperlink ref="S3291" r:id="rId1918" xr:uid="{00000000-0004-0000-0200-00007D070000}"/>
    <hyperlink ref="S2858" r:id="rId1919" xr:uid="{00000000-0004-0000-0200-00007E070000}"/>
    <hyperlink ref="S3876" r:id="rId1920" xr:uid="{00000000-0004-0000-0200-00007F070000}"/>
    <hyperlink ref="S1248" r:id="rId1921" xr:uid="{00000000-0004-0000-0200-000080070000}"/>
    <hyperlink ref="S3253" r:id="rId1922" xr:uid="{00000000-0004-0000-0200-000081070000}"/>
    <hyperlink ref="S3194" r:id="rId1923" xr:uid="{00000000-0004-0000-0200-000082070000}"/>
    <hyperlink ref="S3650" r:id="rId1924" xr:uid="{00000000-0004-0000-0200-000083070000}"/>
    <hyperlink ref="S2773" r:id="rId1925" xr:uid="{00000000-0004-0000-0200-000084070000}"/>
    <hyperlink ref="S1086" r:id="rId1926" xr:uid="{00000000-0004-0000-0200-000085070000}"/>
    <hyperlink ref="S1943" r:id="rId1927" xr:uid="{00000000-0004-0000-0200-000086070000}"/>
    <hyperlink ref="S2616" r:id="rId1928" xr:uid="{00000000-0004-0000-0200-000087070000}"/>
    <hyperlink ref="S1721" r:id="rId1929" xr:uid="{00000000-0004-0000-0200-000088070000}"/>
    <hyperlink ref="S3018" r:id="rId1930" xr:uid="{00000000-0004-0000-0200-000089070000}"/>
    <hyperlink ref="S1785" r:id="rId1931" xr:uid="{00000000-0004-0000-0200-00008A070000}"/>
    <hyperlink ref="S3367" r:id="rId1932" xr:uid="{00000000-0004-0000-0200-00008B070000}"/>
    <hyperlink ref="S2624" r:id="rId1933" xr:uid="{00000000-0004-0000-0200-00008C070000}"/>
    <hyperlink ref="S2877" r:id="rId1934" xr:uid="{00000000-0004-0000-0200-00008D070000}"/>
    <hyperlink ref="S2864" r:id="rId1935" xr:uid="{00000000-0004-0000-0200-00008E070000}"/>
    <hyperlink ref="S2149" r:id="rId1936" xr:uid="{00000000-0004-0000-0200-00008F070000}"/>
    <hyperlink ref="S3585" r:id="rId1937" xr:uid="{00000000-0004-0000-0200-000090070000}"/>
    <hyperlink ref="S2971" r:id="rId1938" xr:uid="{00000000-0004-0000-0200-000091070000}"/>
    <hyperlink ref="S2470" r:id="rId1939" xr:uid="{00000000-0004-0000-0200-000092070000}"/>
    <hyperlink ref="S2501" r:id="rId1940" xr:uid="{00000000-0004-0000-0200-000093070000}"/>
    <hyperlink ref="S2619" r:id="rId1941" xr:uid="{00000000-0004-0000-0200-000094070000}"/>
    <hyperlink ref="S940" r:id="rId1942" xr:uid="{00000000-0004-0000-0200-000095070000}"/>
    <hyperlink ref="S2085" r:id="rId1943" xr:uid="{00000000-0004-0000-0200-000096070000}"/>
    <hyperlink ref="S465" r:id="rId1944" xr:uid="{00000000-0004-0000-0200-000097070000}"/>
    <hyperlink ref="S3483" r:id="rId1945" xr:uid="{00000000-0004-0000-0200-000098070000}"/>
    <hyperlink ref="S2876" r:id="rId1946" xr:uid="{00000000-0004-0000-0200-000099070000}"/>
    <hyperlink ref="S2882" r:id="rId1947" xr:uid="{00000000-0004-0000-0200-00009A070000}"/>
    <hyperlink ref="S3443" r:id="rId1948" xr:uid="{00000000-0004-0000-0200-00009B070000}"/>
    <hyperlink ref="S3066" r:id="rId1949" xr:uid="{00000000-0004-0000-0200-00009C070000}"/>
    <hyperlink ref="S2643" r:id="rId1950" xr:uid="{00000000-0004-0000-0200-00009D070000}"/>
    <hyperlink ref="S3468" r:id="rId1951" xr:uid="{00000000-0004-0000-0200-00009E070000}"/>
    <hyperlink ref="S1890" r:id="rId1952" xr:uid="{00000000-0004-0000-0200-00009F070000}"/>
    <hyperlink ref="S904" r:id="rId1953" xr:uid="{00000000-0004-0000-0200-0000A0070000}"/>
    <hyperlink ref="S977" r:id="rId1954" xr:uid="{00000000-0004-0000-0200-0000A1070000}"/>
    <hyperlink ref="S1458" r:id="rId1955" xr:uid="{00000000-0004-0000-0200-0000A2070000}"/>
    <hyperlink ref="S2456" r:id="rId1956" xr:uid="{00000000-0004-0000-0200-0000A3070000}"/>
    <hyperlink ref="S2655" r:id="rId1957" xr:uid="{00000000-0004-0000-0200-0000A4070000}"/>
    <hyperlink ref="S796" r:id="rId1958" xr:uid="{00000000-0004-0000-0200-0000A5070000}"/>
    <hyperlink ref="S2867" r:id="rId1959" xr:uid="{00000000-0004-0000-0200-0000A6070000}"/>
    <hyperlink ref="S3141" r:id="rId1960" xr:uid="{00000000-0004-0000-0200-0000A7070000}"/>
    <hyperlink ref="S1228" r:id="rId1961" xr:uid="{00000000-0004-0000-0200-0000A8070000}"/>
    <hyperlink ref="S1760" r:id="rId1962" xr:uid="{00000000-0004-0000-0200-0000A9070000}"/>
    <hyperlink ref="S136" r:id="rId1963" xr:uid="{00000000-0004-0000-0200-0000AA070000}"/>
    <hyperlink ref="S307" r:id="rId1964" xr:uid="{00000000-0004-0000-0200-0000AB070000}"/>
    <hyperlink ref="S2194" r:id="rId1965" xr:uid="{00000000-0004-0000-0200-0000AC070000}"/>
    <hyperlink ref="S102" r:id="rId1966" xr:uid="{00000000-0004-0000-0200-0000AD070000}"/>
    <hyperlink ref="S388" r:id="rId1967" xr:uid="{00000000-0004-0000-0200-0000AE070000}"/>
    <hyperlink ref="S2349" r:id="rId1968" xr:uid="{00000000-0004-0000-0200-0000AF070000}"/>
    <hyperlink ref="S3081" r:id="rId1969" xr:uid="{00000000-0004-0000-0200-0000B0070000}"/>
    <hyperlink ref="S1822" r:id="rId1970" xr:uid="{00000000-0004-0000-0200-0000B1070000}"/>
    <hyperlink ref="S431" r:id="rId1971" xr:uid="{00000000-0004-0000-0200-0000B2070000}"/>
    <hyperlink ref="S495" r:id="rId1972" xr:uid="{00000000-0004-0000-0200-0000B3070000}"/>
    <hyperlink ref="S857" r:id="rId1973" xr:uid="{00000000-0004-0000-0200-0000B4070000}"/>
    <hyperlink ref="S56" r:id="rId1974" xr:uid="{00000000-0004-0000-0200-0000B5070000}"/>
    <hyperlink ref="S2924" r:id="rId1975" xr:uid="{00000000-0004-0000-0200-0000B6070000}"/>
    <hyperlink ref="S2016" r:id="rId1976" xr:uid="{00000000-0004-0000-0200-0000B7070000}"/>
    <hyperlink ref="S1428" r:id="rId1977" xr:uid="{00000000-0004-0000-0200-0000B8070000}"/>
    <hyperlink ref="S2683" r:id="rId1978" xr:uid="{00000000-0004-0000-0200-0000B9070000}"/>
    <hyperlink ref="S2414" r:id="rId1979" xr:uid="{00000000-0004-0000-0200-0000BA070000}"/>
    <hyperlink ref="S850" r:id="rId1980" xr:uid="{00000000-0004-0000-0200-0000BB070000}"/>
    <hyperlink ref="S2405" r:id="rId1981" xr:uid="{00000000-0004-0000-0200-0000BC070000}"/>
    <hyperlink ref="S1946" r:id="rId1982" xr:uid="{00000000-0004-0000-0200-0000BD070000}"/>
    <hyperlink ref="S2358" r:id="rId1983" xr:uid="{00000000-0004-0000-0200-0000BE070000}"/>
    <hyperlink ref="S2912" r:id="rId1984" xr:uid="{00000000-0004-0000-0200-0000BF070000}"/>
    <hyperlink ref="S3944" r:id="rId1985" xr:uid="{00000000-0004-0000-0200-0000C0070000}"/>
    <hyperlink ref="S2691" r:id="rId1986" xr:uid="{00000000-0004-0000-0200-0000C1070000}"/>
    <hyperlink ref="S511" r:id="rId1987" xr:uid="{00000000-0004-0000-0200-0000C2070000}"/>
    <hyperlink ref="S236" r:id="rId1988" xr:uid="{00000000-0004-0000-0200-0000C3070000}"/>
    <hyperlink ref="S2037" r:id="rId1989" xr:uid="{00000000-0004-0000-0200-0000C4070000}"/>
    <hyperlink ref="S2697" r:id="rId1990" xr:uid="{00000000-0004-0000-0200-0000C5070000}"/>
    <hyperlink ref="S2678" r:id="rId1991" xr:uid="{00000000-0004-0000-0200-0000C6070000}"/>
    <hyperlink ref="S1280" r:id="rId1992" xr:uid="{00000000-0004-0000-0200-0000C7070000}"/>
    <hyperlink ref="S1591" r:id="rId1993" xr:uid="{00000000-0004-0000-0200-0000C8070000}"/>
    <hyperlink ref="S2013" r:id="rId1994" xr:uid="{00000000-0004-0000-0200-0000C9070000}"/>
    <hyperlink ref="S2928" r:id="rId1995" xr:uid="{00000000-0004-0000-0200-0000CA070000}"/>
    <hyperlink ref="S3163" r:id="rId1996" xr:uid="{00000000-0004-0000-0200-0000CB070000}"/>
    <hyperlink ref="S2707" r:id="rId1997" xr:uid="{00000000-0004-0000-0200-0000CC070000}"/>
    <hyperlink ref="S2190" r:id="rId1998" xr:uid="{00000000-0004-0000-0200-0000CD070000}"/>
    <hyperlink ref="S2699" r:id="rId1999" xr:uid="{00000000-0004-0000-0200-0000CE070000}"/>
    <hyperlink ref="S3250" r:id="rId2000" xr:uid="{00000000-0004-0000-0200-0000CF070000}"/>
    <hyperlink ref="S2557" r:id="rId2001" xr:uid="{00000000-0004-0000-0200-0000D0070000}"/>
    <hyperlink ref="S2263" r:id="rId2002" xr:uid="{00000000-0004-0000-0200-0000D1070000}"/>
    <hyperlink ref="S3095" r:id="rId2003" xr:uid="{00000000-0004-0000-0200-0000D2070000}"/>
    <hyperlink ref="S1544" r:id="rId2004" xr:uid="{00000000-0004-0000-0200-0000D3070000}"/>
    <hyperlink ref="S2418" r:id="rId2005" xr:uid="{00000000-0004-0000-0200-0000D4070000}"/>
    <hyperlink ref="S2720" r:id="rId2006" xr:uid="{00000000-0004-0000-0200-0000D5070000}"/>
    <hyperlink ref="S2029" r:id="rId2007" xr:uid="{00000000-0004-0000-0200-0000D6070000}"/>
    <hyperlink ref="S27" r:id="rId2008" xr:uid="{00000000-0004-0000-0200-0000D7070000}"/>
    <hyperlink ref="S543" r:id="rId2009" xr:uid="{00000000-0004-0000-0200-0000D8070000}"/>
    <hyperlink ref="S2724" r:id="rId2010" xr:uid="{00000000-0004-0000-0200-0000D9070000}"/>
    <hyperlink ref="S2725" r:id="rId2011" xr:uid="{00000000-0004-0000-0200-0000DA070000}"/>
    <hyperlink ref="S2726" r:id="rId2012" xr:uid="{00000000-0004-0000-0200-0000DB070000}"/>
    <hyperlink ref="S3172" r:id="rId2013" xr:uid="{00000000-0004-0000-0200-0000DC070000}"/>
    <hyperlink ref="S429" r:id="rId2014" xr:uid="{00000000-0004-0000-0200-0000DD070000}"/>
    <hyperlink ref="S2020" r:id="rId2015" xr:uid="{00000000-0004-0000-0200-0000DE070000}"/>
    <hyperlink ref="S3077" r:id="rId2016" xr:uid="{00000000-0004-0000-0200-0000DF070000}"/>
    <hyperlink ref="S3939" r:id="rId2017" xr:uid="{00000000-0004-0000-0200-0000E0070000}"/>
    <hyperlink ref="S3839" r:id="rId2018" xr:uid="{00000000-0004-0000-0200-0000E1070000}"/>
    <hyperlink ref="S1824" r:id="rId2019" xr:uid="{00000000-0004-0000-0200-0000E2070000}"/>
    <hyperlink ref="S630" r:id="rId2020" xr:uid="{00000000-0004-0000-0200-0000E3070000}"/>
    <hyperlink ref="S487" r:id="rId2021" xr:uid="{00000000-0004-0000-0200-0000E4070000}"/>
    <hyperlink ref="S3372" r:id="rId2022" xr:uid="{00000000-0004-0000-0200-0000E5070000}"/>
    <hyperlink ref="S2741" r:id="rId2023" xr:uid="{00000000-0004-0000-0200-0000E6070000}"/>
    <hyperlink ref="S1732" r:id="rId2024" xr:uid="{00000000-0004-0000-0200-0000E7070000}"/>
    <hyperlink ref="S2768" r:id="rId2025" xr:uid="{00000000-0004-0000-0200-0000E8070000}"/>
    <hyperlink ref="S1146" r:id="rId2026" xr:uid="{00000000-0004-0000-0200-0000E9070000}"/>
    <hyperlink ref="S1679" r:id="rId2027" xr:uid="{00000000-0004-0000-0200-0000EA070000}"/>
    <hyperlink ref="S3901" r:id="rId2028" xr:uid="{00000000-0004-0000-0200-0000EB070000}"/>
    <hyperlink ref="S1506" r:id="rId2029" xr:uid="{00000000-0004-0000-0200-0000EC070000}"/>
    <hyperlink ref="S2174" r:id="rId2030" xr:uid="{00000000-0004-0000-0200-0000ED070000}"/>
    <hyperlink ref="S386" r:id="rId2031" xr:uid="{00000000-0004-0000-0200-0000EE070000}"/>
    <hyperlink ref="S505" r:id="rId2032" xr:uid="{00000000-0004-0000-0200-0000EF070000}"/>
    <hyperlink ref="S609" r:id="rId2033" xr:uid="{00000000-0004-0000-0200-0000F0070000}"/>
    <hyperlink ref="S3902" r:id="rId2034" xr:uid="{00000000-0004-0000-0200-0000F1070000}"/>
    <hyperlink ref="S2387" r:id="rId2035" xr:uid="{00000000-0004-0000-0200-0000F2070000}"/>
    <hyperlink ref="S3285" r:id="rId2036" xr:uid="{00000000-0004-0000-0200-0000F3070000}"/>
    <hyperlink ref="S2180" r:id="rId2037" xr:uid="{00000000-0004-0000-0200-0000F4070000}"/>
    <hyperlink ref="S4110" r:id="rId2038" xr:uid="{00000000-0004-0000-0200-0000F5070000}"/>
    <hyperlink ref="S2160" r:id="rId2039" xr:uid="{00000000-0004-0000-0200-0000F6070000}"/>
    <hyperlink ref="S2802" r:id="rId2040" xr:uid="{00000000-0004-0000-0200-0000F7070000}"/>
    <hyperlink ref="S2652" r:id="rId2041" xr:uid="{00000000-0004-0000-0200-0000F8070000}"/>
    <hyperlink ref="S3380" r:id="rId2042" xr:uid="{00000000-0004-0000-0200-0000F9070000}"/>
    <hyperlink ref="S1165" r:id="rId2043" xr:uid="{00000000-0004-0000-0200-0000FA070000}"/>
    <hyperlink ref="S4111" r:id="rId2044" xr:uid="{00000000-0004-0000-0200-0000FB070000}"/>
    <hyperlink ref="S1917" r:id="rId2045" xr:uid="{00000000-0004-0000-0200-0000FC070000}"/>
    <hyperlink ref="S2023" r:id="rId2046" xr:uid="{00000000-0004-0000-0200-0000FD070000}"/>
    <hyperlink ref="S1326" r:id="rId2047" xr:uid="{00000000-0004-0000-0200-0000FE070000}"/>
    <hyperlink ref="S430" r:id="rId2048" xr:uid="{00000000-0004-0000-0200-0000FF070000}"/>
    <hyperlink ref="S3988" r:id="rId2049" xr:uid="{00000000-0004-0000-0200-000000080000}"/>
    <hyperlink ref="S2247" r:id="rId2050" xr:uid="{00000000-0004-0000-0200-000001080000}"/>
    <hyperlink ref="S849" r:id="rId2051" xr:uid="{00000000-0004-0000-0200-000002080000}"/>
    <hyperlink ref="S1206" r:id="rId2052" xr:uid="{00000000-0004-0000-0200-000003080000}"/>
    <hyperlink ref="S2904" r:id="rId2053" xr:uid="{00000000-0004-0000-0200-000004080000}"/>
    <hyperlink ref="S688" r:id="rId2054" xr:uid="{00000000-0004-0000-0200-000005080000}"/>
    <hyperlink ref="S623" r:id="rId2055" xr:uid="{00000000-0004-0000-0200-000006080000}"/>
    <hyperlink ref="S2462" r:id="rId2056" xr:uid="{00000000-0004-0000-0200-000007080000}"/>
    <hyperlink ref="S3494" r:id="rId2057" xr:uid="{00000000-0004-0000-0200-000008080000}"/>
    <hyperlink ref="S506" r:id="rId2058" xr:uid="{00000000-0004-0000-0200-000009080000}"/>
    <hyperlink ref="S2009" r:id="rId2059" xr:uid="{00000000-0004-0000-0200-00000A080000}"/>
    <hyperlink ref="S3491" r:id="rId2060" xr:uid="{00000000-0004-0000-0200-00000B080000}"/>
    <hyperlink ref="S876" r:id="rId2061" xr:uid="{00000000-0004-0000-0200-00000C080000}"/>
    <hyperlink ref="S626" r:id="rId2062" xr:uid="{00000000-0004-0000-0200-00000D080000}"/>
    <hyperlink ref="S1593" r:id="rId2063" xr:uid="{00000000-0004-0000-0200-00000E080000}"/>
    <hyperlink ref="S684" r:id="rId2064" xr:uid="{00000000-0004-0000-0200-00000F080000}"/>
    <hyperlink ref="S2887" r:id="rId2065" xr:uid="{00000000-0004-0000-0200-000010080000}"/>
    <hyperlink ref="S841" r:id="rId2066" xr:uid="{00000000-0004-0000-0200-000011080000}"/>
    <hyperlink ref="S2660" r:id="rId2067" xr:uid="{00000000-0004-0000-0200-000012080000}"/>
    <hyperlink ref="S2246" r:id="rId2068" xr:uid="{00000000-0004-0000-0200-000013080000}"/>
    <hyperlink ref="S57" r:id="rId2069" xr:uid="{00000000-0004-0000-0200-000014080000}"/>
    <hyperlink ref="S2800" r:id="rId2070" xr:uid="{00000000-0004-0000-0200-000015080000}"/>
    <hyperlink ref="S346" r:id="rId2071" xr:uid="{00000000-0004-0000-0200-000016080000}"/>
    <hyperlink ref="S2266" r:id="rId2072" xr:uid="{00000000-0004-0000-0200-000017080000}"/>
    <hyperlink ref="S3317" r:id="rId2073" xr:uid="{00000000-0004-0000-0200-000018080000}"/>
    <hyperlink ref="S2352" r:id="rId2074" xr:uid="{00000000-0004-0000-0200-000019080000}"/>
    <hyperlink ref="S2390" r:id="rId2075" xr:uid="{00000000-0004-0000-0200-00001A080000}"/>
    <hyperlink ref="S3125" r:id="rId2076" xr:uid="{00000000-0004-0000-0200-00001B080000}"/>
    <hyperlink ref="S973" r:id="rId2077" xr:uid="{00000000-0004-0000-0200-00001C080000}"/>
    <hyperlink ref="S1718" r:id="rId2078" xr:uid="{00000000-0004-0000-0200-00001D080000}"/>
    <hyperlink ref="S2129" r:id="rId2079" xr:uid="{00000000-0004-0000-0200-00001E080000}"/>
    <hyperlink ref="S360" r:id="rId2080" xr:uid="{00000000-0004-0000-0200-00001F080000}"/>
    <hyperlink ref="S3126" r:id="rId2081" xr:uid="{00000000-0004-0000-0200-000020080000}"/>
    <hyperlink ref="S2647" r:id="rId2082" xr:uid="{00000000-0004-0000-0200-000021080000}"/>
    <hyperlink ref="S1496" r:id="rId2083" xr:uid="{00000000-0004-0000-0200-000022080000}"/>
    <hyperlink ref="S2040" r:id="rId2084" xr:uid="{00000000-0004-0000-0200-000023080000}"/>
    <hyperlink ref="S1494" r:id="rId2085" xr:uid="{00000000-0004-0000-0200-000024080000}"/>
    <hyperlink ref="S2823" r:id="rId2086" xr:uid="{00000000-0004-0000-0200-000025080000}"/>
    <hyperlink ref="S945" r:id="rId2087" xr:uid="{00000000-0004-0000-0200-000026080000}"/>
    <hyperlink ref="S2146" r:id="rId2088" xr:uid="{00000000-0004-0000-0200-000027080000}"/>
    <hyperlink ref="S320" r:id="rId2089" xr:uid="{00000000-0004-0000-0200-000028080000}"/>
    <hyperlink ref="S3129" r:id="rId2090" xr:uid="{00000000-0004-0000-0200-000029080000}"/>
    <hyperlink ref="S190" r:id="rId2091" xr:uid="{00000000-0004-0000-0200-00002A080000}"/>
    <hyperlink ref="S1818" r:id="rId2092" xr:uid="{00000000-0004-0000-0200-00002B080000}"/>
    <hyperlink ref="S3941" r:id="rId2093" xr:uid="{00000000-0004-0000-0200-00002C080000}"/>
    <hyperlink ref="S3684" r:id="rId2094" xr:uid="{00000000-0004-0000-0200-00002D080000}"/>
    <hyperlink ref="S2837" r:id="rId2095" xr:uid="{00000000-0004-0000-0200-00002E080000}"/>
    <hyperlink ref="S1930" r:id="rId2096" xr:uid="{00000000-0004-0000-0200-00002F080000}"/>
    <hyperlink ref="S1487" r:id="rId2097" xr:uid="{00000000-0004-0000-0200-000030080000}"/>
    <hyperlink ref="S971" r:id="rId2098" xr:uid="{00000000-0004-0000-0200-000031080000}"/>
    <hyperlink ref="S1893" r:id="rId2099" xr:uid="{00000000-0004-0000-0200-000032080000}"/>
    <hyperlink ref="S629" r:id="rId2100" xr:uid="{00000000-0004-0000-0200-000033080000}"/>
    <hyperlink ref="S1009" r:id="rId2101" xr:uid="{00000000-0004-0000-0200-000034080000}"/>
    <hyperlink ref="S1189" r:id="rId2102" xr:uid="{00000000-0004-0000-0200-000035080000}"/>
    <hyperlink ref="S1046" r:id="rId2103" xr:uid="{00000000-0004-0000-0200-000036080000}"/>
    <hyperlink ref="S884" r:id="rId2104" xr:uid="{00000000-0004-0000-0200-000037080000}"/>
    <hyperlink ref="S2580" r:id="rId2105" xr:uid="{00000000-0004-0000-0200-000038080000}"/>
    <hyperlink ref="S1750" r:id="rId2106" xr:uid="{00000000-0004-0000-0200-000039080000}"/>
    <hyperlink ref="S2025" r:id="rId2107" xr:uid="{00000000-0004-0000-0200-00003A080000}"/>
    <hyperlink ref="S912" r:id="rId2108" xr:uid="{00000000-0004-0000-0200-00003B080000}"/>
    <hyperlink ref="S1770" r:id="rId2109" xr:uid="{00000000-0004-0000-0200-00003C080000}"/>
    <hyperlink ref="S937" r:id="rId2110" xr:uid="{00000000-0004-0000-0200-00003D080000}"/>
    <hyperlink ref="S2874" r:id="rId2111" xr:uid="{00000000-0004-0000-0200-00003E080000}"/>
    <hyperlink ref="S3041" r:id="rId2112" xr:uid="{00000000-0004-0000-0200-00003F080000}"/>
    <hyperlink ref="S3737" r:id="rId2113" xr:uid="{00000000-0004-0000-0200-000040080000}"/>
    <hyperlink ref="S2916" r:id="rId2114" xr:uid="{00000000-0004-0000-0200-000041080000}"/>
    <hyperlink ref="S1908" r:id="rId2115" xr:uid="{00000000-0004-0000-0200-000042080000}"/>
    <hyperlink ref="S3198" r:id="rId2116" xr:uid="{00000000-0004-0000-0200-000043080000}"/>
    <hyperlink ref="S476" r:id="rId2117" xr:uid="{00000000-0004-0000-0200-000044080000}"/>
    <hyperlink ref="S416" r:id="rId2118" xr:uid="{00000000-0004-0000-0200-000045080000}"/>
    <hyperlink ref="S679" r:id="rId2119" xr:uid="{00000000-0004-0000-0200-000046080000}"/>
    <hyperlink ref="S2082" r:id="rId2120" xr:uid="{00000000-0004-0000-0200-000047080000}"/>
    <hyperlink ref="S3620" r:id="rId2121" xr:uid="{00000000-0004-0000-0200-000048080000}"/>
    <hyperlink ref="S90" r:id="rId2122" xr:uid="{00000000-0004-0000-0200-000049080000}"/>
    <hyperlink ref="S1848" r:id="rId2123" xr:uid="{00000000-0004-0000-0200-00004A080000}"/>
    <hyperlink ref="S485" r:id="rId2124" xr:uid="{00000000-0004-0000-0200-00004B080000}"/>
    <hyperlink ref="S2235" r:id="rId2125" xr:uid="{00000000-0004-0000-0200-00004C080000}"/>
    <hyperlink ref="S1271" r:id="rId2126" xr:uid="{00000000-0004-0000-0200-00004D080000}"/>
    <hyperlink ref="S2871" r:id="rId2127" xr:uid="{00000000-0004-0000-0200-00004E080000}"/>
    <hyperlink ref="S2881" r:id="rId2128" xr:uid="{00000000-0004-0000-0200-00004F080000}"/>
    <hyperlink ref="S3243" r:id="rId2129" xr:uid="{00000000-0004-0000-0200-000050080000}"/>
    <hyperlink ref="S3340" r:id="rId2130" xr:uid="{00000000-0004-0000-0200-000051080000}"/>
    <hyperlink ref="S3089" r:id="rId2131" xr:uid="{00000000-0004-0000-0200-000052080000}"/>
    <hyperlink ref="S283" r:id="rId2132" xr:uid="{00000000-0004-0000-0200-000053080000}"/>
    <hyperlink ref="S3807" r:id="rId2133" xr:uid="{00000000-0004-0000-0200-000054080000}"/>
    <hyperlink ref="S2606" r:id="rId2134" xr:uid="{00000000-0004-0000-0200-000055080000}"/>
    <hyperlink ref="S1578" r:id="rId2135" xr:uid="{00000000-0004-0000-0200-000056080000}"/>
    <hyperlink ref="S223" r:id="rId2136" xr:uid="{00000000-0004-0000-0200-000057080000}"/>
    <hyperlink ref="S3582" r:id="rId2137" xr:uid="{00000000-0004-0000-0200-000058080000}"/>
    <hyperlink ref="S1739" r:id="rId2138" xr:uid="{00000000-0004-0000-0200-000059080000}"/>
    <hyperlink ref="S3849" r:id="rId2139" xr:uid="{00000000-0004-0000-0200-00005A080000}"/>
    <hyperlink ref="S322" r:id="rId2140" xr:uid="{00000000-0004-0000-0200-00005B080000}"/>
    <hyperlink ref="S3440" r:id="rId2141" xr:uid="{00000000-0004-0000-0200-00005C080000}"/>
    <hyperlink ref="S3204" r:id="rId2142" xr:uid="{00000000-0004-0000-0200-00005D080000}"/>
    <hyperlink ref="S3746" r:id="rId2143" xr:uid="{00000000-0004-0000-0200-00005E080000}"/>
    <hyperlink ref="S2223" r:id="rId2144" xr:uid="{00000000-0004-0000-0200-00005F080000}"/>
    <hyperlink ref="S277" r:id="rId2145" xr:uid="{00000000-0004-0000-0200-000060080000}"/>
    <hyperlink ref="S3696" r:id="rId2146" xr:uid="{00000000-0004-0000-0200-000061080000}"/>
    <hyperlink ref="S1434" r:id="rId2147" xr:uid="{00000000-0004-0000-0200-000062080000}"/>
    <hyperlink ref="S1715" r:id="rId2148" xr:uid="{00000000-0004-0000-0200-000063080000}"/>
    <hyperlink ref="S1543" r:id="rId2149" xr:uid="{00000000-0004-0000-0200-000064080000}"/>
    <hyperlink ref="S3604" r:id="rId2150" xr:uid="{00000000-0004-0000-0200-000065080000}"/>
    <hyperlink ref="S2555" r:id="rId2151" xr:uid="{00000000-0004-0000-0200-000066080000}"/>
    <hyperlink ref="S4010" r:id="rId2152" xr:uid="{00000000-0004-0000-0200-000067080000}"/>
    <hyperlink ref="S2048" r:id="rId2153" xr:uid="{00000000-0004-0000-0200-000068080000}"/>
    <hyperlink ref="S685" r:id="rId2154" xr:uid="{00000000-0004-0000-0200-000069080000}"/>
    <hyperlink ref="S3364" r:id="rId2155" xr:uid="{00000000-0004-0000-0200-00006A080000}"/>
    <hyperlink ref="S2198" r:id="rId2156" xr:uid="{00000000-0004-0000-0200-00006B080000}"/>
    <hyperlink ref="S174" r:id="rId2157" xr:uid="{00000000-0004-0000-0200-00006C080000}"/>
    <hyperlink ref="S3654" r:id="rId2158" xr:uid="{00000000-0004-0000-0200-00006D080000}"/>
    <hyperlink ref="S2087" r:id="rId2159" xr:uid="{00000000-0004-0000-0200-00006E080000}"/>
    <hyperlink ref="S1469" r:id="rId2160" xr:uid="{00000000-0004-0000-0200-00006F080000}"/>
    <hyperlink ref="S2943" r:id="rId2161" xr:uid="{00000000-0004-0000-0200-000070080000}"/>
    <hyperlink ref="S1014" r:id="rId2162" xr:uid="{00000000-0004-0000-0200-000071080000}"/>
    <hyperlink ref="S4113" r:id="rId2163" xr:uid="{00000000-0004-0000-0200-000072080000}"/>
    <hyperlink ref="S2949" r:id="rId2164" xr:uid="{00000000-0004-0000-0200-000073080000}"/>
    <hyperlink ref="S3147" r:id="rId2165" xr:uid="{00000000-0004-0000-0200-000074080000}"/>
    <hyperlink ref="S674" r:id="rId2166" xr:uid="{00000000-0004-0000-0200-000075080000}"/>
    <hyperlink ref="S3020" r:id="rId2167" xr:uid="{00000000-0004-0000-0200-000076080000}"/>
    <hyperlink ref="S2883" r:id="rId2168" xr:uid="{00000000-0004-0000-0200-000077080000}"/>
    <hyperlink ref="S1575" r:id="rId2169" xr:uid="{00000000-0004-0000-0200-000078080000}"/>
    <hyperlink ref="S844" r:id="rId2170" xr:uid="{00000000-0004-0000-0200-000079080000}"/>
    <hyperlink ref="S4114" r:id="rId2171" xr:uid="{00000000-0004-0000-0200-00007A080000}"/>
    <hyperlink ref="S3306" r:id="rId2172" xr:uid="{00000000-0004-0000-0200-00007B080000}"/>
    <hyperlink ref="S2932" r:id="rId2173" xr:uid="{00000000-0004-0000-0200-00007C080000}"/>
    <hyperlink ref="S2944" r:id="rId2174" xr:uid="{00000000-0004-0000-0200-00007D080000}"/>
    <hyperlink ref="S3742" r:id="rId2175" xr:uid="{00000000-0004-0000-0200-00007E080000}"/>
    <hyperlink ref="S366" r:id="rId2176" xr:uid="{00000000-0004-0000-0200-00007F080000}"/>
    <hyperlink ref="S515" r:id="rId2177" xr:uid="{00000000-0004-0000-0200-000080080000}"/>
    <hyperlink ref="S3334" r:id="rId2178" xr:uid="{00000000-0004-0000-0200-000081080000}"/>
    <hyperlink ref="S2583" r:id="rId2179" xr:uid="{00000000-0004-0000-0200-000082080000}"/>
    <hyperlink ref="S1723" r:id="rId2180" xr:uid="{00000000-0004-0000-0200-000083080000}"/>
    <hyperlink ref="S2731" r:id="rId2181" xr:uid="{00000000-0004-0000-0200-000084080000}"/>
    <hyperlink ref="S2918" r:id="rId2182" xr:uid="{00000000-0004-0000-0200-000085080000}"/>
    <hyperlink ref="S406" r:id="rId2183" xr:uid="{00000000-0004-0000-0200-000086080000}"/>
    <hyperlink ref="S3481" r:id="rId2184" xr:uid="{00000000-0004-0000-0200-000087080000}"/>
    <hyperlink ref="S397" r:id="rId2185" xr:uid="{00000000-0004-0000-0200-000088080000}"/>
    <hyperlink ref="S1681" r:id="rId2186" xr:uid="{00000000-0004-0000-0200-000089080000}"/>
    <hyperlink ref="S1875" r:id="rId2187" xr:uid="{00000000-0004-0000-0200-00008A080000}"/>
    <hyperlink ref="S1590" r:id="rId2188" xr:uid="{00000000-0004-0000-0200-00008B080000}"/>
    <hyperlink ref="S3164" r:id="rId2189" xr:uid="{00000000-0004-0000-0200-00008C080000}"/>
    <hyperlink ref="S52" r:id="rId2190" xr:uid="{00000000-0004-0000-0200-00008D080000}"/>
    <hyperlink ref="S329" r:id="rId2191" xr:uid="{00000000-0004-0000-0200-00008E080000}"/>
    <hyperlink ref="S1583" r:id="rId2192" xr:uid="{00000000-0004-0000-0200-00008F080000}"/>
    <hyperlink ref="S3032" r:id="rId2193" xr:uid="{00000000-0004-0000-0200-000090080000}"/>
    <hyperlink ref="S1417" r:id="rId2194" xr:uid="{00000000-0004-0000-0200-000091080000}"/>
    <hyperlink ref="S3374" r:id="rId2195" xr:uid="{00000000-0004-0000-0200-000092080000}"/>
    <hyperlink ref="S3349" r:id="rId2196" xr:uid="{00000000-0004-0000-0200-000093080000}"/>
    <hyperlink ref="S305" r:id="rId2197" xr:uid="{00000000-0004-0000-0200-000094080000}"/>
    <hyperlink ref="S3731" r:id="rId2198" xr:uid="{00000000-0004-0000-0200-000095080000}"/>
    <hyperlink ref="S1063" r:id="rId2199" xr:uid="{00000000-0004-0000-0200-000096080000}"/>
    <hyperlink ref="S3523" r:id="rId2200" xr:uid="{00000000-0004-0000-0200-000097080000}"/>
    <hyperlink ref="S1867" r:id="rId2201" xr:uid="{00000000-0004-0000-0200-000098080000}"/>
    <hyperlink ref="S1250" r:id="rId2202" xr:uid="{00000000-0004-0000-0200-000099080000}"/>
    <hyperlink ref="S1445" r:id="rId2203" xr:uid="{00000000-0004-0000-0200-00009A080000}"/>
    <hyperlink ref="S58" r:id="rId2204" xr:uid="{00000000-0004-0000-0200-00009B080000}"/>
    <hyperlink ref="S791" r:id="rId2205" xr:uid="{00000000-0004-0000-0200-00009C080000}"/>
    <hyperlink ref="S670" r:id="rId2206" xr:uid="{00000000-0004-0000-0200-00009D080000}"/>
    <hyperlink ref="S1735" r:id="rId2207" xr:uid="{00000000-0004-0000-0200-00009E080000}"/>
    <hyperlink ref="S3424" r:id="rId2208" xr:uid="{00000000-0004-0000-0200-00009F080000}"/>
    <hyperlink ref="S590" r:id="rId2209" xr:uid="{00000000-0004-0000-0200-0000A0080000}"/>
    <hyperlink ref="S766" r:id="rId2210" xr:uid="{00000000-0004-0000-0200-0000A1080000}"/>
    <hyperlink ref="S885" r:id="rId2211" xr:uid="{00000000-0004-0000-0200-0000A2080000}"/>
    <hyperlink ref="S509" r:id="rId2212" xr:uid="{00000000-0004-0000-0200-0000A3080000}"/>
    <hyperlink ref="S1424" r:id="rId2213" xr:uid="{00000000-0004-0000-0200-0000A4080000}"/>
    <hyperlink ref="S2999" r:id="rId2214" xr:uid="{00000000-0004-0000-0200-0000A5080000}"/>
    <hyperlink ref="S828" r:id="rId2215" xr:uid="{00000000-0004-0000-0200-0000A6080000}"/>
    <hyperlink ref="S3658" r:id="rId2216" xr:uid="{00000000-0004-0000-0200-0000A7080000}"/>
    <hyperlink ref="S3033" r:id="rId2217" xr:uid="{00000000-0004-0000-0200-0000A8080000}"/>
    <hyperlink ref="S3504" r:id="rId2218" xr:uid="{00000000-0004-0000-0200-0000A9080000}"/>
    <hyperlink ref="S2335" r:id="rId2219" xr:uid="{00000000-0004-0000-0200-0000AA080000}"/>
    <hyperlink ref="S2079" r:id="rId2220" xr:uid="{00000000-0004-0000-0200-0000AB080000}"/>
    <hyperlink ref="S2033" r:id="rId2221" xr:uid="{00000000-0004-0000-0200-0000AC080000}"/>
    <hyperlink ref="S3331" r:id="rId2222" xr:uid="{00000000-0004-0000-0200-0000AD080000}"/>
    <hyperlink ref="S3221" r:id="rId2223" xr:uid="{00000000-0004-0000-0200-0000AE080000}"/>
    <hyperlink ref="S1764" r:id="rId2224" xr:uid="{00000000-0004-0000-0200-0000AF080000}"/>
    <hyperlink ref="S3215" r:id="rId2225" xr:uid="{00000000-0004-0000-0200-0000B0080000}"/>
    <hyperlink ref="S3412" r:id="rId2226" xr:uid="{00000000-0004-0000-0200-0000B1080000}"/>
    <hyperlink ref="S2327" r:id="rId2227" xr:uid="{00000000-0004-0000-0200-0000B2080000}"/>
    <hyperlink ref="S1185" r:id="rId2228" xr:uid="{00000000-0004-0000-0200-0000B3080000}"/>
    <hyperlink ref="S1619" r:id="rId2229" xr:uid="{00000000-0004-0000-0200-0000B4080000}"/>
    <hyperlink ref="S4117" r:id="rId2230" xr:uid="{00000000-0004-0000-0200-0000B5080000}"/>
    <hyperlink ref="S3021" r:id="rId2231" xr:uid="{00000000-0004-0000-0200-0000B6080000}"/>
    <hyperlink ref="S4119" r:id="rId2232" xr:uid="{00000000-0004-0000-0200-0000B7080000}"/>
    <hyperlink ref="S3055" r:id="rId2233" xr:uid="{00000000-0004-0000-0200-0000B8080000}"/>
    <hyperlink ref="S2120" r:id="rId2234" xr:uid="{00000000-0004-0000-0200-0000B9080000}"/>
    <hyperlink ref="S3949" r:id="rId2235" xr:uid="{00000000-0004-0000-0200-0000BA080000}"/>
    <hyperlink ref="S1294" r:id="rId2236" xr:uid="{00000000-0004-0000-0200-0000BB080000}"/>
    <hyperlink ref="S3094" r:id="rId2237" xr:uid="{00000000-0004-0000-0200-0000BC080000}"/>
    <hyperlink ref="S2686" r:id="rId2238" xr:uid="{00000000-0004-0000-0200-0000BD080000}"/>
    <hyperlink ref="S1035" r:id="rId2239" xr:uid="{00000000-0004-0000-0200-0000BE080000}"/>
    <hyperlink ref="S2672" r:id="rId2240" xr:uid="{00000000-0004-0000-0200-0000BF080000}"/>
    <hyperlink ref="S345" r:id="rId2241" xr:uid="{00000000-0004-0000-0200-0000C0080000}"/>
    <hyperlink ref="S4122" r:id="rId2242" xr:uid="{00000000-0004-0000-0200-0000C1080000}"/>
    <hyperlink ref="S2423" r:id="rId2243" xr:uid="{00000000-0004-0000-0200-0000C2080000}"/>
    <hyperlink ref="S1830" r:id="rId2244" xr:uid="{00000000-0004-0000-0200-0000C3080000}"/>
    <hyperlink ref="S2592" r:id="rId2245" xr:uid="{00000000-0004-0000-0200-0000C4080000}"/>
    <hyperlink ref="S3096" r:id="rId2246" xr:uid="{00000000-0004-0000-0200-0000C5080000}"/>
    <hyperlink ref="S2936" r:id="rId2247" xr:uid="{00000000-0004-0000-0200-0000C6080000}"/>
    <hyperlink ref="S2509" r:id="rId2248" xr:uid="{00000000-0004-0000-0200-0000C7080000}"/>
    <hyperlink ref="S1854" r:id="rId2249" xr:uid="{00000000-0004-0000-0200-0000C8080000}"/>
    <hyperlink ref="S111" r:id="rId2250" xr:uid="{00000000-0004-0000-0200-0000C9080000}"/>
    <hyperlink ref="S3048" r:id="rId2251" xr:uid="{00000000-0004-0000-0200-0000CA080000}"/>
    <hyperlink ref="S2490" r:id="rId2252" xr:uid="{00000000-0004-0000-0200-0000CB080000}"/>
    <hyperlink ref="S2429" r:id="rId2253" xr:uid="{00000000-0004-0000-0200-0000CC080000}"/>
    <hyperlink ref="S2319" r:id="rId2254" xr:uid="{00000000-0004-0000-0200-0000CD080000}"/>
    <hyperlink ref="S1204" r:id="rId2255" xr:uid="{00000000-0004-0000-0200-0000CE080000}"/>
    <hyperlink ref="S348" r:id="rId2256" xr:uid="{00000000-0004-0000-0200-0000CF080000}"/>
    <hyperlink ref="S3548" r:id="rId2257" xr:uid="{00000000-0004-0000-0200-0000D0080000}"/>
    <hyperlink ref="S4123" r:id="rId2258" xr:uid="{00000000-0004-0000-0200-0000D1080000}"/>
    <hyperlink ref="S2035" r:id="rId2259" xr:uid="{00000000-0004-0000-0200-0000D2080000}"/>
    <hyperlink ref="S2441" r:id="rId2260" xr:uid="{00000000-0004-0000-0200-0000D3080000}"/>
    <hyperlink ref="S3064" r:id="rId2261" xr:uid="{00000000-0004-0000-0200-0000D4080000}"/>
    <hyperlink ref="S1039" r:id="rId2262" xr:uid="{00000000-0004-0000-0200-0000D5080000}"/>
    <hyperlink ref="S1649" r:id="rId2263" xr:uid="{00000000-0004-0000-0200-0000D6080000}"/>
    <hyperlink ref="S3616" r:id="rId2264" xr:uid="{00000000-0004-0000-0200-0000D7080000}"/>
    <hyperlink ref="S3966" r:id="rId2265" xr:uid="{00000000-0004-0000-0200-0000D8080000}"/>
    <hyperlink ref="S3017" r:id="rId2266" xr:uid="{00000000-0004-0000-0200-0000D9080000}"/>
    <hyperlink ref="S2499" r:id="rId2267" xr:uid="{00000000-0004-0000-0200-0000DA080000}"/>
    <hyperlink ref="S3578" r:id="rId2268" xr:uid="{00000000-0004-0000-0200-0000DB080000}"/>
    <hyperlink ref="S1305" r:id="rId2269" xr:uid="{00000000-0004-0000-0200-0000DC080000}"/>
    <hyperlink ref="S1541" r:id="rId2270" xr:uid="{00000000-0004-0000-0200-0000DD080000}"/>
    <hyperlink ref="S3436" r:id="rId2271" xr:uid="{00000000-0004-0000-0200-0000DE080000}"/>
    <hyperlink ref="S3826" r:id="rId2272" xr:uid="{00000000-0004-0000-0200-0000DF080000}"/>
    <hyperlink ref="S2051" r:id="rId2273" xr:uid="{00000000-0004-0000-0200-0000E0080000}"/>
    <hyperlink ref="S2126" r:id="rId2274" xr:uid="{00000000-0004-0000-0200-0000E1080000}"/>
    <hyperlink ref="S1007" r:id="rId2275" xr:uid="{00000000-0004-0000-0200-0000E2080000}"/>
    <hyperlink ref="S1894" r:id="rId2276" xr:uid="{00000000-0004-0000-0200-0000E3080000}"/>
    <hyperlink ref="S932" r:id="rId2277" xr:uid="{00000000-0004-0000-0200-0000E4080000}"/>
    <hyperlink ref="S3797" r:id="rId2278" xr:uid="{00000000-0004-0000-0200-0000E5080000}"/>
    <hyperlink ref="S924" r:id="rId2279" xr:uid="{00000000-0004-0000-0200-0000E6080000}"/>
    <hyperlink ref="S2825" r:id="rId2280" xr:uid="{00000000-0004-0000-0200-0000E7080000}"/>
    <hyperlink ref="S3631" r:id="rId2281" xr:uid="{00000000-0004-0000-0200-0000E8080000}"/>
    <hyperlink ref="S2232" r:id="rId2282" xr:uid="{00000000-0004-0000-0200-0000E9080000}"/>
    <hyperlink ref="S2400" r:id="rId2283" xr:uid="{00000000-0004-0000-0200-0000EA080000}"/>
    <hyperlink ref="S2790" r:id="rId2284" xr:uid="{00000000-0004-0000-0200-0000EB080000}"/>
    <hyperlink ref="S2601" r:id="rId2285" xr:uid="{00000000-0004-0000-0200-0000EC080000}"/>
    <hyperlink ref="S3098" r:id="rId2286" xr:uid="{00000000-0004-0000-0200-0000ED080000}"/>
    <hyperlink ref="S3099" r:id="rId2287" xr:uid="{00000000-0004-0000-0200-0000EE080000}"/>
    <hyperlink ref="S140" r:id="rId2288" xr:uid="{00000000-0004-0000-0200-0000EF080000}"/>
    <hyperlink ref="S1005" r:id="rId2289" xr:uid="{00000000-0004-0000-0200-0000F0080000}"/>
    <hyperlink ref="S2107" r:id="rId2290" xr:uid="{00000000-0004-0000-0200-0000F1080000}"/>
    <hyperlink ref="S3103" r:id="rId2291" xr:uid="{00000000-0004-0000-0200-0000F2080000}"/>
    <hyperlink ref="S2325" r:id="rId2292" xr:uid="{00000000-0004-0000-0200-0000F3080000}"/>
    <hyperlink ref="S2522" r:id="rId2293" xr:uid="{00000000-0004-0000-0200-0000F4080000}"/>
    <hyperlink ref="S3830" r:id="rId2294" xr:uid="{00000000-0004-0000-0200-0000F5080000}"/>
    <hyperlink ref="S1023" r:id="rId2295" xr:uid="{00000000-0004-0000-0200-0000F6080000}"/>
    <hyperlink ref="S4124" r:id="rId2296" xr:uid="{00000000-0004-0000-0200-0000F7080000}"/>
    <hyperlink ref="S363" r:id="rId2297" xr:uid="{00000000-0004-0000-0200-0000F8080000}"/>
    <hyperlink ref="S3662" r:id="rId2298" xr:uid="{00000000-0004-0000-0200-0000F9080000}"/>
    <hyperlink ref="S1267" r:id="rId2299" xr:uid="{00000000-0004-0000-0200-0000FA080000}"/>
    <hyperlink ref="S470" r:id="rId2300" xr:uid="{00000000-0004-0000-0200-0000FB080000}"/>
    <hyperlink ref="S3116" r:id="rId2301" xr:uid="{00000000-0004-0000-0200-0000FC080000}"/>
    <hyperlink ref="S4030" r:id="rId2302" xr:uid="{00000000-0004-0000-0200-0000FD080000}"/>
    <hyperlink ref="S2929" r:id="rId2303" xr:uid="{00000000-0004-0000-0200-0000FE080000}"/>
    <hyperlink ref="S3930" r:id="rId2304" xr:uid="{00000000-0004-0000-0200-0000FF080000}"/>
    <hyperlink ref="S4125" r:id="rId2305" xr:uid="{00000000-0004-0000-0200-000000090000}"/>
    <hyperlink ref="S1706" r:id="rId2306" xr:uid="{00000000-0004-0000-0200-000001090000}"/>
    <hyperlink ref="S3697" r:id="rId2307" xr:uid="{00000000-0004-0000-0200-000002090000}"/>
    <hyperlink ref="S3123" r:id="rId2308" xr:uid="{00000000-0004-0000-0200-000003090000}"/>
    <hyperlink ref="S2002" r:id="rId2309" xr:uid="{00000000-0004-0000-0200-000004090000}"/>
    <hyperlink ref="S3132" r:id="rId2310" xr:uid="{00000000-0004-0000-0200-000005090000}"/>
    <hyperlink ref="S562" r:id="rId2311" xr:uid="{00000000-0004-0000-0200-000006090000}"/>
    <hyperlink ref="S3569" r:id="rId2312" xr:uid="{00000000-0004-0000-0200-000007090000}"/>
    <hyperlink ref="S1951" r:id="rId2313" xr:uid="{00000000-0004-0000-0200-000008090000}"/>
    <hyperlink ref="S84" r:id="rId2314" xr:uid="{00000000-0004-0000-0200-000009090000}"/>
    <hyperlink ref="S1707" r:id="rId2315" xr:uid="{00000000-0004-0000-0200-00000A090000}"/>
    <hyperlink ref="S163" r:id="rId2316" xr:uid="{00000000-0004-0000-0200-00000B090000}"/>
    <hyperlink ref="S3260" r:id="rId2317" xr:uid="{00000000-0004-0000-0200-00000C090000}"/>
    <hyperlink ref="S2281" r:id="rId2318" xr:uid="{00000000-0004-0000-0200-00000D090000}"/>
    <hyperlink ref="S3137" r:id="rId2319" xr:uid="{00000000-0004-0000-0200-00000E090000}"/>
    <hyperlink ref="S3755" r:id="rId2320" xr:uid="{00000000-0004-0000-0200-00000F090000}"/>
    <hyperlink ref="S3475" r:id="rId2321" xr:uid="{00000000-0004-0000-0200-000010090000}"/>
    <hyperlink ref="S1145" r:id="rId2322" xr:uid="{00000000-0004-0000-0200-000011090000}"/>
    <hyperlink ref="S1635" r:id="rId2323" xr:uid="{00000000-0004-0000-0200-000012090000}"/>
    <hyperlink ref="S2969" r:id="rId2324" xr:uid="{00000000-0004-0000-0200-000013090000}"/>
    <hyperlink ref="S2836" r:id="rId2325" xr:uid="{00000000-0004-0000-0200-000014090000}"/>
    <hyperlink ref="S2857" r:id="rId2326" xr:uid="{00000000-0004-0000-0200-000015090000}"/>
    <hyperlink ref="S2480" r:id="rId2327" xr:uid="{00000000-0004-0000-0200-000016090000}"/>
    <hyperlink ref="S522" r:id="rId2328" xr:uid="{00000000-0004-0000-0200-000017090000}"/>
    <hyperlink ref="S3003" r:id="rId2329" xr:uid="{00000000-0004-0000-0200-000018090000}"/>
    <hyperlink ref="S3524" r:id="rId2330" xr:uid="{00000000-0004-0000-0200-000019090000}"/>
    <hyperlink ref="S2611" r:id="rId2331" xr:uid="{00000000-0004-0000-0200-00001A090000}"/>
    <hyperlink ref="S4126" r:id="rId2332" xr:uid="{00000000-0004-0000-0200-00001B090000}"/>
    <hyperlink ref="S3634" r:id="rId2333" xr:uid="{00000000-0004-0000-0200-00001C090000}"/>
    <hyperlink ref="S3028" r:id="rId2334" xr:uid="{00000000-0004-0000-0200-00001D090000}"/>
    <hyperlink ref="S596" r:id="rId2335" xr:uid="{00000000-0004-0000-0200-00001E090000}"/>
    <hyperlink ref="S3254" r:id="rId2336" xr:uid="{00000000-0004-0000-0200-00001F090000}"/>
    <hyperlink ref="S2391" r:id="rId2337" xr:uid="{00000000-0004-0000-0200-000020090000}"/>
    <hyperlink ref="S2231" r:id="rId2338" xr:uid="{00000000-0004-0000-0200-000021090000}"/>
    <hyperlink ref="S4007" r:id="rId2339" xr:uid="{00000000-0004-0000-0200-000022090000}"/>
    <hyperlink ref="S3818" r:id="rId2340" xr:uid="{00000000-0004-0000-0200-000023090000}"/>
    <hyperlink ref="S1865" r:id="rId2341" xr:uid="{00000000-0004-0000-0200-000024090000}"/>
    <hyperlink ref="S1941" r:id="rId2342" xr:uid="{00000000-0004-0000-0200-000025090000}"/>
    <hyperlink ref="S1729" r:id="rId2343" xr:uid="{00000000-0004-0000-0200-000026090000}"/>
    <hyperlink ref="S778" r:id="rId2344" xr:uid="{00000000-0004-0000-0200-000027090000}"/>
    <hyperlink ref="S18" r:id="rId2345" xr:uid="{00000000-0004-0000-0200-000028090000}"/>
    <hyperlink ref="S1661" r:id="rId2346" xr:uid="{00000000-0004-0000-0200-000029090000}"/>
    <hyperlink ref="S3677" r:id="rId2347" xr:uid="{00000000-0004-0000-0200-00002A090000}"/>
    <hyperlink ref="S658" r:id="rId2348" xr:uid="{00000000-0004-0000-0200-00002B090000}"/>
    <hyperlink ref="S2280" r:id="rId2349" xr:uid="{00000000-0004-0000-0200-00002C090000}"/>
    <hyperlink ref="S3844" r:id="rId2350" xr:uid="{00000000-0004-0000-0200-00002D090000}"/>
    <hyperlink ref="S710" r:id="rId2351" xr:uid="{00000000-0004-0000-0200-00002E090000}"/>
    <hyperlink ref="S975" r:id="rId2352" xr:uid="{00000000-0004-0000-0200-00002F090000}"/>
    <hyperlink ref="S2506" r:id="rId2353" xr:uid="{00000000-0004-0000-0200-000030090000}"/>
    <hyperlink ref="S592" r:id="rId2354" xr:uid="{00000000-0004-0000-0200-000031090000}"/>
    <hyperlink ref="S42" r:id="rId2355" xr:uid="{00000000-0004-0000-0200-000032090000}"/>
    <hyperlink ref="S3180" r:id="rId2356" xr:uid="{00000000-0004-0000-0200-000033090000}"/>
    <hyperlink ref="S840" r:id="rId2357" xr:uid="{00000000-0004-0000-0200-000034090000}"/>
    <hyperlink ref="S1722" r:id="rId2358" xr:uid="{00000000-0004-0000-0200-000035090000}"/>
    <hyperlink ref="S2931" r:id="rId2359" xr:uid="{00000000-0004-0000-0200-000036090000}"/>
    <hyperlink ref="S3057" r:id="rId2360" xr:uid="{00000000-0004-0000-0200-000037090000}"/>
    <hyperlink ref="S1796" r:id="rId2361" xr:uid="{00000000-0004-0000-0200-000038090000}"/>
    <hyperlink ref="S2793" r:id="rId2362" xr:uid="{00000000-0004-0000-0200-000039090000}"/>
    <hyperlink ref="S3611" r:id="rId2363" xr:uid="{00000000-0004-0000-0200-00003A090000}"/>
    <hyperlink ref="S244" r:id="rId2364" xr:uid="{00000000-0004-0000-0200-00003B090000}"/>
    <hyperlink ref="S3257" r:id="rId2365" xr:uid="{00000000-0004-0000-0200-00003C090000}"/>
    <hyperlink ref="S1574" r:id="rId2366" xr:uid="{00000000-0004-0000-0200-00003D090000}"/>
    <hyperlink ref="S1240" r:id="rId2367" xr:uid="{00000000-0004-0000-0200-00003E090000}"/>
    <hyperlink ref="S1623" r:id="rId2368" xr:uid="{00000000-0004-0000-0200-00003F090000}"/>
    <hyperlink ref="S3270" r:id="rId2369" xr:uid="{00000000-0004-0000-0200-000040090000}"/>
    <hyperlink ref="S1017" r:id="rId2370" xr:uid="{00000000-0004-0000-0200-000041090000}"/>
    <hyperlink ref="S3192" r:id="rId2371" xr:uid="{00000000-0004-0000-0200-000042090000}"/>
    <hyperlink ref="S1311" r:id="rId2372" xr:uid="{00000000-0004-0000-0200-000043090000}"/>
    <hyperlink ref="S3065" r:id="rId2373" xr:uid="{00000000-0004-0000-0200-000044090000}"/>
    <hyperlink ref="S3271" r:id="rId2374" xr:uid="{00000000-0004-0000-0200-000045090000}"/>
    <hyperlink ref="S1742" r:id="rId2375" xr:uid="{00000000-0004-0000-0200-000046090000}"/>
    <hyperlink ref="S4128" r:id="rId2376" xr:uid="{00000000-0004-0000-0200-000047090000}"/>
    <hyperlink ref="S1382" r:id="rId2377" xr:uid="{00000000-0004-0000-0200-000048090000}"/>
    <hyperlink ref="S2519" r:id="rId2378" xr:uid="{00000000-0004-0000-0200-000049090000}"/>
    <hyperlink ref="S1606" r:id="rId2379" xr:uid="{00000000-0004-0000-0200-00004A090000}"/>
    <hyperlink ref="S443" r:id="rId2380" xr:uid="{00000000-0004-0000-0200-00004B090000}"/>
    <hyperlink ref="S3217" r:id="rId2381" xr:uid="{00000000-0004-0000-0200-00004C090000}"/>
    <hyperlink ref="S1062" r:id="rId2382" xr:uid="{00000000-0004-0000-0200-00004D090000}"/>
    <hyperlink ref="S2859" r:id="rId2383" xr:uid="{00000000-0004-0000-0200-00004E090000}"/>
    <hyperlink ref="S199" r:id="rId2384" xr:uid="{00000000-0004-0000-0200-00004F090000}"/>
    <hyperlink ref="S2098" r:id="rId2385" xr:uid="{00000000-0004-0000-0200-000050090000}"/>
    <hyperlink ref="S1097" r:id="rId2386" xr:uid="{00000000-0004-0000-0200-000051090000}"/>
    <hyperlink ref="S2629" r:id="rId2387" xr:uid="{00000000-0004-0000-0200-000052090000}"/>
    <hyperlink ref="S3208" r:id="rId2388" xr:uid="{00000000-0004-0000-0200-000053090000}"/>
    <hyperlink ref="S2972" r:id="rId2389" xr:uid="{00000000-0004-0000-0200-000054090000}"/>
    <hyperlink ref="S4033" r:id="rId2390" xr:uid="{00000000-0004-0000-0200-000055090000}"/>
    <hyperlink ref="S2068" r:id="rId2391" xr:uid="{00000000-0004-0000-0200-000056090000}"/>
    <hyperlink ref="S2650" r:id="rId2392" xr:uid="{00000000-0004-0000-0200-000057090000}"/>
    <hyperlink ref="S3495" r:id="rId2393" xr:uid="{00000000-0004-0000-0200-000058090000}"/>
    <hyperlink ref="S3234" r:id="rId2394" xr:uid="{00000000-0004-0000-0200-000059090000}"/>
    <hyperlink ref="S3298" r:id="rId2395" xr:uid="{00000000-0004-0000-0200-00005A090000}"/>
    <hyperlink ref="S1899" r:id="rId2396" xr:uid="{00000000-0004-0000-0200-00005B090000}"/>
    <hyperlink ref="S612" r:id="rId2397" xr:uid="{00000000-0004-0000-0200-00005C090000}"/>
    <hyperlink ref="S2815" r:id="rId2398" xr:uid="{00000000-0004-0000-0200-00005D090000}"/>
    <hyperlink ref="S639" r:id="rId2399" xr:uid="{00000000-0004-0000-0200-00005E090000}"/>
    <hyperlink ref="S746" r:id="rId2400" xr:uid="{00000000-0004-0000-0200-00005F090000}"/>
    <hyperlink ref="S3074" r:id="rId2401" xr:uid="{00000000-0004-0000-0200-000060090000}"/>
    <hyperlink ref="S184" r:id="rId2402" xr:uid="{00000000-0004-0000-0200-000061090000}"/>
    <hyperlink ref="S2806" r:id="rId2403" xr:uid="{00000000-0004-0000-0200-000062090000}"/>
    <hyperlink ref="S3553" r:id="rId2404" xr:uid="{00000000-0004-0000-0200-000063090000}"/>
    <hyperlink ref="S3218" r:id="rId2405" xr:uid="{00000000-0004-0000-0200-000064090000}"/>
    <hyperlink ref="S1395" r:id="rId2406" xr:uid="{00000000-0004-0000-0200-000065090000}"/>
    <hyperlink ref="S2000" r:id="rId2407" xr:uid="{00000000-0004-0000-0200-000066090000}"/>
    <hyperlink ref="S2038" r:id="rId2408" xr:uid="{00000000-0004-0000-0200-000067090000}"/>
    <hyperlink ref="S2618" r:id="rId2409" xr:uid="{00000000-0004-0000-0200-000068090000}"/>
    <hyperlink ref="S830" r:id="rId2410" xr:uid="{00000000-0004-0000-0200-000069090000}"/>
    <hyperlink ref="S2071" r:id="rId2411" xr:uid="{00000000-0004-0000-0200-00006A090000}"/>
    <hyperlink ref="S1163" r:id="rId2412" xr:uid="{00000000-0004-0000-0200-00006B090000}"/>
    <hyperlink ref="S2826" r:id="rId2413" xr:uid="{00000000-0004-0000-0200-00006C090000}"/>
    <hyperlink ref="S424" r:id="rId2414" xr:uid="{00000000-0004-0000-0200-00006D090000}"/>
    <hyperlink ref="S3264" r:id="rId2415" xr:uid="{00000000-0004-0000-0200-00006E090000}"/>
    <hyperlink ref="S2960" r:id="rId2416" xr:uid="{00000000-0004-0000-0200-00006F090000}"/>
    <hyperlink ref="S2558" r:id="rId2417" xr:uid="{00000000-0004-0000-0200-000070090000}"/>
    <hyperlink ref="S3268" r:id="rId2418" xr:uid="{00000000-0004-0000-0200-000071090000}"/>
    <hyperlink ref="S2278" r:id="rId2419" xr:uid="{00000000-0004-0000-0200-000072090000}"/>
    <hyperlink ref="S3461" r:id="rId2420" xr:uid="{00000000-0004-0000-0200-000073090000}"/>
    <hyperlink ref="S1143" r:id="rId2421" xr:uid="{00000000-0004-0000-0200-000074090000}"/>
    <hyperlink ref="S3272" r:id="rId2422" xr:uid="{00000000-0004-0000-0200-000075090000}"/>
    <hyperlink ref="S1529" r:id="rId2423" xr:uid="{00000000-0004-0000-0200-000076090000}"/>
    <hyperlink ref="S3274" r:id="rId2424" xr:uid="{00000000-0004-0000-0200-000077090000}"/>
    <hyperlink ref="S3276" r:id="rId2425" xr:uid="{00000000-0004-0000-0200-000078090000}"/>
    <hyperlink ref="S274" r:id="rId2426" xr:uid="{00000000-0004-0000-0200-000079090000}"/>
    <hyperlink ref="S2382" r:id="rId2427" xr:uid="{00000000-0004-0000-0200-00007A090000}"/>
    <hyperlink ref="S892" r:id="rId2428" xr:uid="{00000000-0004-0000-0200-00007B090000}"/>
    <hyperlink ref="S3795" r:id="rId2429" xr:uid="{00000000-0004-0000-0200-00007C090000}"/>
    <hyperlink ref="S4134" r:id="rId2430" xr:uid="{00000000-0004-0000-0200-00007D090000}"/>
    <hyperlink ref="S3570" r:id="rId2431" xr:uid="{00000000-0004-0000-0200-00007E090000}"/>
    <hyperlink ref="S4136" r:id="rId2432" xr:uid="{00000000-0004-0000-0200-00007F090000}"/>
    <hyperlink ref="S4016" r:id="rId2433" xr:uid="{00000000-0004-0000-0200-000080090000}"/>
    <hyperlink ref="S1049" r:id="rId2434" xr:uid="{00000000-0004-0000-0200-000081090000}"/>
    <hyperlink ref="S1235" r:id="rId2435" xr:uid="{00000000-0004-0000-0200-000082090000}"/>
    <hyperlink ref="S3289" r:id="rId2436" xr:uid="{00000000-0004-0000-0200-000083090000}"/>
    <hyperlink ref="S3335" r:id="rId2437" xr:uid="{00000000-0004-0000-0200-000084090000}"/>
    <hyperlink ref="S1388" r:id="rId2438" xr:uid="{00000000-0004-0000-0200-000085090000}"/>
    <hyperlink ref="S3940" r:id="rId2439" xr:uid="{00000000-0004-0000-0200-000086090000}"/>
    <hyperlink ref="S2465" r:id="rId2440" xr:uid="{00000000-0004-0000-0200-000087090000}"/>
    <hyperlink ref="S1198" r:id="rId2441" xr:uid="{00000000-0004-0000-0200-000088090000}"/>
    <hyperlink ref="S2566" r:id="rId2442" xr:uid="{00000000-0004-0000-0200-000089090000}"/>
    <hyperlink ref="S3920" r:id="rId2443" xr:uid="{00000000-0004-0000-0200-00008A090000}"/>
    <hyperlink ref="S3301" r:id="rId2444" xr:uid="{00000000-0004-0000-0200-00008B090000}"/>
    <hyperlink ref="S1584" r:id="rId2445" xr:uid="{00000000-0004-0000-0200-00008C090000}"/>
    <hyperlink ref="S2860" r:id="rId2446" xr:uid="{00000000-0004-0000-0200-00008D090000}"/>
    <hyperlink ref="S1157" r:id="rId2447" xr:uid="{00000000-0004-0000-0200-00008E090000}"/>
    <hyperlink ref="S65" r:id="rId2448" xr:uid="{00000000-0004-0000-0200-00008F090000}"/>
    <hyperlink ref="S3836" r:id="rId2449" xr:uid="{00000000-0004-0000-0200-000090090000}"/>
    <hyperlink ref="S1465" r:id="rId2450" xr:uid="{00000000-0004-0000-0200-000091090000}"/>
    <hyperlink ref="S2336" r:id="rId2451" xr:uid="{00000000-0004-0000-0200-000092090000}"/>
    <hyperlink ref="S3587" r:id="rId2452" xr:uid="{00000000-0004-0000-0200-000093090000}"/>
    <hyperlink ref="S2667" r:id="rId2453" xr:uid="{00000000-0004-0000-0200-000094090000}"/>
    <hyperlink ref="S1683" r:id="rId2454" xr:uid="{00000000-0004-0000-0200-000095090000}"/>
    <hyperlink ref="S1443" r:id="rId2455" xr:uid="{00000000-0004-0000-0200-000096090000}"/>
    <hyperlink ref="S2433" r:id="rId2456" xr:uid="{00000000-0004-0000-0200-000097090000}"/>
    <hyperlink ref="S170" r:id="rId2457" xr:uid="{00000000-0004-0000-0200-000098090000}"/>
    <hyperlink ref="S2296" r:id="rId2458" xr:uid="{00000000-0004-0000-0200-000099090000}"/>
    <hyperlink ref="S2542" r:id="rId2459" xr:uid="{00000000-0004-0000-0200-00009A090000}"/>
    <hyperlink ref="S2834" r:id="rId2460" xr:uid="{00000000-0004-0000-0200-00009B090000}"/>
    <hyperlink ref="S3928" r:id="rId2461" xr:uid="{00000000-0004-0000-0200-00009C090000}"/>
    <hyperlink ref="S1355" r:id="rId2462" xr:uid="{00000000-0004-0000-0200-00009D090000}"/>
    <hyperlink ref="S1728" r:id="rId2463" xr:uid="{00000000-0004-0000-0200-00009E090000}"/>
    <hyperlink ref="S3391" r:id="rId2464" xr:uid="{00000000-0004-0000-0200-00009F090000}"/>
    <hyperlink ref="S3375" r:id="rId2465" xr:uid="{00000000-0004-0000-0200-0000A0090000}"/>
    <hyperlink ref="S327" r:id="rId2466" xr:uid="{00000000-0004-0000-0200-0000A1090000}"/>
    <hyperlink ref="S851" r:id="rId2467" xr:uid="{00000000-0004-0000-0200-0000A2090000}"/>
    <hyperlink ref="S3330" r:id="rId2468" xr:uid="{00000000-0004-0000-0200-0000A3090000}"/>
    <hyperlink ref="S3501" r:id="rId2469" xr:uid="{00000000-0004-0000-0200-0000A4090000}"/>
    <hyperlink ref="S926" r:id="rId2470" xr:uid="{00000000-0004-0000-0200-0000A5090000}"/>
    <hyperlink ref="S2633" r:id="rId2471" xr:uid="{00000000-0004-0000-0200-0000A6090000}"/>
    <hyperlink ref="S2510" r:id="rId2472" xr:uid="{00000000-0004-0000-0200-0000A7090000}"/>
    <hyperlink ref="S3072" r:id="rId2473" xr:uid="{00000000-0004-0000-0200-0000A8090000}"/>
    <hyperlink ref="S1989" r:id="rId2474" xr:uid="{00000000-0004-0000-0200-0000A9090000}"/>
    <hyperlink ref="S3341" r:id="rId2475" xr:uid="{00000000-0004-0000-0200-0000AA090000}"/>
    <hyperlink ref="S125" r:id="rId2476" xr:uid="{00000000-0004-0000-0200-0000AB090000}"/>
    <hyperlink ref="S3205" r:id="rId2477" xr:uid="{00000000-0004-0000-0200-0000AC090000}"/>
    <hyperlink ref="S2169" r:id="rId2478" xr:uid="{00000000-0004-0000-0200-0000AD090000}"/>
    <hyperlink ref="S1913" r:id="rId2479" xr:uid="{00000000-0004-0000-0200-0000AE090000}"/>
    <hyperlink ref="S1386" r:id="rId2480" xr:uid="{00000000-0004-0000-0200-0000AF090000}"/>
    <hyperlink ref="S2435" r:id="rId2481" xr:uid="{00000000-0004-0000-0200-0000B0090000}"/>
    <hyperlink ref="S3196" r:id="rId2482" xr:uid="{00000000-0004-0000-0200-0000B1090000}"/>
    <hyperlink ref="S2747" r:id="rId2483" xr:uid="{00000000-0004-0000-0200-0000B2090000}"/>
    <hyperlink ref="S3355" r:id="rId2484" xr:uid="{00000000-0004-0000-0200-0000B3090000}"/>
    <hyperlink ref="S1549" r:id="rId2485" xr:uid="{00000000-0004-0000-0200-0000B4090000}"/>
    <hyperlink ref="S3936" r:id="rId2486" xr:uid="{00000000-0004-0000-0200-0000B5090000}"/>
    <hyperlink ref="S2992" r:id="rId2487" xr:uid="{00000000-0004-0000-0200-0000B6090000}"/>
    <hyperlink ref="S2353" r:id="rId2488" xr:uid="{00000000-0004-0000-0200-0000B7090000}"/>
    <hyperlink ref="S606" r:id="rId2489" xr:uid="{00000000-0004-0000-0200-0000B8090000}"/>
    <hyperlink ref="S1091" r:id="rId2490" xr:uid="{00000000-0004-0000-0200-0000B9090000}"/>
    <hyperlink ref="S2968" r:id="rId2491" xr:uid="{00000000-0004-0000-0200-0000BA090000}"/>
    <hyperlink ref="S2705" r:id="rId2492" xr:uid="{00000000-0004-0000-0200-0000BB090000}"/>
    <hyperlink ref="S1451" r:id="rId2493" xr:uid="{00000000-0004-0000-0200-0000BC090000}"/>
    <hyperlink ref="S340" r:id="rId2494" xr:uid="{00000000-0004-0000-0200-0000BD090000}"/>
    <hyperlink ref="S3373" r:id="rId2495" xr:uid="{00000000-0004-0000-0200-0000BE090000}"/>
    <hyperlink ref="S832" r:id="rId2496" xr:uid="{00000000-0004-0000-0200-0000BF090000}"/>
    <hyperlink ref="S1196" r:id="rId2497" xr:uid="{00000000-0004-0000-0200-0000C0090000}"/>
    <hyperlink ref="S1462" r:id="rId2498" xr:uid="{00000000-0004-0000-0200-0000C1090000}"/>
    <hyperlink ref="S115" r:id="rId2499" xr:uid="{00000000-0004-0000-0200-0000C2090000}"/>
    <hyperlink ref="S2934" r:id="rId2500" xr:uid="{00000000-0004-0000-0200-0000C3090000}"/>
    <hyperlink ref="S734" r:id="rId2501" xr:uid="{00000000-0004-0000-0200-0000C4090000}"/>
    <hyperlink ref="S2447" r:id="rId2502" xr:uid="{00000000-0004-0000-0200-0000C5090000}"/>
    <hyperlink ref="S2824" r:id="rId2503" xr:uid="{00000000-0004-0000-0200-0000C6090000}"/>
    <hyperlink ref="S1330" r:id="rId2504" xr:uid="{00000000-0004-0000-0200-0000C7090000}"/>
    <hyperlink ref="S818" r:id="rId2505" xr:uid="{00000000-0004-0000-0200-0000C8090000}"/>
    <hyperlink ref="S2222" r:id="rId2506" xr:uid="{00000000-0004-0000-0200-0000C9090000}"/>
    <hyperlink ref="S2428" r:id="rId2507" xr:uid="{00000000-0004-0000-0200-0000CA090000}"/>
    <hyperlink ref="S2757" r:id="rId2508" xr:uid="{00000000-0004-0000-0200-0000CB090000}"/>
    <hyperlink ref="S2586" r:id="rId2509" xr:uid="{00000000-0004-0000-0200-0000CC090000}"/>
    <hyperlink ref="S2088" r:id="rId2510" xr:uid="{00000000-0004-0000-0200-0000CD090000}"/>
    <hyperlink ref="S1751" r:id="rId2511" xr:uid="{00000000-0004-0000-0200-0000CE090000}"/>
    <hyperlink ref="S3975" r:id="rId2512" xr:uid="{00000000-0004-0000-0200-0000CF090000}"/>
    <hyperlink ref="S4008" r:id="rId2513" xr:uid="{00000000-0004-0000-0200-0000D0090000}"/>
    <hyperlink ref="S124" r:id="rId2514" xr:uid="{00000000-0004-0000-0200-0000D1090000}"/>
    <hyperlink ref="S3399" r:id="rId2515" xr:uid="{00000000-0004-0000-0200-0000D2090000}"/>
    <hyperlink ref="S3400" r:id="rId2516" xr:uid="{00000000-0004-0000-0200-0000D3090000}"/>
    <hyperlink ref="S3401" r:id="rId2517" xr:uid="{00000000-0004-0000-0200-0000D4090000}"/>
    <hyperlink ref="S3403" r:id="rId2518" xr:uid="{00000000-0004-0000-0200-0000D5090000}"/>
    <hyperlink ref="S175" r:id="rId2519" xr:uid="{00000000-0004-0000-0200-0000D6090000}"/>
    <hyperlink ref="S3405" r:id="rId2520" xr:uid="{00000000-0004-0000-0200-0000D7090000}"/>
    <hyperlink ref="S3406" r:id="rId2521" xr:uid="{00000000-0004-0000-0200-0000D8090000}"/>
    <hyperlink ref="S3407" r:id="rId2522" xr:uid="{00000000-0004-0000-0200-0000D9090000}"/>
    <hyperlink ref="S237" r:id="rId2523" xr:uid="{00000000-0004-0000-0200-0000DA090000}"/>
    <hyperlink ref="S3409" r:id="rId2524" xr:uid="{00000000-0004-0000-0200-0000DB090000}"/>
    <hyperlink ref="S367" r:id="rId2525" xr:uid="{00000000-0004-0000-0200-0000DC090000}"/>
    <hyperlink ref="S1693" r:id="rId2526" xr:uid="{00000000-0004-0000-0200-0000DD090000}"/>
    <hyperlink ref="S1129" r:id="rId2527" xr:uid="{00000000-0004-0000-0200-0000DE090000}"/>
    <hyperlink ref="S1587" r:id="rId2528" xr:uid="{00000000-0004-0000-0200-0000DF090000}"/>
    <hyperlink ref="S2256" r:id="rId2529" xr:uid="{00000000-0004-0000-0200-0000E0090000}"/>
    <hyperlink ref="S672" r:id="rId2530" xr:uid="{00000000-0004-0000-0200-0000E1090000}"/>
    <hyperlink ref="S3420" r:id="rId2531" xr:uid="{00000000-0004-0000-0200-0000E2090000}"/>
    <hyperlink ref="S47" r:id="rId2532" xr:uid="{00000000-0004-0000-0200-0000E3090000}"/>
    <hyperlink ref="S4138" r:id="rId2533" xr:uid="{00000000-0004-0000-0200-0000E4090000}"/>
    <hyperlink ref="S308" r:id="rId2534" xr:uid="{00000000-0004-0000-0200-0000E5090000}"/>
    <hyperlink ref="S1025" r:id="rId2535" xr:uid="{00000000-0004-0000-0200-0000E6090000}"/>
    <hyperlink ref="S1599" r:id="rId2536" xr:uid="{00000000-0004-0000-0200-0000E7090000}"/>
    <hyperlink ref="S4139" r:id="rId2537" xr:uid="{00000000-0004-0000-0200-0000E8090000}"/>
    <hyperlink ref="S2267" r:id="rId2538" xr:uid="{00000000-0004-0000-0200-0000E9090000}"/>
    <hyperlink ref="S2393" r:id="rId2539" xr:uid="{00000000-0004-0000-0200-0000EA090000}"/>
    <hyperlink ref="S4140" r:id="rId2540" xr:uid="{00000000-0004-0000-0200-0000EB090000}"/>
    <hyperlink ref="S1704" r:id="rId2541" xr:uid="{00000000-0004-0000-0200-0000EC090000}"/>
    <hyperlink ref="S2089" r:id="rId2542" xr:uid="{00000000-0004-0000-0200-0000ED090000}"/>
    <hyperlink ref="S478" r:id="rId2543" xr:uid="{00000000-0004-0000-0200-0000EE090000}"/>
    <hyperlink ref="S188" r:id="rId2544" xr:uid="{00000000-0004-0000-0200-0000EF090000}"/>
    <hyperlink ref="S1806" r:id="rId2545" xr:uid="{00000000-0004-0000-0200-0000F0090000}"/>
    <hyperlink ref="S1352" r:id="rId2546" xr:uid="{00000000-0004-0000-0200-0000F1090000}"/>
    <hyperlink ref="S2395" r:id="rId2547" xr:uid="{00000000-0004-0000-0200-0000F2090000}"/>
    <hyperlink ref="S1647" r:id="rId2548" xr:uid="{00000000-0004-0000-0200-0000F3090000}"/>
    <hyperlink ref="S2627" r:id="rId2549" xr:uid="{00000000-0004-0000-0200-0000F4090000}"/>
    <hyperlink ref="S534" r:id="rId2550" xr:uid="{00000000-0004-0000-0200-0000F5090000}"/>
    <hyperlink ref="S546" r:id="rId2551" xr:uid="{00000000-0004-0000-0200-0000F6090000}"/>
    <hyperlink ref="S3447" r:id="rId2552" xr:uid="{00000000-0004-0000-0200-0000F7090000}"/>
    <hyperlink ref="S3450" r:id="rId2553" xr:uid="{00000000-0004-0000-0200-0000F8090000}"/>
    <hyperlink ref="S1955" r:id="rId2554" xr:uid="{00000000-0004-0000-0200-0000F9090000}"/>
    <hyperlink ref="S187" r:id="rId2555" xr:uid="{00000000-0004-0000-0200-0000FA090000}"/>
    <hyperlink ref="S16" r:id="rId2556" xr:uid="{00000000-0004-0000-0200-0000FB090000}"/>
    <hyperlink ref="S3108" r:id="rId2557" xr:uid="{00000000-0004-0000-0200-0000FC090000}"/>
    <hyperlink ref="S142" r:id="rId2558" xr:uid="{00000000-0004-0000-0200-0000FD090000}"/>
    <hyperlink ref="S1064" r:id="rId2559" xr:uid="{00000000-0004-0000-0200-0000FE090000}"/>
    <hyperlink ref="S2230" r:id="rId2560" xr:uid="{00000000-0004-0000-0200-0000FF090000}"/>
    <hyperlink ref="S703" r:id="rId2561" xr:uid="{00000000-0004-0000-0200-0000000A0000}"/>
    <hyperlink ref="S1015" r:id="rId2562" xr:uid="{00000000-0004-0000-0200-0000010A0000}"/>
    <hyperlink ref="S3368" r:id="rId2563" xr:uid="{00000000-0004-0000-0200-0000020A0000}"/>
    <hyperlink ref="S3463" r:id="rId2564" xr:uid="{00000000-0004-0000-0200-0000030A0000}"/>
    <hyperlink ref="S1905" r:id="rId2565" xr:uid="{00000000-0004-0000-0200-0000040A0000}"/>
    <hyperlink ref="S696" r:id="rId2566" xr:uid="{00000000-0004-0000-0200-0000050A0000}"/>
    <hyperlink ref="S3466" r:id="rId2567" xr:uid="{00000000-0004-0000-0200-0000060A0000}"/>
    <hyperlink ref="S1821" r:id="rId2568" xr:uid="{00000000-0004-0000-0200-0000070A0000}"/>
    <hyperlink ref="S129" r:id="rId2569" xr:uid="{00000000-0004-0000-0200-0000080A0000}"/>
    <hyperlink ref="S1211" r:id="rId2570" xr:uid="{00000000-0004-0000-0200-0000090A0000}"/>
    <hyperlink ref="S1640" r:id="rId2571" xr:uid="{00000000-0004-0000-0200-00000A0A0000}"/>
    <hyperlink ref="S2893" r:id="rId2572" xr:uid="{00000000-0004-0000-0200-00000B0A0000}"/>
    <hyperlink ref="S4143" r:id="rId2573" xr:uid="{00000000-0004-0000-0200-00000C0A0000}"/>
    <hyperlink ref="S2330" r:id="rId2574" xr:uid="{00000000-0004-0000-0200-00000D0A0000}"/>
    <hyperlink ref="S3599" r:id="rId2575" xr:uid="{00000000-0004-0000-0200-00000E0A0000}"/>
    <hyperlink ref="S282" r:id="rId2576" xr:uid="{00000000-0004-0000-0200-00000F0A0000}"/>
    <hyperlink ref="S1868" r:id="rId2577" xr:uid="{00000000-0004-0000-0200-0000100A0000}"/>
    <hyperlink ref="S3478" r:id="rId2578" xr:uid="{00000000-0004-0000-0200-0000110A0000}"/>
    <hyperlink ref="S2637" r:id="rId2579" xr:uid="{00000000-0004-0000-0200-0000120A0000}"/>
    <hyperlink ref="S3971" r:id="rId2580" xr:uid="{00000000-0004-0000-0200-0000130A0000}"/>
    <hyperlink ref="S3465" r:id="rId2581" xr:uid="{00000000-0004-0000-0200-0000140A0000}"/>
    <hyperlink ref="S3019" r:id="rId2582" xr:uid="{00000000-0004-0000-0200-0000150A0000}"/>
    <hyperlink ref="S1510" r:id="rId2583" xr:uid="{00000000-0004-0000-0200-0000160A0000}"/>
    <hyperlink ref="S3486" r:id="rId2584" xr:uid="{00000000-0004-0000-0200-0000170A0000}"/>
    <hyperlink ref="S3487" r:id="rId2585" xr:uid="{00000000-0004-0000-0200-0000180A0000}"/>
    <hyperlink ref="S3774" r:id="rId2586" xr:uid="{00000000-0004-0000-0200-0000190A0000}"/>
    <hyperlink ref="S328" r:id="rId2587" xr:uid="{00000000-0004-0000-0200-00001A0A0000}"/>
    <hyperlink ref="S3512" r:id="rId2588" xr:uid="{00000000-0004-0000-0200-00001B0A0000}"/>
    <hyperlink ref="S1455" r:id="rId2589" xr:uid="{00000000-0004-0000-0200-00001C0A0000}"/>
    <hyperlink ref="S804" r:id="rId2590" xr:uid="{00000000-0004-0000-0200-00001D0A0000}"/>
    <hyperlink ref="S2615" r:id="rId2591" xr:uid="{00000000-0004-0000-0200-00001E0A0000}"/>
    <hyperlink ref="S2537" r:id="rId2592" xr:uid="{00000000-0004-0000-0200-00001F0A0000}"/>
    <hyperlink ref="S3670" r:id="rId2593" xr:uid="{00000000-0004-0000-0200-0000200A0000}"/>
    <hyperlink ref="S4025" r:id="rId2594" xr:uid="{00000000-0004-0000-0200-0000210A0000}"/>
    <hyperlink ref="S524" r:id="rId2595" xr:uid="{00000000-0004-0000-0200-0000220A0000}"/>
    <hyperlink ref="S156" r:id="rId2596" xr:uid="{00000000-0004-0000-0200-0000230A0000}"/>
    <hyperlink ref="S2789" r:id="rId2597" xr:uid="{00000000-0004-0000-0200-0000240A0000}"/>
    <hyperlink ref="S1933" r:id="rId2598" xr:uid="{00000000-0004-0000-0200-0000250A0000}"/>
    <hyperlink ref="S2777" r:id="rId2599" xr:uid="{00000000-0004-0000-0200-0000260A0000}"/>
    <hyperlink ref="S3508" r:id="rId2600" xr:uid="{00000000-0004-0000-0200-0000270A0000}"/>
    <hyperlink ref="S554" r:id="rId2601" xr:uid="{00000000-0004-0000-0200-0000280A0000}"/>
    <hyperlink ref="S3793" r:id="rId2602" xr:uid="{00000000-0004-0000-0200-0000290A0000}"/>
    <hyperlink ref="S2809" r:id="rId2603" xr:uid="{00000000-0004-0000-0200-00002A0A0000}"/>
    <hyperlink ref="S3009" r:id="rId2604" xr:uid="{00000000-0004-0000-0200-00002B0A0000}"/>
    <hyperlink ref="S3514" r:id="rId2605" xr:uid="{00000000-0004-0000-0200-00002C0A0000}"/>
    <hyperlink ref="S2377" r:id="rId2606" xr:uid="{00000000-0004-0000-0200-00002D0A0000}"/>
    <hyperlink ref="S779" r:id="rId2607" xr:uid="{00000000-0004-0000-0200-00002E0A0000}"/>
    <hyperlink ref="S3810" r:id="rId2608" xr:uid="{00000000-0004-0000-0200-00002F0A0000}"/>
    <hyperlink ref="S3600" r:id="rId2609" xr:uid="{00000000-0004-0000-0200-0000300A0000}"/>
    <hyperlink ref="S4145" r:id="rId2610" xr:uid="{00000000-0004-0000-0200-0000310A0000}"/>
    <hyperlink ref="S3326" r:id="rId2611" xr:uid="{00000000-0004-0000-0200-0000320A0000}"/>
    <hyperlink ref="S1111" r:id="rId2612" xr:uid="{00000000-0004-0000-0200-0000330A0000}"/>
    <hyperlink ref="S317" r:id="rId2613" xr:uid="{00000000-0004-0000-0200-0000340A0000}"/>
    <hyperlink ref="S2312" r:id="rId2614" xr:uid="{00000000-0004-0000-0200-0000350A0000}"/>
    <hyperlink ref="S3531" r:id="rId2615" xr:uid="{00000000-0004-0000-0200-0000360A0000}"/>
    <hyperlink ref="S3798" r:id="rId2616" xr:uid="{00000000-0004-0000-0200-0000370A0000}"/>
    <hyperlink ref="S2856" r:id="rId2617" xr:uid="{00000000-0004-0000-0200-0000380A0000}"/>
    <hyperlink ref="S3535" r:id="rId2618" xr:uid="{00000000-0004-0000-0200-0000390A0000}"/>
    <hyperlink ref="S2970" r:id="rId2619" xr:uid="{00000000-0004-0000-0200-00003A0A0000}"/>
    <hyperlink ref="S3012" r:id="rId2620" xr:uid="{00000000-0004-0000-0200-00003B0A0000}"/>
    <hyperlink ref="S2396" r:id="rId2621" xr:uid="{00000000-0004-0000-0200-00003C0A0000}"/>
    <hyperlink ref="S2976" r:id="rId2622" xr:uid="{00000000-0004-0000-0200-00003D0A0000}"/>
    <hyperlink ref="S2545" r:id="rId2623" xr:uid="{00000000-0004-0000-0200-00003E0A0000}"/>
    <hyperlink ref="S3544" r:id="rId2624" xr:uid="{00000000-0004-0000-0200-00003F0A0000}"/>
    <hyperlink ref="S3545" r:id="rId2625" xr:uid="{00000000-0004-0000-0200-0000400A0000}"/>
    <hyperlink ref="S514" r:id="rId2626" xr:uid="{00000000-0004-0000-0200-0000410A0000}"/>
    <hyperlink ref="S97" r:id="rId2627" xr:uid="{00000000-0004-0000-0200-0000420A0000}"/>
    <hyperlink ref="S2439" r:id="rId2628" xr:uid="{00000000-0004-0000-0200-0000430A0000}"/>
    <hyperlink ref="S1210" r:id="rId2629" xr:uid="{00000000-0004-0000-0200-0000440A0000}"/>
    <hyperlink ref="S644" r:id="rId2630" xr:uid="{00000000-0004-0000-0200-0000450A0000}"/>
    <hyperlink ref="S536" r:id="rId2631" xr:uid="{00000000-0004-0000-0200-0000460A0000}"/>
    <hyperlink ref="S3559" r:id="rId2632" xr:uid="{00000000-0004-0000-0200-0000470A0000}"/>
    <hyperlink ref="S368" r:id="rId2633" xr:uid="{00000000-0004-0000-0200-0000480A0000}"/>
    <hyperlink ref="S1088" r:id="rId2634" xr:uid="{00000000-0004-0000-0200-0000490A0000}"/>
    <hyperlink ref="S3565" r:id="rId2635" xr:uid="{00000000-0004-0000-0200-00004A0A0000}"/>
    <hyperlink ref="S1117" r:id="rId2636" xr:uid="{00000000-0004-0000-0200-00004B0A0000}"/>
    <hyperlink ref="S1390" r:id="rId2637" xr:uid="{00000000-0004-0000-0200-00004C0A0000}"/>
    <hyperlink ref="S4022" r:id="rId2638" xr:uid="{00000000-0004-0000-0200-00004D0A0000}"/>
    <hyperlink ref="S2794" r:id="rId2639" xr:uid="{00000000-0004-0000-0200-00004E0A0000}"/>
    <hyperlink ref="S3819" r:id="rId2640" xr:uid="{00000000-0004-0000-0200-00004F0A0000}"/>
    <hyperlink ref="S3717" r:id="rId2641" xr:uid="{00000000-0004-0000-0200-0000500A0000}"/>
    <hyperlink ref="S3573" r:id="rId2642" xr:uid="{00000000-0004-0000-0200-0000510A0000}"/>
    <hyperlink ref="S2374" r:id="rId2643" xr:uid="{00000000-0004-0000-0200-0000520A0000}"/>
    <hyperlink ref="S631" r:id="rId2644" xr:uid="{00000000-0004-0000-0200-0000530A0000}"/>
    <hyperlink ref="S409" r:id="rId2645" xr:uid="{00000000-0004-0000-0200-0000540A0000}"/>
    <hyperlink ref="S2814" r:id="rId2646" xr:uid="{00000000-0004-0000-0200-0000550A0000}"/>
    <hyperlink ref="S2298" r:id="rId2647" xr:uid="{00000000-0004-0000-0200-0000560A0000}"/>
    <hyperlink ref="S2534" r:id="rId2648" xr:uid="{00000000-0004-0000-0200-0000570A0000}"/>
    <hyperlink ref="S3404" r:id="rId2649" xr:uid="{00000000-0004-0000-0200-0000580A0000}"/>
    <hyperlink ref="S1891" r:id="rId2650" xr:uid="{00000000-0004-0000-0200-0000590A0000}"/>
    <hyperlink ref="S2905" r:id="rId2651" xr:uid="{00000000-0004-0000-0200-00005A0A0000}"/>
    <hyperlink ref="S225" r:id="rId2652" xr:uid="{00000000-0004-0000-0200-00005B0A0000}"/>
    <hyperlink ref="S1654" r:id="rId2653" xr:uid="{00000000-0004-0000-0200-00005C0A0000}"/>
    <hyperlink ref="S2796" r:id="rId2654" xr:uid="{00000000-0004-0000-0200-00005D0A0000}"/>
    <hyperlink ref="S930" r:id="rId2655" xr:uid="{00000000-0004-0000-0200-00005E0A0000}"/>
    <hyperlink ref="S3592" r:id="rId2656" xr:uid="{00000000-0004-0000-0200-00005F0A0000}"/>
    <hyperlink ref="S3868" r:id="rId2657" xr:uid="{00000000-0004-0000-0200-0000600A0000}"/>
    <hyperlink ref="S720" r:id="rId2658" xr:uid="{00000000-0004-0000-0200-0000610A0000}"/>
    <hyperlink ref="S2503" r:id="rId2659" xr:uid="{00000000-0004-0000-0200-0000620A0000}"/>
    <hyperlink ref="S3520" r:id="rId2660" xr:uid="{00000000-0004-0000-0200-0000630A0000}"/>
    <hyperlink ref="S2544" r:id="rId2661" xr:uid="{00000000-0004-0000-0200-0000640A0000}"/>
    <hyperlink ref="S3521" r:id="rId2662" xr:uid="{00000000-0004-0000-0200-0000650A0000}"/>
    <hyperlink ref="S3748" r:id="rId2663" xr:uid="{00000000-0004-0000-0200-0000660A0000}"/>
    <hyperlink ref="S2324" r:id="rId2664" xr:uid="{00000000-0004-0000-0200-0000670A0000}"/>
    <hyperlink ref="S3606" r:id="rId2665" xr:uid="{00000000-0004-0000-0200-0000680A0000}"/>
    <hyperlink ref="S4146" r:id="rId2666" xr:uid="{00000000-0004-0000-0200-0000690A0000}"/>
    <hyperlink ref="S1622" r:id="rId2667" xr:uid="{00000000-0004-0000-0200-00006A0A0000}"/>
    <hyperlink ref="S920" r:id="rId2668" xr:uid="{00000000-0004-0000-0200-00006B0A0000}"/>
    <hyperlink ref="S2460" r:id="rId2669" xr:uid="{00000000-0004-0000-0200-00006C0A0000}"/>
    <hyperlink ref="S3346" r:id="rId2670" xr:uid="{00000000-0004-0000-0200-00006D0A0000}"/>
    <hyperlink ref="S528" r:id="rId2671" xr:uid="{00000000-0004-0000-0200-00006E0A0000}"/>
    <hyperlink ref="S1740" r:id="rId2672" xr:uid="{00000000-0004-0000-0200-00006F0A0000}"/>
    <hyperlink ref="S1999" r:id="rId2673" xr:uid="{00000000-0004-0000-0200-0000700A0000}"/>
    <hyperlink ref="S2132" r:id="rId2674" xr:uid="{00000000-0004-0000-0200-0000710A0000}"/>
    <hyperlink ref="S1034" r:id="rId2675" xr:uid="{00000000-0004-0000-0200-0000720A0000}"/>
    <hyperlink ref="S809" r:id="rId2676" xr:uid="{00000000-0004-0000-0200-0000730A0000}"/>
    <hyperlink ref="S1246" r:id="rId2677" xr:uid="{00000000-0004-0000-0200-0000740A0000}"/>
    <hyperlink ref="S598" r:id="rId2678" xr:uid="{00000000-0004-0000-0200-0000750A0000}"/>
    <hyperlink ref="S1457" r:id="rId2679" xr:uid="{00000000-0004-0000-0200-0000760A0000}"/>
    <hyperlink ref="S2668" r:id="rId2680" xr:uid="{00000000-0004-0000-0200-0000770A0000}"/>
    <hyperlink ref="S3091" r:id="rId2681" xr:uid="{00000000-0004-0000-0200-0000780A0000}"/>
    <hyperlink ref="S3624" r:id="rId2682" xr:uid="{00000000-0004-0000-0200-0000790A0000}"/>
    <hyperlink ref="S132" r:id="rId2683" xr:uid="{00000000-0004-0000-0200-00007A0A0000}"/>
    <hyperlink ref="S852" r:id="rId2684" xr:uid="{00000000-0004-0000-0200-00007B0A0000}"/>
    <hyperlink ref="S1535" r:id="rId2685" xr:uid="{00000000-0004-0000-0200-00007C0A0000}"/>
    <hyperlink ref="S617" r:id="rId2686" xr:uid="{00000000-0004-0000-0200-00007D0A0000}"/>
    <hyperlink ref="S3536" r:id="rId2687" xr:uid="{00000000-0004-0000-0200-00007E0A0000}"/>
    <hyperlink ref="S3706" r:id="rId2688" xr:uid="{00000000-0004-0000-0200-00007F0A0000}"/>
    <hyperlink ref="S3513" r:id="rId2689" xr:uid="{00000000-0004-0000-0200-0000800A0000}"/>
    <hyperlink ref="S1957" r:id="rId2690" xr:uid="{00000000-0004-0000-0200-0000810A0000}"/>
    <hyperlink ref="S3227" r:id="rId2691" xr:uid="{00000000-0004-0000-0200-0000820A0000}"/>
    <hyperlink ref="S2540" r:id="rId2692" xr:uid="{00000000-0004-0000-0200-0000830A0000}"/>
    <hyperlink ref="S2279" r:id="rId2693" xr:uid="{00000000-0004-0000-0200-0000840A0000}"/>
    <hyperlink ref="S3413" r:id="rId2694" xr:uid="{00000000-0004-0000-0200-0000850A0000}"/>
    <hyperlink ref="S1366" r:id="rId2695" xr:uid="{00000000-0004-0000-0200-0000860A0000}"/>
    <hyperlink ref="S2326" r:id="rId2696" xr:uid="{00000000-0004-0000-0200-0000870A0000}"/>
    <hyperlink ref="S3543" r:id="rId2697" xr:uid="{00000000-0004-0000-0200-0000880A0000}"/>
    <hyperlink ref="S3608" r:id="rId2698" xr:uid="{00000000-0004-0000-0200-0000890A0000}"/>
    <hyperlink ref="S2886" r:id="rId2699" xr:uid="{00000000-0004-0000-0200-00008A0A0000}"/>
    <hyperlink ref="S3197" r:id="rId2700" xr:uid="{00000000-0004-0000-0200-00008B0A0000}"/>
    <hyperlink ref="S316" r:id="rId2701" xr:uid="{00000000-0004-0000-0200-00008C0A0000}"/>
    <hyperlink ref="S2795" r:id="rId2702" xr:uid="{00000000-0004-0000-0200-00008D0A0000}"/>
    <hyperlink ref="S1825" r:id="rId2703" xr:uid="{00000000-0004-0000-0200-00008E0A0000}"/>
    <hyperlink ref="S704" r:id="rId2704" xr:uid="{00000000-0004-0000-0200-00008F0A0000}"/>
    <hyperlink ref="S3655" r:id="rId2705" xr:uid="{00000000-0004-0000-0200-0000900A0000}"/>
    <hyperlink ref="S3031" r:id="rId2706" xr:uid="{00000000-0004-0000-0200-0000910A0000}"/>
    <hyperlink ref="S1260" r:id="rId2707" xr:uid="{00000000-0004-0000-0200-0000920A0000}"/>
    <hyperlink ref="S2575" r:id="rId2708" xr:uid="{00000000-0004-0000-0200-0000930A0000}"/>
    <hyperlink ref="S608" r:id="rId2709" xr:uid="{00000000-0004-0000-0200-0000940A0000}"/>
    <hyperlink ref="S1907" r:id="rId2710" xr:uid="{00000000-0004-0000-0200-0000950A0000}"/>
    <hyperlink ref="S3052" r:id="rId2711" xr:uid="{00000000-0004-0000-0200-0000960A0000}"/>
    <hyperlink ref="S2376" r:id="rId2712" xr:uid="{00000000-0004-0000-0200-0000970A0000}"/>
    <hyperlink ref="S3605" r:id="rId2713" xr:uid="{00000000-0004-0000-0200-0000980A0000}"/>
    <hyperlink ref="S2305" r:id="rId2714" xr:uid="{00000000-0004-0000-0200-0000990A0000}"/>
    <hyperlink ref="S1569" r:id="rId2715" xr:uid="{00000000-0004-0000-0200-00009A0A0000}"/>
    <hyperlink ref="S2122" r:id="rId2716" xr:uid="{00000000-0004-0000-0200-00009B0A0000}"/>
    <hyperlink ref="S1834" r:id="rId2717" xr:uid="{00000000-0004-0000-0200-00009C0A0000}"/>
    <hyperlink ref="S1008" r:id="rId2718" xr:uid="{00000000-0004-0000-0200-00009D0A0000}"/>
    <hyperlink ref="S3674" r:id="rId2719" xr:uid="{00000000-0004-0000-0200-00009E0A0000}"/>
    <hyperlink ref="S2292" r:id="rId2720" xr:uid="{00000000-0004-0000-0200-00009F0A0000}"/>
    <hyperlink ref="S2841" r:id="rId2721" xr:uid="{00000000-0004-0000-0200-0000A00A0000}"/>
    <hyperlink ref="S743" r:id="rId2722" xr:uid="{00000000-0004-0000-0200-0000A10A0000}"/>
    <hyperlink ref="S2389" r:id="rId2723" xr:uid="{00000000-0004-0000-0200-0000A20A0000}"/>
    <hyperlink ref="S2914" r:id="rId2724" xr:uid="{00000000-0004-0000-0200-0000A30A0000}"/>
    <hyperlink ref="S96" r:id="rId2725" xr:uid="{00000000-0004-0000-0200-0000A40A0000}"/>
    <hyperlink ref="S1291" r:id="rId2726" xr:uid="{00000000-0004-0000-0200-0000A50A0000}"/>
    <hyperlink ref="S1772" r:id="rId2727" xr:uid="{00000000-0004-0000-0200-0000A60A0000}"/>
    <hyperlink ref="S3768" r:id="rId2728" xr:uid="{00000000-0004-0000-0200-0000A70A0000}"/>
    <hyperlink ref="S4020" r:id="rId2729" xr:uid="{00000000-0004-0000-0200-0000A80A0000}"/>
    <hyperlink ref="S732" r:id="rId2730" xr:uid="{00000000-0004-0000-0200-0000A90A0000}"/>
    <hyperlink ref="S1289" r:id="rId2731" xr:uid="{00000000-0004-0000-0200-0000AA0A0000}"/>
    <hyperlink ref="S1701" r:id="rId2732" xr:uid="{00000000-0004-0000-0200-0000AB0A0000}"/>
    <hyperlink ref="S1826" r:id="rId2733" xr:uid="{00000000-0004-0000-0200-0000AC0A0000}"/>
    <hyperlink ref="S4152" r:id="rId2734" xr:uid="{00000000-0004-0000-0200-0000AD0A0000}"/>
    <hyperlink ref="S947" r:id="rId2735" xr:uid="{00000000-0004-0000-0200-0000AE0A0000}"/>
    <hyperlink ref="S2482" r:id="rId2736" xr:uid="{00000000-0004-0000-0200-0000AF0A0000}"/>
    <hyperlink ref="S3707" r:id="rId2737" xr:uid="{00000000-0004-0000-0200-0000B00A0000}"/>
    <hyperlink ref="S3252" r:id="rId2738" xr:uid="{00000000-0004-0000-0200-0000B10A0000}"/>
    <hyperlink ref="S314" r:id="rId2739" xr:uid="{00000000-0004-0000-0200-0000B20A0000}"/>
    <hyperlink ref="S3226" r:id="rId2740" xr:uid="{00000000-0004-0000-0200-0000B30A0000}"/>
    <hyperlink ref="S1095" r:id="rId2741" xr:uid="{00000000-0004-0000-0200-0000B40A0000}"/>
    <hyperlink ref="S2494" r:id="rId2742" xr:uid="{00000000-0004-0000-0200-0000B50A0000}"/>
    <hyperlink ref="S529" r:id="rId2743" xr:uid="{00000000-0004-0000-0200-0000B60A0000}"/>
    <hyperlink ref="S1435" r:id="rId2744" xr:uid="{00000000-0004-0000-0200-0000B70A0000}"/>
    <hyperlink ref="S1555" r:id="rId2745" xr:uid="{00000000-0004-0000-0200-0000B80A0000}"/>
    <hyperlink ref="S3549" r:id="rId2746" xr:uid="{00000000-0004-0000-0200-0000B90A0000}"/>
    <hyperlink ref="S1191" r:id="rId2747" xr:uid="{00000000-0004-0000-0200-0000BA0A0000}"/>
    <hyperlink ref="S3510" r:id="rId2748" xr:uid="{00000000-0004-0000-0200-0000BB0A0000}"/>
    <hyperlink ref="S2153" r:id="rId2749" xr:uid="{00000000-0004-0000-0200-0000BC0A0000}"/>
    <hyperlink ref="S387" r:id="rId2750" xr:uid="{00000000-0004-0000-0200-0000BD0A0000}"/>
    <hyperlink ref="S128" r:id="rId2751" xr:uid="{00000000-0004-0000-0200-0000BE0A0000}"/>
    <hyperlink ref="S4153" r:id="rId2752" xr:uid="{00000000-0004-0000-0200-0000BF0A0000}"/>
    <hyperlink ref="S831" r:id="rId2753" xr:uid="{00000000-0004-0000-0200-0000C00A0000}"/>
    <hyperlink ref="S3850" r:id="rId2754" xr:uid="{00000000-0004-0000-0200-0000C10A0000}"/>
    <hyperlink ref="S4154" r:id="rId2755" xr:uid="{00000000-0004-0000-0200-0000C20A0000}"/>
    <hyperlink ref="S2776" r:id="rId2756" xr:uid="{00000000-0004-0000-0200-0000C30A0000}"/>
    <hyperlink ref="S3636" r:id="rId2757" xr:uid="{00000000-0004-0000-0200-0000C40A0000}"/>
    <hyperlink ref="S3678" r:id="rId2758" xr:uid="{00000000-0004-0000-0200-0000C50A0000}"/>
    <hyperlink ref="S1990" r:id="rId2759" xr:uid="{00000000-0004-0000-0200-0000C60A0000}"/>
    <hyperlink ref="S3910" r:id="rId2760" xr:uid="{00000000-0004-0000-0200-0000C70A0000}"/>
    <hyperlink ref="S3511" r:id="rId2761" xr:uid="{00000000-0004-0000-0200-0000C80A0000}"/>
    <hyperlink ref="S907" r:id="rId2762" xr:uid="{00000000-0004-0000-0200-0000C90A0000}"/>
    <hyperlink ref="S2224" r:id="rId2763" xr:uid="{00000000-0004-0000-0200-0000CA0A0000}"/>
    <hyperlink ref="S2829" r:id="rId2764" xr:uid="{00000000-0004-0000-0200-0000CB0A0000}"/>
    <hyperlink ref="S385" r:id="rId2765" xr:uid="{00000000-0004-0000-0200-0000CC0A0000}"/>
    <hyperlink ref="S3749" r:id="rId2766" xr:uid="{00000000-0004-0000-0200-0000CD0A0000}"/>
    <hyperlink ref="S3751" r:id="rId2767" xr:uid="{00000000-0004-0000-0200-0000CE0A0000}"/>
    <hyperlink ref="S3156" r:id="rId2768" xr:uid="{00000000-0004-0000-0200-0000CF0A0000}"/>
    <hyperlink ref="S3753" r:id="rId2769" xr:uid="{00000000-0004-0000-0200-0000D00A0000}"/>
    <hyperlink ref="S1369" r:id="rId2770" xr:uid="{00000000-0004-0000-0200-0000D10A0000}"/>
    <hyperlink ref="S2679" r:id="rId2771" xr:uid="{00000000-0004-0000-0200-0000D20A0000}"/>
    <hyperlink ref="S2372" r:id="rId2772" xr:uid="{00000000-0004-0000-0200-0000D30A0000}"/>
    <hyperlink ref="S3761" r:id="rId2773" xr:uid="{00000000-0004-0000-0200-0000D40A0000}"/>
    <hyperlink ref="S2300" r:id="rId2774" xr:uid="{00000000-0004-0000-0200-0000D50A0000}"/>
    <hyperlink ref="S1998" r:id="rId2775" xr:uid="{00000000-0004-0000-0200-0000D60A0000}"/>
    <hyperlink ref="S563" r:id="rId2776" xr:uid="{00000000-0004-0000-0200-0000D70A0000}"/>
    <hyperlink ref="S1437" r:id="rId2777" xr:uid="{00000000-0004-0000-0200-0000D80A0000}"/>
    <hyperlink ref="S1318" r:id="rId2778" xr:uid="{00000000-0004-0000-0200-0000D90A0000}"/>
    <hyperlink ref="S373" r:id="rId2779" xr:uid="{00000000-0004-0000-0200-0000DA0A0000}"/>
    <hyperlink ref="S1020" r:id="rId2780" xr:uid="{00000000-0004-0000-0200-0000DB0A0000}"/>
    <hyperlink ref="S3010" r:id="rId2781" xr:uid="{00000000-0004-0000-0200-0000DC0A0000}"/>
    <hyperlink ref="S357" r:id="rId2782" xr:uid="{00000000-0004-0000-0200-0000DD0A0000}"/>
    <hyperlink ref="S1570" r:id="rId2783" xr:uid="{00000000-0004-0000-0200-0000DE0A0000}"/>
    <hyperlink ref="S1757" r:id="rId2784" xr:uid="{00000000-0004-0000-0200-0000DF0A0000}"/>
    <hyperlink ref="S2588" r:id="rId2785" xr:uid="{00000000-0004-0000-0200-0000E00A0000}"/>
    <hyperlink ref="S3779" r:id="rId2786" xr:uid="{00000000-0004-0000-0200-0000E10A0000}"/>
    <hyperlink ref="S3780" r:id="rId2787" xr:uid="{00000000-0004-0000-0200-0000E20A0000}"/>
    <hyperlink ref="S3644" r:id="rId2788" xr:uid="{00000000-0004-0000-0200-0000E30A0000}"/>
    <hyperlink ref="S1420" r:id="rId2789" xr:uid="{00000000-0004-0000-0200-0000E40A0000}"/>
    <hyperlink ref="S196" r:id="rId2790" xr:uid="{00000000-0004-0000-0200-0000E50A0000}"/>
    <hyperlink ref="S2347" r:id="rId2791" xr:uid="{00000000-0004-0000-0200-0000E60A0000}"/>
    <hyperlink ref="S2200" r:id="rId2792" xr:uid="{00000000-0004-0000-0200-0000E70A0000}"/>
    <hyperlink ref="S100" r:id="rId2793" xr:uid="{00000000-0004-0000-0200-0000E80A0000}"/>
    <hyperlink ref="S3900" r:id="rId2794" xr:uid="{00000000-0004-0000-0200-0000EA0A0000}"/>
    <hyperlink ref="S1460" r:id="rId2795" xr:uid="{00000000-0004-0000-0200-0000EB0A0000}"/>
    <hyperlink ref="S303" r:id="rId2796" xr:uid="{00000000-0004-0000-0200-0000EC0A0000}"/>
    <hyperlink ref="S2145" r:id="rId2797" xr:uid="{00000000-0004-0000-0200-0000ED0A0000}"/>
    <hyperlink ref="S2162" r:id="rId2798" xr:uid="{00000000-0004-0000-0200-0000EE0A0000}"/>
    <hyperlink ref="S3273" r:id="rId2799" xr:uid="{00000000-0004-0000-0200-0000EF0A0000}"/>
    <hyperlink ref="S1482" r:id="rId2800" xr:uid="{00000000-0004-0000-0200-0000F00A0000}"/>
    <hyperlink ref="S2572" r:id="rId2801" xr:uid="{00000000-0004-0000-0200-0000F10A0000}"/>
    <hyperlink ref="S3200" r:id="rId2802" xr:uid="{00000000-0004-0000-0200-0000F20A0000}"/>
    <hyperlink ref="S3803" r:id="rId2803" xr:uid="{00000000-0004-0000-0200-0000F30A0000}"/>
    <hyperlink ref="S3255" r:id="rId2804" xr:uid="{00000000-0004-0000-0200-0000F40A0000}"/>
    <hyperlink ref="S3723" r:id="rId2805" xr:uid="{00000000-0004-0000-0200-0000F50A0000}"/>
    <hyperlink ref="S2114" r:id="rId2806" xr:uid="{00000000-0004-0000-0200-0000F60A0000}"/>
    <hyperlink ref="S3165" r:id="rId2807" xr:uid="{00000000-0004-0000-0200-0000F70A0000}"/>
    <hyperlink ref="S628" r:id="rId2808" xr:uid="{00000000-0004-0000-0200-0000F80A0000}"/>
    <hyperlink ref="S589" r:id="rId2809" xr:uid="{00000000-0004-0000-0200-0000F90A0000}"/>
    <hyperlink ref="S3073" r:id="rId2810" xr:uid="{00000000-0004-0000-0200-0000FA0A0000}"/>
    <hyperlink ref="S3315" r:id="rId2811" xr:uid="{00000000-0004-0000-0200-0000FB0A0000}"/>
    <hyperlink ref="S1858" r:id="rId2812" xr:uid="{00000000-0004-0000-0200-0000FC0A0000}"/>
    <hyperlink ref="S950" r:id="rId2813" xr:uid="{00000000-0004-0000-0200-0000FD0A0000}"/>
    <hyperlink ref="S1116" r:id="rId2814" xr:uid="{00000000-0004-0000-0200-0000FE0A0000}"/>
    <hyperlink ref="S3667" r:id="rId2815" xr:uid="{00000000-0004-0000-0200-0000FF0A0000}"/>
    <hyperlink ref="S2553" r:id="rId2816" xr:uid="{00000000-0004-0000-0200-0000000B0000}"/>
    <hyperlink ref="S3128" r:id="rId2817" xr:uid="{00000000-0004-0000-0200-0000010B0000}"/>
    <hyperlink ref="S3515" r:id="rId2818" xr:uid="{00000000-0004-0000-0200-0000020B0000}"/>
    <hyperlink ref="S3322" r:id="rId2819" xr:uid="{00000000-0004-0000-0200-0000030B0000}"/>
    <hyperlink ref="S3144" r:id="rId2820" xr:uid="{00000000-0004-0000-0200-0000040B0000}"/>
    <hyperlink ref="S343" r:id="rId2821" xr:uid="{00000000-0004-0000-0200-0000050B0000}"/>
    <hyperlink ref="S3206" r:id="rId2822" xr:uid="{00000000-0004-0000-0200-0000060B0000}"/>
    <hyperlink ref="S3195" r:id="rId2823" xr:uid="{00000000-0004-0000-0200-0000070B0000}"/>
    <hyperlink ref="S425" r:id="rId2824" xr:uid="{00000000-0004-0000-0200-0000080B0000}"/>
    <hyperlink ref="S4157" r:id="rId2825" xr:uid="{00000000-0004-0000-0200-0000090B0000}"/>
    <hyperlink ref="S3834" r:id="rId2826" xr:uid="{00000000-0004-0000-0200-00000A0B0000}"/>
    <hyperlink ref="S325" r:id="rId2827" xr:uid="{00000000-0004-0000-0200-00000B0B0000}"/>
    <hyperlink ref="S204" r:id="rId2828" xr:uid="{00000000-0004-0000-0200-00000C0B0000}"/>
    <hyperlink ref="S426" r:id="rId2829" xr:uid="{00000000-0004-0000-0200-00000D0B0000}"/>
    <hyperlink ref="S2515" r:id="rId2830" xr:uid="{00000000-0004-0000-0200-00000E0B0000}"/>
    <hyperlink ref="S3541" r:id="rId2831" xr:uid="{00000000-0004-0000-0200-00000F0B0000}"/>
    <hyperlink ref="S1947" r:id="rId2832" xr:uid="{00000000-0004-0000-0200-0000100B0000}"/>
    <hyperlink ref="S1920" r:id="rId2833" xr:uid="{00000000-0004-0000-0200-0000110B0000}"/>
    <hyperlink ref="S1605" r:id="rId2834" xr:uid="{00000000-0004-0000-0200-0000120B0000}"/>
    <hyperlink ref="S855" r:id="rId2835" xr:uid="{00000000-0004-0000-0200-0000130B0000}"/>
    <hyperlink ref="S1162" r:id="rId2836" xr:uid="{00000000-0004-0000-0200-0000140B0000}"/>
    <hyperlink ref="S2257" r:id="rId2837" xr:uid="{00000000-0004-0000-0200-0000150B0000}"/>
    <hyperlink ref="S182" r:id="rId2838" xr:uid="{00000000-0004-0000-0200-0000160B0000}"/>
    <hyperlink ref="S661" r:id="rId2839" xr:uid="{00000000-0004-0000-0200-0000170B0000}"/>
    <hyperlink ref="S3853" r:id="rId2840" xr:uid="{00000000-0004-0000-0200-0000180B0000}"/>
    <hyperlink ref="S2443" r:id="rId2841" xr:uid="{00000000-0004-0000-0200-0000190B0000}"/>
    <hyperlink ref="S3855" r:id="rId2842" xr:uid="{00000000-0004-0000-0200-00001A0B0000}"/>
    <hyperlink ref="S412" r:id="rId2843" xr:uid="{00000000-0004-0000-0200-00001B0B0000}"/>
    <hyperlink ref="S3857" r:id="rId2844" xr:uid="{00000000-0004-0000-0200-00001C0B0000}"/>
    <hyperlink ref="S149" r:id="rId2845" xr:uid="{00000000-0004-0000-0200-00001D0B0000}"/>
    <hyperlink ref="S3862" r:id="rId2846" xr:uid="{00000000-0004-0000-0200-00001E0B0000}"/>
    <hyperlink ref="S3863" r:id="rId2847" xr:uid="{00000000-0004-0000-0200-00001F0B0000}"/>
    <hyperlink ref="S306" r:id="rId2848" xr:uid="{00000000-0004-0000-0200-0000200B0000}"/>
    <hyperlink ref="S105" r:id="rId2849" xr:uid="{00000000-0004-0000-0200-0000210B0000}"/>
    <hyperlink ref="S551" r:id="rId2850" xr:uid="{00000000-0004-0000-0200-0000220B0000}"/>
    <hyperlink ref="S914" r:id="rId2851" xr:uid="{00000000-0004-0000-0200-0000230B0000}"/>
    <hyperlink ref="S34" r:id="rId2852" xr:uid="{00000000-0004-0000-0200-0000240B0000}"/>
    <hyperlink ref="S213" r:id="rId2853" xr:uid="{00000000-0004-0000-0200-0000250B0000}"/>
    <hyperlink ref="S3871" r:id="rId2854" xr:uid="{00000000-0004-0000-0200-0000260B0000}"/>
    <hyperlink ref="S3873" r:id="rId2855" xr:uid="{00000000-0004-0000-0200-0000270B0000}"/>
    <hyperlink ref="S3874" r:id="rId2856" xr:uid="{00000000-0004-0000-0200-0000280B0000}"/>
    <hyperlink ref="S161" r:id="rId2857" xr:uid="{00000000-0004-0000-0200-0000290B0000}"/>
    <hyperlink ref="S3877" r:id="rId2858" xr:uid="{00000000-0004-0000-0200-00002A0B0000}"/>
    <hyperlink ref="S98" r:id="rId2859" xr:uid="{00000000-0004-0000-0200-00002B0B0000}"/>
    <hyperlink ref="S3879" r:id="rId2860" xr:uid="{00000000-0004-0000-0200-00002C0B0000}"/>
    <hyperlink ref="S3880" r:id="rId2861" xr:uid="{00000000-0004-0000-0200-00002D0B0000}"/>
    <hyperlink ref="S3881" r:id="rId2862" xr:uid="{00000000-0004-0000-0200-00002E0B0000}"/>
    <hyperlink ref="S3884" r:id="rId2863" xr:uid="{00000000-0004-0000-0200-00002F0B0000}"/>
    <hyperlink ref="S457" r:id="rId2864" xr:uid="{00000000-0004-0000-0200-0000300B0000}"/>
    <hyperlink ref="S3887" r:id="rId2865" xr:uid="{00000000-0004-0000-0200-0000310B0000}"/>
    <hyperlink ref="S411" r:id="rId2866" xr:uid="{00000000-0004-0000-0200-0000320B0000}"/>
    <hyperlink ref="S3889" r:id="rId2867" xr:uid="{00000000-0004-0000-0200-0000330B0000}"/>
    <hyperlink ref="S491" r:id="rId2868" xr:uid="{00000000-0004-0000-0200-0000340B0000}"/>
    <hyperlink ref="S3891" r:id="rId2869" xr:uid="{00000000-0004-0000-0200-0000350B0000}"/>
    <hyperlink ref="S3892" r:id="rId2870" xr:uid="{00000000-0004-0000-0200-0000360B0000}"/>
    <hyperlink ref="S3893" r:id="rId2871" xr:uid="{00000000-0004-0000-0200-0000370B0000}"/>
    <hyperlink ref="S3896" r:id="rId2872" xr:uid="{00000000-0004-0000-0200-0000380B0000}"/>
    <hyperlink ref="S1656" r:id="rId2873" xr:uid="{00000000-0004-0000-0200-0000390B0000}"/>
    <hyperlink ref="S873" r:id="rId2874" xr:uid="{00000000-0004-0000-0200-00003A0B0000}"/>
    <hyperlink ref="S2127" r:id="rId2875" xr:uid="{00000000-0004-0000-0200-00003B0B0000}"/>
    <hyperlink ref="S2434" r:id="rId2876" xr:uid="{00000000-0004-0000-0200-00003C0B0000}"/>
    <hyperlink ref="S905" r:id="rId2877" xr:uid="{00000000-0004-0000-0200-00003D0B0000}"/>
    <hyperlink ref="S1876" r:id="rId2878" xr:uid="{00000000-0004-0000-0200-00003E0B0000}"/>
    <hyperlink ref="S46" r:id="rId2879" xr:uid="{00000000-0004-0000-0200-00003F0B0000}"/>
    <hyperlink ref="S273" r:id="rId2880" xr:uid="{00000000-0004-0000-0200-0000400B0000}"/>
    <hyperlink ref="S3905" r:id="rId2881" xr:uid="{00000000-0004-0000-0200-0000410B0000}"/>
    <hyperlink ref="S66" r:id="rId2882" xr:uid="{00000000-0004-0000-0200-0000420B0000}"/>
    <hyperlink ref="S231" r:id="rId2883" xr:uid="{00000000-0004-0000-0200-0000430B0000}"/>
    <hyperlink ref="S302" r:id="rId2884" xr:uid="{00000000-0004-0000-0200-0000440B0000}"/>
    <hyperlink ref="S8" r:id="rId2885" xr:uid="{00000000-0004-0000-0200-0000450B0000}"/>
    <hyperlink ref="S9" r:id="rId2886" xr:uid="{00000000-0004-0000-0200-0000460B0000}"/>
    <hyperlink ref="S45" r:id="rId2887" xr:uid="{00000000-0004-0000-0200-0000480B0000}"/>
    <hyperlink ref="S114" r:id="rId2888" xr:uid="{00000000-0004-0000-0200-0000490B0000}"/>
    <hyperlink ref="S3918" r:id="rId2889" xr:uid="{00000000-0004-0000-0200-00004A0B0000}"/>
    <hyperlink ref="S202" r:id="rId2890" xr:uid="{00000000-0004-0000-0200-00004B0B0000}"/>
    <hyperlink ref="S312" r:id="rId2891" xr:uid="{00000000-0004-0000-0200-00004C0B0000}"/>
    <hyperlink ref="S278" r:id="rId2892" xr:uid="{00000000-0004-0000-0200-00004D0B0000}"/>
    <hyperlink ref="S391" r:id="rId2893" xr:uid="{00000000-0004-0000-0200-00004E0B0000}"/>
    <hyperlink ref="S1811" r:id="rId2894" xr:uid="{00000000-0004-0000-0200-00004F0B0000}"/>
    <hyperlink ref="S692" r:id="rId2895" xr:uid="{00000000-0004-0000-0200-0000500B0000}"/>
    <hyperlink ref="S651" r:id="rId2896" xr:uid="{00000000-0004-0000-0200-0000510B0000}"/>
    <hyperlink ref="S737" r:id="rId2897" xr:uid="{00000000-0004-0000-0200-0000520B0000}"/>
    <hyperlink ref="S986" r:id="rId2898" xr:uid="{00000000-0004-0000-0200-0000530B0000}"/>
    <hyperlink ref="S923" r:id="rId2899" xr:uid="{00000000-0004-0000-0200-0000540B0000}"/>
    <hyperlink ref="S879" r:id="rId2900" xr:uid="{00000000-0004-0000-0200-0000550B0000}"/>
    <hyperlink ref="S775" r:id="rId2901" xr:uid="{00000000-0004-0000-0200-0000560B0000}"/>
    <hyperlink ref="S1004" r:id="rId2902" xr:uid="{00000000-0004-0000-0200-0000570B0000}"/>
    <hyperlink ref="S1021" r:id="rId2903" xr:uid="{00000000-0004-0000-0200-0000580B0000}"/>
    <hyperlink ref="S1041" r:id="rId2904" xr:uid="{00000000-0004-0000-0200-0000590B0000}"/>
    <hyperlink ref="S1242" r:id="rId2905" xr:uid="{00000000-0004-0000-0200-00005A0B0000}"/>
    <hyperlink ref="S1155" r:id="rId2906" xr:uid="{00000000-0004-0000-0200-00005B0B0000}"/>
    <hyperlink ref="S1213" r:id="rId2907" xr:uid="{00000000-0004-0000-0200-00005C0B0000}"/>
    <hyperlink ref="S1108" r:id="rId2908" xr:uid="{00000000-0004-0000-0200-00005D0B0000}"/>
    <hyperlink ref="S1085" r:id="rId2909" xr:uid="{00000000-0004-0000-0200-00005E0B0000}"/>
    <hyperlink ref="S1873" r:id="rId2910" xr:uid="{00000000-0004-0000-0200-00005F0B0000}"/>
    <hyperlink ref="S1385" r:id="rId2911" xr:uid="{00000000-0004-0000-0200-0000600B0000}"/>
    <hyperlink ref="S1488" r:id="rId2912" xr:uid="{00000000-0004-0000-0200-0000610B0000}"/>
    <hyperlink ref="S1374" r:id="rId2913" xr:uid="{00000000-0004-0000-0200-0000620B0000}"/>
    <hyperlink ref="S942" r:id="rId2914" xr:uid="{00000000-0004-0000-0200-0000630B0000}"/>
    <hyperlink ref="S1463" r:id="rId2915" xr:uid="{00000000-0004-0000-0200-0000640B0000}"/>
    <hyperlink ref="S983" r:id="rId2916" xr:uid="{00000000-0004-0000-0200-0000650B0000}"/>
    <hyperlink ref="S1459" r:id="rId2917" xr:uid="{00000000-0004-0000-0200-0000660B0000}"/>
    <hyperlink ref="S1243" r:id="rId2918" xr:uid="{00000000-0004-0000-0200-0000670B0000}"/>
    <hyperlink ref="S1520" r:id="rId2919" xr:uid="{00000000-0004-0000-0200-0000680B0000}"/>
    <hyperlink ref="S1745" r:id="rId2920" xr:uid="{00000000-0004-0000-0200-0000690B0000}"/>
    <hyperlink ref="S1879" r:id="rId2921" xr:uid="{00000000-0004-0000-0200-00006A0B0000}"/>
    <hyperlink ref="S2075" r:id="rId2922" xr:uid="{00000000-0004-0000-0200-00006B0B0000}"/>
    <hyperlink ref="S1940" r:id="rId2923" xr:uid="{00000000-0004-0000-0200-00006C0B0000}"/>
    <hyperlink ref="S2599" r:id="rId2924" xr:uid="{00000000-0004-0000-0200-00006D0B0000}"/>
    <hyperlink ref="S4160" r:id="rId2925" xr:uid="{00000000-0004-0000-0200-00006E0B0000}"/>
    <hyperlink ref="S1985" r:id="rId2926" xr:uid="{00000000-0004-0000-0200-00006F0B0000}"/>
    <hyperlink ref="S2632" r:id="rId2927" xr:uid="{00000000-0004-0000-0200-0000700B0000}"/>
    <hyperlink ref="S2930" r:id="rId2928" xr:uid="{00000000-0004-0000-0200-0000710B0000}"/>
    <hyperlink ref="S906" r:id="rId2929" xr:uid="{00000000-0004-0000-0200-0000720B0000}"/>
    <hyperlink ref="S3133" r:id="rId2930" xr:uid="{00000000-0004-0000-0200-0000730B0000}"/>
    <hyperlink ref="S2674" r:id="rId2931" xr:uid="{00000000-0004-0000-0200-0000740B0000}"/>
    <hyperlink ref="S4162" r:id="rId2932" xr:uid="{00000000-0004-0000-0200-0000750B0000}"/>
    <hyperlink ref="S4165" r:id="rId2933" xr:uid="{00000000-0004-0000-0200-0000760B0000}"/>
    <hyperlink ref="S3034" r:id="rId2934" xr:uid="{00000000-0004-0000-0200-0000770B0000}"/>
    <hyperlink ref="S4166" r:id="rId2935" xr:uid="{00000000-0004-0000-0200-0000780B0000}"/>
    <hyperlink ref="S4168" r:id="rId2936" xr:uid="{00000000-0004-0000-0200-0000790B0000}"/>
    <hyperlink ref="S4170" r:id="rId2937" xr:uid="{00000000-0004-0000-0200-00007A0B0000}"/>
    <hyperlink ref="S3579" r:id="rId2938" xr:uid="{00000000-0004-0000-0200-00007B0B0000}"/>
    <hyperlink ref="S4173" r:id="rId2939" xr:uid="{00000000-0004-0000-0200-00007C0B0000}"/>
    <hyperlink ref="S4174" r:id="rId2940" xr:uid="{00000000-0004-0000-0200-00007D0B0000}"/>
    <hyperlink ref="S3148" r:id="rId2941" xr:uid="{00000000-0004-0000-0200-00007E0B0000}"/>
    <hyperlink ref="S4176" r:id="rId2942" xr:uid="{00000000-0004-0000-0200-00007F0B0000}"/>
    <hyperlink ref="S4000" r:id="rId2943" xr:uid="{00000000-0004-0000-0200-0000800B0000}"/>
    <hyperlink ref="S4181" r:id="rId2944" xr:uid="{00000000-0004-0000-0200-0000810B0000}"/>
    <hyperlink ref="S3216" r:id="rId2945" xr:uid="{00000000-0004-0000-0200-0000820B0000}"/>
    <hyperlink ref="S4182" r:id="rId2946" xr:uid="{00000000-0004-0000-0200-0000830B0000}"/>
    <hyperlink ref="S4183" r:id="rId2947" xr:uid="{00000000-0004-0000-0200-0000840B0000}"/>
    <hyperlink ref="S4184" r:id="rId2948" xr:uid="{00000000-0004-0000-0200-0000850B0000}"/>
    <hyperlink ref="S3228" r:id="rId2949" xr:uid="{00000000-0004-0000-0200-0000860B0000}"/>
    <hyperlink ref="S2585" r:id="rId2950" xr:uid="{00000000-0004-0000-0200-0000870B0000}"/>
    <hyperlink ref="S4185" r:id="rId2951" xr:uid="{00000000-0004-0000-0200-0000880B0000}"/>
    <hyperlink ref="S3824" r:id="rId2952" xr:uid="{00000000-0004-0000-0200-0000890B0000}"/>
    <hyperlink ref="S152" r:id="rId2953" xr:uid="{00000000-0004-0000-0200-00008A0B0000}"/>
    <hyperlink ref="S1296" r:id="rId2954" xr:uid="{00000000-0004-0000-0200-00008B0B0000}"/>
    <hyperlink ref="S4186" r:id="rId2955" xr:uid="{00000000-0004-0000-0200-00008C0B0000}"/>
    <hyperlink ref="S4018" r:id="rId2956" xr:uid="{00000000-0004-0000-0200-00008D0B0000}"/>
    <hyperlink ref="S2314" r:id="rId2957" xr:uid="{00000000-0004-0000-0200-00008E0B0000}"/>
    <hyperlink ref="S2813" r:id="rId2958" xr:uid="{00000000-0004-0000-0200-00008F0B0000}"/>
    <hyperlink ref="S3432" r:id="rId2959" xr:uid="{00000000-0004-0000-0200-0000900B0000}"/>
    <hyperlink ref="S3681" r:id="rId2960" xr:uid="{00000000-0004-0000-0200-0000910B0000}"/>
    <hyperlink ref="S3233" r:id="rId2961" xr:uid="{00000000-0004-0000-0200-0000920B0000}"/>
    <hyperlink ref="S4189" r:id="rId2962" xr:uid="{00000000-0004-0000-0200-0000930B0000}"/>
    <hyperlink ref="S4191" r:id="rId2963" xr:uid="{00000000-0004-0000-0200-0000940B0000}"/>
    <hyperlink ref="S4192" r:id="rId2964" xr:uid="{00000000-0004-0000-0200-0000950B0000}"/>
    <hyperlink ref="S4194" r:id="rId2965" xr:uid="{00000000-0004-0000-0200-0000960B0000}"/>
    <hyperlink ref="S4195" r:id="rId2966" xr:uid="{00000000-0004-0000-0200-0000970B0000}"/>
    <hyperlink ref="S4196" r:id="rId2967" xr:uid="{00000000-0004-0000-0200-0000980B0000}"/>
    <hyperlink ref="S4197" r:id="rId2968" xr:uid="{00000000-0004-0000-0200-0000990B0000}"/>
    <hyperlink ref="S4036" r:id="rId2969" xr:uid="{00000000-0004-0000-0200-00009A0B0000}"/>
    <hyperlink ref="S4199" r:id="rId2970" xr:uid="{00000000-0004-0000-0200-00009B0B0000}"/>
    <hyperlink ref="S3455" r:id="rId2971" xr:uid="{00000000-0004-0000-0200-00009C0B0000}"/>
    <hyperlink ref="S4202" r:id="rId2972" xr:uid="{00000000-0004-0000-0200-00009D0B0000}"/>
    <hyperlink ref="S3622" r:id="rId2973" xr:uid="{00000000-0004-0000-0200-00009E0B0000}"/>
    <hyperlink ref="S4203" r:id="rId2974" xr:uid="{00000000-0004-0000-0200-00009F0B0000}"/>
    <hyperlink ref="S2163" r:id="rId2975" xr:uid="{00000000-0004-0000-0200-0000A00B0000}"/>
    <hyperlink ref="S4208" r:id="rId2976" xr:uid="{00000000-0004-0000-0200-0000A10B0000}"/>
    <hyperlink ref="S2635" r:id="rId2977" xr:uid="{00000000-0004-0000-0200-0000A20B0000}"/>
    <hyperlink ref="S3702" r:id="rId2978" xr:uid="{00000000-0004-0000-0200-0000A30B0000}"/>
    <hyperlink ref="S4209" r:id="rId2979" xr:uid="{00000000-0004-0000-0200-0000A40B0000}"/>
    <hyperlink ref="S4218" r:id="rId2980" xr:uid="{00000000-0004-0000-0200-0000A50B0000}"/>
    <hyperlink ref="S2612" r:id="rId2981" xr:uid="{00000000-0004-0000-0200-0000A60B0000}"/>
    <hyperlink ref="S4222" r:id="rId2982" xr:uid="{00000000-0004-0000-0200-0000A70B0000}"/>
    <hyperlink ref="S2577" r:id="rId2983" xr:uid="{00000000-0004-0000-0200-0000A80B0000}"/>
    <hyperlink ref="S1241" r:id="rId2984" xr:uid="{00000000-0004-0000-0200-0000A90B0000}"/>
    <hyperlink ref="S4224" r:id="rId2985" xr:uid="{00000000-0004-0000-0200-0000AA0B0000}"/>
    <hyperlink ref="S4226" r:id="rId2986" xr:uid="{00000000-0004-0000-0200-0000AB0B0000}"/>
    <hyperlink ref="S3728" r:id="rId2987" xr:uid="{00000000-0004-0000-0200-0000AC0B0000}"/>
    <hyperlink ref="S4228" r:id="rId2988" xr:uid="{00000000-0004-0000-0200-0000AD0B0000}"/>
    <hyperlink ref="S2598" r:id="rId2989" xr:uid="{00000000-0004-0000-0200-0000AE0B0000}"/>
    <hyperlink ref="S4229" r:id="rId2990" xr:uid="{00000000-0004-0000-0200-0000AF0B0000}"/>
    <hyperlink ref="S1432" r:id="rId2991" xr:uid="{00000000-0004-0000-0200-0000B00B0000}"/>
    <hyperlink ref="S153" r:id="rId2992" xr:uid="{00000000-0004-0000-0200-0000B10B0000}"/>
    <hyperlink ref="S4230" r:id="rId2993" xr:uid="{00000000-0004-0000-0200-0000B20B0000}"/>
    <hyperlink ref="S4231" r:id="rId2994" xr:uid="{00000000-0004-0000-0200-0000B30B0000}"/>
    <hyperlink ref="S2671" r:id="rId2995" xr:uid="{00000000-0004-0000-0200-0000B40B0000}"/>
    <hyperlink ref="S2262" r:id="rId2996" xr:uid="{00000000-0004-0000-0200-0000B50B0000}"/>
    <hyperlink ref="S3867" r:id="rId2997" xr:uid="{00000000-0004-0000-0200-0000B60B0000}"/>
    <hyperlink ref="S2835" r:id="rId2998" xr:uid="{00000000-0004-0000-0200-0000B70B0000}"/>
    <hyperlink ref="S2041" r:id="rId2999" xr:uid="{00000000-0004-0000-0200-0000B80B0000}"/>
    <hyperlink ref="S4235" r:id="rId3000" xr:uid="{00000000-0004-0000-0200-0000B90B0000}"/>
    <hyperlink ref="S186" r:id="rId3001" xr:uid="{00000000-0004-0000-0200-0000BA0B0000}"/>
    <hyperlink ref="S4236" r:id="rId3002" xr:uid="{00000000-0004-0000-0200-0000BB0B0000}"/>
    <hyperlink ref="S4083" r:id="rId3003" xr:uid="{00000000-0004-0000-0200-0000BC0B0000}"/>
    <hyperlink ref="S4238" r:id="rId3004" xr:uid="{00000000-0004-0000-0200-0000BD0B0000}"/>
    <hyperlink ref="S4239" r:id="rId3005" xr:uid="{00000000-0004-0000-0200-0000BE0B0000}"/>
    <hyperlink ref="S4240" r:id="rId3006" xr:uid="{00000000-0004-0000-0200-0000BF0B0000}"/>
    <hyperlink ref="S54" r:id="rId3007" xr:uid="{00000000-0004-0000-0200-0000C00B0000}"/>
    <hyperlink ref="S2597" r:id="rId3008" xr:uid="{00000000-0004-0000-0200-0000C10B0000}"/>
    <hyperlink ref="S2937" r:id="rId3009" xr:uid="{00000000-0004-0000-0200-0000C20B0000}"/>
    <hyperlink ref="S3703" r:id="rId3010" xr:uid="{00000000-0004-0000-0200-0000C30B0000}"/>
    <hyperlink ref="S4241" r:id="rId3011" xr:uid="{00000000-0004-0000-0200-0000C40B0000}"/>
    <hyperlink ref="S3533" r:id="rId3012" xr:uid="{00000000-0004-0000-0200-0000C50B0000}"/>
    <hyperlink ref="S4243" r:id="rId3013" xr:uid="{00000000-0004-0000-0200-0000C60B0000}"/>
    <hyperlink ref="S4244" r:id="rId3014" xr:uid="{00000000-0004-0000-0200-0000C70B0000}"/>
    <hyperlink ref="S4245" r:id="rId3015" xr:uid="{00000000-0004-0000-0200-0000C80B0000}"/>
    <hyperlink ref="S2947" r:id="rId3016" xr:uid="{00000000-0004-0000-0200-0000C90B0000}"/>
    <hyperlink ref="S4247" r:id="rId3017" xr:uid="{00000000-0004-0000-0200-0000CA0B0000}"/>
    <hyperlink ref="S3647" r:id="rId3018" xr:uid="{00000000-0004-0000-0200-0000CB0B0000}"/>
    <hyperlink ref="S4250" r:id="rId3019" xr:uid="{00000000-0004-0000-0200-0000CC0B0000}"/>
    <hyperlink ref="S3885" r:id="rId3020" xr:uid="{00000000-0004-0000-0200-0000CD0B0000}"/>
    <hyperlink ref="S1810" r:id="rId3021" xr:uid="{00000000-0004-0000-0200-0000CE0B0000}"/>
    <hyperlink ref="S2476" r:id="rId3022" xr:uid="{00000000-0004-0000-0200-0000CF0B0000}"/>
    <hyperlink ref="S3323" r:id="rId3023" xr:uid="{00000000-0004-0000-0200-0000D00B0000}"/>
    <hyperlink ref="S194" r:id="rId3024" xr:uid="{00000000-0004-0000-0200-0000D10B0000}"/>
    <hyperlink ref="S3070" r:id="rId3025" xr:uid="{00000000-0004-0000-0200-0000D20B0000}"/>
    <hyperlink ref="S4115" r:id="rId3026" xr:uid="{00000000-0004-0000-0200-0000D30B0000}"/>
    <hyperlink ref="S1653" r:id="rId3027" xr:uid="{00000000-0004-0000-0200-0000D40B0000}"/>
    <hyperlink ref="S1662" r:id="rId3028" xr:uid="{00000000-0004-0000-0200-0000D50B0000}"/>
    <hyperlink ref="S4118" r:id="rId3029" xr:uid="{00000000-0004-0000-0200-0000D60B0000}"/>
    <hyperlink ref="S1492" r:id="rId3030" xr:uid="{00000000-0004-0000-0200-0000D70B0000}"/>
    <hyperlink ref="S4120" r:id="rId3031" xr:uid="{00000000-0004-0000-0200-0000D80B0000}"/>
    <hyperlink ref="S62" r:id="rId3032" xr:uid="{00000000-0004-0000-0200-0000D90B0000}"/>
    <hyperlink ref="S632" r:id="rId3033" xr:uid="{00000000-0004-0000-0200-0000DA0B0000}"/>
    <hyperlink ref="S755" r:id="rId3034" xr:uid="{00000000-0004-0000-0200-0000DB0B0000}"/>
    <hyperlink ref="S1756" r:id="rId3035" xr:uid="{00000000-0004-0000-0200-0000DC0B0000}"/>
    <hyperlink ref="S4253" r:id="rId3036" xr:uid="{00000000-0004-0000-0200-0000DD0B0000}"/>
    <hyperlink ref="S580" r:id="rId3037" xr:uid="{00000000-0004-0000-0200-0000DE0B0000}"/>
    <hyperlink ref="S179" r:id="rId3038" xr:uid="{00000000-0004-0000-0200-0000DF0B0000}"/>
    <hyperlink ref="S2690" r:id="rId3039" xr:uid="{00000000-0004-0000-0200-0000E10B0000}"/>
    <hyperlink ref="S4135" r:id="rId3040" xr:uid="{00000000-0004-0000-0200-0000E20B0000}"/>
    <hyperlink ref="S1012" r:id="rId3041" xr:uid="{00000000-0004-0000-0200-0000E30B0000}"/>
    <hyperlink ref="S53" r:id="rId3042" xr:uid="{00000000-0004-0000-0200-0000E40B0000}"/>
    <hyperlink ref="S459" r:id="rId3043" xr:uid="{00000000-0004-0000-0200-0000E50B0000}"/>
    <hyperlink ref="S4255" r:id="rId3044" xr:uid="{00000000-0004-0000-0200-0000E60B0000}"/>
    <hyperlink ref="S1733" r:id="rId3045" xr:uid="{00000000-0004-0000-0200-0000E70B0000}"/>
    <hyperlink ref="S1377" r:id="rId3046" xr:uid="{00000000-0004-0000-0200-0000E80B0000}"/>
    <hyperlink ref="S4147" r:id="rId3047" xr:uid="{00000000-0004-0000-0200-0000E90B0000}"/>
    <hyperlink ref="S4148" r:id="rId3048" xr:uid="{00000000-0004-0000-0200-0000EA0B0000}"/>
    <hyperlink ref="S1233" r:id="rId3049" xr:uid="{00000000-0004-0000-0200-0000EB0B0000}"/>
    <hyperlink ref="S800" r:id="rId3050" xr:uid="{00000000-0004-0000-0200-0000EC0B0000}"/>
    <hyperlink ref="S2166" r:id="rId3051" xr:uid="{00000000-0004-0000-0200-0000ED0B0000}"/>
    <hyperlink ref="S1068" r:id="rId3052" xr:uid="{00000000-0004-0000-0200-0000EE0B0000}"/>
    <hyperlink ref="S30" r:id="rId3053" xr:uid="{00000000-0004-0000-0200-0000EF0B0000}"/>
    <hyperlink ref="S969" r:id="rId3054" xr:uid="{00000000-0004-0000-0200-0000F00B0000}"/>
    <hyperlink ref="S1082" r:id="rId3055" xr:uid="{00000000-0004-0000-0200-0000F10B0000}"/>
    <hyperlink ref="S127" r:id="rId3056" xr:uid="{00000000-0004-0000-0200-0000F20B0000}"/>
    <hyperlink ref="S955" r:id="rId3057" xr:uid="{00000000-0004-0000-0200-0000F30B0000}"/>
    <hyperlink ref="S336" r:id="rId3058" xr:uid="{00000000-0004-0000-0200-0000F40B0000}"/>
    <hyperlink ref="S4167" r:id="rId3059" xr:uid="{00000000-0004-0000-0200-0000F50B0000}"/>
    <hyperlink ref="S192" r:id="rId3060" xr:uid="{00000000-0004-0000-0200-0000F60B0000}"/>
    <hyperlink ref="S449" r:id="rId3061" xr:uid="{00000000-0004-0000-0200-0000F70B0000}"/>
    <hyperlink ref="S1345" r:id="rId3062" xr:uid="{00000000-0004-0000-0200-0000F80B0000}"/>
    <hyperlink ref="S4172" r:id="rId3063" xr:uid="{00000000-0004-0000-0200-0000F90B0000}"/>
    <hyperlink ref="S664" r:id="rId3064" xr:uid="{00000000-0004-0000-0200-0000FA0B0000}"/>
    <hyperlink ref="S864" r:id="rId3065" xr:uid="{00000000-0004-0000-0200-0000FB0B0000}"/>
    <hyperlink ref="S4175" r:id="rId3066" xr:uid="{00000000-0004-0000-0200-0000FC0B0000}"/>
    <hyperlink ref="S1552" r:id="rId3067" xr:uid="{00000000-0004-0000-0200-0000FD0B0000}"/>
    <hyperlink ref="S900" r:id="rId3068" xr:uid="{00000000-0004-0000-0200-0000FE0B0000}"/>
    <hyperlink ref="S139" r:id="rId3069" xr:uid="{00000000-0004-0000-0200-0000FF0B0000}"/>
    <hyperlink ref="S794" r:id="rId3070" xr:uid="{00000000-0004-0000-0200-0000000C0000}"/>
    <hyperlink ref="S2680" r:id="rId3071" xr:uid="{00000000-0004-0000-0200-0000010C0000}"/>
    <hyperlink ref="S259" r:id="rId3072" xr:uid="{00000000-0004-0000-0200-0000020C0000}"/>
    <hyperlink ref="S3738" r:id="rId3073" xr:uid="{00000000-0004-0000-0200-0000030C0000}"/>
    <hyperlink ref="S525" r:id="rId3074" xr:uid="{00000000-0004-0000-0200-0000040C0000}"/>
    <hyperlink ref="S243" r:id="rId3075" xr:uid="{00000000-0004-0000-0200-0000050C0000}"/>
    <hyperlink ref="S4190" r:id="rId3076" xr:uid="{00000000-0004-0000-0200-0000060C0000}"/>
    <hyperlink ref="S445" r:id="rId3077" xr:uid="{00000000-0004-0000-0200-0000070C0000}"/>
    <hyperlink ref="S117" r:id="rId3078" xr:uid="{00000000-0004-0000-0200-0000080C0000}"/>
    <hyperlink ref="S987" r:id="rId3079" xr:uid="{00000000-0004-0000-0200-0000090C0000}"/>
    <hyperlink ref="S3814" r:id="rId3080" xr:uid="{00000000-0004-0000-0200-00000A0C0000}"/>
    <hyperlink ref="S4201" r:id="rId3081" xr:uid="{00000000-0004-0000-0200-00000B0C0000}"/>
    <hyperlink ref="S839" r:id="rId3082" xr:uid="{00000000-0004-0000-0200-00000C0C0000}"/>
    <hyperlink ref="S2474" r:id="rId3083" xr:uid="{00000000-0004-0000-0200-00000D0C0000}"/>
    <hyperlink ref="S4204" r:id="rId3084" xr:uid="{00000000-0004-0000-0200-00000E0C0000}"/>
    <hyperlink ref="S4206" r:id="rId3085" xr:uid="{00000000-0004-0000-0200-00000F0C0000}"/>
    <hyperlink ref="S4207" r:id="rId3086" xr:uid="{00000000-0004-0000-0200-0000100C0000}"/>
    <hyperlink ref="S4210" r:id="rId3087" xr:uid="{00000000-0004-0000-0200-0000110C0000}"/>
    <hyperlink ref="S4211" r:id="rId3088" xr:uid="{00000000-0004-0000-0200-0000120C0000}"/>
    <hyperlink ref="S4213" r:id="rId3089" xr:uid="{00000000-0004-0000-0200-0000130C0000}"/>
    <hyperlink ref="S4217" r:id="rId3090" xr:uid="{00000000-0004-0000-0200-0000140C0000}"/>
    <hyperlink ref="S4257" r:id="rId3091" xr:uid="{00000000-0004-0000-0200-0000150C0000}"/>
    <hyperlink ref="S762" r:id="rId3092" xr:uid="{00000000-0004-0000-0200-0000160C0000}"/>
    <hyperlink ref="S4232" r:id="rId3093" xr:uid="{00000000-0004-0000-0200-0000170C0000}"/>
    <hyperlink ref="S383" r:id="rId3094" xr:uid="{00000000-0004-0000-0200-0000180C0000}"/>
    <hyperlink ref="S4242" r:id="rId3095" xr:uid="{00000000-0004-0000-0200-0000190C0000}"/>
    <hyperlink ref="S176" r:id="rId3096" xr:uid="{00000000-0004-0000-0200-00001A0C0000}"/>
    <hyperlink ref="S361" r:id="rId3097" xr:uid="{00000000-0004-0000-0200-00001B0C0000}"/>
    <hyperlink ref="S4256" r:id="rId3098" xr:uid="{00000000-0004-0000-0200-00001C0C0000}"/>
    <hyperlink ref="S1877" r:id="rId3099" xr:uid="{00000000-0004-0000-0200-00001D0C0000}"/>
    <hyperlink ref="S4258" r:id="rId3100" xr:uid="{00000000-0004-0000-0200-00001E0C0000}"/>
    <hyperlink ref="S4259" r:id="rId3101" xr:uid="{00000000-0004-0000-0200-00001F0C0000}"/>
    <hyperlink ref="S4260" r:id="rId3102" xr:uid="{00000000-0004-0000-0200-0000200C0000}"/>
    <hyperlink ref="S4261" r:id="rId3103" xr:uid="{00000000-0004-0000-0200-0000210C0000}"/>
    <hyperlink ref="S4262" r:id="rId3104" xr:uid="{00000000-0004-0000-0200-0000220C0000}"/>
  </hyperlinks>
  <pageMargins left="0.7" right="0.7" top="0.75" bottom="0.75" header="0" footer="0"/>
  <pageSetup orientation="portrait" r:id="rId31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2C62C-6F37-44D5-AA09-BD8D6AB0B5AF}">
  <dimension ref="A1:B77"/>
  <sheetViews>
    <sheetView tabSelected="1" workbookViewId="0">
      <selection activeCell="H6" sqref="H6"/>
    </sheetView>
  </sheetViews>
  <sheetFormatPr defaultRowHeight="14.4" x14ac:dyDescent="0.3"/>
  <cols>
    <col min="1" max="1" width="9.109375" bestFit="1" customWidth="1"/>
    <col min="2" max="2" width="36.88671875" bestFit="1" customWidth="1"/>
  </cols>
  <sheetData>
    <row r="1" spans="1:2" x14ac:dyDescent="0.3">
      <c r="A1" s="37" t="s">
        <v>13199</v>
      </c>
      <c r="B1" s="37" t="s">
        <v>13206</v>
      </c>
    </row>
    <row r="2" spans="1:2" x14ac:dyDescent="0.3">
      <c r="A2" s="37">
        <v>10000</v>
      </c>
      <c r="B2" s="37" t="s">
        <v>130</v>
      </c>
    </row>
    <row r="3" spans="1:2" x14ac:dyDescent="0.3">
      <c r="A3" s="37">
        <v>10001</v>
      </c>
      <c r="B3" s="37" t="s">
        <v>13207</v>
      </c>
    </row>
    <row r="4" spans="1:2" x14ac:dyDescent="0.3">
      <c r="A4" s="37">
        <v>10002</v>
      </c>
      <c r="B4" s="37" t="s">
        <v>13208</v>
      </c>
    </row>
    <row r="5" spans="1:2" x14ac:dyDescent="0.3">
      <c r="A5" s="37">
        <v>10003</v>
      </c>
      <c r="B5" s="37" t="s">
        <v>13209</v>
      </c>
    </row>
    <row r="6" spans="1:2" x14ac:dyDescent="0.3">
      <c r="A6" s="37">
        <v>10004</v>
      </c>
      <c r="B6" s="37" t="s">
        <v>13210</v>
      </c>
    </row>
    <row r="7" spans="1:2" x14ac:dyDescent="0.3">
      <c r="A7" s="37">
        <v>10005</v>
      </c>
      <c r="B7" s="37" t="s">
        <v>13211</v>
      </c>
    </row>
    <row r="8" spans="1:2" x14ac:dyDescent="0.3">
      <c r="A8" s="37">
        <v>10006</v>
      </c>
      <c r="B8" s="37" t="s">
        <v>43</v>
      </c>
    </row>
    <row r="9" spans="1:2" x14ac:dyDescent="0.3">
      <c r="A9" s="37">
        <v>10007</v>
      </c>
      <c r="B9" s="37" t="s">
        <v>13212</v>
      </c>
    </row>
    <row r="10" spans="1:2" x14ac:dyDescent="0.3">
      <c r="A10" s="37">
        <v>10008</v>
      </c>
      <c r="B10" s="37" t="s">
        <v>13213</v>
      </c>
    </row>
    <row r="11" spans="1:2" x14ac:dyDescent="0.3">
      <c r="A11" s="37">
        <v>10009</v>
      </c>
      <c r="B11" s="37" t="s">
        <v>13066</v>
      </c>
    </row>
    <row r="12" spans="1:2" x14ac:dyDescent="0.3">
      <c r="A12" s="37">
        <v>10010</v>
      </c>
      <c r="B12" s="37" t="s">
        <v>13214</v>
      </c>
    </row>
    <row r="13" spans="1:2" x14ac:dyDescent="0.3">
      <c r="A13" s="37">
        <v>10011</v>
      </c>
      <c r="B13" s="37" t="s">
        <v>13215</v>
      </c>
    </row>
    <row r="14" spans="1:2" x14ac:dyDescent="0.3">
      <c r="A14" s="37">
        <v>10012</v>
      </c>
      <c r="B14" s="37" t="s">
        <v>13216</v>
      </c>
    </row>
    <row r="15" spans="1:2" x14ac:dyDescent="0.3">
      <c r="A15" s="37">
        <v>10013</v>
      </c>
      <c r="B15" s="37" t="s">
        <v>13217</v>
      </c>
    </row>
    <row r="16" spans="1:2" x14ac:dyDescent="0.3">
      <c r="A16" s="37">
        <v>10014</v>
      </c>
      <c r="B16" s="37" t="s">
        <v>13218</v>
      </c>
    </row>
    <row r="17" spans="1:2" x14ac:dyDescent="0.3">
      <c r="A17" s="37">
        <v>10015</v>
      </c>
      <c r="B17" s="37" t="s">
        <v>313</v>
      </c>
    </row>
    <row r="18" spans="1:2" x14ac:dyDescent="0.3">
      <c r="A18" s="37">
        <v>10016</v>
      </c>
      <c r="B18" s="37" t="s">
        <v>13219</v>
      </c>
    </row>
    <row r="19" spans="1:2" x14ac:dyDescent="0.3">
      <c r="A19" s="37">
        <v>10017</v>
      </c>
      <c r="B19" s="37" t="s">
        <v>13220</v>
      </c>
    </row>
    <row r="20" spans="1:2" x14ac:dyDescent="0.3">
      <c r="A20" s="37">
        <v>10018</v>
      </c>
      <c r="B20" s="37" t="s">
        <v>13221</v>
      </c>
    </row>
    <row r="21" spans="1:2" x14ac:dyDescent="0.3">
      <c r="A21" s="37">
        <v>10019</v>
      </c>
      <c r="B21" s="37" t="s">
        <v>13222</v>
      </c>
    </row>
    <row r="22" spans="1:2" x14ac:dyDescent="0.3">
      <c r="A22" s="37">
        <v>10020</v>
      </c>
      <c r="B22" s="37" t="s">
        <v>13027</v>
      </c>
    </row>
    <row r="23" spans="1:2" x14ac:dyDescent="0.3">
      <c r="A23" s="37">
        <v>10021</v>
      </c>
      <c r="B23" s="37" t="s">
        <v>13223</v>
      </c>
    </row>
    <row r="24" spans="1:2" x14ac:dyDescent="0.3">
      <c r="A24" s="37">
        <v>10022</v>
      </c>
      <c r="B24" s="37" t="s">
        <v>13224</v>
      </c>
    </row>
    <row r="25" spans="1:2" x14ac:dyDescent="0.3">
      <c r="A25" s="37">
        <v>10023</v>
      </c>
      <c r="B25" s="37" t="s">
        <v>13225</v>
      </c>
    </row>
    <row r="26" spans="1:2" x14ac:dyDescent="0.3">
      <c r="A26" s="37">
        <v>10024</v>
      </c>
      <c r="B26" s="37" t="s">
        <v>13226</v>
      </c>
    </row>
    <row r="27" spans="1:2" x14ac:dyDescent="0.3">
      <c r="A27" s="37">
        <v>10025</v>
      </c>
      <c r="B27" s="37" t="s">
        <v>13227</v>
      </c>
    </row>
    <row r="28" spans="1:2" x14ac:dyDescent="0.3">
      <c r="A28" s="37">
        <v>10026</v>
      </c>
      <c r="B28" s="37" t="s">
        <v>13228</v>
      </c>
    </row>
    <row r="29" spans="1:2" x14ac:dyDescent="0.3">
      <c r="A29" s="37">
        <v>10027</v>
      </c>
      <c r="B29" s="37" t="s">
        <v>13229</v>
      </c>
    </row>
    <row r="30" spans="1:2" x14ac:dyDescent="0.3">
      <c r="A30" s="37">
        <v>10028</v>
      </c>
      <c r="B30" s="37" t="s">
        <v>13230</v>
      </c>
    </row>
    <row r="31" spans="1:2" x14ac:dyDescent="0.3">
      <c r="A31" s="37">
        <v>10029</v>
      </c>
      <c r="B31" s="37" t="s">
        <v>13231</v>
      </c>
    </row>
    <row r="32" spans="1:2" x14ac:dyDescent="0.3">
      <c r="A32" s="37">
        <v>10030</v>
      </c>
      <c r="B32" s="37" t="s">
        <v>13232</v>
      </c>
    </row>
    <row r="33" spans="1:2" x14ac:dyDescent="0.3">
      <c r="A33" s="37">
        <v>10031</v>
      </c>
      <c r="B33" s="37" t="s">
        <v>13233</v>
      </c>
    </row>
    <row r="34" spans="1:2" x14ac:dyDescent="0.3">
      <c r="A34" s="37">
        <v>10032</v>
      </c>
      <c r="B34" s="37" t="s">
        <v>13234</v>
      </c>
    </row>
    <row r="35" spans="1:2" x14ac:dyDescent="0.3">
      <c r="A35" s="37">
        <v>10033</v>
      </c>
      <c r="B35" s="37" t="s">
        <v>13235</v>
      </c>
    </row>
    <row r="36" spans="1:2" x14ac:dyDescent="0.3">
      <c r="A36" s="37">
        <v>10034</v>
      </c>
      <c r="B36" s="37" t="s">
        <v>13236</v>
      </c>
    </row>
    <row r="37" spans="1:2" x14ac:dyDescent="0.3">
      <c r="A37" s="37">
        <v>10035</v>
      </c>
      <c r="B37" s="37" t="s">
        <v>13237</v>
      </c>
    </row>
    <row r="38" spans="1:2" x14ac:dyDescent="0.3">
      <c r="A38" s="37">
        <v>10036</v>
      </c>
      <c r="B38" s="37" t="s">
        <v>13238</v>
      </c>
    </row>
    <row r="39" spans="1:2" x14ac:dyDescent="0.3">
      <c r="A39" s="37">
        <v>10037</v>
      </c>
      <c r="B39" s="37" t="s">
        <v>13239</v>
      </c>
    </row>
    <row r="40" spans="1:2" x14ac:dyDescent="0.3">
      <c r="A40" s="37">
        <v>10038</v>
      </c>
      <c r="B40" s="37" t="s">
        <v>13240</v>
      </c>
    </row>
    <row r="41" spans="1:2" x14ac:dyDescent="0.3">
      <c r="A41" s="37">
        <v>10039</v>
      </c>
      <c r="B41" s="37" t="s">
        <v>13241</v>
      </c>
    </row>
    <row r="42" spans="1:2" x14ac:dyDescent="0.3">
      <c r="A42" s="37">
        <v>10040</v>
      </c>
      <c r="B42" s="37" t="s">
        <v>13242</v>
      </c>
    </row>
    <row r="43" spans="1:2" x14ac:dyDescent="0.3">
      <c r="A43" s="37">
        <v>10041</v>
      </c>
      <c r="B43" s="37" t="s">
        <v>13243</v>
      </c>
    </row>
    <row r="44" spans="1:2" x14ac:dyDescent="0.3">
      <c r="A44" s="37">
        <v>10042</v>
      </c>
      <c r="B44" s="37" t="s">
        <v>13244</v>
      </c>
    </row>
    <row r="45" spans="1:2" x14ac:dyDescent="0.3">
      <c r="A45" s="37">
        <v>10043</v>
      </c>
      <c r="B45" s="37" t="s">
        <v>13245</v>
      </c>
    </row>
    <row r="46" spans="1:2" x14ac:dyDescent="0.3">
      <c r="A46" s="37">
        <v>10044</v>
      </c>
      <c r="B46" s="37" t="s">
        <v>13246</v>
      </c>
    </row>
    <row r="47" spans="1:2" x14ac:dyDescent="0.3">
      <c r="A47" s="37">
        <v>10045</v>
      </c>
      <c r="B47" s="37" t="s">
        <v>13247</v>
      </c>
    </row>
    <row r="48" spans="1:2" x14ac:dyDescent="0.3">
      <c r="A48" s="37">
        <v>10046</v>
      </c>
      <c r="B48" s="37" t="s">
        <v>13248</v>
      </c>
    </row>
    <row r="49" spans="1:2" x14ac:dyDescent="0.3">
      <c r="A49" s="37">
        <v>10047</v>
      </c>
      <c r="B49" s="37" t="s">
        <v>13249</v>
      </c>
    </row>
    <row r="50" spans="1:2" x14ac:dyDescent="0.3">
      <c r="A50" s="37">
        <v>10048</v>
      </c>
      <c r="B50" s="37" t="s">
        <v>13250</v>
      </c>
    </row>
    <row r="51" spans="1:2" x14ac:dyDescent="0.3">
      <c r="A51" s="37">
        <v>10049</v>
      </c>
      <c r="B51" s="37" t="s">
        <v>13251</v>
      </c>
    </row>
    <row r="52" spans="1:2" x14ac:dyDescent="0.3">
      <c r="A52" s="37">
        <v>10050</v>
      </c>
      <c r="B52" s="37" t="s">
        <v>13252</v>
      </c>
    </row>
    <row r="53" spans="1:2" x14ac:dyDescent="0.3">
      <c r="A53" s="37">
        <v>10051</v>
      </c>
      <c r="B53" s="37" t="s">
        <v>13253</v>
      </c>
    </row>
    <row r="54" spans="1:2" x14ac:dyDescent="0.3">
      <c r="A54" s="37">
        <v>10052</v>
      </c>
      <c r="B54" s="37" t="s">
        <v>13254</v>
      </c>
    </row>
    <row r="55" spans="1:2" x14ac:dyDescent="0.3">
      <c r="A55" s="37">
        <v>10053</v>
      </c>
      <c r="B55" s="37" t="s">
        <v>13255</v>
      </c>
    </row>
    <row r="56" spans="1:2" x14ac:dyDescent="0.3">
      <c r="A56" s="37">
        <v>10054</v>
      </c>
      <c r="B56" s="37" t="s">
        <v>13256</v>
      </c>
    </row>
    <row r="57" spans="1:2" x14ac:dyDescent="0.3">
      <c r="A57" s="37">
        <v>10055</v>
      </c>
      <c r="B57" s="37" t="s">
        <v>13257</v>
      </c>
    </row>
    <row r="58" spans="1:2" x14ac:dyDescent="0.3">
      <c r="A58" s="37">
        <v>10056</v>
      </c>
      <c r="B58" s="37" t="s">
        <v>13258</v>
      </c>
    </row>
    <row r="59" spans="1:2" x14ac:dyDescent="0.3">
      <c r="A59" s="37">
        <v>10057</v>
      </c>
      <c r="B59" s="37" t="s">
        <v>13259</v>
      </c>
    </row>
    <row r="60" spans="1:2" x14ac:dyDescent="0.3">
      <c r="A60" s="37">
        <v>10058</v>
      </c>
      <c r="B60" s="37" t="s">
        <v>13260</v>
      </c>
    </row>
    <row r="61" spans="1:2" x14ac:dyDescent="0.3">
      <c r="A61" s="37">
        <v>10059</v>
      </c>
      <c r="B61" s="37" t="s">
        <v>13261</v>
      </c>
    </row>
    <row r="62" spans="1:2" x14ac:dyDescent="0.3">
      <c r="A62" s="37">
        <v>10060</v>
      </c>
      <c r="B62" s="37" t="s">
        <v>13262</v>
      </c>
    </row>
    <row r="63" spans="1:2" x14ac:dyDescent="0.3">
      <c r="A63" s="37">
        <v>10061</v>
      </c>
      <c r="B63" s="37" t="s">
        <v>13263</v>
      </c>
    </row>
    <row r="64" spans="1:2" x14ac:dyDescent="0.3">
      <c r="A64" s="37">
        <v>10062</v>
      </c>
      <c r="B64" s="37" t="s">
        <v>13264</v>
      </c>
    </row>
    <row r="65" spans="1:2" x14ac:dyDescent="0.3">
      <c r="A65" s="37">
        <v>10063</v>
      </c>
      <c r="B65" s="37" t="s">
        <v>13265</v>
      </c>
    </row>
    <row r="66" spans="1:2" x14ac:dyDescent="0.3">
      <c r="A66" s="37">
        <v>10064</v>
      </c>
      <c r="B66" s="37" t="s">
        <v>13266</v>
      </c>
    </row>
    <row r="67" spans="1:2" x14ac:dyDescent="0.3">
      <c r="A67" s="37">
        <v>10065</v>
      </c>
      <c r="B67" s="37" t="s">
        <v>13267</v>
      </c>
    </row>
    <row r="68" spans="1:2" x14ac:dyDescent="0.3">
      <c r="A68" s="37">
        <v>10066</v>
      </c>
      <c r="B68" s="37" t="s">
        <v>13268</v>
      </c>
    </row>
    <row r="69" spans="1:2" x14ac:dyDescent="0.3">
      <c r="A69" s="37">
        <v>10067</v>
      </c>
      <c r="B69" s="37" t="s">
        <v>13269</v>
      </c>
    </row>
    <row r="70" spans="1:2" x14ac:dyDescent="0.3">
      <c r="A70" s="37">
        <v>10068</v>
      </c>
      <c r="B70" s="37" t="s">
        <v>13270</v>
      </c>
    </row>
    <row r="71" spans="1:2" x14ac:dyDescent="0.3">
      <c r="A71" s="37">
        <v>10069</v>
      </c>
      <c r="B71" s="37" t="s">
        <v>13271</v>
      </c>
    </row>
    <row r="72" spans="1:2" x14ac:dyDescent="0.3">
      <c r="A72" s="37">
        <v>10070</v>
      </c>
      <c r="B72" s="37" t="s">
        <v>13272</v>
      </c>
    </row>
    <row r="73" spans="1:2" x14ac:dyDescent="0.3">
      <c r="A73" s="37">
        <v>10071</v>
      </c>
      <c r="B73" s="37" t="s">
        <v>13273</v>
      </c>
    </row>
    <row r="74" spans="1:2" x14ac:dyDescent="0.3">
      <c r="A74" s="37">
        <v>10072</v>
      </c>
      <c r="B74" s="37" t="s">
        <v>13274</v>
      </c>
    </row>
    <row r="75" spans="1:2" x14ac:dyDescent="0.3">
      <c r="A75" s="37">
        <v>10073</v>
      </c>
      <c r="B75" s="37" t="s">
        <v>13275</v>
      </c>
    </row>
    <row r="76" spans="1:2" x14ac:dyDescent="0.3">
      <c r="A76" s="37">
        <v>10074</v>
      </c>
      <c r="B76" s="37" t="s">
        <v>13276</v>
      </c>
    </row>
    <row r="77" spans="1:2" x14ac:dyDescent="0.3">
      <c r="A77" s="37">
        <v>10075</v>
      </c>
      <c r="B77" s="37" t="s">
        <v>13277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30.109375" customWidth="1"/>
    <col min="3" max="3" width="4.5546875" customWidth="1"/>
    <col min="4" max="4" width="30.109375" customWidth="1"/>
    <col min="5" max="5" width="8.5546875" customWidth="1"/>
    <col min="6" max="6" width="43.44140625" customWidth="1"/>
    <col min="7" max="7" width="4.44140625" customWidth="1"/>
    <col min="8" max="8" width="25.44140625" customWidth="1"/>
    <col min="9" max="9" width="9.109375" customWidth="1"/>
    <col min="10" max="10" width="24.33203125" customWidth="1"/>
    <col min="11" max="26" width="9.109375" customWidth="1"/>
  </cols>
  <sheetData>
    <row r="1" spans="1:26" ht="72" x14ac:dyDescent="0.3">
      <c r="A1" s="7" t="s">
        <v>11563</v>
      </c>
      <c r="B1" s="2" t="s">
        <v>11567</v>
      </c>
      <c r="C1" s="7" t="s">
        <v>11568</v>
      </c>
      <c r="D1" s="2" t="s">
        <v>11569</v>
      </c>
      <c r="E1" s="7" t="s">
        <v>11570</v>
      </c>
      <c r="F1" s="2" t="s">
        <v>11571</v>
      </c>
      <c r="G1" s="7" t="s">
        <v>11572</v>
      </c>
      <c r="H1" s="2" t="s">
        <v>11573</v>
      </c>
      <c r="I1" s="2" t="s">
        <v>11574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5">
        <v>1</v>
      </c>
      <c r="B2" s="1" t="s">
        <v>121</v>
      </c>
      <c r="C2" s="5" t="s">
        <v>11575</v>
      </c>
      <c r="D2" s="1" t="s">
        <v>122</v>
      </c>
      <c r="E2" s="5">
        <v>1</v>
      </c>
      <c r="F2" s="1" t="s">
        <v>1808</v>
      </c>
      <c r="G2" s="1"/>
      <c r="H2" s="1"/>
      <c r="I2" s="1"/>
      <c r="J2" s="3" t="s">
        <v>124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5">
        <v>2</v>
      </c>
      <c r="F3" s="1" t="s">
        <v>1512</v>
      </c>
      <c r="G3" s="1"/>
      <c r="H3" s="1"/>
      <c r="I3" s="1"/>
      <c r="J3" s="3" t="s">
        <v>124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5">
        <v>3</v>
      </c>
      <c r="F4" s="1" t="s">
        <v>369</v>
      </c>
      <c r="G4" s="1"/>
      <c r="H4" s="1"/>
      <c r="I4" s="1"/>
      <c r="J4" s="3" t="s">
        <v>124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5">
        <f>E4+1</f>
        <v>4</v>
      </c>
      <c r="F5" s="1" t="s">
        <v>2782</v>
      </c>
      <c r="G5" s="1"/>
      <c r="H5" s="1"/>
      <c r="I5" s="1"/>
      <c r="J5" s="3" t="s">
        <v>124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5">
        <f>E5+1</f>
        <v>5</v>
      </c>
      <c r="F6" s="1" t="s">
        <v>123</v>
      </c>
      <c r="G6" s="1"/>
      <c r="H6" s="1"/>
      <c r="I6" s="1"/>
      <c r="J6" s="3" t="s">
        <v>124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5" t="s">
        <v>11585</v>
      </c>
      <c r="D8" s="1" t="s">
        <v>562</v>
      </c>
      <c r="E8" s="5">
        <v>6</v>
      </c>
      <c r="F8" s="1" t="s">
        <v>563</v>
      </c>
      <c r="G8" s="1"/>
      <c r="H8" s="1"/>
      <c r="I8" s="8"/>
      <c r="J8" s="8" t="s">
        <v>565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1"/>
      <c r="C9" s="1"/>
      <c r="D9" s="1"/>
      <c r="E9" s="5">
        <f>(E6+1)+(1)</f>
        <v>7</v>
      </c>
      <c r="F9" s="1" t="s">
        <v>2952</v>
      </c>
      <c r="G9" s="1"/>
      <c r="H9" s="1"/>
      <c r="I9" s="8"/>
      <c r="J9" s="8" t="s">
        <v>565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/>
      <c r="E10" s="5">
        <v>8</v>
      </c>
      <c r="F10" s="1" t="s">
        <v>3058</v>
      </c>
      <c r="G10" s="1"/>
      <c r="H10" s="1"/>
      <c r="I10" s="8"/>
      <c r="J10" s="8" t="s">
        <v>565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5" t="s">
        <v>11595</v>
      </c>
      <c r="D11" s="1" t="s">
        <v>1107</v>
      </c>
      <c r="E11" s="1"/>
      <c r="F11" s="1"/>
      <c r="G11" s="1"/>
      <c r="H11" s="1"/>
      <c r="I11" s="1"/>
      <c r="J11" s="8" t="s">
        <v>565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5">
        <v>2</v>
      </c>
      <c r="B12" s="1" t="s">
        <v>11600</v>
      </c>
      <c r="C12" s="5" t="s">
        <v>11601</v>
      </c>
      <c r="D12" s="1" t="s">
        <v>11602</v>
      </c>
      <c r="E12" s="5">
        <f>8+(1)</f>
        <v>9</v>
      </c>
      <c r="F12" s="1" t="s">
        <v>415</v>
      </c>
      <c r="G12" s="1"/>
      <c r="H12" s="1" t="s">
        <v>416</v>
      </c>
      <c r="I12" s="1"/>
      <c r="J12" s="8" t="s">
        <v>339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 t="s">
        <v>11605</v>
      </c>
      <c r="I13" s="1"/>
      <c r="J13" s="8" t="s">
        <v>339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5">
        <f>9+(1)</f>
        <v>10</v>
      </c>
      <c r="F14" s="1" t="s">
        <v>11609</v>
      </c>
      <c r="G14" s="1"/>
      <c r="H14" s="1" t="s">
        <v>7053</v>
      </c>
      <c r="I14" s="1"/>
      <c r="J14" s="8" t="s">
        <v>339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5">
        <f>10+(1)</f>
        <v>11</v>
      </c>
      <c r="F15" s="1" t="s">
        <v>337</v>
      </c>
      <c r="G15" s="1"/>
      <c r="H15" s="1" t="s">
        <v>9193</v>
      </c>
      <c r="I15" s="1"/>
      <c r="J15" s="8" t="s">
        <v>339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 t="s">
        <v>338</v>
      </c>
      <c r="I16" s="1"/>
      <c r="J16" s="8" t="s">
        <v>339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5">
        <f>11+(1)</f>
        <v>12</v>
      </c>
      <c r="F17" s="1" t="s">
        <v>346</v>
      </c>
      <c r="G17" s="1"/>
      <c r="H17" s="1" t="s">
        <v>9823</v>
      </c>
      <c r="I17" s="1"/>
      <c r="J17" s="8" t="s">
        <v>339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 t="s">
        <v>347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5">
        <v>3</v>
      </c>
      <c r="B19" s="1" t="s">
        <v>23</v>
      </c>
      <c r="C19" s="5" t="s">
        <v>11619</v>
      </c>
      <c r="D19" s="1" t="s">
        <v>24</v>
      </c>
      <c r="E19" s="5">
        <f>12+(1)</f>
        <v>13</v>
      </c>
      <c r="F19" s="1" t="s">
        <v>376</v>
      </c>
      <c r="G19" s="1"/>
      <c r="H19" s="1" t="s">
        <v>11620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5">
        <f>13+(1)</f>
        <v>14</v>
      </c>
      <c r="F20" s="1" t="s">
        <v>838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5">
        <f>14+(1)</f>
        <v>15</v>
      </c>
      <c r="F21" s="1" t="s">
        <v>25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5">
        <f>15+(1)</f>
        <v>16</v>
      </c>
      <c r="F22" s="1" t="s">
        <v>11624</v>
      </c>
      <c r="G22" s="1"/>
      <c r="H22" s="1" t="s">
        <v>763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5">
        <f>16+(1)</f>
        <v>17</v>
      </c>
      <c r="F23" s="1" t="s">
        <v>1005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5">
        <f>17+(1)</f>
        <v>18</v>
      </c>
      <c r="F24" s="1" t="s">
        <v>1085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5" t="s">
        <v>11631</v>
      </c>
      <c r="D25" s="1" t="s">
        <v>90</v>
      </c>
      <c r="E25" s="5">
        <f>18+(1)</f>
        <v>19</v>
      </c>
      <c r="F25" s="1" t="s">
        <v>821</v>
      </c>
      <c r="G25" s="1"/>
      <c r="H25" s="1" t="s">
        <v>1945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 t="s">
        <v>2352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 t="s">
        <v>822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 t="s">
        <v>3758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5">
        <f>19+(1)</f>
        <v>20</v>
      </c>
      <c r="F29" s="1" t="s">
        <v>4180</v>
      </c>
      <c r="G29" s="1"/>
      <c r="H29" s="1" t="s">
        <v>2352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 t="s">
        <v>822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 t="s">
        <v>9209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 t="s">
        <v>6494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5">
        <f>20+(1)</f>
        <v>21</v>
      </c>
      <c r="F33" s="1" t="s">
        <v>283</v>
      </c>
      <c r="G33" s="1"/>
      <c r="H33" s="1" t="s">
        <v>7089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 t="s">
        <v>7374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5" t="s">
        <v>11645</v>
      </c>
      <c r="D35" s="1" t="s">
        <v>196</v>
      </c>
      <c r="E35" s="5">
        <f>21+(1)</f>
        <v>22</v>
      </c>
      <c r="F35" s="1" t="s">
        <v>11646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5">
        <f>22+(1)</f>
        <v>23</v>
      </c>
      <c r="F36" s="1" t="s">
        <v>11656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5">
        <f>23+(1)</f>
        <v>24</v>
      </c>
      <c r="F37" s="1" t="s">
        <v>388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5">
        <v>4</v>
      </c>
      <c r="B38" s="1" t="s">
        <v>55</v>
      </c>
      <c r="C38" s="5" t="s">
        <v>11660</v>
      </c>
      <c r="D38" s="1" t="s">
        <v>524</v>
      </c>
      <c r="E38" s="5">
        <v>25</v>
      </c>
      <c r="F38" s="1" t="s">
        <v>678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5">
        <f t="shared" ref="E39:E44" si="0">(E38+1)</f>
        <v>26</v>
      </c>
      <c r="F39" s="1" t="s">
        <v>525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5">
        <f t="shared" si="0"/>
        <v>27</v>
      </c>
      <c r="F40" s="1" t="s">
        <v>11664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5" t="s">
        <v>11665</v>
      </c>
      <c r="D41" s="1" t="s">
        <v>8122</v>
      </c>
      <c r="E41" s="5">
        <f t="shared" si="0"/>
        <v>28</v>
      </c>
      <c r="F41" s="1" t="s">
        <v>8123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5">
        <f t="shared" si="0"/>
        <v>29</v>
      </c>
      <c r="F42" s="1" t="s">
        <v>11669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5">
        <f t="shared" si="0"/>
        <v>30</v>
      </c>
      <c r="F43" s="1" t="s">
        <v>11670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5" t="s">
        <v>11671</v>
      </c>
      <c r="D44" s="1" t="s">
        <v>56</v>
      </c>
      <c r="E44" s="5">
        <f t="shared" si="0"/>
        <v>31</v>
      </c>
      <c r="F44" s="1" t="s">
        <v>215</v>
      </c>
      <c r="G44" s="1"/>
      <c r="H44" s="1" t="s">
        <v>454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 t="s">
        <v>216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 t="s">
        <v>1851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5">
        <f>31+(1)</f>
        <v>32</v>
      </c>
      <c r="F47" s="1" t="s">
        <v>158</v>
      </c>
      <c r="G47" s="1"/>
      <c r="H47" s="1" t="s">
        <v>797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 t="s">
        <v>159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5">
        <f>32+(1)</f>
        <v>33</v>
      </c>
      <c r="F49" s="1" t="s">
        <v>62</v>
      </c>
      <c r="G49" s="1"/>
      <c r="H49" s="1" t="s">
        <v>293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 t="s">
        <v>3021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 t="s">
        <v>2602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 t="s">
        <v>63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 t="s">
        <v>2323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5">
        <f>33+(1)</f>
        <v>34</v>
      </c>
      <c r="F54" s="1" t="s">
        <v>154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5">
        <f>34+(1)</f>
        <v>35</v>
      </c>
      <c r="F55" s="1" t="s">
        <v>57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5">
        <f>35+(1)</f>
        <v>36</v>
      </c>
      <c r="F56" s="1" t="s">
        <v>4339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5">
        <v>5</v>
      </c>
      <c r="B57" s="1" t="s">
        <v>95</v>
      </c>
      <c r="C57" s="5" t="s">
        <v>11696</v>
      </c>
      <c r="D57" s="1" t="s">
        <v>96</v>
      </c>
      <c r="E57" s="5">
        <f t="shared" ref="E57:E62" si="1">E56+1</f>
        <v>37</v>
      </c>
      <c r="F57" s="1" t="s">
        <v>97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5">
        <f t="shared" si="1"/>
        <v>38</v>
      </c>
      <c r="F58" s="1" t="s">
        <v>1591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5">
        <f t="shared" si="1"/>
        <v>39</v>
      </c>
      <c r="F59" s="1" t="s">
        <v>11702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5" t="s">
        <v>11705</v>
      </c>
      <c r="D60" s="1" t="s">
        <v>172</v>
      </c>
      <c r="E60" s="5">
        <f t="shared" si="1"/>
        <v>40</v>
      </c>
      <c r="F60" s="1" t="s">
        <v>11708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5">
        <f t="shared" si="1"/>
        <v>41</v>
      </c>
      <c r="F61" s="1" t="s">
        <v>11712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5">
        <f t="shared" si="1"/>
        <v>42</v>
      </c>
      <c r="F62" s="1" t="s">
        <v>9219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5">
        <v>6</v>
      </c>
      <c r="B64" s="1" t="s">
        <v>11717</v>
      </c>
      <c r="C64" s="5" t="s">
        <v>11719</v>
      </c>
      <c r="D64" s="1" t="s">
        <v>276</v>
      </c>
      <c r="E64" s="5">
        <f>42+(1)</f>
        <v>43</v>
      </c>
      <c r="F64" s="1" t="s">
        <v>277</v>
      </c>
      <c r="G64" s="1"/>
      <c r="H64" s="1" t="s">
        <v>1030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 t="s">
        <v>7294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 t="s">
        <v>11724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 t="s">
        <v>3617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 t="s">
        <v>826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 t="s">
        <v>4077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5">
        <f>43+(1)</f>
        <v>44</v>
      </c>
      <c r="F70" s="1" t="s">
        <v>323</v>
      </c>
      <c r="G70" s="1"/>
      <c r="H70" s="1" t="s">
        <v>4220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 t="s">
        <v>1237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5" t="s">
        <v>11734</v>
      </c>
      <c r="D72" s="1" t="s">
        <v>357</v>
      </c>
      <c r="E72" s="5">
        <f>44+(1)</f>
        <v>45</v>
      </c>
      <c r="F72" s="1" t="s">
        <v>358</v>
      </c>
      <c r="G72" s="1"/>
      <c r="H72" s="1" t="s">
        <v>4580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 t="s">
        <v>11092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 t="s">
        <v>359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 t="s">
        <v>986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 t="s">
        <v>3994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 t="s">
        <v>11744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 t="s">
        <v>3277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 t="s">
        <v>11346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 t="s">
        <v>5084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 t="s">
        <v>1165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 t="s">
        <v>4077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 t="s">
        <v>398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 t="s">
        <v>5337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 t="s">
        <v>6598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 t="s">
        <v>6760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 t="s">
        <v>1975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 t="s">
        <v>6475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 t="s">
        <v>5350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 t="s">
        <v>5965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 t="s">
        <v>10672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 t="s">
        <v>1254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 t="s">
        <v>5754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 t="s">
        <v>432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 t="s">
        <v>3039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 t="s">
        <v>5575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 t="s">
        <v>5621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5">
        <f>45+(1)</f>
        <v>46</v>
      </c>
      <c r="F98" s="6" t="s">
        <v>1415</v>
      </c>
      <c r="G98" s="1"/>
      <c r="H98" s="1" t="s">
        <v>11782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 t="s">
        <v>1416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 t="s">
        <v>9577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 t="s">
        <v>2160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5">
        <f>46+(1)</f>
        <v>47</v>
      </c>
      <c r="F102" s="6" t="s">
        <v>4136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5">
        <v>7</v>
      </c>
      <c r="B105" s="1" t="s">
        <v>11795</v>
      </c>
      <c r="C105" s="5" t="s">
        <v>11796</v>
      </c>
      <c r="D105" s="1" t="s">
        <v>1069</v>
      </c>
      <c r="E105" s="5">
        <f>47+(1)</f>
        <v>48</v>
      </c>
      <c r="F105" s="6" t="s">
        <v>1241</v>
      </c>
      <c r="G105" s="1"/>
      <c r="H105" s="1" t="s">
        <v>899</v>
      </c>
      <c r="I105" s="1"/>
      <c r="J105" s="6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6"/>
      <c r="G106" s="1"/>
      <c r="H106" s="1" t="s">
        <v>4556</v>
      </c>
      <c r="I106" s="1"/>
      <c r="J106" s="6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6"/>
      <c r="G107" s="1"/>
      <c r="H107" s="1" t="s">
        <v>4093</v>
      </c>
      <c r="I107" s="1"/>
      <c r="J107" s="6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6"/>
      <c r="G108" s="1"/>
      <c r="H108" s="1" t="s">
        <v>9883</v>
      </c>
      <c r="I108" s="1"/>
      <c r="J108" s="6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5">
        <f>48+(1)</f>
        <v>49</v>
      </c>
      <c r="F109" s="1" t="s">
        <v>11806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5">
        <f>E109+1</f>
        <v>50</v>
      </c>
      <c r="F110" s="1" t="s">
        <v>2270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5" t="s">
        <v>11810</v>
      </c>
      <c r="D111" s="1" t="s">
        <v>84</v>
      </c>
      <c r="E111" s="5">
        <f>(E110+1)</f>
        <v>51</v>
      </c>
      <c r="F111" s="1" t="s">
        <v>108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5">
        <f>(E111+1)</f>
        <v>52</v>
      </c>
      <c r="F112" s="1" t="s">
        <v>11814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5">
        <f>(E112+1)</f>
        <v>53</v>
      </c>
      <c r="F113" s="1" t="s">
        <v>716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5">
        <f>(E113+1)</f>
        <v>54</v>
      </c>
      <c r="F114" s="1" t="s">
        <v>508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5" t="s">
        <v>11821</v>
      </c>
      <c r="D115" s="1" t="s">
        <v>181</v>
      </c>
      <c r="E115" s="5">
        <f>(E114+1)</f>
        <v>55</v>
      </c>
      <c r="F115" s="1" t="s">
        <v>311</v>
      </c>
      <c r="G115" s="1"/>
      <c r="H115" s="1" t="s">
        <v>7890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6" t="s">
        <v>2702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6" t="s">
        <v>1765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6" t="s">
        <v>1199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 t="s">
        <v>2370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6" t="s">
        <v>2974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6" t="s">
        <v>312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5">
        <v>56</v>
      </c>
      <c r="F122" s="1" t="s">
        <v>203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5">
        <v>57</v>
      </c>
      <c r="F123" s="1" t="s">
        <v>210</v>
      </c>
      <c r="G123" s="1"/>
      <c r="H123" s="6" t="s">
        <v>3582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6" t="s">
        <v>354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6" t="s">
        <v>4269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6" t="s">
        <v>2493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6" t="s">
        <v>211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6" t="s">
        <v>5773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5">
        <v>58</v>
      </c>
      <c r="F129" s="1" t="s">
        <v>182</v>
      </c>
      <c r="G129" s="1"/>
      <c r="H129" s="1" t="s">
        <v>3919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 t="s">
        <v>183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 t="s">
        <v>11848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 t="s">
        <v>811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5">
        <v>59</v>
      </c>
      <c r="F134" s="1" t="s">
        <v>1528</v>
      </c>
      <c r="G134" s="1"/>
      <c r="H134" s="1" t="s">
        <v>1529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6" t="s">
        <v>2509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 t="s">
        <v>2117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5" t="s">
        <v>11860</v>
      </c>
      <c r="D137" s="1" t="s">
        <v>621</v>
      </c>
      <c r="E137" s="5">
        <v>60</v>
      </c>
      <c r="F137" s="1" t="s">
        <v>964</v>
      </c>
      <c r="G137" s="1"/>
      <c r="H137" s="1" t="s">
        <v>11863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 t="s">
        <v>11864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 t="s">
        <v>11868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 t="s">
        <v>965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 t="s">
        <v>3604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5">
        <v>61</v>
      </c>
      <c r="F143" s="1" t="s">
        <v>622</v>
      </c>
      <c r="G143" s="1"/>
      <c r="H143" s="1" t="s">
        <v>3719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 t="s">
        <v>11881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 t="s">
        <v>4352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 t="s">
        <v>10072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 t="s">
        <v>5898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 t="s">
        <v>3984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 t="s">
        <v>1123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 t="s">
        <v>660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 t="s">
        <v>1717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 t="s">
        <v>6409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 t="s">
        <v>1133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 t="s">
        <v>11903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 t="s">
        <v>6327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 t="s">
        <v>899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 t="s">
        <v>10062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 t="s">
        <v>11858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 t="s">
        <v>5720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 t="s">
        <v>10275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 t="s">
        <v>4250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 t="s">
        <v>8276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 t="s">
        <v>4444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 t="s">
        <v>10372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 t="s">
        <v>856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 t="s">
        <v>912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 t="s">
        <v>4942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 t="s">
        <v>3170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 t="s">
        <v>3148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 t="s">
        <v>1315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 t="s">
        <v>3383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 t="s">
        <v>3329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 t="s">
        <v>8280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 t="s">
        <v>694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 t="s">
        <v>1155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 t="s">
        <v>4440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 t="s">
        <v>9908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 t="s">
        <v>6555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5">
        <v>8</v>
      </c>
      <c r="B179" s="1" t="s">
        <v>32</v>
      </c>
      <c r="C179" s="5" t="s">
        <v>11941</v>
      </c>
      <c r="D179" s="1" t="s">
        <v>33</v>
      </c>
      <c r="E179" s="5">
        <v>62</v>
      </c>
      <c r="F179" s="1" t="s">
        <v>34</v>
      </c>
      <c r="G179" s="1"/>
      <c r="H179" s="1" t="s">
        <v>11934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5">
        <f>E179+1</f>
        <v>63</v>
      </c>
      <c r="F180" s="1" t="s">
        <v>48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5">
        <f>E180+1</f>
        <v>64</v>
      </c>
      <c r="F181" s="1" t="s">
        <v>232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5" t="s">
        <v>11954</v>
      </c>
      <c r="D182" s="1" t="s">
        <v>220</v>
      </c>
      <c r="E182" s="5">
        <f>E181+1</f>
        <v>65</v>
      </c>
      <c r="F182" s="1" t="s">
        <v>221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5">
        <f>E182+1</f>
        <v>66</v>
      </c>
      <c r="F183" s="1" t="s">
        <v>11958</v>
      </c>
      <c r="G183" s="1"/>
      <c r="H183" s="1" t="s">
        <v>459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 t="s">
        <v>1962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 t="s">
        <v>1495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5">
        <v>67</v>
      </c>
      <c r="F186" s="1" t="s">
        <v>11965</v>
      </c>
      <c r="G186" s="1"/>
      <c r="H186" s="1" t="s">
        <v>4043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5">
        <v>9</v>
      </c>
      <c r="B187" s="1" t="s">
        <v>39</v>
      </c>
      <c r="C187" s="5" t="s">
        <v>11969</v>
      </c>
      <c r="D187" s="1" t="s">
        <v>40</v>
      </c>
      <c r="E187" s="5">
        <v>68</v>
      </c>
      <c r="F187" s="1" t="s">
        <v>41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5">
        <v>69</v>
      </c>
      <c r="F188" s="1" t="s">
        <v>128</v>
      </c>
      <c r="G188" s="1"/>
      <c r="H188" s="1" t="s">
        <v>129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 t="s">
        <v>11973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 t="s">
        <v>2150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5">
        <v>70</v>
      </c>
      <c r="F192" s="1" t="s">
        <v>137</v>
      </c>
      <c r="G192" s="1"/>
      <c r="H192" s="1" t="s">
        <v>5550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 t="s">
        <v>242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 t="s">
        <v>1499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 t="s">
        <v>138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 t="s">
        <v>5414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 t="s">
        <v>137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 t="s">
        <v>11129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5">
        <v>71</v>
      </c>
      <c r="F199" s="1" t="s">
        <v>76</v>
      </c>
      <c r="G199" s="1"/>
      <c r="H199" s="1" t="s">
        <v>259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5" t="s">
        <v>11995</v>
      </c>
      <c r="D201" s="1" t="s">
        <v>67</v>
      </c>
      <c r="E201" s="5">
        <v>72</v>
      </c>
      <c r="F201" s="1" t="s">
        <v>68</v>
      </c>
      <c r="G201" s="1"/>
      <c r="H201" s="1" t="s">
        <v>2715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 t="s">
        <v>8423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5">
        <v>73</v>
      </c>
      <c r="F203" s="1" t="s">
        <v>149</v>
      </c>
      <c r="G203" s="1"/>
      <c r="H203" s="1" t="s">
        <v>12000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 t="s">
        <v>10400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 t="s">
        <v>150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 t="s">
        <v>12004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 t="s">
        <v>6883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 t="s">
        <v>255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5">
        <v>74</v>
      </c>
      <c r="F209" s="1" t="s">
        <v>1534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5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5" t="s">
        <v>12011</v>
      </c>
      <c r="D211" s="1" t="s">
        <v>145</v>
      </c>
      <c r="E211" s="5">
        <v>75</v>
      </c>
      <c r="F211" s="1" t="s">
        <v>530</v>
      </c>
      <c r="G211" s="1"/>
      <c r="H211" s="1" t="s">
        <v>2064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5">
        <v>76</v>
      </c>
      <c r="F212" s="1" t="s">
        <v>10712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5">
        <v>77</v>
      </c>
      <c r="F213" s="1" t="s">
        <v>543</v>
      </c>
      <c r="G213" s="1"/>
      <c r="H213" s="1" t="s">
        <v>12012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5">
        <v>10</v>
      </c>
      <c r="B214" s="1" t="s">
        <v>249</v>
      </c>
      <c r="C214" s="5" t="s">
        <v>12016</v>
      </c>
      <c r="D214" s="1" t="s">
        <v>12017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5" t="s">
        <v>12018</v>
      </c>
      <c r="D215" s="1" t="s">
        <v>250</v>
      </c>
      <c r="E215" s="5">
        <v>78</v>
      </c>
      <c r="F215" s="1" t="s">
        <v>251</v>
      </c>
      <c r="G215" s="1"/>
      <c r="H215" s="1" t="s">
        <v>4342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5">
        <v>79</v>
      </c>
      <c r="F216" s="1" t="s">
        <v>762</v>
      </c>
      <c r="G216" s="1"/>
      <c r="H216" s="1" t="s">
        <v>1958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 t="s">
        <v>12025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 t="s">
        <v>8590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 t="s">
        <v>8775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 t="s">
        <v>875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 t="s">
        <v>3777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 t="s">
        <v>2882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 t="s">
        <v>763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 t="s">
        <v>3069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 t="s">
        <v>8848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 t="s">
        <v>3844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 t="s">
        <v>12038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 t="s">
        <v>807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A1:H228" xr:uid="{00000000-0009-0000-0000-000003000000}"/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 List</vt:lpstr>
      <vt:lpstr>Index List</vt:lpstr>
      <vt:lpstr>Sector&amp;Industry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Jayadrath</dc:creator>
  <cp:lastModifiedBy>saurabh aras</cp:lastModifiedBy>
  <dcterms:created xsi:type="dcterms:W3CDTF">2017-11-19T08:32:19Z</dcterms:created>
  <dcterms:modified xsi:type="dcterms:W3CDTF">2020-04-28T12:39:27Z</dcterms:modified>
</cp:coreProperties>
</file>